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435" windowWidth="6120" windowHeight="6750" firstSheet="3" activeTab="3"/>
  </bookViews>
  <sheets>
    <sheet name="平成19・20年度" sheetId="5" state="hidden" r:id="rId1"/>
    <sheet name="平成21・22年度" sheetId="6" state="hidden" r:id="rId2"/>
    <sheet name="平成23・24年度" sheetId="8" state="hidden" r:id="rId3"/>
    <sheet name="- 169 -" sheetId="15" r:id="rId4"/>
    <sheet name="(参考)前回分" sheetId="16" r:id="rId5"/>
  </sheets>
  <definedNames>
    <definedName name="_xlnm.Print_Area" localSheetId="0">'平成19・20年度'!$A$1:$G$49</definedName>
    <definedName name="_xlnm.Print_Area" localSheetId="1">'平成21・22年度'!$A$1:$G$49</definedName>
    <definedName name="_xlnm.Print_Area" localSheetId="2">'平成23・24年度'!$A$1:$G$49</definedName>
    <definedName name="_xlnm.Print_Area" localSheetId="3">'- 169 -'!$A$1:$G$50</definedName>
    <definedName name="_xlnm.Print_Area" localSheetId="4">'(参考)前回分'!$A$1:$G$49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admin</author>
  </authors>
  <commentList>
    <comment ref="G18" authorId="0">
      <text>
        <r>
          <rPr>
            <b/>
            <sz val="9"/>
            <color indexed="81"/>
            <rFont val="ＭＳ Ｐゴシック"/>
          </rPr>
          <t>端数調整</t>
        </r>
      </text>
    </comment>
    <comment ref="E21" authorId="0">
      <text>
        <r>
          <rPr>
            <b/>
            <sz val="9"/>
            <color indexed="81"/>
            <rFont val="ＭＳ Ｐゴシック"/>
          </rPr>
          <t>端数調整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G36" authorId="0">
      <text>
        <r>
          <rPr>
            <sz val="9"/>
            <color indexed="81"/>
            <rFont val="MS P ゴシック"/>
          </rPr>
          <t>端数調整＋0.001</t>
        </r>
      </text>
    </comment>
    <comment ref="G46" authorId="0">
      <text>
        <r>
          <rPr>
            <sz val="9"/>
            <color indexed="81"/>
            <rFont val="MS P ゴシック"/>
          </rPr>
          <t>端数調整＋0.001</t>
        </r>
      </text>
    </comment>
    <comment ref="D28" authorId="0">
      <text>
        <r>
          <rPr>
            <sz val="9"/>
            <color indexed="81"/>
            <rFont val="MS P ゴシック"/>
          </rPr>
          <t>端数調整△0.001</t>
        </r>
      </text>
    </comment>
    <comment ref="D46" authorId="0">
      <text>
        <r>
          <rPr>
            <sz val="9"/>
            <color indexed="81"/>
            <rFont val="MS P ゴシック"/>
          </rPr>
          <t>端数調整△0.001</t>
        </r>
      </text>
    </comment>
  </commentList>
</comments>
</file>

<file path=xl/comments3.xml><?xml version="1.0" encoding="utf-8"?>
<comments xmlns="http://schemas.openxmlformats.org/spreadsheetml/2006/main">
  <authors>
    <author>吉川市役所</author>
  </authors>
  <commentList>
    <comment ref="D17" authorId="0">
      <text>
        <r>
          <rPr>
            <b/>
            <sz val="9"/>
            <color indexed="81"/>
            <rFont val="MS P ゴシック"/>
          </rPr>
          <t>端数調整</t>
        </r>
        <r>
          <rPr>
            <sz val="9"/>
            <color indexed="81"/>
            <rFont val="MS P ゴシック"/>
          </rPr>
          <t xml:space="preserve">
</t>
        </r>
      </text>
    </comment>
    <comment ref="G37" authorId="0">
      <text>
        <r>
          <rPr>
            <b/>
            <sz val="9"/>
            <color indexed="81"/>
            <rFont val="MS P ゴシック"/>
          </rPr>
          <t>端数調整</t>
        </r>
      </text>
    </comment>
    <comment ref="G44" authorId="0">
      <text>
        <r>
          <rPr>
            <b/>
            <sz val="9"/>
            <color indexed="81"/>
            <rFont val="MS P ゴシック"/>
          </rPr>
          <t>端数調整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<sst xmlns="http://schemas.openxmlformats.org/spreadsheetml/2006/main" xmlns:r="http://schemas.openxmlformats.org/officeDocument/2006/relationships" count="51" uniqueCount="51">
  <si>
    <t>株式等譲渡所得割交付金</t>
  </si>
  <si>
    <t>財産収入</t>
  </si>
  <si>
    <t>市税</t>
  </si>
  <si>
    <t>利子割交付金</t>
  </si>
  <si>
    <t>地方譲与税</t>
  </si>
  <si>
    <t>配当割交付金</t>
  </si>
  <si>
    <t>分担金及び負担金</t>
  </si>
  <si>
    <t>自動車取得税交付金</t>
  </si>
  <si>
    <t>ゴルフ場利用税交付金</t>
  </si>
  <si>
    <t>寄附金</t>
  </si>
  <si>
    <t>歳出総額</t>
  </si>
  <si>
    <t>令和2</t>
    <rPh sb="0" eb="2">
      <t>レイワ</t>
    </rPh>
    <phoneticPr fontId="1"/>
  </si>
  <si>
    <t>地方交付税</t>
  </si>
  <si>
    <t>国庫支出金</t>
  </si>
  <si>
    <t>交通安全対策特別交付金</t>
  </si>
  <si>
    <t>公債費</t>
  </si>
  <si>
    <t>使用料及び手数料</t>
  </si>
  <si>
    <t>県支出金</t>
  </si>
  <si>
    <t>年　　度　　末　　人　　口</t>
  </si>
  <si>
    <t>繰入金</t>
  </si>
  <si>
    <t>繰越金</t>
  </si>
  <si>
    <t>決算額</t>
  </si>
  <si>
    <t>諸収入</t>
  </si>
  <si>
    <t>歳入総額</t>
  </si>
  <si>
    <t>市債</t>
  </si>
  <si>
    <t>議会費</t>
  </si>
  <si>
    <t>総務費</t>
  </si>
  <si>
    <t>法人事業税交付金</t>
    <rPh sb="0" eb="2">
      <t>ホウジン</t>
    </rPh>
    <rPh sb="2" eb="5">
      <t>ジギョウゼイ</t>
    </rPh>
    <rPh sb="5" eb="8">
      <t>コウフキン</t>
    </rPh>
    <phoneticPr fontId="1"/>
  </si>
  <si>
    <t>民生費</t>
  </si>
  <si>
    <t>衛生費</t>
  </si>
  <si>
    <t>農林水産業費</t>
  </si>
  <si>
    <t>商工費</t>
  </si>
  <si>
    <t>土木費</t>
  </si>
  <si>
    <t>消防費</t>
  </si>
  <si>
    <t>教育費</t>
  </si>
  <si>
    <t>諸支出金</t>
  </si>
  <si>
    <t>決算額単位：千円、市民１人当り：円</t>
    <rPh sb="0" eb="2">
      <t>ケッサン</t>
    </rPh>
    <rPh sb="2" eb="3">
      <t>ガク</t>
    </rPh>
    <rPh sb="3" eb="5">
      <t>タンイ</t>
    </rPh>
    <rPh sb="6" eb="8">
      <t>センエン</t>
    </rPh>
    <rPh sb="9" eb="11">
      <t>シミン</t>
    </rPh>
    <rPh sb="12" eb="13">
      <t>ニン</t>
    </rPh>
    <rPh sb="13" eb="14">
      <t>アタ</t>
    </rPh>
    <rPh sb="16" eb="17">
      <t>エン</t>
    </rPh>
    <phoneticPr fontId="1"/>
  </si>
  <si>
    <t>款別／年度</t>
  </si>
  <si>
    <t>款別／年</t>
  </si>
  <si>
    <t>市民
１人当り</t>
  </si>
  <si>
    <t>令和3</t>
    <rPh sb="0" eb="2">
      <t>レイワ</t>
    </rPh>
    <phoneticPr fontId="1"/>
  </si>
  <si>
    <t>構成比</t>
  </si>
  <si>
    <t>資料：財政課</t>
    <rPh sb="0" eb="2">
      <t>シリョウ</t>
    </rPh>
    <rPh sb="3" eb="5">
      <t>ザイセイ</t>
    </rPh>
    <rPh sb="5" eb="6">
      <t>カ</t>
    </rPh>
    <phoneticPr fontId="1"/>
  </si>
  <si>
    <t>地方消費税交付金</t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</si>
  <si>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1"/>
  </si>
  <si>
    <t>地方特例交付金</t>
  </si>
  <si>
    <t>１３２．一般会計決算状況 (1/4)　　</t>
    <rPh sb="4" eb="5">
      <t>１</t>
    </rPh>
    <rPh sb="5" eb="6">
      <t>バン</t>
    </rPh>
    <rPh sb="6" eb="7">
      <t>カイ</t>
    </rPh>
    <rPh sb="7" eb="8">
      <t>ケイ</t>
    </rPh>
    <rPh sb="8" eb="10">
      <t>ケッサン</t>
    </rPh>
    <rPh sb="10" eb="12">
      <t>ジョウキョウ</t>
    </rPh>
    <phoneticPr fontId="1"/>
  </si>
  <si>
    <t>１３２．一般会計決算状況 (2/4)　　</t>
    <rPh sb="4" eb="5">
      <t>１</t>
    </rPh>
    <rPh sb="5" eb="6">
      <t>バン</t>
    </rPh>
    <rPh sb="6" eb="7">
      <t>カイ</t>
    </rPh>
    <rPh sb="7" eb="8">
      <t>ケイ</t>
    </rPh>
    <rPh sb="8" eb="10">
      <t>ケッサン</t>
    </rPh>
    <rPh sb="10" eb="12">
      <t>ジョウキョウ</t>
    </rPh>
    <phoneticPr fontId="1"/>
  </si>
  <si>
    <t>１３２．一般会計決算状況 (3/4)　　</t>
    <rPh sb="4" eb="5">
      <t>１</t>
    </rPh>
    <rPh sb="5" eb="6">
      <t>バン</t>
    </rPh>
    <rPh sb="6" eb="7">
      <t>カイ</t>
    </rPh>
    <rPh sb="7" eb="8">
      <t>ケイ</t>
    </rPh>
    <rPh sb="8" eb="10">
      <t>ケッサン</t>
    </rPh>
    <rPh sb="10" eb="12">
      <t>ジョウキョウ</t>
    </rPh>
    <phoneticPr fontId="1"/>
  </si>
  <si>
    <t>１３－１．一般会計決算状況</t>
    <rPh sb="5" eb="6">
      <t>１</t>
    </rPh>
    <rPh sb="6" eb="7">
      <t>バン</t>
    </rPh>
    <rPh sb="7" eb="8">
      <t>カイ</t>
    </rPh>
    <rPh sb="8" eb="9">
      <t>ケイ</t>
    </rPh>
    <rPh sb="9" eb="11">
      <t>ケッサン</t>
    </rPh>
    <rPh sb="11" eb="13">
      <t>ジョウキョウ</t>
    </rPh>
    <phoneticPr fontId="1"/>
  </si>
  <si>
    <t>※数式が壊れるので前回の数字を残してあります。R2及びR3に対応した数字を上書き入力してください。</t>
    <rPh sb="1" eb="3">
      <t>スウシキ</t>
    </rPh>
    <rPh sb="4" eb="5">
      <t>コワ</t>
    </rPh>
    <rPh sb="9" eb="11">
      <t>ゼンカイ</t>
    </rPh>
    <rPh sb="12" eb="14">
      <t>スウジ</t>
    </rPh>
    <rPh sb="15" eb="16">
      <t>ノコ</t>
    </rPh>
    <rPh sb="25" eb="26">
      <t>オヨ</t>
    </rPh>
    <rPh sb="30" eb="32">
      <t>タイオウ</t>
    </rPh>
    <rPh sb="34" eb="36">
      <t>スウジ</t>
    </rPh>
    <rPh sb="37" eb="39">
      <t>ウワガ</t>
    </rPh>
    <rPh sb="40" eb="42">
      <t>ニュウリョク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</si>
</sst>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);[Red]\(#,##0\)"/>
    <numFmt numFmtId="177" formatCode="0.0%"/>
    <numFmt numFmtId="178" formatCode="#,##0;&quot;▲ &quot;#,##0"/>
  </numFmts>
  <fonts count="10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明朝"/>
      <family val="1"/>
    </font>
    <font>
      <b/>
      <sz val="11"/>
      <color auto="1"/>
      <name val="ＭＳ Ｐ明朝"/>
      <family val="1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b/>
      <sz val="14"/>
      <color auto="1"/>
      <name val="ＭＳ ゴシック"/>
      <family val="3"/>
    </font>
    <font>
      <sz val="14"/>
      <color auto="1"/>
      <name val="ＭＳ Ｐ明朝"/>
      <family val="1"/>
    </font>
    <font>
      <b/>
      <sz val="10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76" fontId="8" fillId="0" borderId="0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 applyProtection="1">
      <alignment vertical="center" wrapText="1"/>
      <protection locked="0"/>
    </xf>
    <xf numFmtId="176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4" fillId="0" borderId="0" xfId="0" applyNumberFormat="1" applyFont="1" applyFill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Alignment="1">
      <alignment horizontal="right" vertical="center" wrapText="1"/>
    </xf>
    <xf numFmtId="0" fontId="0" fillId="0" borderId="9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38" fontId="4" fillId="0" borderId="0" xfId="1" applyFont="1" applyFill="1" applyAlignment="1">
      <alignment vertical="center"/>
    </xf>
    <xf numFmtId="3" fontId="4" fillId="0" borderId="0" xfId="0" applyNumberFormat="1" applyFont="1" applyFill="1" applyBorder="1" applyAlignment="1">
      <alignment horizontal="right" vertical="center" wrapText="1"/>
    </xf>
    <xf numFmtId="3" fontId="0" fillId="0" borderId="9" xfId="0" applyNumberFormat="1" applyFont="1" applyFill="1" applyBorder="1" applyAlignment="1">
      <alignment horizontal="right" vertical="center" wrapText="1"/>
    </xf>
    <xf numFmtId="177" fontId="8" fillId="0" borderId="0" xfId="2" applyNumberFormat="1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177" fontId="4" fillId="0" borderId="0" xfId="2" applyNumberFormat="1" applyFont="1" applyFill="1" applyBorder="1" applyAlignment="1">
      <alignment horizontal="right" vertical="center" wrapText="1"/>
    </xf>
    <xf numFmtId="177" fontId="8" fillId="0" borderId="0" xfId="2" applyNumberFormat="1" applyFont="1" applyFill="1" applyBorder="1" applyAlignment="1">
      <alignment horizontal="right" vertical="center" wrapText="1"/>
    </xf>
    <xf numFmtId="38" fontId="4" fillId="0" borderId="11" xfId="1" applyFont="1" applyFill="1" applyBorder="1" applyAlignment="1">
      <alignment horizontal="center" vertical="center" wrapText="1"/>
    </xf>
    <xf numFmtId="38" fontId="0" fillId="0" borderId="0" xfId="1" applyFont="1" applyFill="1" applyAlignment="1">
      <alignment vertical="center" wrapText="1"/>
    </xf>
    <xf numFmtId="38" fontId="8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 applyProtection="1">
      <alignment horizontal="right" vertical="center" wrapText="1"/>
      <protection locked="0"/>
    </xf>
    <xf numFmtId="38" fontId="4" fillId="0" borderId="0" xfId="1" applyFont="1" applyFill="1" applyAlignment="1">
      <alignment vertical="center" wrapText="1"/>
    </xf>
    <xf numFmtId="38" fontId="4" fillId="0" borderId="9" xfId="1" applyFont="1" applyFill="1" applyBorder="1" applyAlignment="1">
      <alignment vertical="center" wrapText="1"/>
    </xf>
    <xf numFmtId="38" fontId="8" fillId="0" borderId="0" xfId="1" applyFont="1" applyFill="1" applyBorder="1" applyAlignment="1">
      <alignment horizontal="right" vertical="center" wrapText="1"/>
    </xf>
    <xf numFmtId="38" fontId="4" fillId="0" borderId="0" xfId="1" applyFont="1" applyFill="1" applyBorder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38" fontId="0" fillId="0" borderId="9" xfId="1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right" vertical="center" wrapText="1"/>
    </xf>
    <xf numFmtId="0" fontId="7" fillId="0" borderId="0" xfId="0" applyFont="1" applyBorder="1" applyAlignment="1">
      <alignment vertical="center"/>
    </xf>
    <xf numFmtId="38" fontId="8" fillId="0" borderId="0" xfId="1" applyFont="1" applyFill="1" applyAlignment="1">
      <alignment vertical="center" wrapText="1"/>
    </xf>
    <xf numFmtId="0" fontId="4" fillId="0" borderId="0" xfId="0" applyFont="1" applyFill="1" applyBorder="1" applyAlignment="1">
      <alignment horizontal="distributed" vertical="center" wrapText="1"/>
    </xf>
    <xf numFmtId="178" fontId="4" fillId="0" borderId="14" xfId="2" applyNumberFormat="1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vertical="center" wrapText="1"/>
    </xf>
    <xf numFmtId="3" fontId="4" fillId="0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3" fontId="4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9" xfId="0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 vertical="center" wrapText="1"/>
    </xf>
    <xf numFmtId="178" fontId="4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7" tint="-0.25"/>
  </sheetPr>
  <dimension ref="A1:H53"/>
  <sheetViews>
    <sheetView zoomScaleSheetLayoutView="75" workbookViewId="0">
      <selection activeCell="A12" sqref="A12"/>
    </sheetView>
  </sheetViews>
  <sheetFormatPr defaultRowHeight="14.25"/>
  <cols>
    <col min="1" max="1" width="30" style="1" customWidth="1"/>
    <col min="2" max="2" width="11.375" style="1" customWidth="1"/>
    <col min="3" max="4" width="8.625" style="1" customWidth="1"/>
    <col min="5" max="5" width="11.375" style="1" customWidth="1"/>
    <col min="6" max="7" width="8.625" style="1" customWidth="1"/>
    <col min="8" max="16384" width="9" style="1" customWidth="1"/>
  </cols>
  <sheetData>
    <row r="1" spans="1:7" ht="44.25" customHeight="1">
      <c r="A1" s="6" t="s">
        <v>46</v>
      </c>
      <c r="B1" s="6"/>
      <c r="C1" s="6"/>
      <c r="D1" s="6"/>
      <c r="E1" s="6"/>
      <c r="F1" s="6"/>
      <c r="G1" s="6"/>
    </row>
    <row r="2" spans="1:7" ht="15" customHeight="1">
      <c r="A2" s="7" t="s">
        <v>36</v>
      </c>
      <c r="B2" s="7"/>
      <c r="C2" s="7"/>
      <c r="D2" s="7"/>
      <c r="E2" s="3"/>
      <c r="F2" s="3"/>
      <c r="G2" s="3"/>
    </row>
    <row r="3" spans="1:7" ht="27.75" customHeight="1">
      <c r="A3" s="8" t="s">
        <v>37</v>
      </c>
      <c r="B3" s="18">
        <v>19</v>
      </c>
      <c r="C3" s="32"/>
      <c r="D3" s="32"/>
      <c r="E3" s="32">
        <v>20</v>
      </c>
      <c r="F3" s="32"/>
      <c r="G3" s="52"/>
    </row>
    <row r="4" spans="1:7" ht="33" customHeight="1">
      <c r="A4" s="9"/>
      <c r="B4" s="19" t="s">
        <v>21</v>
      </c>
      <c r="C4" s="33" t="s">
        <v>39</v>
      </c>
      <c r="D4" s="33" t="s">
        <v>41</v>
      </c>
      <c r="E4" s="41" t="s">
        <v>21</v>
      </c>
      <c r="F4" s="33" t="s">
        <v>39</v>
      </c>
      <c r="G4" s="53" t="s">
        <v>41</v>
      </c>
    </row>
    <row r="5" spans="1:7" ht="15.75" customHeight="1">
      <c r="A5" s="10"/>
      <c r="B5" s="20"/>
      <c r="C5" s="20"/>
      <c r="D5" s="20"/>
      <c r="E5" s="42"/>
      <c r="F5" s="20"/>
      <c r="G5" s="20"/>
    </row>
    <row r="6" spans="1:7" s="2" customFormat="1" ht="15.75" customHeight="1">
      <c r="A6" s="11" t="s">
        <v>23</v>
      </c>
      <c r="B6" s="21">
        <v>17057488</v>
      </c>
      <c r="C6" s="21">
        <v>264790</v>
      </c>
      <c r="D6" s="37">
        <v>1</v>
      </c>
      <c r="E6" s="43">
        <v>18828067</v>
      </c>
      <c r="F6" s="21">
        <v>288310</v>
      </c>
      <c r="G6" s="37">
        <v>1</v>
      </c>
    </row>
    <row r="7" spans="1:7" ht="15.75" customHeight="1">
      <c r="A7" s="12"/>
      <c r="B7" s="22"/>
      <c r="C7" s="22"/>
      <c r="D7" s="38"/>
      <c r="E7" s="44"/>
      <c r="F7" s="22"/>
      <c r="G7" s="39"/>
    </row>
    <row r="8" spans="1:7" s="3" customFormat="1" ht="15.75" customHeight="1">
      <c r="A8" s="13" t="s">
        <v>2</v>
      </c>
      <c r="B8" s="23">
        <v>8322884</v>
      </c>
      <c r="C8" s="22">
        <v>129199</v>
      </c>
      <c r="D8" s="39">
        <v>0.48799999999999999</v>
      </c>
      <c r="E8" s="44">
        <v>8510934</v>
      </c>
      <c r="F8" s="22">
        <v>130326</v>
      </c>
      <c r="G8" s="39">
        <v>0.45200000000000001</v>
      </c>
    </row>
    <row r="9" spans="1:7" s="3" customFormat="1" ht="15.75" customHeight="1">
      <c r="A9" s="13" t="s">
        <v>4</v>
      </c>
      <c r="B9" s="23">
        <v>223080</v>
      </c>
      <c r="C9" s="22">
        <v>3463</v>
      </c>
      <c r="D9" s="39">
        <v>1.2999999999999999e-002</v>
      </c>
      <c r="E9" s="44">
        <v>217017</v>
      </c>
      <c r="F9" s="22">
        <v>3323</v>
      </c>
      <c r="G9" s="39">
        <v>1.2e-002</v>
      </c>
    </row>
    <row r="10" spans="1:7" s="3" customFormat="1" ht="15.75" customHeight="1">
      <c r="A10" s="13" t="s">
        <v>3</v>
      </c>
      <c r="B10" s="23">
        <v>35027</v>
      </c>
      <c r="C10" s="22">
        <v>544</v>
      </c>
      <c r="D10" s="39">
        <v>2.e-003</v>
      </c>
      <c r="E10" s="44">
        <v>34666</v>
      </c>
      <c r="F10" s="22">
        <v>531</v>
      </c>
      <c r="G10" s="39">
        <v>2.e-003</v>
      </c>
    </row>
    <row r="11" spans="1:7" s="3" customFormat="1" ht="15.75" customHeight="1">
      <c r="A11" s="13" t="s">
        <v>5</v>
      </c>
      <c r="B11" s="24">
        <v>36633</v>
      </c>
      <c r="C11" s="22">
        <v>569</v>
      </c>
      <c r="D11" s="39">
        <v>2.e-003</v>
      </c>
      <c r="E11" s="45">
        <v>13669</v>
      </c>
      <c r="F11" s="22">
        <v>209</v>
      </c>
      <c r="G11" s="39">
        <v>1.e-003</v>
      </c>
    </row>
    <row r="12" spans="1:7" s="3" customFormat="1" ht="15.75" customHeight="1">
      <c r="A12" s="13" t="s">
        <v>0</v>
      </c>
      <c r="B12" s="24">
        <v>20718</v>
      </c>
      <c r="C12" s="22">
        <v>322</v>
      </c>
      <c r="D12" s="39">
        <v>1.e-003</v>
      </c>
      <c r="E12" s="45">
        <v>4751</v>
      </c>
      <c r="F12" s="22">
        <v>73</v>
      </c>
      <c r="G12" s="39">
        <v>0</v>
      </c>
    </row>
    <row r="13" spans="1:7" s="3" customFormat="1" ht="15.75" customHeight="1">
      <c r="A13" s="13" t="s">
        <v>43</v>
      </c>
      <c r="B13" s="23">
        <v>481337</v>
      </c>
      <c r="C13" s="22">
        <v>7472</v>
      </c>
      <c r="D13" s="39">
        <v>2.8000000000000001e-002</v>
      </c>
      <c r="E13" s="44">
        <v>450260</v>
      </c>
      <c r="F13" s="22">
        <v>6895</v>
      </c>
      <c r="G13" s="39">
        <v>2.4e-002</v>
      </c>
    </row>
    <row r="14" spans="1:7" s="3" customFormat="1" ht="15.75" customHeight="1">
      <c r="A14" s="13" t="s">
        <v>8</v>
      </c>
      <c r="B14" s="23">
        <v>35831</v>
      </c>
      <c r="C14" s="22">
        <v>556</v>
      </c>
      <c r="D14" s="39">
        <v>2.e-003</v>
      </c>
      <c r="E14" s="44">
        <v>31487</v>
      </c>
      <c r="F14" s="22">
        <v>482</v>
      </c>
      <c r="G14" s="39">
        <v>2.e-003</v>
      </c>
    </row>
    <row r="15" spans="1:7" s="3" customFormat="1" ht="15.75" customHeight="1">
      <c r="A15" s="13" t="s">
        <v>7</v>
      </c>
      <c r="B15" s="23">
        <v>164625</v>
      </c>
      <c r="C15" s="22">
        <v>2556</v>
      </c>
      <c r="D15" s="39">
        <v>1.e-002</v>
      </c>
      <c r="E15" s="44">
        <v>150499</v>
      </c>
      <c r="F15" s="22">
        <v>2305</v>
      </c>
      <c r="G15" s="39">
        <v>8.0000000000000002e-003</v>
      </c>
    </row>
    <row r="16" spans="1:7" s="3" customFormat="1" ht="15.75" customHeight="1">
      <c r="A16" s="13" t="s">
        <v>45</v>
      </c>
      <c r="B16" s="23">
        <v>51303</v>
      </c>
      <c r="C16" s="22">
        <v>796</v>
      </c>
      <c r="D16" s="39">
        <v>3.0000000000000001e-003</v>
      </c>
      <c r="E16" s="44">
        <v>181178</v>
      </c>
      <c r="F16" s="22">
        <v>2774</v>
      </c>
      <c r="G16" s="39">
        <v>1.e-002</v>
      </c>
    </row>
    <row r="17" spans="1:7" s="3" customFormat="1" ht="15.75" customHeight="1">
      <c r="A17" s="13" t="s">
        <v>12</v>
      </c>
      <c r="B17" s="23">
        <v>1261865</v>
      </c>
      <c r="C17" s="22">
        <v>19588</v>
      </c>
      <c r="D17" s="39">
        <v>7.3999999999999996e-002</v>
      </c>
      <c r="E17" s="44">
        <v>1206039</v>
      </c>
      <c r="F17" s="22">
        <v>18468</v>
      </c>
      <c r="G17" s="39">
        <v>6.4000000000000001e-002</v>
      </c>
    </row>
    <row r="18" spans="1:7" s="3" customFormat="1" ht="15.75" customHeight="1">
      <c r="A18" s="13" t="s">
        <v>14</v>
      </c>
      <c r="B18" s="23">
        <v>12258</v>
      </c>
      <c r="C18" s="22">
        <v>190</v>
      </c>
      <c r="D18" s="39">
        <v>1.e-003</v>
      </c>
      <c r="E18" s="44">
        <v>11281</v>
      </c>
      <c r="F18" s="22">
        <v>173</v>
      </c>
      <c r="G18" s="39">
        <v>1.e-003</v>
      </c>
    </row>
    <row r="19" spans="1:7" s="3" customFormat="1" ht="15.75" customHeight="1">
      <c r="A19" s="13" t="s">
        <v>6</v>
      </c>
      <c r="B19" s="23">
        <v>816335</v>
      </c>
      <c r="C19" s="22">
        <v>12672</v>
      </c>
      <c r="D19" s="39">
        <v>4.8000000000000001e-002</v>
      </c>
      <c r="E19" s="44">
        <v>2124482</v>
      </c>
      <c r="F19" s="22">
        <v>32532</v>
      </c>
      <c r="G19" s="39">
        <v>0.113</v>
      </c>
    </row>
    <row r="20" spans="1:7" s="3" customFormat="1" ht="15.75" customHeight="1">
      <c r="A20" s="13" t="s">
        <v>16</v>
      </c>
      <c r="B20" s="23">
        <v>188660</v>
      </c>
      <c r="C20" s="22">
        <v>2929</v>
      </c>
      <c r="D20" s="39">
        <v>1.0999999999999999e-002</v>
      </c>
      <c r="E20" s="44">
        <v>168963</v>
      </c>
      <c r="F20" s="22">
        <v>2587</v>
      </c>
      <c r="G20" s="39">
        <v>8.9999999999999993e-003</v>
      </c>
    </row>
    <row r="21" spans="1:7" s="3" customFormat="1" ht="15.75" customHeight="1">
      <c r="A21" s="13" t="s">
        <v>13</v>
      </c>
      <c r="B21" s="23">
        <v>1507531</v>
      </c>
      <c r="C21" s="22">
        <v>23402</v>
      </c>
      <c r="D21" s="39">
        <v>8.7999999999999995e-002</v>
      </c>
      <c r="E21" s="44">
        <v>2360909</v>
      </c>
      <c r="F21" s="22">
        <v>36152</v>
      </c>
      <c r="G21" s="39">
        <v>0.125</v>
      </c>
    </row>
    <row r="22" spans="1:7" s="3" customFormat="1" ht="15.75" customHeight="1">
      <c r="A22" s="13" t="s">
        <v>17</v>
      </c>
      <c r="B22" s="23">
        <v>725699</v>
      </c>
      <c r="C22" s="22">
        <v>11265</v>
      </c>
      <c r="D22" s="39">
        <v>4.2999999999999997e-002</v>
      </c>
      <c r="E22" s="44">
        <v>782917</v>
      </c>
      <c r="F22" s="22">
        <v>11989</v>
      </c>
      <c r="G22" s="39">
        <v>4.2000000000000003e-002</v>
      </c>
    </row>
    <row r="23" spans="1:7" s="3" customFormat="1" ht="15.75" customHeight="1">
      <c r="A23" s="13" t="s">
        <v>1</v>
      </c>
      <c r="B23" s="23">
        <v>19077</v>
      </c>
      <c r="C23" s="22">
        <v>296</v>
      </c>
      <c r="D23" s="39">
        <v>1.e-003</v>
      </c>
      <c r="E23" s="44">
        <v>92932</v>
      </c>
      <c r="F23" s="22">
        <v>1423</v>
      </c>
      <c r="G23" s="39">
        <v>5.0000000000000001e-003</v>
      </c>
    </row>
    <row r="24" spans="1:7" s="3" customFormat="1" ht="15.75" customHeight="1">
      <c r="A24" s="13" t="s">
        <v>9</v>
      </c>
      <c r="B24" s="23">
        <v>3478</v>
      </c>
      <c r="C24" s="22">
        <v>54</v>
      </c>
      <c r="D24" s="39">
        <v>0</v>
      </c>
      <c r="E24" s="44">
        <v>870</v>
      </c>
      <c r="F24" s="22">
        <v>13</v>
      </c>
      <c r="G24" s="39">
        <v>0</v>
      </c>
    </row>
    <row r="25" spans="1:7" s="3" customFormat="1" ht="15.75" customHeight="1">
      <c r="A25" s="13" t="s">
        <v>19</v>
      </c>
      <c r="B25" s="23">
        <v>967383</v>
      </c>
      <c r="C25" s="22">
        <v>15017</v>
      </c>
      <c r="D25" s="39">
        <v>5.7000000000000002e-002</v>
      </c>
      <c r="E25" s="44">
        <v>581487</v>
      </c>
      <c r="F25" s="22">
        <v>8904</v>
      </c>
      <c r="G25" s="39">
        <v>3.1e-002</v>
      </c>
    </row>
    <row r="26" spans="1:7" s="3" customFormat="1" ht="15.75" customHeight="1">
      <c r="A26" s="13" t="s">
        <v>20</v>
      </c>
      <c r="B26" s="23">
        <v>664370</v>
      </c>
      <c r="C26" s="22">
        <v>10313</v>
      </c>
      <c r="D26" s="39">
        <v>3.9e-002</v>
      </c>
      <c r="E26" s="44">
        <v>752675</v>
      </c>
      <c r="F26" s="22">
        <v>11526</v>
      </c>
      <c r="G26" s="39">
        <v>4.e-002</v>
      </c>
    </row>
    <row r="27" spans="1:7" s="3" customFormat="1" ht="15.75" customHeight="1">
      <c r="A27" s="13" t="s">
        <v>22</v>
      </c>
      <c r="B27" s="23">
        <v>491794</v>
      </c>
      <c r="C27" s="22">
        <v>7634</v>
      </c>
      <c r="D27" s="39">
        <v>2.9000000000000001e-002</v>
      </c>
      <c r="E27" s="44">
        <v>485054</v>
      </c>
      <c r="F27" s="22">
        <v>7428</v>
      </c>
      <c r="G27" s="39">
        <v>2.5999999999999999e-002</v>
      </c>
    </row>
    <row r="28" spans="1:7" s="3" customFormat="1" ht="15.75" customHeight="1">
      <c r="A28" s="13" t="s">
        <v>24</v>
      </c>
      <c r="B28" s="23">
        <v>1027600</v>
      </c>
      <c r="C28" s="22">
        <v>15952</v>
      </c>
      <c r="D28" s="39">
        <v>6.e-002</v>
      </c>
      <c r="E28" s="44">
        <v>665997</v>
      </c>
      <c r="F28" s="22">
        <v>10198</v>
      </c>
      <c r="G28" s="39">
        <v>3.5000000000000003e-002</v>
      </c>
    </row>
    <row r="29" spans="1:7" s="3" customFormat="1" ht="15.75" customHeight="1">
      <c r="A29" s="12"/>
      <c r="B29" s="25"/>
      <c r="C29" s="25"/>
      <c r="D29" s="25"/>
      <c r="E29" s="46"/>
      <c r="F29" s="25"/>
      <c r="G29" s="54"/>
    </row>
    <row r="30" spans="1:7" s="3" customFormat="1" ht="15.75" customHeight="1">
      <c r="A30" s="14" t="s">
        <v>18</v>
      </c>
      <c r="B30" s="25"/>
      <c r="C30" s="34">
        <v>64419</v>
      </c>
      <c r="D30" s="25"/>
      <c r="E30" s="46"/>
      <c r="F30" s="34">
        <v>65305</v>
      </c>
      <c r="G30" s="54"/>
    </row>
    <row r="31" spans="1:7" s="3" customFormat="1" ht="15.75" customHeight="1">
      <c r="A31" s="15"/>
      <c r="B31" s="26"/>
      <c r="C31" s="26"/>
      <c r="D31" s="26"/>
      <c r="E31" s="47"/>
      <c r="F31" s="26"/>
      <c r="G31" s="26"/>
    </row>
    <row r="32" spans="1:7" ht="15.75" customHeight="1">
      <c r="A32" s="12"/>
      <c r="B32" s="3"/>
      <c r="C32" s="3"/>
      <c r="D32" s="3"/>
      <c r="E32" s="46"/>
      <c r="F32" s="3"/>
      <c r="G32" s="3"/>
    </row>
    <row r="33" spans="1:7" s="4" customFormat="1" ht="15.75" customHeight="1">
      <c r="A33" s="11" t="s">
        <v>10</v>
      </c>
      <c r="B33" s="27">
        <v>16304814</v>
      </c>
      <c r="C33" s="27">
        <v>253203</v>
      </c>
      <c r="D33" s="40">
        <v>1</v>
      </c>
      <c r="E33" s="48">
        <v>17983320</v>
      </c>
      <c r="F33" s="27">
        <v>275374</v>
      </c>
      <c r="G33" s="40">
        <v>1</v>
      </c>
    </row>
    <row r="34" spans="1:7" ht="15.75" customHeight="1">
      <c r="A34" s="14"/>
      <c r="B34" s="28"/>
      <c r="C34" s="28"/>
      <c r="D34" s="39"/>
      <c r="E34" s="49"/>
      <c r="F34" s="28"/>
      <c r="G34" s="39"/>
    </row>
    <row r="35" spans="1:7" s="3" customFormat="1" ht="15.75" customHeight="1">
      <c r="A35" s="13" t="s">
        <v>25</v>
      </c>
      <c r="B35" s="29">
        <v>203984</v>
      </c>
      <c r="C35" s="35">
        <v>3167</v>
      </c>
      <c r="D35" s="39">
        <v>1.2999999999999999e-002</v>
      </c>
      <c r="E35" s="49">
        <v>188421</v>
      </c>
      <c r="F35" s="35">
        <v>2885</v>
      </c>
      <c r="G35" s="39">
        <v>1.e-002</v>
      </c>
    </row>
    <row r="36" spans="1:7" s="3" customFormat="1" ht="15.75" customHeight="1">
      <c r="A36" s="13" t="s">
        <v>26</v>
      </c>
      <c r="B36" s="29">
        <v>1602898</v>
      </c>
      <c r="C36" s="35">
        <v>24882</v>
      </c>
      <c r="D36" s="39">
        <v>9.8000000000000004e-002</v>
      </c>
      <c r="E36" s="49">
        <v>1647307</v>
      </c>
      <c r="F36" s="35">
        <v>25225</v>
      </c>
      <c r="G36" s="39">
        <v>9.1999999999999998e-002</v>
      </c>
    </row>
    <row r="37" spans="1:7" s="3" customFormat="1" ht="15.75" customHeight="1">
      <c r="A37" s="13" t="s">
        <v>28</v>
      </c>
      <c r="B37" s="29">
        <v>4512535</v>
      </c>
      <c r="C37" s="35">
        <v>70147</v>
      </c>
      <c r="D37" s="39">
        <v>0.27600000000000002</v>
      </c>
      <c r="E37" s="49">
        <v>4805713</v>
      </c>
      <c r="F37" s="35">
        <v>73589</v>
      </c>
      <c r="G37" s="39">
        <v>0.26700000000000002</v>
      </c>
    </row>
    <row r="38" spans="1:7" s="3" customFormat="1" ht="15.75" customHeight="1">
      <c r="A38" s="13" t="s">
        <v>29</v>
      </c>
      <c r="B38" s="29">
        <v>1349748</v>
      </c>
      <c r="C38" s="35">
        <v>20953</v>
      </c>
      <c r="D38" s="39">
        <v>8.3000000000000004e-002</v>
      </c>
      <c r="E38" s="49">
        <v>1358275</v>
      </c>
      <c r="F38" s="35">
        <v>20799</v>
      </c>
      <c r="G38" s="39">
        <v>7.5999999999999998e-002</v>
      </c>
    </row>
    <row r="39" spans="1:7" s="3" customFormat="1" ht="15.75" customHeight="1">
      <c r="A39" s="13" t="s">
        <v>30</v>
      </c>
      <c r="B39" s="29">
        <v>216453</v>
      </c>
      <c r="C39" s="35">
        <v>3360</v>
      </c>
      <c r="D39" s="39">
        <v>1.2999999999999999e-002</v>
      </c>
      <c r="E39" s="49">
        <v>210428</v>
      </c>
      <c r="F39" s="35">
        <v>3222</v>
      </c>
      <c r="G39" s="39">
        <v>1.2e-002</v>
      </c>
    </row>
    <row r="40" spans="1:7" s="3" customFormat="1" ht="15.75" customHeight="1">
      <c r="A40" s="13" t="s">
        <v>31</v>
      </c>
      <c r="B40" s="29">
        <v>130762</v>
      </c>
      <c r="C40" s="35">
        <v>2030</v>
      </c>
      <c r="D40" s="39">
        <v>8.0000000000000002e-003</v>
      </c>
      <c r="E40" s="49">
        <v>101095</v>
      </c>
      <c r="F40" s="35">
        <v>1548</v>
      </c>
      <c r="G40" s="39">
        <v>6.0000000000000001e-003</v>
      </c>
    </row>
    <row r="41" spans="1:7" s="3" customFormat="1" ht="15.75" customHeight="1">
      <c r="A41" s="13" t="s">
        <v>32</v>
      </c>
      <c r="B41" s="29">
        <v>2331513</v>
      </c>
      <c r="C41" s="35">
        <v>36193</v>
      </c>
      <c r="D41" s="39">
        <v>0.14299999999999999</v>
      </c>
      <c r="E41" s="49">
        <v>4705566</v>
      </c>
      <c r="F41" s="35">
        <v>72055</v>
      </c>
      <c r="G41" s="39">
        <v>0.26200000000000001</v>
      </c>
    </row>
    <row r="42" spans="1:7" s="3" customFormat="1" ht="15.75" customHeight="1">
      <c r="A42" s="13" t="s">
        <v>33</v>
      </c>
      <c r="B42" s="29">
        <v>1038198</v>
      </c>
      <c r="C42" s="35">
        <v>16116</v>
      </c>
      <c r="D42" s="39">
        <v>6.4000000000000001e-002</v>
      </c>
      <c r="E42" s="49">
        <v>1031419</v>
      </c>
      <c r="F42" s="35">
        <v>15794</v>
      </c>
      <c r="G42" s="39">
        <v>5.7000000000000002e-002</v>
      </c>
    </row>
    <row r="43" spans="1:7" s="3" customFormat="1" ht="15.75" customHeight="1">
      <c r="A43" s="13" t="s">
        <v>34</v>
      </c>
      <c r="B43" s="29">
        <v>2357739</v>
      </c>
      <c r="C43" s="35">
        <v>36600</v>
      </c>
      <c r="D43" s="39">
        <v>0.14499999999999999</v>
      </c>
      <c r="E43" s="49">
        <v>1976909</v>
      </c>
      <c r="F43" s="35">
        <v>30272</v>
      </c>
      <c r="G43" s="39">
        <v>0.11</v>
      </c>
    </row>
    <row r="44" spans="1:7" s="3" customFormat="1" ht="15.75" customHeight="1">
      <c r="A44" s="13" t="s">
        <v>15</v>
      </c>
      <c r="B44" s="29">
        <v>1799494</v>
      </c>
      <c r="C44" s="35">
        <v>27934</v>
      </c>
      <c r="D44" s="39">
        <v>0.11</v>
      </c>
      <c r="E44" s="49">
        <v>1379607</v>
      </c>
      <c r="F44" s="35">
        <v>21126</v>
      </c>
      <c r="G44" s="39">
        <v>7.6999999999999999e-002</v>
      </c>
    </row>
    <row r="45" spans="1:7" s="3" customFormat="1" ht="15.75" customHeight="1">
      <c r="A45" s="13" t="s">
        <v>35</v>
      </c>
      <c r="B45" s="29">
        <v>761490</v>
      </c>
      <c r="C45" s="35">
        <v>11821</v>
      </c>
      <c r="D45" s="39">
        <v>4.7e-002</v>
      </c>
      <c r="E45" s="49">
        <v>578580</v>
      </c>
      <c r="F45" s="35">
        <v>8860</v>
      </c>
      <c r="G45" s="39">
        <v>3.2000000000000001e-002</v>
      </c>
    </row>
    <row r="46" spans="1:7" s="3" customFormat="1" ht="15.75" customHeight="1">
      <c r="A46" s="14"/>
      <c r="B46" s="30"/>
      <c r="C46" s="30"/>
      <c r="D46" s="30"/>
      <c r="E46" s="50"/>
      <c r="F46" s="30"/>
      <c r="G46" s="30"/>
    </row>
    <row r="47" spans="1:7" s="3" customFormat="1" ht="15.75" customHeight="1">
      <c r="A47" s="14" t="s">
        <v>18</v>
      </c>
      <c r="B47" s="30"/>
      <c r="C47" s="34">
        <v>64419</v>
      </c>
      <c r="D47" s="25"/>
      <c r="E47" s="46"/>
      <c r="F47" s="34">
        <v>65305</v>
      </c>
      <c r="G47" s="54"/>
    </row>
    <row r="48" spans="1:7" s="3" customFormat="1" ht="15.75" customHeight="1">
      <c r="A48" s="15"/>
      <c r="B48" s="31"/>
      <c r="C48" s="36"/>
      <c r="D48" s="31"/>
      <c r="E48" s="51"/>
      <c r="F48" s="36"/>
      <c r="G48" s="31"/>
    </row>
    <row r="49" spans="1:8" s="5" customFormat="1" ht="15.75" customHeight="1">
      <c r="A49" s="16" t="s">
        <v>42</v>
      </c>
      <c r="B49" s="16"/>
      <c r="C49" s="16"/>
      <c r="D49" s="16"/>
      <c r="E49" s="16"/>
      <c r="F49" s="16"/>
      <c r="G49" s="16"/>
    </row>
    <row r="50" spans="1:8" ht="14.25" customHeight="1"/>
    <row r="51" spans="1:8" ht="14.25" customHeight="1">
      <c r="H51" s="55"/>
    </row>
    <row r="52" spans="1:8" ht="14.25" customHeight="1">
      <c r="A52" s="17"/>
      <c r="B52" s="17"/>
      <c r="C52" s="17"/>
      <c r="D52" s="17"/>
      <c r="E52" s="17"/>
      <c r="F52" s="17"/>
      <c r="G52" s="17"/>
      <c r="H52" s="55"/>
    </row>
    <row r="53" spans="1:8">
      <c r="A53" s="17"/>
      <c r="B53" s="17"/>
      <c r="C53" s="17"/>
      <c r="D53" s="17"/>
      <c r="E53" s="17"/>
      <c r="F53" s="17"/>
      <c r="G53" s="17"/>
    </row>
  </sheetData>
  <mergeCells count="7">
    <mergeCell ref="A1:G1"/>
    <mergeCell ref="A2:D2"/>
    <mergeCell ref="B3:D3"/>
    <mergeCell ref="E3:G3"/>
    <mergeCell ref="A49:G49"/>
    <mergeCell ref="A3:A4"/>
    <mergeCell ref="A52:G53"/>
  </mergeCells>
  <phoneticPr fontId="1"/>
  <pageMargins left="0.78740157480314965" right="0.59055118110236227" top="0.59055118110236227" bottom="0.59055118110236227" header="0.70866141732283472" footer="0.41"/>
  <pageSetup paperSize="9" fitToWidth="1" fitToHeight="1" pageOrder="overThenDown" orientation="portrait" usePrinterDefaults="1" r:id="rId1"/>
  <headerFooter alignWithMargins="0">
    <oddFooter>&amp;C&amp;18&amp;A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7" tint="-0.25"/>
  </sheetPr>
  <dimension ref="A1:H53"/>
  <sheetViews>
    <sheetView zoomScaleSheetLayoutView="75" workbookViewId="0">
      <selection activeCell="B16" sqref="B16"/>
    </sheetView>
  </sheetViews>
  <sheetFormatPr defaultRowHeight="14.25"/>
  <cols>
    <col min="1" max="1" width="30" style="1" customWidth="1"/>
    <col min="2" max="2" width="11.375" style="1" customWidth="1"/>
    <col min="3" max="4" width="8.625" style="1" customWidth="1"/>
    <col min="5" max="5" width="11.375" style="1" customWidth="1"/>
    <col min="6" max="7" width="8.625" style="1" customWidth="1"/>
    <col min="8" max="16384" width="9" style="1" customWidth="1"/>
  </cols>
  <sheetData>
    <row r="1" spans="1:7" ht="44.25" customHeight="1">
      <c r="A1" s="6" t="s">
        <v>47</v>
      </c>
      <c r="B1" s="6"/>
      <c r="C1" s="6"/>
      <c r="D1" s="6"/>
      <c r="E1" s="6"/>
      <c r="F1" s="6"/>
      <c r="G1" s="6"/>
    </row>
    <row r="2" spans="1:7" ht="15" customHeight="1">
      <c r="A2" s="7" t="s">
        <v>36</v>
      </c>
      <c r="B2" s="7"/>
      <c r="C2" s="7"/>
      <c r="D2" s="7"/>
      <c r="E2" s="3"/>
      <c r="F2" s="3"/>
      <c r="G2" s="3"/>
    </row>
    <row r="3" spans="1:7" ht="27.75" customHeight="1">
      <c r="A3" s="8" t="s">
        <v>37</v>
      </c>
      <c r="B3" s="32">
        <v>21</v>
      </c>
      <c r="C3" s="32"/>
      <c r="D3" s="52"/>
      <c r="E3" s="32">
        <v>22</v>
      </c>
      <c r="F3" s="32"/>
      <c r="G3" s="52"/>
    </row>
    <row r="4" spans="1:7" ht="33" customHeight="1">
      <c r="A4" s="9"/>
      <c r="B4" s="33" t="s">
        <v>21</v>
      </c>
      <c r="C4" s="33" t="s">
        <v>39</v>
      </c>
      <c r="D4" s="53" t="s">
        <v>41</v>
      </c>
      <c r="E4" s="41" t="s">
        <v>21</v>
      </c>
      <c r="F4" s="33" t="s">
        <v>39</v>
      </c>
      <c r="G4" s="53" t="s">
        <v>41</v>
      </c>
    </row>
    <row r="5" spans="1:7" ht="15.75" customHeight="1">
      <c r="A5" s="10"/>
      <c r="B5" s="20"/>
      <c r="C5" s="20"/>
      <c r="D5" s="20"/>
      <c r="E5" s="42"/>
      <c r="F5" s="20"/>
      <c r="G5" s="20"/>
    </row>
    <row r="6" spans="1:7" s="2" customFormat="1" ht="15.75" customHeight="1">
      <c r="A6" s="11" t="s">
        <v>23</v>
      </c>
      <c r="B6" s="21">
        <v>19909787</v>
      </c>
      <c r="C6" s="21">
        <v>301207</v>
      </c>
      <c r="D6" s="37">
        <v>1</v>
      </c>
      <c r="E6" s="43">
        <v>21527407</v>
      </c>
      <c r="F6" s="21">
        <v>322740</v>
      </c>
      <c r="G6" s="37">
        <v>1</v>
      </c>
    </row>
    <row r="7" spans="1:7" ht="15.75" customHeight="1">
      <c r="A7" s="12"/>
      <c r="B7" s="22"/>
      <c r="C7" s="22"/>
      <c r="D7" s="38"/>
      <c r="E7" s="44"/>
      <c r="F7" s="22"/>
      <c r="G7" s="39"/>
    </row>
    <row r="8" spans="1:7" s="3" customFormat="1" ht="15.75" customHeight="1">
      <c r="A8" s="13" t="s">
        <v>2</v>
      </c>
      <c r="B8" s="23">
        <v>8761689</v>
      </c>
      <c r="C8" s="22">
        <v>132552</v>
      </c>
      <c r="D8" s="39">
        <v>0.44</v>
      </c>
      <c r="E8" s="44">
        <v>8581009</v>
      </c>
      <c r="F8" s="22">
        <v>128647</v>
      </c>
      <c r="G8" s="39">
        <v>0.39900000000000002</v>
      </c>
    </row>
    <row r="9" spans="1:7" s="3" customFormat="1" ht="15.75" customHeight="1">
      <c r="A9" s="13" t="s">
        <v>4</v>
      </c>
      <c r="B9" s="23">
        <v>203708</v>
      </c>
      <c r="C9" s="22">
        <v>3082</v>
      </c>
      <c r="D9" s="39">
        <v>1.e-002</v>
      </c>
      <c r="E9" s="44">
        <v>197447</v>
      </c>
      <c r="F9" s="22">
        <v>2960</v>
      </c>
      <c r="G9" s="39">
        <v>8.9999999999999993e-003</v>
      </c>
    </row>
    <row r="10" spans="1:7" s="3" customFormat="1" ht="15.75" customHeight="1">
      <c r="A10" s="13" t="s">
        <v>3</v>
      </c>
      <c r="B10" s="23">
        <v>28465</v>
      </c>
      <c r="C10" s="22">
        <v>431</v>
      </c>
      <c r="D10" s="39">
        <v>1.e-003</v>
      </c>
      <c r="E10" s="44">
        <v>25711</v>
      </c>
      <c r="F10" s="22">
        <v>385</v>
      </c>
      <c r="G10" s="39">
        <v>1.e-003</v>
      </c>
    </row>
    <row r="11" spans="1:7" s="3" customFormat="1" ht="15.75" customHeight="1">
      <c r="A11" s="13" t="s">
        <v>5</v>
      </c>
      <c r="B11" s="23">
        <v>10853</v>
      </c>
      <c r="C11" s="22">
        <v>164</v>
      </c>
      <c r="D11" s="39">
        <v>1.e-003</v>
      </c>
      <c r="E11" s="45">
        <v>13837</v>
      </c>
      <c r="F11" s="22">
        <v>207</v>
      </c>
      <c r="G11" s="39">
        <v>1.e-003</v>
      </c>
    </row>
    <row r="12" spans="1:7" s="3" customFormat="1" ht="15.75" customHeight="1">
      <c r="A12" s="13" t="s">
        <v>0</v>
      </c>
      <c r="B12" s="23">
        <v>5844</v>
      </c>
      <c r="C12" s="22">
        <v>88</v>
      </c>
      <c r="D12" s="39">
        <v>0</v>
      </c>
      <c r="E12" s="45">
        <v>4672</v>
      </c>
      <c r="F12" s="22">
        <v>70</v>
      </c>
      <c r="G12" s="39">
        <v>0</v>
      </c>
    </row>
    <row r="13" spans="1:7" s="3" customFormat="1" ht="15.75" customHeight="1">
      <c r="A13" s="13" t="s">
        <v>43</v>
      </c>
      <c r="B13" s="23">
        <v>480421</v>
      </c>
      <c r="C13" s="22">
        <v>7268</v>
      </c>
      <c r="D13" s="39">
        <v>2.4e-002</v>
      </c>
      <c r="E13" s="44">
        <v>479595</v>
      </c>
      <c r="F13" s="22">
        <v>7190</v>
      </c>
      <c r="G13" s="39">
        <v>2.1999999999999999e-002</v>
      </c>
    </row>
    <row r="14" spans="1:7" s="3" customFormat="1" ht="15.75" customHeight="1">
      <c r="A14" s="13" t="s">
        <v>8</v>
      </c>
      <c r="B14" s="23">
        <v>20892</v>
      </c>
      <c r="C14" s="22">
        <v>316</v>
      </c>
      <c r="D14" s="39">
        <v>1.e-003</v>
      </c>
      <c r="E14" s="44">
        <v>18482</v>
      </c>
      <c r="F14" s="22">
        <v>277</v>
      </c>
      <c r="G14" s="39">
        <v>1.e-003</v>
      </c>
    </row>
    <row r="15" spans="1:7" s="3" customFormat="1" ht="15.75" customHeight="1">
      <c r="A15" s="13" t="s">
        <v>7</v>
      </c>
      <c r="B15" s="23">
        <v>88301</v>
      </c>
      <c r="C15" s="22">
        <v>1336</v>
      </c>
      <c r="D15" s="39">
        <v>4.0000000000000001e-003</v>
      </c>
      <c r="E15" s="44">
        <v>76085</v>
      </c>
      <c r="F15" s="22">
        <v>1141</v>
      </c>
      <c r="G15" s="39">
        <v>4.0000000000000001e-003</v>
      </c>
    </row>
    <row r="16" spans="1:7" s="3" customFormat="1" ht="15.75" customHeight="1">
      <c r="A16" s="13" t="s">
        <v>45</v>
      </c>
      <c r="B16" s="23">
        <v>159707</v>
      </c>
      <c r="C16" s="22">
        <v>2416</v>
      </c>
      <c r="D16" s="39">
        <v>8.0000000000000002e-003</v>
      </c>
      <c r="E16" s="44">
        <v>149589</v>
      </c>
      <c r="F16" s="22">
        <v>2243</v>
      </c>
      <c r="G16" s="39">
        <v>7.0000000000000001e-003</v>
      </c>
    </row>
    <row r="17" spans="1:7" s="3" customFormat="1" ht="15.75" customHeight="1">
      <c r="A17" s="13" t="s">
        <v>12</v>
      </c>
      <c r="B17" s="23">
        <v>1051454</v>
      </c>
      <c r="C17" s="22">
        <v>15907</v>
      </c>
      <c r="D17" s="39">
        <v>5.2999999999999999e-002</v>
      </c>
      <c r="E17" s="44">
        <v>1496462</v>
      </c>
      <c r="F17" s="22">
        <v>22435</v>
      </c>
      <c r="G17" s="39">
        <v>7.0000000000000007e-002</v>
      </c>
    </row>
    <row r="18" spans="1:7" s="3" customFormat="1" ht="15.75" customHeight="1">
      <c r="A18" s="13" t="s">
        <v>14</v>
      </c>
      <c r="B18" s="23">
        <v>11392</v>
      </c>
      <c r="C18" s="22">
        <v>172</v>
      </c>
      <c r="D18" s="39">
        <v>1.e-003</v>
      </c>
      <c r="E18" s="44">
        <v>10665</v>
      </c>
      <c r="F18" s="22">
        <v>160</v>
      </c>
      <c r="G18" s="39">
        <v>0</v>
      </c>
    </row>
    <row r="19" spans="1:7" s="3" customFormat="1" ht="15.75" customHeight="1">
      <c r="A19" s="13" t="s">
        <v>6</v>
      </c>
      <c r="B19" s="23">
        <v>902528</v>
      </c>
      <c r="C19" s="22">
        <v>13654</v>
      </c>
      <c r="D19" s="39">
        <v>4.4999999999999998e-002</v>
      </c>
      <c r="E19" s="44">
        <v>1231654</v>
      </c>
      <c r="F19" s="22">
        <v>18465</v>
      </c>
      <c r="G19" s="39">
        <v>5.7000000000000002e-002</v>
      </c>
    </row>
    <row r="20" spans="1:7" s="3" customFormat="1" ht="15.75" customHeight="1">
      <c r="A20" s="13" t="s">
        <v>16</v>
      </c>
      <c r="B20" s="23">
        <v>174031</v>
      </c>
      <c r="C20" s="22">
        <v>2633</v>
      </c>
      <c r="D20" s="39">
        <v>8.9999999999999993e-003</v>
      </c>
      <c r="E20" s="44">
        <v>165346</v>
      </c>
      <c r="F20" s="22">
        <v>2479</v>
      </c>
      <c r="G20" s="39">
        <v>8.0000000000000002e-003</v>
      </c>
    </row>
    <row r="21" spans="1:7" s="3" customFormat="1" ht="15.75" customHeight="1">
      <c r="A21" s="13" t="s">
        <v>13</v>
      </c>
      <c r="B21" s="23">
        <v>3579987</v>
      </c>
      <c r="C21" s="22">
        <v>54160</v>
      </c>
      <c r="D21" s="39">
        <v>0.18</v>
      </c>
      <c r="E21" s="44">
        <v>2898384</v>
      </c>
      <c r="F21" s="22">
        <v>43453</v>
      </c>
      <c r="G21" s="39">
        <v>0.13500000000000001</v>
      </c>
    </row>
    <row r="22" spans="1:7" s="3" customFormat="1" ht="15.75" customHeight="1">
      <c r="A22" s="13" t="s">
        <v>17</v>
      </c>
      <c r="B22" s="23">
        <v>880971</v>
      </c>
      <c r="C22" s="22">
        <v>13328</v>
      </c>
      <c r="D22" s="39">
        <v>4.3999999999999997e-002</v>
      </c>
      <c r="E22" s="44">
        <v>1015390</v>
      </c>
      <c r="F22" s="22">
        <v>15223</v>
      </c>
      <c r="G22" s="39">
        <v>4.7e-002</v>
      </c>
    </row>
    <row r="23" spans="1:7" s="3" customFormat="1" ht="15.75" customHeight="1">
      <c r="A23" s="13" t="s">
        <v>1</v>
      </c>
      <c r="B23" s="23">
        <v>25054</v>
      </c>
      <c r="C23" s="22">
        <v>379</v>
      </c>
      <c r="D23" s="39">
        <v>1.e-003</v>
      </c>
      <c r="E23" s="44">
        <v>10239</v>
      </c>
      <c r="F23" s="22">
        <v>154</v>
      </c>
      <c r="G23" s="39">
        <v>0</v>
      </c>
    </row>
    <row r="24" spans="1:7" s="3" customFormat="1" ht="15.75" customHeight="1">
      <c r="A24" s="13" t="s">
        <v>9</v>
      </c>
      <c r="B24" s="23">
        <v>21600</v>
      </c>
      <c r="C24" s="22">
        <v>327</v>
      </c>
      <c r="D24" s="39">
        <v>1.e-003</v>
      </c>
      <c r="E24" s="44">
        <v>1130</v>
      </c>
      <c r="F24" s="22">
        <v>17</v>
      </c>
      <c r="G24" s="39">
        <v>0</v>
      </c>
    </row>
    <row r="25" spans="1:7" s="3" customFormat="1" ht="15.75" customHeight="1">
      <c r="A25" s="13" t="s">
        <v>19</v>
      </c>
      <c r="B25" s="23">
        <v>762061</v>
      </c>
      <c r="C25" s="22">
        <v>11529</v>
      </c>
      <c r="D25" s="39">
        <v>3.7999999999999999e-002</v>
      </c>
      <c r="E25" s="44">
        <v>1062220</v>
      </c>
      <c r="F25" s="22">
        <v>15925</v>
      </c>
      <c r="G25" s="39">
        <v>4.9000000000000002e-002</v>
      </c>
    </row>
    <row r="26" spans="1:7" s="3" customFormat="1" ht="15.75" customHeight="1">
      <c r="A26" s="13" t="s">
        <v>20</v>
      </c>
      <c r="B26" s="23">
        <v>844747</v>
      </c>
      <c r="C26" s="22">
        <v>12780</v>
      </c>
      <c r="D26" s="39">
        <v>4.2000000000000003e-002</v>
      </c>
      <c r="E26" s="44">
        <v>999209</v>
      </c>
      <c r="F26" s="22">
        <v>14980</v>
      </c>
      <c r="G26" s="39">
        <v>4.5999999999999999e-002</v>
      </c>
    </row>
    <row r="27" spans="1:7" s="3" customFormat="1" ht="15.75" customHeight="1">
      <c r="A27" s="13" t="s">
        <v>22</v>
      </c>
      <c r="B27" s="23">
        <v>474876</v>
      </c>
      <c r="C27" s="22">
        <v>7184</v>
      </c>
      <c r="D27" s="39">
        <v>2.4e-002</v>
      </c>
      <c r="E27" s="44">
        <v>486890</v>
      </c>
      <c r="F27" s="22">
        <v>7299</v>
      </c>
      <c r="G27" s="39">
        <v>2.3e-002</v>
      </c>
    </row>
    <row r="28" spans="1:7" s="3" customFormat="1" ht="15.75" customHeight="1">
      <c r="A28" s="13" t="s">
        <v>24</v>
      </c>
      <c r="B28" s="23">
        <v>1421206</v>
      </c>
      <c r="C28" s="22">
        <v>21501</v>
      </c>
      <c r="D28" s="39">
        <v>7.0999999999999994e-002</v>
      </c>
      <c r="E28" s="44">
        <v>2603391</v>
      </c>
      <c r="F28" s="22">
        <v>39030</v>
      </c>
      <c r="G28" s="39">
        <v>0.121</v>
      </c>
    </row>
    <row r="29" spans="1:7" s="3" customFormat="1" ht="15.75" customHeight="1">
      <c r="A29" s="12"/>
      <c r="B29" s="25"/>
      <c r="C29" s="25"/>
      <c r="D29" s="25"/>
      <c r="E29" s="46"/>
      <c r="F29" s="25"/>
      <c r="G29" s="54"/>
    </row>
    <row r="30" spans="1:7" s="3" customFormat="1" ht="15.75" customHeight="1">
      <c r="A30" s="14" t="s">
        <v>18</v>
      </c>
      <c r="B30" s="25"/>
      <c r="C30" s="34">
        <v>66100</v>
      </c>
      <c r="D30" s="25"/>
      <c r="E30" s="46"/>
      <c r="F30" s="34">
        <v>66702</v>
      </c>
      <c r="G30" s="54"/>
    </row>
    <row r="31" spans="1:7" s="3" customFormat="1" ht="15.75" customHeight="1">
      <c r="A31" s="15"/>
      <c r="B31" s="26"/>
      <c r="C31" s="26"/>
      <c r="D31" s="26"/>
      <c r="E31" s="47"/>
      <c r="F31" s="26"/>
      <c r="G31" s="26"/>
    </row>
    <row r="32" spans="1:7" ht="15.75" customHeight="1">
      <c r="A32" s="12"/>
      <c r="B32" s="3"/>
      <c r="C32" s="3"/>
      <c r="D32" s="3"/>
      <c r="E32" s="46"/>
      <c r="F32" s="3"/>
      <c r="G32" s="3"/>
    </row>
    <row r="33" spans="1:7" s="4" customFormat="1" ht="15.75" customHeight="1">
      <c r="A33" s="11" t="s">
        <v>10</v>
      </c>
      <c r="B33" s="27">
        <v>18910579</v>
      </c>
      <c r="C33" s="27">
        <v>286090</v>
      </c>
      <c r="D33" s="40">
        <v>1</v>
      </c>
      <c r="E33" s="48">
        <v>20446516</v>
      </c>
      <c r="F33" s="27">
        <v>306535</v>
      </c>
      <c r="G33" s="40">
        <v>1</v>
      </c>
    </row>
    <row r="34" spans="1:7" ht="15.75" customHeight="1">
      <c r="A34" s="14"/>
      <c r="B34" s="28"/>
      <c r="C34" s="28"/>
      <c r="D34" s="39"/>
      <c r="E34" s="49"/>
      <c r="F34" s="28"/>
      <c r="G34" s="39"/>
    </row>
    <row r="35" spans="1:7" s="3" customFormat="1" ht="15.75" customHeight="1">
      <c r="A35" s="13" t="s">
        <v>25</v>
      </c>
      <c r="B35" s="29">
        <v>190798</v>
      </c>
      <c r="C35" s="35">
        <v>2887</v>
      </c>
      <c r="D35" s="39">
        <v>1.e-002</v>
      </c>
      <c r="E35" s="49">
        <v>183731</v>
      </c>
      <c r="F35" s="35">
        <v>2755</v>
      </c>
      <c r="G35" s="39">
        <v>8.9999999999999993e-003</v>
      </c>
    </row>
    <row r="36" spans="1:7" s="3" customFormat="1" ht="15.75" customHeight="1">
      <c r="A36" s="13" t="s">
        <v>26</v>
      </c>
      <c r="B36" s="29">
        <v>2659097</v>
      </c>
      <c r="C36" s="35">
        <v>40228</v>
      </c>
      <c r="D36" s="39">
        <v>0.14099999999999999</v>
      </c>
      <c r="E36" s="49">
        <v>1733154</v>
      </c>
      <c r="F36" s="35">
        <v>25984</v>
      </c>
      <c r="G36" s="39">
        <v>8.5000000000000006e-002</v>
      </c>
    </row>
    <row r="37" spans="1:7" s="3" customFormat="1" ht="15.75" customHeight="1">
      <c r="A37" s="13" t="s">
        <v>28</v>
      </c>
      <c r="B37" s="29">
        <v>5144970</v>
      </c>
      <c r="C37" s="35">
        <v>77836</v>
      </c>
      <c r="D37" s="39">
        <v>0.27600000000000002</v>
      </c>
      <c r="E37" s="49">
        <v>6363921</v>
      </c>
      <c r="F37" s="35">
        <v>95408</v>
      </c>
      <c r="G37" s="39">
        <v>0.311</v>
      </c>
    </row>
    <row r="38" spans="1:7" s="3" customFormat="1" ht="15.75" customHeight="1">
      <c r="A38" s="13" t="s">
        <v>29</v>
      </c>
      <c r="B38" s="29">
        <v>1388374</v>
      </c>
      <c r="C38" s="35">
        <v>21004</v>
      </c>
      <c r="D38" s="39">
        <v>7.2999999999999995e-002</v>
      </c>
      <c r="E38" s="49">
        <v>1419724</v>
      </c>
      <c r="F38" s="35">
        <v>21285</v>
      </c>
      <c r="G38" s="39">
        <v>6.9000000000000006e-002</v>
      </c>
    </row>
    <row r="39" spans="1:7" s="3" customFormat="1" ht="15.75" customHeight="1">
      <c r="A39" s="13" t="s">
        <v>30</v>
      </c>
      <c r="B39" s="29">
        <v>252157</v>
      </c>
      <c r="C39" s="35">
        <v>3815</v>
      </c>
      <c r="D39" s="39">
        <v>1.2999999999999999e-002</v>
      </c>
      <c r="E39" s="49">
        <v>250940</v>
      </c>
      <c r="F39" s="35">
        <v>3762</v>
      </c>
      <c r="G39" s="39">
        <v>1.2e-002</v>
      </c>
    </row>
    <row r="40" spans="1:7" s="3" customFormat="1" ht="15.75" customHeight="1">
      <c r="A40" s="13" t="s">
        <v>31</v>
      </c>
      <c r="B40" s="29">
        <v>113747</v>
      </c>
      <c r="C40" s="35">
        <v>1721</v>
      </c>
      <c r="D40" s="39">
        <v>6.0000000000000001e-003</v>
      </c>
      <c r="E40" s="49">
        <v>96251</v>
      </c>
      <c r="F40" s="35">
        <v>1443</v>
      </c>
      <c r="G40" s="39">
        <v>5.0000000000000001e-003</v>
      </c>
    </row>
    <row r="41" spans="1:7" s="3" customFormat="1" ht="15.75" customHeight="1">
      <c r="A41" s="13" t="s">
        <v>32</v>
      </c>
      <c r="B41" s="29">
        <v>2932892</v>
      </c>
      <c r="C41" s="35">
        <v>44371</v>
      </c>
      <c r="D41" s="39">
        <v>0.155</v>
      </c>
      <c r="E41" s="49">
        <v>3057857</v>
      </c>
      <c r="F41" s="35">
        <v>45844</v>
      </c>
      <c r="G41" s="39">
        <v>0.15</v>
      </c>
    </row>
    <row r="42" spans="1:7" s="3" customFormat="1" ht="15.75" customHeight="1">
      <c r="A42" s="13" t="s">
        <v>33</v>
      </c>
      <c r="B42" s="29">
        <v>1014256</v>
      </c>
      <c r="C42" s="35">
        <v>15344</v>
      </c>
      <c r="D42" s="39">
        <v>5.3999999999999999e-002</v>
      </c>
      <c r="E42" s="49">
        <v>998439</v>
      </c>
      <c r="F42" s="35">
        <v>14969</v>
      </c>
      <c r="G42" s="39">
        <v>4.9000000000000002e-002</v>
      </c>
    </row>
    <row r="43" spans="1:7" s="3" customFormat="1" ht="15.75" customHeight="1">
      <c r="A43" s="13" t="s">
        <v>34</v>
      </c>
      <c r="B43" s="29">
        <v>3359909</v>
      </c>
      <c r="C43" s="35">
        <v>50831</v>
      </c>
      <c r="D43" s="39">
        <v>0.17799999999999999</v>
      </c>
      <c r="E43" s="49">
        <v>4093540</v>
      </c>
      <c r="F43" s="35">
        <v>61371</v>
      </c>
      <c r="G43" s="39">
        <v>0.2</v>
      </c>
    </row>
    <row r="44" spans="1:7" s="3" customFormat="1" ht="15.75" customHeight="1">
      <c r="A44" s="13" t="s">
        <v>15</v>
      </c>
      <c r="B44" s="29">
        <v>1143451</v>
      </c>
      <c r="C44" s="35">
        <v>17299</v>
      </c>
      <c r="D44" s="39">
        <v>6.e-002</v>
      </c>
      <c r="E44" s="49">
        <v>1216752</v>
      </c>
      <c r="F44" s="35">
        <v>18242</v>
      </c>
      <c r="G44" s="39">
        <v>6.e-002</v>
      </c>
    </row>
    <row r="45" spans="1:7" s="3" customFormat="1" ht="15.75" customHeight="1">
      <c r="A45" s="13" t="s">
        <v>35</v>
      </c>
      <c r="B45" s="29">
        <v>710928</v>
      </c>
      <c r="C45" s="35">
        <v>10755</v>
      </c>
      <c r="D45" s="39">
        <v>3.7999999999999999e-002</v>
      </c>
      <c r="E45" s="49">
        <v>1032207</v>
      </c>
      <c r="F45" s="35">
        <v>15475</v>
      </c>
      <c r="G45" s="39">
        <v>5.e-002</v>
      </c>
    </row>
    <row r="46" spans="1:7" s="3" customFormat="1" ht="15.75" customHeight="1">
      <c r="A46" s="14"/>
      <c r="B46" s="30"/>
      <c r="C46" s="30"/>
      <c r="D46" s="30"/>
      <c r="E46" s="50"/>
      <c r="F46" s="30"/>
      <c r="G46" s="30"/>
    </row>
    <row r="47" spans="1:7" s="3" customFormat="1" ht="15.75" customHeight="1">
      <c r="A47" s="14" t="s">
        <v>18</v>
      </c>
      <c r="B47" s="25"/>
      <c r="C47" s="34">
        <v>66100</v>
      </c>
      <c r="D47" s="30"/>
      <c r="E47" s="46"/>
      <c r="F47" s="34">
        <v>66702</v>
      </c>
      <c r="G47" s="54"/>
    </row>
    <row r="48" spans="1:7" s="3" customFormat="1" ht="15.75" customHeight="1">
      <c r="A48" s="15"/>
      <c r="B48" s="31"/>
      <c r="C48" s="36"/>
      <c r="D48" s="31"/>
      <c r="E48" s="51"/>
      <c r="F48" s="36"/>
      <c r="G48" s="31"/>
    </row>
    <row r="49" spans="1:8" s="5" customFormat="1" ht="15.75" customHeight="1">
      <c r="A49" s="16" t="s">
        <v>42</v>
      </c>
      <c r="B49" s="16"/>
      <c r="C49" s="16"/>
      <c r="D49" s="16"/>
      <c r="E49" s="16"/>
      <c r="F49" s="16"/>
      <c r="G49" s="16"/>
    </row>
    <row r="50" spans="1:8" ht="14.25" customHeight="1"/>
    <row r="51" spans="1:8" ht="14.25" customHeight="1">
      <c r="H51" s="55"/>
    </row>
    <row r="52" spans="1:8" ht="14.25" customHeight="1">
      <c r="A52" s="17"/>
      <c r="B52" s="17"/>
      <c r="C52" s="17"/>
      <c r="D52" s="17"/>
      <c r="E52" s="17"/>
      <c r="F52" s="17"/>
      <c r="G52" s="17"/>
      <c r="H52" s="55"/>
    </row>
    <row r="53" spans="1:8">
      <c r="A53" s="17"/>
      <c r="B53" s="17"/>
      <c r="C53" s="17"/>
      <c r="D53" s="17"/>
      <c r="E53" s="17"/>
      <c r="F53" s="17"/>
      <c r="G53" s="17"/>
    </row>
  </sheetData>
  <mergeCells count="7">
    <mergeCell ref="A1:G1"/>
    <mergeCell ref="A2:D2"/>
    <mergeCell ref="B3:D3"/>
    <mergeCell ref="E3:G3"/>
    <mergeCell ref="A49:G49"/>
    <mergeCell ref="A3:A4"/>
    <mergeCell ref="A52:G53"/>
  </mergeCells>
  <phoneticPr fontId="1"/>
  <pageMargins left="0.78740157480314965" right="0.59055118110236227" top="0.59055118110236227" bottom="0.59055118110236227" header="0.70866141732283472" footer="0.41"/>
  <pageSetup paperSize="9" fitToWidth="1" fitToHeight="1" pageOrder="overThenDown" orientation="portrait" usePrinterDefaults="1" r:id="rId1"/>
  <headerFooter alignWithMargins="0">
    <oddFooter>&amp;C&amp;18&amp;A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7" tint="-0.25"/>
  </sheetPr>
  <dimension ref="A1:H53"/>
  <sheetViews>
    <sheetView zoomScaleSheetLayoutView="75" workbookViewId="0">
      <selection activeCell="C15" sqref="C15"/>
    </sheetView>
  </sheetViews>
  <sheetFormatPr defaultRowHeight="14.25"/>
  <cols>
    <col min="1" max="1" width="30" style="1" customWidth="1"/>
    <col min="2" max="2" width="11.375" style="1" customWidth="1"/>
    <col min="3" max="4" width="8.625" style="1" customWidth="1"/>
    <col min="5" max="5" width="11.375" style="1" customWidth="1"/>
    <col min="6" max="7" width="8.625" style="1" customWidth="1"/>
    <col min="8" max="16384" width="9" style="1" customWidth="1"/>
  </cols>
  <sheetData>
    <row r="1" spans="1:7" ht="44.25" customHeight="1">
      <c r="A1" s="6" t="s">
        <v>48</v>
      </c>
      <c r="B1" s="6"/>
      <c r="C1" s="6"/>
      <c r="D1" s="6"/>
      <c r="E1" s="6"/>
      <c r="F1" s="6"/>
      <c r="G1" s="6"/>
    </row>
    <row r="2" spans="1:7" ht="15" customHeight="1">
      <c r="A2" s="7" t="s">
        <v>36</v>
      </c>
      <c r="B2" s="7"/>
      <c r="C2" s="7"/>
      <c r="D2" s="7"/>
      <c r="E2" s="3"/>
      <c r="F2" s="3"/>
      <c r="G2" s="3"/>
    </row>
    <row r="3" spans="1:7" ht="27.75" customHeight="1">
      <c r="A3" s="8" t="s">
        <v>37</v>
      </c>
      <c r="B3" s="32">
        <v>23</v>
      </c>
      <c r="C3" s="32"/>
      <c r="D3" s="52"/>
      <c r="E3" s="32">
        <v>24</v>
      </c>
      <c r="F3" s="32"/>
      <c r="G3" s="52"/>
    </row>
    <row r="4" spans="1:7" ht="33" customHeight="1">
      <c r="A4" s="9"/>
      <c r="B4" s="33" t="s">
        <v>21</v>
      </c>
      <c r="C4" s="33" t="s">
        <v>39</v>
      </c>
      <c r="D4" s="53" t="s">
        <v>41</v>
      </c>
      <c r="E4" s="41" t="s">
        <v>21</v>
      </c>
      <c r="F4" s="33" t="s">
        <v>39</v>
      </c>
      <c r="G4" s="53" t="s">
        <v>41</v>
      </c>
    </row>
    <row r="5" spans="1:7" ht="15.75" customHeight="1">
      <c r="A5" s="10"/>
      <c r="B5" s="20"/>
      <c r="C5" s="20"/>
      <c r="D5" s="20"/>
      <c r="E5" s="42"/>
      <c r="F5" s="20"/>
      <c r="G5" s="20"/>
    </row>
    <row r="6" spans="1:7" s="2" customFormat="1" ht="15.75" customHeight="1">
      <c r="A6" s="11" t="s">
        <v>23</v>
      </c>
      <c r="B6" s="21">
        <v>22222847</v>
      </c>
      <c r="C6" s="21">
        <v>329105</v>
      </c>
      <c r="D6" s="37">
        <v>1</v>
      </c>
      <c r="E6" s="56">
        <f>SUM(E8:E28)</f>
        <v>21968158</v>
      </c>
      <c r="F6" s="21">
        <f>E6/F$30*1000</f>
        <v>322236.60046351986</v>
      </c>
      <c r="G6" s="37">
        <v>1</v>
      </c>
    </row>
    <row r="7" spans="1:7" ht="15.75" customHeight="1">
      <c r="A7" s="12"/>
      <c r="B7" s="22"/>
      <c r="C7" s="22"/>
      <c r="D7" s="38"/>
      <c r="E7" s="44"/>
      <c r="F7" s="22"/>
      <c r="G7" s="39"/>
    </row>
    <row r="8" spans="1:7" s="3" customFormat="1" ht="15.75" customHeight="1">
      <c r="A8" s="13" t="s">
        <v>2</v>
      </c>
      <c r="B8" s="23">
        <v>8681573</v>
      </c>
      <c r="C8" s="22">
        <v>128568</v>
      </c>
      <c r="D8" s="39">
        <v>0.39100000000000001</v>
      </c>
      <c r="E8" s="44">
        <v>8831039</v>
      </c>
      <c r="F8" s="22">
        <f t="shared" ref="F8:F28" si="0">E8/F$30*1000</f>
        <v>129536.75888168511</v>
      </c>
      <c r="G8" s="39">
        <f t="shared" ref="G8:G17" si="1">ROUND(E8/E$6,3)</f>
        <v>0.40200000000000002</v>
      </c>
    </row>
    <row r="9" spans="1:7" s="3" customFormat="1" ht="15.75" customHeight="1">
      <c r="A9" s="13" t="s">
        <v>4</v>
      </c>
      <c r="B9" s="23">
        <v>197981</v>
      </c>
      <c r="C9" s="22">
        <v>2932</v>
      </c>
      <c r="D9" s="39">
        <v>8.9999999999999993e-003</v>
      </c>
      <c r="E9" s="44">
        <v>185888</v>
      </c>
      <c r="F9" s="22">
        <f t="shared" si="0"/>
        <v>2726.6699914923579</v>
      </c>
      <c r="G9" s="39">
        <f t="shared" si="1"/>
        <v>8.0000000000000002e-003</v>
      </c>
    </row>
    <row r="10" spans="1:7" s="3" customFormat="1" ht="15.75" customHeight="1">
      <c r="A10" s="13" t="s">
        <v>3</v>
      </c>
      <c r="B10" s="23">
        <v>20493</v>
      </c>
      <c r="C10" s="22">
        <v>303</v>
      </c>
      <c r="D10" s="39">
        <v>1.e-003</v>
      </c>
      <c r="E10" s="44">
        <v>18371</v>
      </c>
      <c r="F10" s="22">
        <f t="shared" si="0"/>
        <v>269.47223281602953</v>
      </c>
      <c r="G10" s="39">
        <f t="shared" si="1"/>
        <v>1.e-003</v>
      </c>
    </row>
    <row r="11" spans="1:7" s="3" customFormat="1" ht="15.75" customHeight="1">
      <c r="A11" s="13" t="s">
        <v>5</v>
      </c>
      <c r="B11" s="23">
        <v>16034</v>
      </c>
      <c r="C11" s="22">
        <v>237</v>
      </c>
      <c r="D11" s="39">
        <v>1.e-003</v>
      </c>
      <c r="E11" s="45">
        <v>18576</v>
      </c>
      <c r="F11" s="22">
        <f t="shared" si="0"/>
        <v>272.47924428667818</v>
      </c>
      <c r="G11" s="39">
        <f t="shared" si="1"/>
        <v>1.e-003</v>
      </c>
    </row>
    <row r="12" spans="1:7" s="3" customFormat="1" ht="15.75" customHeight="1">
      <c r="A12" s="13" t="s">
        <v>0</v>
      </c>
      <c r="B12" s="23">
        <v>3994</v>
      </c>
      <c r="C12" s="22">
        <v>59</v>
      </c>
      <c r="D12" s="39">
        <v>0</v>
      </c>
      <c r="E12" s="45">
        <v>5390</v>
      </c>
      <c r="F12" s="22">
        <f t="shared" si="0"/>
        <v>79.062399155103122</v>
      </c>
      <c r="G12" s="39">
        <f t="shared" si="1"/>
        <v>0</v>
      </c>
    </row>
    <row r="13" spans="1:7" s="3" customFormat="1" ht="15.75" customHeight="1">
      <c r="A13" s="13" t="s">
        <v>43</v>
      </c>
      <c r="B13" s="23">
        <v>517664</v>
      </c>
      <c r="C13" s="22">
        <v>7666</v>
      </c>
      <c r="D13" s="39">
        <v>2.3e-002</v>
      </c>
      <c r="E13" s="44">
        <v>537507</v>
      </c>
      <c r="F13" s="22">
        <f t="shared" si="0"/>
        <v>7884.3400709948073</v>
      </c>
      <c r="G13" s="39">
        <f t="shared" si="1"/>
        <v>2.4e-002</v>
      </c>
    </row>
    <row r="14" spans="1:7" s="3" customFormat="1" ht="15.75" customHeight="1">
      <c r="A14" s="13" t="s">
        <v>8</v>
      </c>
      <c r="B14" s="23">
        <v>13032</v>
      </c>
      <c r="C14" s="22">
        <v>193</v>
      </c>
      <c r="D14" s="39">
        <v>1.e-003</v>
      </c>
      <c r="E14" s="44">
        <v>8502</v>
      </c>
      <c r="F14" s="22">
        <f t="shared" si="0"/>
        <v>124.71030011441312</v>
      </c>
      <c r="G14" s="39">
        <f t="shared" si="1"/>
        <v>0</v>
      </c>
    </row>
    <row r="15" spans="1:7" s="3" customFormat="1" ht="15.75" customHeight="1">
      <c r="A15" s="13" t="s">
        <v>7</v>
      </c>
      <c r="B15" s="23">
        <v>45390</v>
      </c>
      <c r="C15" s="22">
        <v>672</v>
      </c>
      <c r="D15" s="39">
        <v>2.e-003</v>
      </c>
      <c r="E15" s="44">
        <v>80705</v>
      </c>
      <c r="F15" s="22">
        <f t="shared" si="0"/>
        <v>1183.8090767741367</v>
      </c>
      <c r="G15" s="39">
        <f t="shared" si="1"/>
        <v>4.0000000000000001e-003</v>
      </c>
    </row>
    <row r="16" spans="1:7" s="3" customFormat="1" ht="15.75" customHeight="1">
      <c r="A16" s="13" t="s">
        <v>45</v>
      </c>
      <c r="B16" s="23">
        <v>140835</v>
      </c>
      <c r="C16" s="22">
        <v>2086</v>
      </c>
      <c r="D16" s="39">
        <v>6.0000000000000001e-003</v>
      </c>
      <c r="E16" s="44">
        <v>87704</v>
      </c>
      <c r="F16" s="22">
        <f t="shared" si="0"/>
        <v>1286.4728488866724</v>
      </c>
      <c r="G16" s="39">
        <f t="shared" si="1"/>
        <v>4.0000000000000001e-003</v>
      </c>
    </row>
    <row r="17" spans="1:7" s="3" customFormat="1" ht="15.75" customHeight="1">
      <c r="A17" s="13" t="s">
        <v>12</v>
      </c>
      <c r="B17" s="23">
        <v>1607499</v>
      </c>
      <c r="C17" s="22">
        <v>23806</v>
      </c>
      <c r="D17" s="39">
        <v>7.1999999999999995e-002</v>
      </c>
      <c r="E17" s="44">
        <v>1691645</v>
      </c>
      <c r="F17" s="22">
        <f t="shared" si="0"/>
        <v>24813.638630562971</v>
      </c>
      <c r="G17" s="39">
        <f t="shared" si="1"/>
        <v>7.6999999999999999e-002</v>
      </c>
    </row>
    <row r="18" spans="1:7" s="3" customFormat="1" ht="15.75" customHeight="1">
      <c r="A18" s="13" t="s">
        <v>14</v>
      </c>
      <c r="B18" s="23">
        <v>10628</v>
      </c>
      <c r="C18" s="22">
        <v>157</v>
      </c>
      <c r="D18" s="39">
        <v>0</v>
      </c>
      <c r="E18" s="44">
        <v>10329</v>
      </c>
      <c r="F18" s="22">
        <f t="shared" si="0"/>
        <v>151.50937307477923</v>
      </c>
      <c r="G18" s="39">
        <f>ROUND(E18/E$6,3)+0.001</f>
        <v>1.e-003</v>
      </c>
    </row>
    <row r="19" spans="1:7" s="3" customFormat="1" ht="15.75" customHeight="1">
      <c r="A19" s="13" t="s">
        <v>6</v>
      </c>
      <c r="B19" s="23">
        <v>1917714</v>
      </c>
      <c r="C19" s="22">
        <v>28400</v>
      </c>
      <c r="D19" s="39">
        <v>8.5999999999999993e-002</v>
      </c>
      <c r="E19" s="44">
        <v>869385</v>
      </c>
      <c r="F19" s="22">
        <f t="shared" si="0"/>
        <v>12752.442280048113</v>
      </c>
      <c r="G19" s="39">
        <f t="shared" ref="G19:G28" si="2">ROUND(E19/E$6,3)</f>
        <v>4.e-002</v>
      </c>
    </row>
    <row r="20" spans="1:7" s="3" customFormat="1" ht="15.75" customHeight="1">
      <c r="A20" s="13" t="s">
        <v>16</v>
      </c>
      <c r="B20" s="23">
        <v>161278</v>
      </c>
      <c r="C20" s="22">
        <v>2388</v>
      </c>
      <c r="D20" s="39">
        <v>7.0000000000000001e-003</v>
      </c>
      <c r="E20" s="44">
        <v>176659</v>
      </c>
      <c r="F20" s="22">
        <f t="shared" si="0"/>
        <v>2591.2958019186199</v>
      </c>
      <c r="G20" s="39">
        <f t="shared" si="2"/>
        <v>8.0000000000000002e-003</v>
      </c>
    </row>
    <row r="21" spans="1:7" s="3" customFormat="1" ht="15.75" customHeight="1">
      <c r="A21" s="13" t="s">
        <v>13</v>
      </c>
      <c r="B21" s="23">
        <v>3035754</v>
      </c>
      <c r="C21" s="22">
        <v>44957</v>
      </c>
      <c r="D21" s="39">
        <v>0.13700000000000001</v>
      </c>
      <c r="E21" s="44">
        <v>3198980</v>
      </c>
      <c r="F21" s="22">
        <f t="shared" si="0"/>
        <v>46923.753923783261</v>
      </c>
      <c r="G21" s="39">
        <f t="shared" si="2"/>
        <v>0.14599999999999999</v>
      </c>
    </row>
    <row r="22" spans="1:7" s="3" customFormat="1" ht="15.75" customHeight="1">
      <c r="A22" s="13" t="s">
        <v>17</v>
      </c>
      <c r="B22" s="23">
        <v>1404767</v>
      </c>
      <c r="C22" s="22">
        <v>20804</v>
      </c>
      <c r="D22" s="39">
        <v>6.3e-002</v>
      </c>
      <c r="E22" s="44">
        <v>1258533</v>
      </c>
      <c r="F22" s="22">
        <f t="shared" si="0"/>
        <v>18460.600815560185</v>
      </c>
      <c r="G22" s="39">
        <f t="shared" si="2"/>
        <v>5.7000000000000002e-002</v>
      </c>
    </row>
    <row r="23" spans="1:7" s="3" customFormat="1" ht="15.75" customHeight="1">
      <c r="A23" s="13" t="s">
        <v>1</v>
      </c>
      <c r="B23" s="23">
        <v>27262</v>
      </c>
      <c r="C23" s="22">
        <v>404</v>
      </c>
      <c r="D23" s="39">
        <v>1.e-003</v>
      </c>
      <c r="E23" s="44">
        <v>107259</v>
      </c>
      <c r="F23" s="22">
        <f t="shared" si="0"/>
        <v>1573.3124064892775</v>
      </c>
      <c r="G23" s="39">
        <f t="shared" si="2"/>
        <v>5.0000000000000001e-003</v>
      </c>
    </row>
    <row r="24" spans="1:7" s="3" customFormat="1" ht="15.75" customHeight="1">
      <c r="A24" s="13" t="s">
        <v>9</v>
      </c>
      <c r="B24" s="23">
        <v>105</v>
      </c>
      <c r="C24" s="22">
        <v>2</v>
      </c>
      <c r="D24" s="39">
        <v>0</v>
      </c>
      <c r="E24" s="44">
        <v>430</v>
      </c>
      <c r="F24" s="22">
        <f t="shared" si="0"/>
        <v>6.307389914043477</v>
      </c>
      <c r="G24" s="39">
        <f t="shared" si="2"/>
        <v>0</v>
      </c>
    </row>
    <row r="25" spans="1:7" s="3" customFormat="1" ht="15.75" customHeight="1">
      <c r="A25" s="13" t="s">
        <v>19</v>
      </c>
      <c r="B25" s="23">
        <v>1134389</v>
      </c>
      <c r="C25" s="22">
        <v>16800</v>
      </c>
      <c r="D25" s="39">
        <v>5.0999999999999997e-002</v>
      </c>
      <c r="E25" s="44">
        <v>1046493</v>
      </c>
      <c r="F25" s="22">
        <f t="shared" si="0"/>
        <v>15350.324170504886</v>
      </c>
      <c r="G25" s="39">
        <f t="shared" si="2"/>
        <v>4.8000000000000001e-002</v>
      </c>
    </row>
    <row r="26" spans="1:7" s="3" customFormat="1" ht="15.75" customHeight="1">
      <c r="A26" s="13" t="s">
        <v>20</v>
      </c>
      <c r="B26" s="23">
        <v>1080891</v>
      </c>
      <c r="C26" s="22">
        <v>16007</v>
      </c>
      <c r="D26" s="39">
        <v>4.9000000000000002e-002</v>
      </c>
      <c r="E26" s="44">
        <v>1256869</v>
      </c>
      <c r="F26" s="22">
        <f t="shared" si="0"/>
        <v>18436.1926834277</v>
      </c>
      <c r="G26" s="39">
        <f t="shared" si="2"/>
        <v>5.7000000000000002e-002</v>
      </c>
    </row>
    <row r="27" spans="1:7" s="3" customFormat="1" ht="15.75" customHeight="1">
      <c r="A27" s="13" t="s">
        <v>22</v>
      </c>
      <c r="B27" s="23">
        <v>522733</v>
      </c>
      <c r="C27" s="22">
        <v>7741</v>
      </c>
      <c r="D27" s="39">
        <v>2.4e-002</v>
      </c>
      <c r="E27" s="44">
        <v>490240</v>
      </c>
      <c r="F27" s="22">
        <f t="shared" si="0"/>
        <v>7191.0112359550558</v>
      </c>
      <c r="G27" s="39">
        <f t="shared" si="2"/>
        <v>2.1999999999999999e-002</v>
      </c>
    </row>
    <row r="28" spans="1:7" s="3" customFormat="1" ht="15.75" customHeight="1">
      <c r="A28" s="13" t="s">
        <v>24</v>
      </c>
      <c r="B28" s="23">
        <v>1682831</v>
      </c>
      <c r="C28" s="22">
        <v>24922</v>
      </c>
      <c r="D28" s="39">
        <v>7.5999999999999998e-002</v>
      </c>
      <c r="E28" s="44">
        <v>2087654</v>
      </c>
      <c r="F28" s="22">
        <f t="shared" si="0"/>
        <v>30622.43670607563</v>
      </c>
      <c r="G28" s="39">
        <f t="shared" si="2"/>
        <v>9.5000000000000001e-002</v>
      </c>
    </row>
    <row r="29" spans="1:7" s="3" customFormat="1" ht="15.75" customHeight="1">
      <c r="A29" s="12"/>
      <c r="B29" s="25"/>
      <c r="C29" s="25"/>
      <c r="D29" s="25"/>
      <c r="F29" s="25"/>
      <c r="G29" s="54"/>
    </row>
    <row r="30" spans="1:7" s="3" customFormat="1" ht="15.75" customHeight="1">
      <c r="A30" s="14" t="s">
        <v>18</v>
      </c>
      <c r="B30" s="25"/>
      <c r="C30" s="34">
        <v>67525</v>
      </c>
      <c r="D30" s="25"/>
      <c r="E30" s="46"/>
      <c r="F30" s="34">
        <v>68174</v>
      </c>
      <c r="G30" s="54"/>
    </row>
    <row r="31" spans="1:7" s="3" customFormat="1" ht="15.75" customHeight="1">
      <c r="A31" s="15"/>
      <c r="B31" s="26"/>
      <c r="C31" s="26"/>
      <c r="D31" s="26"/>
      <c r="E31" s="47"/>
      <c r="F31" s="26"/>
      <c r="G31" s="26"/>
    </row>
    <row r="32" spans="1:7" ht="15.75" customHeight="1">
      <c r="A32" s="12"/>
      <c r="B32" s="3"/>
      <c r="C32" s="3"/>
      <c r="D32" s="3"/>
      <c r="E32" s="46"/>
      <c r="F32" s="3"/>
      <c r="G32" s="3"/>
    </row>
    <row r="33" spans="1:7" s="4" customFormat="1" ht="15.75" customHeight="1">
      <c r="A33" s="11" t="s">
        <v>10</v>
      </c>
      <c r="B33" s="27">
        <v>20965978</v>
      </c>
      <c r="C33" s="27">
        <v>310492</v>
      </c>
      <c r="D33" s="37">
        <v>1</v>
      </c>
      <c r="E33" s="48">
        <v>21208846</v>
      </c>
      <c r="F33" s="21">
        <f>E33/F$47*1000</f>
        <v>311098.74732302636</v>
      </c>
      <c r="G33" s="37">
        <v>1</v>
      </c>
    </row>
    <row r="34" spans="1:7" ht="15.75" customHeight="1">
      <c r="A34" s="14"/>
      <c r="B34" s="28"/>
      <c r="C34" s="28"/>
      <c r="D34" s="39"/>
      <c r="E34" s="49"/>
      <c r="F34" s="22"/>
      <c r="G34" s="39"/>
    </row>
    <row r="35" spans="1:7" s="3" customFormat="1" ht="15.75" customHeight="1">
      <c r="A35" s="13" t="s">
        <v>25</v>
      </c>
      <c r="B35" s="29">
        <v>235099</v>
      </c>
      <c r="C35" s="35">
        <v>3482</v>
      </c>
      <c r="D35" s="39">
        <v>1.0999999999999999e-002</v>
      </c>
      <c r="E35" s="49">
        <v>215278</v>
      </c>
      <c r="F35" s="22">
        <f t="shared" ref="F35:F45" si="3">E35/F$47*1000</f>
        <v>3157.7727579429106</v>
      </c>
      <c r="G35" s="39">
        <f t="shared" ref="G35:G45" si="4">ROUND(E35/E$33,3)</f>
        <v>1.e-002</v>
      </c>
    </row>
    <row r="36" spans="1:7" s="3" customFormat="1" ht="15.75" customHeight="1">
      <c r="A36" s="13" t="s">
        <v>26</v>
      </c>
      <c r="B36" s="29">
        <v>1817867</v>
      </c>
      <c r="C36" s="35">
        <v>26921</v>
      </c>
      <c r="D36" s="39">
        <v>8.6999999999999994e-002</v>
      </c>
      <c r="E36" s="49">
        <v>1834677</v>
      </c>
      <c r="F36" s="22">
        <f t="shared" si="3"/>
        <v>26911.681872854755</v>
      </c>
      <c r="G36" s="39">
        <f t="shared" si="4"/>
        <v>8.6999999999999994e-002</v>
      </c>
    </row>
    <row r="37" spans="1:7" s="3" customFormat="1" ht="15.75" customHeight="1">
      <c r="A37" s="13" t="s">
        <v>28</v>
      </c>
      <c r="B37" s="29">
        <v>6930212</v>
      </c>
      <c r="C37" s="35">
        <v>102632</v>
      </c>
      <c r="D37" s="39">
        <v>0.33100000000000002</v>
      </c>
      <c r="E37" s="49">
        <v>6954804</v>
      </c>
      <c r="F37" s="22">
        <f t="shared" si="3"/>
        <v>102015.489776161</v>
      </c>
      <c r="G37" s="39">
        <f t="shared" si="4"/>
        <v>0.32800000000000001</v>
      </c>
    </row>
    <row r="38" spans="1:7" s="3" customFormat="1" ht="15.75" customHeight="1">
      <c r="A38" s="13" t="s">
        <v>29</v>
      </c>
      <c r="B38" s="29">
        <v>1541991</v>
      </c>
      <c r="C38" s="35">
        <v>22836</v>
      </c>
      <c r="D38" s="39">
        <v>7.3999999999999996e-002</v>
      </c>
      <c r="E38" s="49">
        <v>1495165</v>
      </c>
      <c r="F38" s="22">
        <f t="shared" si="3"/>
        <v>21931.60149030422</v>
      </c>
      <c r="G38" s="39">
        <f t="shared" si="4"/>
        <v>7.0000000000000007e-002</v>
      </c>
    </row>
    <row r="39" spans="1:7" s="3" customFormat="1" ht="15.75" customHeight="1">
      <c r="A39" s="13" t="s">
        <v>30</v>
      </c>
      <c r="B39" s="29">
        <v>265641</v>
      </c>
      <c r="C39" s="35">
        <v>3934</v>
      </c>
      <c r="D39" s="39">
        <v>1.2999999999999999e-002</v>
      </c>
      <c r="E39" s="49">
        <v>277981</v>
      </c>
      <c r="F39" s="22">
        <f t="shared" si="3"/>
        <v>4077.5222225481853</v>
      </c>
      <c r="G39" s="39">
        <f t="shared" si="4"/>
        <v>1.2999999999999999e-002</v>
      </c>
    </row>
    <row r="40" spans="1:7" s="3" customFormat="1" ht="15.75" customHeight="1">
      <c r="A40" s="13" t="s">
        <v>31</v>
      </c>
      <c r="B40" s="29">
        <v>89153</v>
      </c>
      <c r="C40" s="35">
        <v>1320</v>
      </c>
      <c r="D40" s="39">
        <v>4.0000000000000001e-003</v>
      </c>
      <c r="E40" s="49">
        <v>87558</v>
      </c>
      <c r="F40" s="22">
        <f t="shared" si="3"/>
        <v>1284.3312699856251</v>
      </c>
      <c r="G40" s="39">
        <f t="shared" si="4"/>
        <v>4.0000000000000001e-003</v>
      </c>
    </row>
    <row r="41" spans="1:7" s="3" customFormat="1" ht="15.75" customHeight="1">
      <c r="A41" s="13" t="s">
        <v>32</v>
      </c>
      <c r="B41" s="29">
        <v>4106524</v>
      </c>
      <c r="C41" s="35">
        <v>60815</v>
      </c>
      <c r="D41" s="39">
        <v>0.19600000000000001</v>
      </c>
      <c r="E41" s="49">
        <v>2664854</v>
      </c>
      <c r="F41" s="22">
        <f t="shared" si="3"/>
        <v>39089.007539531201</v>
      </c>
      <c r="G41" s="39">
        <f t="shared" si="4"/>
        <v>0.126</v>
      </c>
    </row>
    <row r="42" spans="1:7" s="3" customFormat="1" ht="15.75" customHeight="1">
      <c r="A42" s="13" t="s">
        <v>33</v>
      </c>
      <c r="B42" s="29">
        <v>1079196</v>
      </c>
      <c r="C42" s="35">
        <v>15982</v>
      </c>
      <c r="D42" s="39">
        <v>5.0999999999999997e-002</v>
      </c>
      <c r="E42" s="49">
        <v>1024837</v>
      </c>
      <c r="F42" s="22">
        <f t="shared" si="3"/>
        <v>15032.66641241529</v>
      </c>
      <c r="G42" s="39">
        <f t="shared" si="4"/>
        <v>4.8000000000000001e-002</v>
      </c>
    </row>
    <row r="43" spans="1:7" s="3" customFormat="1" ht="15.75" customHeight="1">
      <c r="A43" s="13" t="s">
        <v>34</v>
      </c>
      <c r="B43" s="29">
        <v>2598829</v>
      </c>
      <c r="C43" s="35">
        <v>38487</v>
      </c>
      <c r="D43" s="39">
        <v>0.124</v>
      </c>
      <c r="E43" s="49">
        <v>4092261</v>
      </c>
      <c r="F43" s="22">
        <f t="shared" si="3"/>
        <v>60026.71106286854</v>
      </c>
      <c r="G43" s="39">
        <f t="shared" si="4"/>
        <v>0.193</v>
      </c>
    </row>
    <row r="44" spans="1:7" s="3" customFormat="1" ht="15.75" customHeight="1">
      <c r="A44" s="13" t="s">
        <v>15</v>
      </c>
      <c r="B44" s="29">
        <v>1355921</v>
      </c>
      <c r="C44" s="35">
        <v>20080</v>
      </c>
      <c r="D44" s="39">
        <v>6.5000000000000002e-002</v>
      </c>
      <c r="E44" s="49">
        <v>1511507</v>
      </c>
      <c r="F44" s="22">
        <f t="shared" si="3"/>
        <v>22171.311643735149</v>
      </c>
      <c r="G44" s="39">
        <f t="shared" si="4"/>
        <v>7.0999999999999994e-002</v>
      </c>
    </row>
    <row r="45" spans="1:7" s="3" customFormat="1" ht="15.75" customHeight="1">
      <c r="A45" s="13" t="s">
        <v>35</v>
      </c>
      <c r="B45" s="29">
        <v>945545</v>
      </c>
      <c r="C45" s="35">
        <v>14003</v>
      </c>
      <c r="D45" s="39">
        <v>4.4999999999999998e-002</v>
      </c>
      <c r="E45" s="49">
        <v>1049924</v>
      </c>
      <c r="F45" s="22">
        <f t="shared" si="3"/>
        <v>15400.651274679496</v>
      </c>
      <c r="G45" s="39">
        <f t="shared" si="4"/>
        <v>5.e-002</v>
      </c>
    </row>
    <row r="46" spans="1:7" s="3" customFormat="1" ht="15.75" customHeight="1">
      <c r="A46" s="14"/>
      <c r="B46" s="30"/>
      <c r="C46" s="30"/>
      <c r="D46" s="30"/>
      <c r="E46" s="50"/>
      <c r="F46" s="30"/>
      <c r="G46" s="30"/>
    </row>
    <row r="47" spans="1:7" s="3" customFormat="1" ht="15.75" customHeight="1">
      <c r="A47" s="14" t="s">
        <v>18</v>
      </c>
      <c r="B47" s="25"/>
      <c r="C47" s="34">
        <v>67525</v>
      </c>
      <c r="D47" s="30"/>
      <c r="E47" s="46"/>
      <c r="F47" s="34">
        <f>F30</f>
        <v>68174</v>
      </c>
      <c r="G47" s="54"/>
    </row>
    <row r="48" spans="1:7" s="3" customFormat="1" ht="15.75" customHeight="1">
      <c r="A48" s="15"/>
      <c r="B48" s="31"/>
      <c r="C48" s="36"/>
      <c r="D48" s="31"/>
      <c r="E48" s="51"/>
      <c r="F48" s="36"/>
      <c r="G48" s="31"/>
    </row>
    <row r="49" spans="1:8" s="5" customFormat="1" ht="15.75" customHeight="1">
      <c r="A49" s="16" t="s">
        <v>42</v>
      </c>
      <c r="B49" s="16"/>
      <c r="C49" s="16"/>
      <c r="D49" s="16"/>
      <c r="E49" s="16"/>
      <c r="F49" s="16"/>
      <c r="G49" s="16"/>
    </row>
    <row r="50" spans="1:8" ht="14.25" customHeight="1"/>
    <row r="51" spans="1:8" ht="14.25" customHeight="1">
      <c r="H51" s="55"/>
    </row>
    <row r="52" spans="1:8" ht="14.25" customHeight="1">
      <c r="A52" s="17"/>
      <c r="B52" s="17"/>
      <c r="C52" s="17"/>
      <c r="D52" s="17"/>
      <c r="E52" s="17"/>
      <c r="F52" s="17"/>
      <c r="G52" s="17"/>
      <c r="H52" s="55"/>
    </row>
    <row r="53" spans="1:8">
      <c r="A53" s="17"/>
      <c r="B53" s="17"/>
      <c r="C53" s="17"/>
      <c r="D53" s="17"/>
      <c r="E53" s="17"/>
      <c r="F53" s="17"/>
      <c r="G53" s="17"/>
    </row>
  </sheetData>
  <mergeCells count="7">
    <mergeCell ref="A1:G1"/>
    <mergeCell ref="A2:D2"/>
    <mergeCell ref="B3:D3"/>
    <mergeCell ref="E3:G3"/>
    <mergeCell ref="A49:G49"/>
    <mergeCell ref="A3:A4"/>
    <mergeCell ref="A52:G53"/>
  </mergeCells>
  <phoneticPr fontId="1"/>
  <pageMargins left="0.78740157480314965" right="0.59055118110236227" top="0.59055118110236227" bottom="0.59055118110236227" header="0.70866141732283472" footer="0.41"/>
  <pageSetup paperSize="9" fitToWidth="1" fitToHeight="1" pageOrder="overThenDown" orientation="portrait" usePrinterDefaults="1" r:id="rId1"/>
  <headerFooter alignWithMargins="0">
    <oddFooter>&amp;C&amp;18&amp;A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54"/>
  <sheetViews>
    <sheetView tabSelected="1" view="pageBreakPreview" zoomScale="115" zoomScaleSheetLayoutView="115" workbookViewId="0">
      <selection activeCell="A5" sqref="A5"/>
    </sheetView>
  </sheetViews>
  <sheetFormatPr defaultRowHeight="14.25"/>
  <cols>
    <col min="1" max="1" width="30" style="1" customWidth="1"/>
    <col min="2" max="2" width="11.375" style="1" customWidth="1"/>
    <col min="3" max="4" width="8.625" style="1" customWidth="1"/>
    <col min="5" max="5" width="11.375" style="1" customWidth="1"/>
    <col min="6" max="16384" width="9" style="1" customWidth="1"/>
  </cols>
  <sheetData>
    <row r="1" spans="1:12" ht="44.25" customHeight="1">
      <c r="A1" s="6" t="s">
        <v>49</v>
      </c>
      <c r="B1" s="6"/>
      <c r="C1" s="6"/>
      <c r="D1" s="6"/>
      <c r="E1" s="6"/>
      <c r="F1" s="6"/>
      <c r="G1" s="6"/>
    </row>
    <row r="2" spans="1:12" ht="15" customHeight="1">
      <c r="A2" s="7" t="s">
        <v>36</v>
      </c>
      <c r="B2" s="7"/>
      <c r="C2" s="7"/>
      <c r="D2" s="7"/>
      <c r="E2" s="7"/>
      <c r="F2" s="7"/>
      <c r="G2" s="7"/>
      <c r="I2" s="66" t="s">
        <v>50</v>
      </c>
      <c r="J2" s="66"/>
      <c r="K2" s="66"/>
      <c r="L2" s="66"/>
    </row>
    <row r="3" spans="1:12" ht="27.75" customHeight="1">
      <c r="A3" s="8" t="s">
        <v>38</v>
      </c>
      <c r="B3" s="32" t="s">
        <v>11</v>
      </c>
      <c r="C3" s="32"/>
      <c r="D3" s="52"/>
      <c r="E3" s="32" t="s">
        <v>40</v>
      </c>
      <c r="F3" s="32"/>
      <c r="G3" s="52"/>
      <c r="I3" s="66"/>
      <c r="J3" s="66"/>
      <c r="K3" s="66"/>
      <c r="L3" s="66"/>
    </row>
    <row r="4" spans="1:12" ht="33" customHeight="1">
      <c r="A4" s="9"/>
      <c r="B4" s="33" t="s">
        <v>21</v>
      </c>
      <c r="C4" s="33" t="s">
        <v>39</v>
      </c>
      <c r="D4" s="53" t="s">
        <v>41</v>
      </c>
      <c r="E4" s="33" t="s">
        <v>21</v>
      </c>
      <c r="F4" s="33" t="s">
        <v>39</v>
      </c>
      <c r="G4" s="53" t="s">
        <v>41</v>
      </c>
      <c r="I4" s="66"/>
      <c r="J4" s="66"/>
      <c r="K4" s="66"/>
      <c r="L4" s="66"/>
    </row>
    <row r="5" spans="1:12" ht="15.75" customHeight="1">
      <c r="A5" s="10"/>
      <c r="B5" s="3"/>
      <c r="C5" s="3"/>
      <c r="D5" s="3"/>
      <c r="E5" s="3"/>
      <c r="F5" s="3"/>
      <c r="G5" s="3"/>
      <c r="I5" s="66"/>
      <c r="J5" s="66"/>
      <c r="K5" s="66"/>
      <c r="L5" s="66"/>
    </row>
    <row r="6" spans="1:12" s="2" customFormat="1" ht="15.75" customHeight="1">
      <c r="A6" s="14" t="s">
        <v>23</v>
      </c>
      <c r="B6" s="22">
        <f>SUM(B8:B29)</f>
        <v>30952455</v>
      </c>
      <c r="C6" s="22">
        <f>B6/C$31*1000</f>
        <v>422749.56635753991</v>
      </c>
      <c r="D6" s="38">
        <v>1</v>
      </c>
      <c r="E6" s="22">
        <f>SUM(E8:E29)</f>
        <v>28355517</v>
      </c>
      <c r="F6" s="22">
        <f>E6/F$31*1000</f>
        <v>388203.07216297247</v>
      </c>
      <c r="G6" s="38">
        <v>1</v>
      </c>
      <c r="I6" s="66"/>
      <c r="J6" s="66"/>
      <c r="K6" s="66"/>
      <c r="L6" s="66"/>
    </row>
    <row r="7" spans="1:12" ht="15.75" customHeight="1">
      <c r="A7" s="12"/>
      <c r="B7" s="22"/>
      <c r="C7" s="22"/>
      <c r="D7" s="39"/>
      <c r="E7" s="22"/>
      <c r="F7" s="22"/>
      <c r="G7" s="39"/>
    </row>
    <row r="8" spans="1:12" s="3" customFormat="1" ht="15.75" customHeight="1">
      <c r="A8" s="57" t="s">
        <v>2</v>
      </c>
      <c r="B8" s="58">
        <v>9877720</v>
      </c>
      <c r="C8" s="22">
        <f t="shared" ref="C8:C29" si="0">B8/C$31*1000</f>
        <v>134910.19845117937</v>
      </c>
      <c r="D8" s="39">
        <f t="shared" ref="D8:D27" si="1">ROUND(B8/B$6,3)</f>
        <v>0.31900000000000001</v>
      </c>
      <c r="E8" s="65">
        <v>9729143</v>
      </c>
      <c r="F8" s="22">
        <f t="shared" ref="F8:F29" si="2">E8/F$31*1000</f>
        <v>133197.47272154756</v>
      </c>
      <c r="G8" s="39">
        <f t="shared" ref="G8:G29" si="3">ROUND(E8/E$6,3)</f>
        <v>0.34300000000000003</v>
      </c>
    </row>
    <row r="9" spans="1:12" s="3" customFormat="1" ht="15.75" customHeight="1">
      <c r="A9" s="57" t="s">
        <v>4</v>
      </c>
      <c r="B9" s="58">
        <v>189229</v>
      </c>
      <c r="C9" s="22">
        <f t="shared" si="0"/>
        <v>2584.4954040728244</v>
      </c>
      <c r="D9" s="39">
        <f t="shared" si="1"/>
        <v>6.0000000000000001e-003</v>
      </c>
      <c r="E9" s="65">
        <v>192258</v>
      </c>
      <c r="F9" s="22">
        <f t="shared" si="2"/>
        <v>2632.1208055528932</v>
      </c>
      <c r="G9" s="39">
        <f t="shared" si="3"/>
        <v>7.0000000000000001e-003</v>
      </c>
    </row>
    <row r="10" spans="1:12" s="3" customFormat="1" ht="15.75" customHeight="1">
      <c r="A10" s="57" t="s">
        <v>3</v>
      </c>
      <c r="B10" s="58">
        <v>8016</v>
      </c>
      <c r="C10" s="22">
        <f t="shared" si="0"/>
        <v>109.48277039485366</v>
      </c>
      <c r="D10" s="39">
        <f t="shared" si="1"/>
        <v>0</v>
      </c>
      <c r="E10" s="65">
        <v>6658</v>
      </c>
      <c r="F10" s="22">
        <f t="shared" si="2"/>
        <v>91.151787303369247</v>
      </c>
      <c r="G10" s="39">
        <f t="shared" si="3"/>
        <v>0</v>
      </c>
    </row>
    <row r="11" spans="1:12" s="3" customFormat="1" ht="15.75" customHeight="1">
      <c r="A11" s="57" t="s">
        <v>5</v>
      </c>
      <c r="B11" s="58">
        <v>42521</v>
      </c>
      <c r="C11" s="22">
        <f t="shared" si="0"/>
        <v>580.75310378737174</v>
      </c>
      <c r="D11" s="39">
        <f t="shared" si="1"/>
        <v>1.e-003</v>
      </c>
      <c r="E11" s="65">
        <v>65436</v>
      </c>
      <c r="F11" s="22">
        <f t="shared" si="2"/>
        <v>895.85586572293028</v>
      </c>
      <c r="G11" s="39">
        <f t="shared" si="3"/>
        <v>2.e-003</v>
      </c>
    </row>
    <row r="12" spans="1:12" s="3" customFormat="1" ht="15.75" customHeight="1">
      <c r="A12" s="57" t="s">
        <v>0</v>
      </c>
      <c r="B12" s="58">
        <v>51017</v>
      </c>
      <c r="C12" s="22">
        <f t="shared" si="0"/>
        <v>696.79172869688728</v>
      </c>
      <c r="D12" s="39">
        <f t="shared" si="1"/>
        <v>2.e-003</v>
      </c>
      <c r="E12" s="65">
        <v>77718</v>
      </c>
      <c r="F12" s="22">
        <f t="shared" si="2"/>
        <v>1064.003395260326</v>
      </c>
      <c r="G12" s="39">
        <f t="shared" si="3"/>
        <v>3.0000000000000001e-003</v>
      </c>
    </row>
    <row r="13" spans="1:12" s="3" customFormat="1" ht="15.75" customHeight="1">
      <c r="A13" s="57" t="s">
        <v>27</v>
      </c>
      <c r="B13" s="58">
        <v>33399</v>
      </c>
      <c r="C13" s="22">
        <f t="shared" si="0"/>
        <v>456.16455194831804</v>
      </c>
      <c r="D13" s="39">
        <f t="shared" si="1"/>
        <v>1.e-003</v>
      </c>
      <c r="E13" s="65">
        <v>76425</v>
      </c>
      <c r="F13" s="22">
        <f t="shared" si="2"/>
        <v>1046.3014936407321</v>
      </c>
      <c r="G13" s="39">
        <f t="shared" si="3"/>
        <v>3.0000000000000001e-003</v>
      </c>
    </row>
    <row r="14" spans="1:12" s="3" customFormat="1" ht="15.75" customHeight="1">
      <c r="A14" s="57" t="s">
        <v>43</v>
      </c>
      <c r="B14" s="58">
        <v>1383444</v>
      </c>
      <c r="C14" s="22">
        <f t="shared" si="0"/>
        <v>18895.119985795649</v>
      </c>
      <c r="D14" s="39">
        <f t="shared" si="1"/>
        <v>4.4999999999999998e-002</v>
      </c>
      <c r="E14" s="65">
        <v>1519212</v>
      </c>
      <c r="F14" s="22">
        <f t="shared" si="2"/>
        <v>20798.87189737552</v>
      </c>
      <c r="G14" s="39">
        <f t="shared" si="3"/>
        <v>5.3999999999999999e-002</v>
      </c>
    </row>
    <row r="15" spans="1:12" s="3" customFormat="1" ht="15.75" customHeight="1">
      <c r="A15" s="57" t="s">
        <v>8</v>
      </c>
      <c r="B15" s="58">
        <v>15934</v>
      </c>
      <c r="C15" s="22">
        <f t="shared" si="0"/>
        <v>217.62705382629719</v>
      </c>
      <c r="D15" s="39">
        <f t="shared" si="1"/>
        <v>1.e-003</v>
      </c>
      <c r="E15" s="65">
        <v>16714</v>
      </c>
      <c r="F15" s="22">
        <f t="shared" si="2"/>
        <v>228.82411730076805</v>
      </c>
      <c r="G15" s="39">
        <f t="shared" si="3"/>
        <v>1.e-003</v>
      </c>
    </row>
    <row r="16" spans="1:12" s="3" customFormat="1" ht="15.75" customHeight="1">
      <c r="A16" s="57" t="s">
        <v>44</v>
      </c>
      <c r="B16" s="58">
        <v>26384</v>
      </c>
      <c r="C16" s="22">
        <f t="shared" si="0"/>
        <v>360.35346982258221</v>
      </c>
      <c r="D16" s="39">
        <f t="shared" si="1"/>
        <v>1.e-003</v>
      </c>
      <c r="E16" s="65">
        <v>25348</v>
      </c>
      <c r="F16" s="22">
        <f t="shared" si="2"/>
        <v>347.02846268636284</v>
      </c>
      <c r="G16" s="39">
        <f t="shared" si="3"/>
        <v>1.e-003</v>
      </c>
    </row>
    <row r="17" spans="1:7" s="3" customFormat="1" ht="15.75" customHeight="1">
      <c r="A17" s="57" t="s">
        <v>45</v>
      </c>
      <c r="B17" s="58">
        <v>131385</v>
      </c>
      <c r="C17" s="22">
        <f t="shared" si="0"/>
        <v>1794.4603029351108</v>
      </c>
      <c r="D17" s="39">
        <f t="shared" si="1"/>
        <v>4.0000000000000001e-003</v>
      </c>
      <c r="E17" s="65">
        <v>190840</v>
      </c>
      <c r="F17" s="22">
        <f t="shared" si="2"/>
        <v>2612.7075832044138</v>
      </c>
      <c r="G17" s="39">
        <f t="shared" si="3"/>
        <v>7.0000000000000001e-003</v>
      </c>
    </row>
    <row r="18" spans="1:7" s="3" customFormat="1" ht="15.75" customHeight="1">
      <c r="A18" s="57" t="s">
        <v>12</v>
      </c>
      <c r="B18" s="58">
        <v>1565501</v>
      </c>
      <c r="C18" s="22">
        <f t="shared" si="0"/>
        <v>21381.659996995233</v>
      </c>
      <c r="D18" s="39">
        <f t="shared" si="1"/>
        <v>5.0999999999999997e-002</v>
      </c>
      <c r="E18" s="65">
        <v>2376487</v>
      </c>
      <c r="F18" s="22">
        <f t="shared" si="2"/>
        <v>32535.451720219597</v>
      </c>
      <c r="G18" s="39">
        <f t="shared" si="3"/>
        <v>8.4000000000000005e-002</v>
      </c>
    </row>
    <row r="19" spans="1:7" s="3" customFormat="1" ht="15.75" customHeight="1">
      <c r="A19" s="57" t="s">
        <v>14</v>
      </c>
      <c r="B19" s="58">
        <v>9193</v>
      </c>
      <c r="C19" s="22">
        <f t="shared" si="0"/>
        <v>125.55827198601419</v>
      </c>
      <c r="D19" s="39">
        <f t="shared" si="1"/>
        <v>0</v>
      </c>
      <c r="E19" s="65">
        <v>9049</v>
      </c>
      <c r="F19" s="22">
        <f t="shared" si="2"/>
        <v>123.88593020549538</v>
      </c>
      <c r="G19" s="39">
        <f t="shared" si="3"/>
        <v>0</v>
      </c>
    </row>
    <row r="20" spans="1:7" s="3" customFormat="1" ht="15.75" customHeight="1">
      <c r="A20" s="57" t="s">
        <v>6</v>
      </c>
      <c r="B20" s="58">
        <v>179153</v>
      </c>
      <c r="C20" s="22">
        <f t="shared" si="0"/>
        <v>2446.8770913858802</v>
      </c>
      <c r="D20" s="39">
        <f t="shared" si="1"/>
        <v>6.0000000000000001e-003</v>
      </c>
      <c r="E20" s="65">
        <v>214797</v>
      </c>
      <c r="F20" s="22">
        <f t="shared" si="2"/>
        <v>2940.6924688197364</v>
      </c>
      <c r="G20" s="39">
        <f t="shared" si="3"/>
        <v>8.0000000000000002e-003</v>
      </c>
    </row>
    <row r="21" spans="1:7" s="3" customFormat="1" ht="15.75" customHeight="1">
      <c r="A21" s="57" t="s">
        <v>16</v>
      </c>
      <c r="B21" s="58">
        <v>146062</v>
      </c>
      <c r="C21" s="22">
        <f t="shared" si="0"/>
        <v>1994.9192127511371</v>
      </c>
      <c r="D21" s="39">
        <f t="shared" si="1"/>
        <v>5.0000000000000001e-003</v>
      </c>
      <c r="E21" s="65">
        <v>154074</v>
      </c>
      <c r="F21" s="22">
        <f t="shared" si="2"/>
        <v>2109.3602398587136</v>
      </c>
      <c r="G21" s="39">
        <f t="shared" si="3"/>
        <v>5.0000000000000001e-003</v>
      </c>
    </row>
    <row r="22" spans="1:7" s="3" customFormat="1" ht="15.75" customHeight="1">
      <c r="A22" s="57" t="s">
        <v>13</v>
      </c>
      <c r="B22" s="58">
        <v>12560637</v>
      </c>
      <c r="C22" s="22">
        <f t="shared" si="0"/>
        <v>171553.55996558178</v>
      </c>
      <c r="D22" s="39">
        <f t="shared" si="1"/>
        <v>0.40600000000000003</v>
      </c>
      <c r="E22" s="65">
        <v>7072360</v>
      </c>
      <c r="F22" s="22">
        <f t="shared" si="2"/>
        <v>96824.610161137956</v>
      </c>
      <c r="G22" s="39">
        <f t="shared" si="3"/>
        <v>0.249</v>
      </c>
    </row>
    <row r="23" spans="1:7" s="3" customFormat="1" ht="15.75" customHeight="1">
      <c r="A23" s="57" t="s">
        <v>17</v>
      </c>
      <c r="B23" s="58">
        <v>1700136</v>
      </c>
      <c r="C23" s="22">
        <f t="shared" si="0"/>
        <v>23220.508898206699</v>
      </c>
      <c r="D23" s="39">
        <f t="shared" si="1"/>
        <v>5.5e-002</v>
      </c>
      <c r="E23" s="65">
        <v>1700980</v>
      </c>
      <c r="F23" s="22">
        <f t="shared" si="2"/>
        <v>23287.378667360321</v>
      </c>
      <c r="G23" s="39">
        <f t="shared" si="3"/>
        <v>6.e-002</v>
      </c>
    </row>
    <row r="24" spans="1:7" s="3" customFormat="1" ht="15.75" customHeight="1">
      <c r="A24" s="57" t="s">
        <v>1</v>
      </c>
      <c r="B24" s="58">
        <v>55711</v>
      </c>
      <c r="C24" s="22">
        <f t="shared" si="0"/>
        <v>760.90252263818513</v>
      </c>
      <c r="D24" s="39">
        <f t="shared" si="1"/>
        <v>2.e-003</v>
      </c>
      <c r="E24" s="65">
        <v>850007</v>
      </c>
      <c r="F24" s="22">
        <f t="shared" si="2"/>
        <v>11637.076790383746</v>
      </c>
      <c r="G24" s="39">
        <f t="shared" si="3"/>
        <v>3.e-002</v>
      </c>
    </row>
    <row r="25" spans="1:7" s="3" customFormat="1" ht="15.75" customHeight="1">
      <c r="A25" s="57" t="s">
        <v>9</v>
      </c>
      <c r="B25" s="58">
        <v>35453</v>
      </c>
      <c r="C25" s="22">
        <f t="shared" si="0"/>
        <v>484.21814605897538</v>
      </c>
      <c r="D25" s="39">
        <f t="shared" si="1"/>
        <v>1.e-003</v>
      </c>
      <c r="E25" s="65">
        <v>31664</v>
      </c>
      <c r="F25" s="22">
        <f t="shared" si="2"/>
        <v>433.49807647550074</v>
      </c>
      <c r="G25" s="39">
        <f t="shared" si="3"/>
        <v>1.e-003</v>
      </c>
    </row>
    <row r="26" spans="1:7" s="3" customFormat="1" ht="15.75" customHeight="1">
      <c r="A26" s="57" t="s">
        <v>19</v>
      </c>
      <c r="B26" s="58">
        <v>115389</v>
      </c>
      <c r="C26" s="22">
        <f t="shared" si="0"/>
        <v>1575.986451234003</v>
      </c>
      <c r="D26" s="39">
        <f t="shared" si="1"/>
        <v>4.0000000000000001e-003</v>
      </c>
      <c r="E26" s="65">
        <v>227627</v>
      </c>
      <c r="F26" s="22">
        <f t="shared" si="2"/>
        <v>3116.342428432567</v>
      </c>
      <c r="G26" s="39">
        <f t="shared" si="3"/>
        <v>8.0000000000000002e-003</v>
      </c>
    </row>
    <row r="27" spans="1:7" s="3" customFormat="1" ht="15.75" customHeight="1">
      <c r="A27" s="57" t="s">
        <v>20</v>
      </c>
      <c r="B27" s="58">
        <v>599106</v>
      </c>
      <c r="C27" s="22">
        <f t="shared" si="0"/>
        <v>8182.607864293811</v>
      </c>
      <c r="D27" s="39">
        <f t="shared" si="1"/>
        <v>1.9e-002</v>
      </c>
      <c r="E27" s="65">
        <v>908840</v>
      </c>
      <c r="F27" s="22">
        <f t="shared" si="2"/>
        <v>12442.533849924017</v>
      </c>
      <c r="G27" s="39">
        <f t="shared" si="3"/>
        <v>3.2000000000000001e-002</v>
      </c>
    </row>
    <row r="28" spans="1:7" s="3" customFormat="1" ht="15.75" customHeight="1">
      <c r="A28" s="57" t="s">
        <v>22</v>
      </c>
      <c r="B28" s="58">
        <v>545061</v>
      </c>
      <c r="C28" s="22">
        <f t="shared" si="0"/>
        <v>7444.4596200335991</v>
      </c>
      <c r="D28" s="39">
        <f>ROUND(B28/B$6,3)-0.001</f>
        <v>1.6999999999999998e-002</v>
      </c>
      <c r="E28" s="65">
        <v>685856</v>
      </c>
      <c r="F28" s="22">
        <f t="shared" si="2"/>
        <v>9389.7567186451815</v>
      </c>
      <c r="G28" s="39">
        <f t="shared" si="3"/>
        <v>2.4e-002</v>
      </c>
    </row>
    <row r="29" spans="1:7" s="3" customFormat="1" ht="15.75" customHeight="1">
      <c r="A29" s="57" t="s">
        <v>24</v>
      </c>
      <c r="B29" s="58">
        <v>1682004</v>
      </c>
      <c r="C29" s="22">
        <f t="shared" si="0"/>
        <v>22972.861493915345</v>
      </c>
      <c r="D29" s="39">
        <f>ROUND(B29/B$6,3)</f>
        <v>5.3999999999999999e-002</v>
      </c>
      <c r="E29" s="65">
        <v>2224024</v>
      </c>
      <c r="F29" s="22">
        <f t="shared" si="2"/>
        <v>30448.146981914764</v>
      </c>
      <c r="G29" s="39">
        <f t="shared" si="3"/>
        <v>7.8e-002</v>
      </c>
    </row>
    <row r="30" spans="1:7" s="3" customFormat="1" ht="15.75" customHeight="1">
      <c r="A30" s="12"/>
      <c r="B30" s="25"/>
      <c r="C30" s="25"/>
      <c r="D30" s="25"/>
      <c r="E30" s="25"/>
      <c r="F30" s="25"/>
      <c r="G30" s="25"/>
    </row>
    <row r="31" spans="1:7" s="3" customFormat="1" ht="15.75" customHeight="1">
      <c r="A31" s="14" t="s">
        <v>18</v>
      </c>
      <c r="B31" s="25"/>
      <c r="C31" s="34">
        <v>73217</v>
      </c>
      <c r="D31" s="25"/>
      <c r="E31" s="25"/>
      <c r="F31" s="34">
        <v>73043</v>
      </c>
      <c r="G31" s="25"/>
    </row>
    <row r="32" spans="1:7" s="3" customFormat="1" ht="15.75" customHeight="1">
      <c r="A32" s="15"/>
      <c r="B32" s="26"/>
      <c r="C32" s="26"/>
      <c r="D32" s="26"/>
      <c r="E32" s="26"/>
      <c r="F32" s="26"/>
      <c r="G32" s="26"/>
    </row>
    <row r="33" spans="1:7" ht="15.75" customHeight="1">
      <c r="A33" s="12"/>
      <c r="B33" s="59"/>
      <c r="C33" s="3"/>
      <c r="D33" s="3"/>
      <c r="E33" s="3"/>
      <c r="F33" s="3"/>
      <c r="G33" s="3"/>
    </row>
    <row r="34" spans="1:7" s="4" customFormat="1" ht="15.75" customHeight="1">
      <c r="A34" s="14" t="s">
        <v>10</v>
      </c>
      <c r="B34" s="60">
        <f>SUM(B36:B46)</f>
        <v>30043615</v>
      </c>
      <c r="C34" s="35">
        <f>SUM(C36:C46)</f>
        <v>410336.60215523723</v>
      </c>
      <c r="D34" s="38">
        <v>1</v>
      </c>
      <c r="E34" s="35">
        <f>SUM(E36:E46)</f>
        <v>27172201</v>
      </c>
      <c r="F34" s="35">
        <f>SUM(F36:F46)</f>
        <v>372002.80656599539</v>
      </c>
      <c r="G34" s="38">
        <v>1</v>
      </c>
    </row>
    <row r="35" spans="1:7" ht="15.75" customHeight="1">
      <c r="A35" s="14"/>
      <c r="B35" s="61"/>
      <c r="C35" s="28"/>
      <c r="D35" s="39"/>
      <c r="E35" s="28"/>
      <c r="F35" s="28"/>
      <c r="G35" s="39"/>
    </row>
    <row r="36" spans="1:7" s="3" customFormat="1" ht="15.75" customHeight="1">
      <c r="A36" s="57" t="s">
        <v>25</v>
      </c>
      <c r="B36" s="62">
        <v>201198</v>
      </c>
      <c r="C36" s="22">
        <f t="shared" ref="C36:C46" si="4">B36/C$48*1000</f>
        <v>2747.9683680019671</v>
      </c>
      <c r="D36" s="39">
        <f t="shared" ref="D36:D45" si="5">ROUND(B36/B$34,3)</f>
        <v>7.0000000000000001e-003</v>
      </c>
      <c r="E36" s="29">
        <v>201009</v>
      </c>
      <c r="F36" s="22">
        <f t="shared" ref="F36:F46" si="6">E36/F$48*1000</f>
        <v>2751.9269471407256</v>
      </c>
      <c r="G36" s="39">
        <f>ROUND(E36/E$34,3)+0.001</f>
        <v>8.0000000000000002e-003</v>
      </c>
    </row>
    <row r="37" spans="1:7" s="3" customFormat="1" ht="15.75" customHeight="1">
      <c r="A37" s="57" t="s">
        <v>26</v>
      </c>
      <c r="B37" s="62">
        <v>9349420</v>
      </c>
      <c r="C37" s="22">
        <f t="shared" si="4"/>
        <v>127694.66107597963</v>
      </c>
      <c r="D37" s="39">
        <f t="shared" si="5"/>
        <v>0.311</v>
      </c>
      <c r="E37" s="29">
        <v>2003215</v>
      </c>
      <c r="F37" s="22">
        <f t="shared" si="6"/>
        <v>27425.14683131854</v>
      </c>
      <c r="G37" s="39">
        <f t="shared" ref="G37:G45" si="7">ROUND(E37/E$34,3)</f>
        <v>7.3999999999999996e-002</v>
      </c>
    </row>
    <row r="38" spans="1:7" s="3" customFormat="1" ht="15.75" customHeight="1">
      <c r="A38" s="57" t="s">
        <v>28</v>
      </c>
      <c r="B38" s="62">
        <v>10122904</v>
      </c>
      <c r="C38" s="22">
        <f t="shared" si="4"/>
        <v>138258.92893726868</v>
      </c>
      <c r="D38" s="39">
        <f t="shared" si="5"/>
        <v>0.33700000000000002</v>
      </c>
      <c r="E38" s="29">
        <v>11852331</v>
      </c>
      <c r="F38" s="22">
        <f t="shared" si="6"/>
        <v>162265.11780731898</v>
      </c>
      <c r="G38" s="39">
        <f t="shared" si="7"/>
        <v>0.436</v>
      </c>
    </row>
    <row r="39" spans="1:7" s="3" customFormat="1" ht="15.75" customHeight="1">
      <c r="A39" s="57" t="s">
        <v>29</v>
      </c>
      <c r="B39" s="62">
        <v>1556159</v>
      </c>
      <c r="C39" s="22">
        <f t="shared" si="4"/>
        <v>21254.066678503626</v>
      </c>
      <c r="D39" s="39">
        <f t="shared" si="5"/>
        <v>5.1999999999999998e-002</v>
      </c>
      <c r="E39" s="29">
        <v>1908272</v>
      </c>
      <c r="F39" s="22">
        <f t="shared" si="6"/>
        <v>26125.323439617758</v>
      </c>
      <c r="G39" s="39">
        <f t="shared" si="7"/>
        <v>7.0000000000000007e-002</v>
      </c>
    </row>
    <row r="40" spans="1:7" s="3" customFormat="1" ht="15.75" customHeight="1">
      <c r="A40" s="57" t="s">
        <v>30</v>
      </c>
      <c r="B40" s="62">
        <v>236575</v>
      </c>
      <c r="C40" s="22">
        <f t="shared" si="4"/>
        <v>3231.1485037627872</v>
      </c>
      <c r="D40" s="39">
        <f t="shared" si="5"/>
        <v>8.0000000000000002e-003</v>
      </c>
      <c r="E40" s="29">
        <v>227277</v>
      </c>
      <c r="F40" s="22">
        <f t="shared" si="6"/>
        <v>3111.550730391687</v>
      </c>
      <c r="G40" s="39">
        <f t="shared" si="7"/>
        <v>8.0000000000000002e-003</v>
      </c>
    </row>
    <row r="41" spans="1:7" s="3" customFormat="1" ht="15.75" customHeight="1">
      <c r="A41" s="57" t="s">
        <v>31</v>
      </c>
      <c r="B41" s="62">
        <v>219948</v>
      </c>
      <c r="C41" s="22">
        <f t="shared" si="4"/>
        <v>3004.056434980947</v>
      </c>
      <c r="D41" s="39">
        <f t="shared" si="5"/>
        <v>7.0000000000000001e-003</v>
      </c>
      <c r="E41" s="29">
        <v>250580</v>
      </c>
      <c r="F41" s="22">
        <f t="shared" si="6"/>
        <v>3430.5819859534795</v>
      </c>
      <c r="G41" s="39">
        <f t="shared" si="7"/>
        <v>8.9999999999999993e-003</v>
      </c>
    </row>
    <row r="42" spans="1:7" s="3" customFormat="1" ht="15.75" customHeight="1">
      <c r="A42" s="57" t="s">
        <v>32</v>
      </c>
      <c r="B42" s="62">
        <v>2184124</v>
      </c>
      <c r="C42" s="22">
        <f t="shared" si="4"/>
        <v>29830.831637461244</v>
      </c>
      <c r="D42" s="39">
        <f t="shared" si="5"/>
        <v>7.2999999999999995e-002</v>
      </c>
      <c r="E42" s="29">
        <v>3263490</v>
      </c>
      <c r="F42" s="22">
        <f t="shared" si="6"/>
        <v>44679.024684090196</v>
      </c>
      <c r="G42" s="39">
        <f t="shared" si="7"/>
        <v>0.12</v>
      </c>
    </row>
    <row r="43" spans="1:7" s="3" customFormat="1" ht="15.75" customHeight="1">
      <c r="A43" s="57" t="s">
        <v>33</v>
      </c>
      <c r="B43" s="62">
        <v>1229620</v>
      </c>
      <c r="C43" s="22">
        <f t="shared" si="4"/>
        <v>16794.187142330335</v>
      </c>
      <c r="D43" s="39">
        <f t="shared" si="5"/>
        <v>4.1000000000000002e-002</v>
      </c>
      <c r="E43" s="29">
        <v>1176505</v>
      </c>
      <c r="F43" s="22">
        <f t="shared" si="6"/>
        <v>16107.019153101597</v>
      </c>
      <c r="G43" s="39">
        <f t="shared" si="7"/>
        <v>4.2999999999999997e-002</v>
      </c>
    </row>
    <row r="44" spans="1:7" s="3" customFormat="1" ht="15.75" customHeight="1">
      <c r="A44" s="57" t="s">
        <v>34</v>
      </c>
      <c r="B44" s="62">
        <v>2744126</v>
      </c>
      <c r="C44" s="22">
        <f t="shared" si="4"/>
        <v>37479.355887293932</v>
      </c>
      <c r="D44" s="39">
        <f t="shared" si="5"/>
        <v>9.0999999999999998e-002</v>
      </c>
      <c r="E44" s="29">
        <v>2564935</v>
      </c>
      <c r="F44" s="22">
        <f t="shared" si="6"/>
        <v>35115.411469956052</v>
      </c>
      <c r="G44" s="39">
        <f t="shared" si="7"/>
        <v>9.4e-002</v>
      </c>
    </row>
    <row r="45" spans="1:7" s="3" customFormat="1" ht="15.75" customHeight="1">
      <c r="A45" s="57" t="s">
        <v>15</v>
      </c>
      <c r="B45" s="62">
        <v>1972697</v>
      </c>
      <c r="C45" s="22">
        <f t="shared" si="4"/>
        <v>26943.155278145783</v>
      </c>
      <c r="D45" s="39">
        <f t="shared" si="5"/>
        <v>6.6000000000000003e-002</v>
      </c>
      <c r="E45" s="29">
        <v>1946303</v>
      </c>
      <c r="F45" s="22">
        <f t="shared" si="6"/>
        <v>26645.989348739782</v>
      </c>
      <c r="G45" s="39">
        <f t="shared" si="7"/>
        <v>7.1999999999999995e-002</v>
      </c>
    </row>
    <row r="46" spans="1:7" s="3" customFormat="1" ht="15.75" customHeight="1">
      <c r="A46" s="57" t="s">
        <v>35</v>
      </c>
      <c r="B46" s="62">
        <v>226844</v>
      </c>
      <c r="C46" s="22">
        <f t="shared" si="4"/>
        <v>3098.2422115082563</v>
      </c>
      <c r="D46" s="39">
        <f>ROUND(B46/B$34,3)-0.001</f>
        <v>7.0000000000000001e-003</v>
      </c>
      <c r="E46" s="29">
        <v>1778284</v>
      </c>
      <c r="F46" s="22">
        <f t="shared" si="6"/>
        <v>24345.71416836658</v>
      </c>
      <c r="G46" s="39">
        <f>ROUND(E46/E$34,3)+0.001</f>
        <v>6.6000000000000003e-002</v>
      </c>
    </row>
    <row r="47" spans="1:7" s="3" customFormat="1" ht="15.75" customHeight="1">
      <c r="A47" s="14"/>
      <c r="B47" s="28"/>
      <c r="C47" s="28"/>
      <c r="D47" s="28"/>
      <c r="E47" s="28"/>
      <c r="F47" s="30"/>
      <c r="G47" s="30"/>
    </row>
    <row r="48" spans="1:7" s="3" customFormat="1" ht="15.75" customHeight="1">
      <c r="A48" s="14" t="s">
        <v>18</v>
      </c>
      <c r="B48" s="25"/>
      <c r="C48" s="34">
        <f>C31</f>
        <v>73217</v>
      </c>
      <c r="D48" s="30"/>
      <c r="E48" s="25"/>
      <c r="F48" s="34">
        <f>F31</f>
        <v>73043</v>
      </c>
      <c r="G48" s="30"/>
    </row>
    <row r="49" spans="1:7" s="3" customFormat="1" ht="15.75" customHeight="1">
      <c r="A49" s="15"/>
      <c r="B49" s="63"/>
      <c r="C49" s="64"/>
      <c r="D49" s="63"/>
      <c r="E49" s="63"/>
      <c r="F49" s="64"/>
      <c r="G49" s="63"/>
    </row>
    <row r="50" spans="1:7" s="5" customFormat="1" ht="15.75" customHeight="1">
      <c r="A50" s="16" t="s">
        <v>42</v>
      </c>
      <c r="B50" s="16"/>
      <c r="C50" s="16"/>
      <c r="D50" s="16"/>
      <c r="E50" s="16"/>
      <c r="F50" s="16"/>
      <c r="G50" s="16"/>
    </row>
    <row r="51" spans="1:7" ht="14.25" customHeight="1"/>
    <row r="52" spans="1:7" ht="14.25" customHeight="1">
      <c r="E52" s="55"/>
    </row>
    <row r="53" spans="1:7" ht="14.25" customHeight="1">
      <c r="A53" s="17"/>
      <c r="B53" s="17"/>
      <c r="C53" s="17"/>
      <c r="D53" s="17"/>
      <c r="E53" s="55"/>
    </row>
    <row r="54" spans="1:7">
      <c r="A54" s="17"/>
      <c r="B54" s="17"/>
      <c r="C54" s="17"/>
      <c r="D54" s="17"/>
    </row>
  </sheetData>
  <mergeCells count="8">
    <mergeCell ref="A1:G1"/>
    <mergeCell ref="A2:G2"/>
    <mergeCell ref="B3:D3"/>
    <mergeCell ref="E3:G3"/>
    <mergeCell ref="A50:G50"/>
    <mergeCell ref="I2:L6"/>
    <mergeCell ref="A3:A4"/>
    <mergeCell ref="A53:D54"/>
  </mergeCells>
  <phoneticPr fontId="1"/>
  <pageMargins left="0.78740157480314965" right="0.59055118110236227" top="0.59055118110236227" bottom="0.59055118110236227" header="0.70866141732283472" footer="0.41"/>
  <pageSetup paperSize="9" scale="98" fitToWidth="1" fitToHeight="1" pageOrder="overThenDown" orientation="portrait" usePrinterDefaults="1" r:id="rId1"/>
  <headerFooter alignWithMargins="0">
    <oddFooter>&amp;C&amp;18&amp;A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53"/>
  <sheetViews>
    <sheetView view="pageBreakPreview" zoomScale="115" zoomScaleSheetLayoutView="115" workbookViewId="0">
      <selection activeCell="E35" sqref="E35:E45"/>
    </sheetView>
  </sheetViews>
  <sheetFormatPr defaultRowHeight="14.25"/>
  <cols>
    <col min="1" max="1" width="30" style="1" customWidth="1"/>
    <col min="2" max="2" width="11.375" style="1" customWidth="1"/>
    <col min="3" max="4" width="8.625" style="1" customWidth="1"/>
    <col min="5" max="5" width="11.375" style="1" customWidth="1"/>
    <col min="6" max="16384" width="9" style="1" customWidth="1"/>
  </cols>
  <sheetData>
    <row r="1" spans="1:7" ht="44.25" customHeight="1">
      <c r="A1" s="6" t="s">
        <v>49</v>
      </c>
      <c r="B1" s="6"/>
      <c r="C1" s="6"/>
      <c r="D1" s="6"/>
      <c r="E1" s="6"/>
      <c r="F1" s="6"/>
      <c r="G1" s="6"/>
    </row>
    <row r="2" spans="1:7" ht="15" customHeight="1">
      <c r="A2" s="7" t="s">
        <v>36</v>
      </c>
      <c r="B2" s="7"/>
      <c r="C2" s="7"/>
      <c r="D2" s="7"/>
      <c r="E2" s="7"/>
      <c r="F2" s="7"/>
      <c r="G2" s="7"/>
    </row>
    <row r="3" spans="1:7" ht="27.75" customHeight="1">
      <c r="A3" s="8" t="s">
        <v>37</v>
      </c>
      <c r="B3" s="32">
        <v>28</v>
      </c>
      <c r="C3" s="32"/>
      <c r="D3" s="52"/>
      <c r="E3" s="32">
        <v>29</v>
      </c>
      <c r="F3" s="32"/>
      <c r="G3" s="52"/>
    </row>
    <row r="4" spans="1:7" ht="33" customHeight="1">
      <c r="A4" s="9"/>
      <c r="B4" s="33" t="s">
        <v>21</v>
      </c>
      <c r="C4" s="33" t="s">
        <v>39</v>
      </c>
      <c r="D4" s="53" t="s">
        <v>41</v>
      </c>
      <c r="E4" s="33" t="s">
        <v>21</v>
      </c>
      <c r="F4" s="33" t="s">
        <v>39</v>
      </c>
      <c r="G4" s="53" t="s">
        <v>41</v>
      </c>
    </row>
    <row r="5" spans="1:7" ht="15.75" customHeight="1">
      <c r="A5" s="10"/>
      <c r="B5" s="3"/>
      <c r="C5" s="3"/>
      <c r="D5" s="3"/>
      <c r="E5" s="3"/>
      <c r="F5" s="3"/>
      <c r="G5" s="3"/>
    </row>
    <row r="6" spans="1:7" s="2" customFormat="1" ht="15.75" customHeight="1">
      <c r="A6" s="14" t="s">
        <v>23</v>
      </c>
      <c r="B6" s="22">
        <f>SUM(B8:B28)</f>
        <v>21324089</v>
      </c>
      <c r="C6" s="22">
        <f>B6/C$30*1000</f>
        <v>297071.49524247367</v>
      </c>
      <c r="D6" s="38">
        <v>1</v>
      </c>
      <c r="E6" s="22">
        <f>SUM(E8:E28)</f>
        <v>27833231</v>
      </c>
      <c r="F6" s="22">
        <f>E6/F$30*1000</f>
        <v>384171.58040027606</v>
      </c>
      <c r="G6" s="38">
        <v>1</v>
      </c>
    </row>
    <row r="7" spans="1:7" ht="15.75" customHeight="1">
      <c r="A7" s="12"/>
      <c r="B7" s="22"/>
      <c r="C7" s="22"/>
      <c r="D7" s="39"/>
      <c r="E7" s="22"/>
      <c r="F7" s="22"/>
      <c r="G7" s="39"/>
    </row>
    <row r="8" spans="1:7" s="3" customFormat="1" ht="15.75" customHeight="1">
      <c r="A8" s="13" t="s">
        <v>2</v>
      </c>
      <c r="B8" s="65">
        <v>9397436</v>
      </c>
      <c r="C8" s="22">
        <f t="shared" ref="C8:C28" si="0">B8/C$30*1000</f>
        <v>130918.15382900767</v>
      </c>
      <c r="D8" s="39">
        <f t="shared" ref="D8:D16" si="1">ROUND(B8/B$6,3)</f>
        <v>0.441</v>
      </c>
      <c r="E8" s="65">
        <v>9568660</v>
      </c>
      <c r="F8" s="22">
        <f t="shared" ref="F8:F28" si="2">E8/F$30*1000</f>
        <v>132072.60179434094</v>
      </c>
      <c r="G8" s="39">
        <f t="shared" ref="G8:G28" si="3">ROUND(E8/E$6,3)</f>
        <v>0.34399999999999997</v>
      </c>
    </row>
    <row r="9" spans="1:7" s="3" customFormat="1" ht="15.75" customHeight="1">
      <c r="A9" s="13" t="s">
        <v>4</v>
      </c>
      <c r="B9" s="65">
        <v>189051</v>
      </c>
      <c r="C9" s="22">
        <f t="shared" si="0"/>
        <v>2633.719229322523</v>
      </c>
      <c r="D9" s="39">
        <f t="shared" si="1"/>
        <v>8.9999999999999993e-003</v>
      </c>
      <c r="E9" s="65">
        <v>175053</v>
      </c>
      <c r="F9" s="22">
        <f t="shared" si="2"/>
        <v>2416.1904761904761</v>
      </c>
      <c r="G9" s="39">
        <f t="shared" si="3"/>
        <v>6.0000000000000001e-003</v>
      </c>
    </row>
    <row r="10" spans="1:7" s="3" customFormat="1" ht="15.75" customHeight="1">
      <c r="A10" s="13" t="s">
        <v>3</v>
      </c>
      <c r="B10" s="65">
        <v>8585</v>
      </c>
      <c r="C10" s="22">
        <f t="shared" si="0"/>
        <v>119.59989412240007</v>
      </c>
      <c r="D10" s="39">
        <f t="shared" si="1"/>
        <v>0</v>
      </c>
      <c r="E10" s="65">
        <v>14068</v>
      </c>
      <c r="F10" s="22">
        <f t="shared" si="2"/>
        <v>194.17529330572808</v>
      </c>
      <c r="G10" s="39">
        <f t="shared" si="3"/>
        <v>1.e-003</v>
      </c>
    </row>
    <row r="11" spans="1:7" s="3" customFormat="1" ht="15.75" customHeight="1">
      <c r="A11" s="13" t="s">
        <v>5</v>
      </c>
      <c r="B11" s="65">
        <v>35887</v>
      </c>
      <c r="C11" s="22">
        <f t="shared" si="0"/>
        <v>499.95124057898329</v>
      </c>
      <c r="D11" s="39">
        <f t="shared" si="1"/>
        <v>2.e-003</v>
      </c>
      <c r="E11" s="65">
        <v>48516</v>
      </c>
      <c r="F11" s="22">
        <f t="shared" si="2"/>
        <v>669.64803312629397</v>
      </c>
      <c r="G11" s="39">
        <f t="shared" si="3"/>
        <v>2.e-003</v>
      </c>
    </row>
    <row r="12" spans="1:7" s="3" customFormat="1" ht="15.75" customHeight="1">
      <c r="A12" s="13" t="s">
        <v>0</v>
      </c>
      <c r="B12" s="65">
        <v>21969</v>
      </c>
      <c r="C12" s="22">
        <f t="shared" si="0"/>
        <v>306.05592009027458</v>
      </c>
      <c r="D12" s="39">
        <f t="shared" si="1"/>
        <v>1.e-003</v>
      </c>
      <c r="E12" s="65">
        <v>53200</v>
      </c>
      <c r="F12" s="22">
        <f t="shared" si="2"/>
        <v>734.29951690821258</v>
      </c>
      <c r="G12" s="39">
        <f t="shared" si="3"/>
        <v>2.e-003</v>
      </c>
    </row>
    <row r="13" spans="1:7" s="3" customFormat="1" ht="15.75" customHeight="1">
      <c r="A13" s="13" t="s">
        <v>43</v>
      </c>
      <c r="B13" s="65">
        <v>956584</v>
      </c>
      <c r="C13" s="22">
        <f t="shared" si="0"/>
        <v>13326.423426812109</v>
      </c>
      <c r="D13" s="39">
        <f t="shared" si="1"/>
        <v>4.4999999999999998e-002</v>
      </c>
      <c r="E13" s="65">
        <v>1042548</v>
      </c>
      <c r="F13" s="22">
        <f t="shared" si="2"/>
        <v>14389.896480331263</v>
      </c>
      <c r="G13" s="39">
        <f t="shared" si="3"/>
        <v>3.6999999999999998e-002</v>
      </c>
    </row>
    <row r="14" spans="1:7" s="3" customFormat="1" ht="15.75" customHeight="1">
      <c r="A14" s="13" t="s">
        <v>8</v>
      </c>
      <c r="B14" s="65">
        <v>15957</v>
      </c>
      <c r="C14" s="22">
        <f t="shared" si="0"/>
        <v>222.30116604672546</v>
      </c>
      <c r="D14" s="39">
        <f t="shared" si="1"/>
        <v>1.e-003</v>
      </c>
      <c r="E14" s="65">
        <v>15845</v>
      </c>
      <c r="F14" s="22">
        <f t="shared" si="2"/>
        <v>218.70255348516218</v>
      </c>
      <c r="G14" s="39">
        <f t="shared" si="3"/>
        <v>1.e-003</v>
      </c>
    </row>
    <row r="15" spans="1:7" s="3" customFormat="1" ht="15.75" customHeight="1">
      <c r="A15" s="13" t="s">
        <v>7</v>
      </c>
      <c r="B15" s="65">
        <v>55955</v>
      </c>
      <c r="C15" s="22">
        <f t="shared" si="0"/>
        <v>779.52382942561405</v>
      </c>
      <c r="D15" s="39">
        <f t="shared" si="1"/>
        <v>3.0000000000000001e-003</v>
      </c>
      <c r="E15" s="65">
        <v>74137</v>
      </c>
      <c r="F15" s="22">
        <f t="shared" si="2"/>
        <v>1023.2850241545895</v>
      </c>
      <c r="G15" s="39">
        <f t="shared" si="3"/>
        <v>3.0000000000000001e-003</v>
      </c>
    </row>
    <row r="16" spans="1:7" s="3" customFormat="1" ht="15.75" customHeight="1">
      <c r="A16" s="13" t="s">
        <v>45</v>
      </c>
      <c r="B16" s="65">
        <v>86740</v>
      </c>
      <c r="C16" s="22">
        <f t="shared" si="0"/>
        <v>1208.3977654253911</v>
      </c>
      <c r="D16" s="39">
        <f t="shared" si="1"/>
        <v>4.0000000000000001e-003</v>
      </c>
      <c r="E16" s="65">
        <v>95908</v>
      </c>
      <c r="F16" s="22">
        <f t="shared" si="2"/>
        <v>1323.7819185645271</v>
      </c>
      <c r="G16" s="39">
        <f t="shared" si="3"/>
        <v>3.0000000000000001e-003</v>
      </c>
    </row>
    <row r="17" spans="1:7" s="3" customFormat="1" ht="15.75" customHeight="1">
      <c r="A17" s="13" t="s">
        <v>12</v>
      </c>
      <c r="B17" s="65">
        <v>1516103</v>
      </c>
      <c r="C17" s="22">
        <f t="shared" si="0"/>
        <v>21121.229851910673</v>
      </c>
      <c r="D17" s="39">
        <f>ROUND(B17/B$6,3)-0.001</f>
        <v>6.9999999999999993e-002</v>
      </c>
      <c r="E17" s="65">
        <v>1482543</v>
      </c>
      <c r="F17" s="22">
        <f t="shared" si="2"/>
        <v>20462.981366459626</v>
      </c>
      <c r="G17" s="39">
        <f t="shared" si="3"/>
        <v>5.2999999999999999e-002</v>
      </c>
    </row>
    <row r="18" spans="1:7" s="3" customFormat="1" ht="15.75" customHeight="1">
      <c r="A18" s="13" t="s">
        <v>14</v>
      </c>
      <c r="B18" s="65">
        <v>9563</v>
      </c>
      <c r="C18" s="22">
        <f t="shared" si="0"/>
        <v>133.22466948078181</v>
      </c>
      <c r="D18" s="39">
        <f t="shared" ref="D18:D28" si="4">ROUND(B18/B$6,3)</f>
        <v>0</v>
      </c>
      <c r="E18" s="65">
        <v>9682</v>
      </c>
      <c r="F18" s="22">
        <f t="shared" si="2"/>
        <v>133.63699102829537</v>
      </c>
      <c r="G18" s="39">
        <f t="shared" si="3"/>
        <v>0</v>
      </c>
    </row>
    <row r="19" spans="1:7" s="3" customFormat="1" ht="15.75" customHeight="1">
      <c r="A19" s="13" t="s">
        <v>6</v>
      </c>
      <c r="B19" s="65">
        <v>449899</v>
      </c>
      <c r="C19" s="22">
        <f t="shared" si="0"/>
        <v>6267.6613588554073</v>
      </c>
      <c r="D19" s="39">
        <f t="shared" si="4"/>
        <v>2.1000000000000001e-002</v>
      </c>
      <c r="E19" s="65">
        <v>388274</v>
      </c>
      <c r="F19" s="22">
        <f t="shared" si="2"/>
        <v>5359.1994478951001</v>
      </c>
      <c r="G19" s="39">
        <f t="shared" si="3"/>
        <v>1.4e-002</v>
      </c>
    </row>
    <row r="20" spans="1:7" s="3" customFormat="1" ht="15.75" customHeight="1">
      <c r="A20" s="13" t="s">
        <v>16</v>
      </c>
      <c r="B20" s="65">
        <v>198750</v>
      </c>
      <c r="C20" s="22">
        <f t="shared" si="0"/>
        <v>2768.838550591382</v>
      </c>
      <c r="D20" s="39">
        <f t="shared" si="4"/>
        <v>8.9999999999999993e-003</v>
      </c>
      <c r="E20" s="65">
        <v>195559</v>
      </c>
      <c r="F20" s="22">
        <f t="shared" si="2"/>
        <v>2699.2270531400968</v>
      </c>
      <c r="G20" s="39">
        <f t="shared" si="3"/>
        <v>7.0000000000000001e-003</v>
      </c>
    </row>
    <row r="21" spans="1:7" s="3" customFormat="1" ht="15.75" customHeight="1">
      <c r="A21" s="13" t="s">
        <v>13</v>
      </c>
      <c r="B21" s="65">
        <v>3297180</v>
      </c>
      <c r="C21" s="22">
        <f t="shared" si="0"/>
        <v>45933.882225101348</v>
      </c>
      <c r="D21" s="39">
        <f t="shared" si="4"/>
        <v>0.155</v>
      </c>
      <c r="E21" s="65">
        <v>3778174</v>
      </c>
      <c r="F21" s="22">
        <f t="shared" si="2"/>
        <v>52148.709454796408</v>
      </c>
      <c r="G21" s="39">
        <f t="shared" si="3"/>
        <v>0.13600000000000001</v>
      </c>
    </row>
    <row r="22" spans="1:7" s="3" customFormat="1" ht="15.75" customHeight="1">
      <c r="A22" s="13" t="s">
        <v>17</v>
      </c>
      <c r="B22" s="65">
        <v>1309271</v>
      </c>
      <c r="C22" s="22">
        <f t="shared" si="0"/>
        <v>18239.798832560147</v>
      </c>
      <c r="D22" s="39">
        <f t="shared" si="4"/>
        <v>6.0999999999999999e-002</v>
      </c>
      <c r="E22" s="65">
        <v>1420481</v>
      </c>
      <c r="F22" s="22">
        <f t="shared" si="2"/>
        <v>19606.363008971704</v>
      </c>
      <c r="G22" s="39">
        <f t="shared" si="3"/>
        <v>5.0999999999999997e-002</v>
      </c>
    </row>
    <row r="23" spans="1:7" s="3" customFormat="1" ht="15.75" customHeight="1">
      <c r="A23" s="13" t="s">
        <v>1</v>
      </c>
      <c r="B23" s="65">
        <v>6993</v>
      </c>
      <c r="C23" s="22">
        <f t="shared" si="0"/>
        <v>97.421323191373773</v>
      </c>
      <c r="D23" s="39">
        <f t="shared" si="4"/>
        <v>0</v>
      </c>
      <c r="E23" s="65">
        <v>16752</v>
      </c>
      <c r="F23" s="22">
        <f t="shared" si="2"/>
        <v>231.22153209109732</v>
      </c>
      <c r="G23" s="39">
        <f t="shared" si="3"/>
        <v>1.e-003</v>
      </c>
    </row>
    <row r="24" spans="1:7" s="3" customFormat="1" ht="15.75" customHeight="1">
      <c r="A24" s="13" t="s">
        <v>9</v>
      </c>
      <c r="B24" s="65">
        <v>34315</v>
      </c>
      <c r="C24" s="22">
        <f t="shared" si="0"/>
        <v>478.05129491090958</v>
      </c>
      <c r="D24" s="39">
        <f t="shared" si="4"/>
        <v>2.e-003</v>
      </c>
      <c r="E24" s="65">
        <v>13245</v>
      </c>
      <c r="F24" s="22">
        <f t="shared" si="2"/>
        <v>182.81573498964804</v>
      </c>
      <c r="G24" s="39">
        <f t="shared" si="3"/>
        <v>0</v>
      </c>
    </row>
    <row r="25" spans="1:7" s="3" customFormat="1" ht="15.75" customHeight="1">
      <c r="A25" s="13" t="s">
        <v>19</v>
      </c>
      <c r="B25" s="65">
        <v>877377</v>
      </c>
      <c r="C25" s="22">
        <f t="shared" si="0"/>
        <v>12222.969866677811</v>
      </c>
      <c r="D25" s="39">
        <f t="shared" si="4"/>
        <v>4.1000000000000002e-002</v>
      </c>
      <c r="E25" s="65">
        <v>1666687</v>
      </c>
      <c r="F25" s="22">
        <f t="shared" si="2"/>
        <v>23004.65148378192</v>
      </c>
      <c r="G25" s="39">
        <f t="shared" si="3"/>
        <v>6.e-002</v>
      </c>
    </row>
    <row r="26" spans="1:7" s="3" customFormat="1" ht="15.75" customHeight="1">
      <c r="A26" s="13" t="s">
        <v>20</v>
      </c>
      <c r="B26" s="58">
        <v>622484</v>
      </c>
      <c r="C26" s="22">
        <f t="shared" si="0"/>
        <v>8671.9884091890617</v>
      </c>
      <c r="D26" s="39">
        <f t="shared" si="4"/>
        <v>2.9000000000000001e-002</v>
      </c>
      <c r="E26" s="65">
        <v>572597</v>
      </c>
      <c r="F26" s="22">
        <f t="shared" si="2"/>
        <v>7903.3402346445828</v>
      </c>
      <c r="G26" s="39">
        <f t="shared" si="3"/>
        <v>2.1000000000000001e-002</v>
      </c>
    </row>
    <row r="27" spans="1:7" s="3" customFormat="1" ht="15.75" customHeight="1">
      <c r="A27" s="13" t="s">
        <v>22</v>
      </c>
      <c r="B27" s="65">
        <v>712034</v>
      </c>
      <c r="C27" s="22">
        <f t="shared" si="0"/>
        <v>9919.5330240592903</v>
      </c>
      <c r="D27" s="39">
        <f t="shared" si="4"/>
        <v>3.3000000000000002e-002</v>
      </c>
      <c r="E27" s="65">
        <v>632555</v>
      </c>
      <c r="F27" s="22">
        <f t="shared" si="2"/>
        <v>8730.9178743961365</v>
      </c>
      <c r="G27" s="39">
        <f t="shared" si="3"/>
        <v>2.3e-002</v>
      </c>
    </row>
    <row r="28" spans="1:7" s="3" customFormat="1" ht="15.75" customHeight="1">
      <c r="A28" s="13" t="s">
        <v>24</v>
      </c>
      <c r="B28" s="65">
        <v>1521956</v>
      </c>
      <c r="C28" s="22">
        <f t="shared" si="0"/>
        <v>21202.769535113748</v>
      </c>
      <c r="D28" s="39">
        <f t="shared" si="4"/>
        <v>7.0999999999999994e-002</v>
      </c>
      <c r="E28" s="65">
        <v>6568747</v>
      </c>
      <c r="F28" s="22">
        <f t="shared" si="2"/>
        <v>90665.935127674253</v>
      </c>
      <c r="G28" s="39">
        <f t="shared" si="3"/>
        <v>0.23599999999999999</v>
      </c>
    </row>
    <row r="29" spans="1:7" s="3" customFormat="1" ht="15.75" customHeight="1">
      <c r="A29" s="12"/>
      <c r="B29" s="25"/>
      <c r="C29" s="25"/>
      <c r="D29" s="25"/>
      <c r="E29" s="25"/>
      <c r="F29" s="25"/>
      <c r="G29" s="25"/>
    </row>
    <row r="30" spans="1:7" s="3" customFormat="1" ht="15.75" customHeight="1">
      <c r="A30" s="14" t="s">
        <v>18</v>
      </c>
      <c r="B30" s="25"/>
      <c r="C30" s="34">
        <v>71781</v>
      </c>
      <c r="D30" s="25"/>
      <c r="E30" s="25"/>
      <c r="F30" s="34">
        <v>72450</v>
      </c>
      <c r="G30" s="25"/>
    </row>
    <row r="31" spans="1:7" s="3" customFormat="1" ht="15.75" customHeight="1">
      <c r="A31" s="15"/>
      <c r="B31" s="26"/>
      <c r="C31" s="26"/>
      <c r="D31" s="26"/>
      <c r="E31" s="26"/>
      <c r="F31" s="26"/>
      <c r="G31" s="26"/>
    </row>
    <row r="32" spans="1:7" ht="15.75" customHeight="1">
      <c r="A32" s="12"/>
      <c r="B32" s="59"/>
      <c r="C32" s="3"/>
      <c r="D32" s="3"/>
      <c r="E32" s="3"/>
      <c r="F32" s="3"/>
      <c r="G32" s="3"/>
    </row>
    <row r="33" spans="1:7" s="4" customFormat="1" ht="15.75" customHeight="1">
      <c r="A33" s="14" t="s">
        <v>10</v>
      </c>
      <c r="B33" s="60">
        <f>SUM(B35:B45)</f>
        <v>20751492</v>
      </c>
      <c r="C33" s="35">
        <f>SUM(C35:C45)</f>
        <v>289094.49575793039</v>
      </c>
      <c r="D33" s="38">
        <v>1</v>
      </c>
      <c r="E33" s="35">
        <f>SUM(E35:E45)</f>
        <v>27241316</v>
      </c>
      <c r="F33" s="35">
        <f>SUM(F35:F45)</f>
        <v>376001.60110420972</v>
      </c>
      <c r="G33" s="38">
        <v>1</v>
      </c>
    </row>
    <row r="34" spans="1:7" ht="15.75" customHeight="1">
      <c r="A34" s="14"/>
      <c r="B34" s="61"/>
      <c r="C34" s="28"/>
      <c r="D34" s="39"/>
      <c r="E34" s="28"/>
      <c r="F34" s="28"/>
      <c r="G34" s="39"/>
    </row>
    <row r="35" spans="1:7" s="3" customFormat="1" ht="15.75" customHeight="1">
      <c r="A35" s="13" t="s">
        <v>25</v>
      </c>
      <c r="B35" s="62">
        <v>208997</v>
      </c>
      <c r="C35" s="22">
        <f t="shared" ref="C35:C45" si="5">B35/C$47*1000</f>
        <v>2911.5922040651426</v>
      </c>
      <c r="D35" s="39">
        <f t="shared" ref="D35:D45" si="6">ROUND(B35/B$33,3)</f>
        <v>1.e-002</v>
      </c>
      <c r="E35" s="29">
        <v>209535</v>
      </c>
      <c r="F35" s="22">
        <f t="shared" ref="F35:F45" si="7">E35/F$47*1000</f>
        <v>2892.1325051759836</v>
      </c>
      <c r="G35" s="39">
        <f>ROUND(E35/E$33,3)</f>
        <v>8.0000000000000002e-003</v>
      </c>
    </row>
    <row r="36" spans="1:7" s="3" customFormat="1" ht="15.75" customHeight="1">
      <c r="A36" s="13" t="s">
        <v>26</v>
      </c>
      <c r="B36" s="62">
        <v>2547618</v>
      </c>
      <c r="C36" s="22">
        <f t="shared" si="5"/>
        <v>35491.536757637819</v>
      </c>
      <c r="D36" s="39">
        <f t="shared" si="6"/>
        <v>0.123</v>
      </c>
      <c r="E36" s="29">
        <v>5364717</v>
      </c>
      <c r="F36" s="22">
        <f t="shared" si="7"/>
        <v>74047.163561076595</v>
      </c>
      <c r="G36" s="39">
        <f>ROUND(E36/E$33,3)</f>
        <v>0.19700000000000001</v>
      </c>
    </row>
    <row r="37" spans="1:7" s="3" customFormat="1" ht="15.75" customHeight="1">
      <c r="A37" s="13" t="s">
        <v>28</v>
      </c>
      <c r="B37" s="29">
        <v>8485298</v>
      </c>
      <c r="C37" s="22">
        <f t="shared" si="5"/>
        <v>118210.91932405511</v>
      </c>
      <c r="D37" s="39">
        <f t="shared" si="6"/>
        <v>0.40899999999999997</v>
      </c>
      <c r="E37" s="29">
        <v>9188178</v>
      </c>
      <c r="F37" s="22">
        <f t="shared" si="7"/>
        <v>126820.95238095238</v>
      </c>
      <c r="G37" s="39">
        <f>ROUND(E37/E$33,3)-0.001</f>
        <v>0.33600000000000002</v>
      </c>
    </row>
    <row r="38" spans="1:7" s="3" customFormat="1" ht="15.75" customHeight="1">
      <c r="A38" s="13" t="s">
        <v>29</v>
      </c>
      <c r="B38" s="29">
        <v>1516808</v>
      </c>
      <c r="C38" s="22">
        <f t="shared" si="5"/>
        <v>21131.051392429752</v>
      </c>
      <c r="D38" s="39">
        <f t="shared" si="6"/>
        <v>7.2999999999999995e-002</v>
      </c>
      <c r="E38" s="29">
        <v>1510087</v>
      </c>
      <c r="F38" s="22">
        <f t="shared" si="7"/>
        <v>20843.160800552105</v>
      </c>
      <c r="G38" s="39">
        <f>ROUND(E38/E$33,3)</f>
        <v>5.5e-002</v>
      </c>
    </row>
    <row r="39" spans="1:7" s="3" customFormat="1" ht="15.75" customHeight="1">
      <c r="A39" s="13" t="s">
        <v>30</v>
      </c>
      <c r="B39" s="29">
        <v>372015</v>
      </c>
      <c r="C39" s="22">
        <f t="shared" si="5"/>
        <v>5182.6388598654239</v>
      </c>
      <c r="D39" s="39">
        <f t="shared" si="6"/>
        <v>1.7999999999999999e-002</v>
      </c>
      <c r="E39" s="29">
        <v>406109</v>
      </c>
      <c r="F39" s="22">
        <f t="shared" si="7"/>
        <v>5605.3692201518288</v>
      </c>
      <c r="G39" s="39">
        <f>ROUND(E39/E$33,3)</f>
        <v>1.4999999999999999e-002</v>
      </c>
    </row>
    <row r="40" spans="1:7" s="3" customFormat="1" ht="15.75" customHeight="1">
      <c r="A40" s="13" t="s">
        <v>31</v>
      </c>
      <c r="B40" s="29">
        <v>145049</v>
      </c>
      <c r="C40" s="22">
        <f t="shared" si="5"/>
        <v>2020.7157883005254</v>
      </c>
      <c r="D40" s="39">
        <f t="shared" si="6"/>
        <v>7.0000000000000001e-003</v>
      </c>
      <c r="E40" s="29">
        <v>110755</v>
      </c>
      <c r="F40" s="22">
        <f t="shared" si="7"/>
        <v>1528.7094547964114</v>
      </c>
      <c r="G40" s="39">
        <f>ROUND(E40/E$33,3)</f>
        <v>4.0000000000000001e-003</v>
      </c>
    </row>
    <row r="41" spans="1:7" s="3" customFormat="1" ht="15.75" customHeight="1">
      <c r="A41" s="13" t="s">
        <v>32</v>
      </c>
      <c r="B41" s="29">
        <v>1781715</v>
      </c>
      <c r="C41" s="22">
        <f t="shared" si="5"/>
        <v>24821.540519078866</v>
      </c>
      <c r="D41" s="39">
        <f t="shared" si="6"/>
        <v>8.5999999999999993e-002</v>
      </c>
      <c r="E41" s="29">
        <v>1722209</v>
      </c>
      <c r="F41" s="22">
        <f t="shared" si="7"/>
        <v>23771.000690131124</v>
      </c>
      <c r="G41" s="39">
        <f>ROUND(E41/E$33,3)</f>
        <v>6.3e-002</v>
      </c>
    </row>
    <row r="42" spans="1:7" s="3" customFormat="1" ht="15.75" customHeight="1">
      <c r="A42" s="13" t="s">
        <v>33</v>
      </c>
      <c r="B42" s="29">
        <v>1425694</v>
      </c>
      <c r="C42" s="22">
        <f t="shared" si="5"/>
        <v>19861.718281996629</v>
      </c>
      <c r="D42" s="39">
        <f t="shared" si="6"/>
        <v>6.9000000000000006e-002</v>
      </c>
      <c r="E42" s="29">
        <v>1132786</v>
      </c>
      <c r="F42" s="22">
        <f t="shared" si="7"/>
        <v>15635.417529330573</v>
      </c>
      <c r="G42" s="39">
        <f>ROUND(E42/E$33,3)-0.001</f>
        <v>4.1000000000000002e-002</v>
      </c>
    </row>
    <row r="43" spans="1:7" s="3" customFormat="1" ht="15.75" customHeight="1">
      <c r="A43" s="13" t="s">
        <v>34</v>
      </c>
      <c r="B43" s="29">
        <v>2487947</v>
      </c>
      <c r="C43" s="22">
        <f t="shared" si="5"/>
        <v>34660.244354355615</v>
      </c>
      <c r="D43" s="39">
        <f t="shared" si="6"/>
        <v>0.12</v>
      </c>
      <c r="E43" s="29">
        <v>5178252</v>
      </c>
      <c r="F43" s="22">
        <f t="shared" si="7"/>
        <v>71473.457556935813</v>
      </c>
      <c r="G43" s="39">
        <f>ROUND(E43/E$33,3)</f>
        <v>0.19</v>
      </c>
    </row>
    <row r="44" spans="1:7" s="3" customFormat="1" ht="15.75" customHeight="1">
      <c r="A44" s="13" t="s">
        <v>15</v>
      </c>
      <c r="B44" s="29">
        <v>1617360</v>
      </c>
      <c r="C44" s="22">
        <f t="shared" si="5"/>
        <v>22531.867764450202</v>
      </c>
      <c r="D44" s="39">
        <f t="shared" si="6"/>
        <v>7.8e-002</v>
      </c>
      <c r="E44" s="29">
        <v>2334386</v>
      </c>
      <c r="F44" s="22">
        <f t="shared" si="7"/>
        <v>32220.648723257418</v>
      </c>
      <c r="G44" s="39">
        <f>ROUND(E44/E$33,3)-0.001</f>
        <v>8.4999999999999992e-002</v>
      </c>
    </row>
    <row r="45" spans="1:7" s="3" customFormat="1" ht="15.75" customHeight="1">
      <c r="A45" s="13" t="s">
        <v>35</v>
      </c>
      <c r="B45" s="29">
        <v>162991</v>
      </c>
      <c r="C45" s="22">
        <f t="shared" si="5"/>
        <v>2270.6705116952953</v>
      </c>
      <c r="D45" s="39">
        <f t="shared" si="6"/>
        <v>8.0000000000000002e-003</v>
      </c>
      <c r="E45" s="29">
        <v>84302</v>
      </c>
      <c r="F45" s="22">
        <f t="shared" si="7"/>
        <v>1163.5886818495512</v>
      </c>
      <c r="G45" s="39">
        <f>ROUND(E45/E$33,3)</f>
        <v>3.0000000000000001e-003</v>
      </c>
    </row>
    <row r="46" spans="1:7" s="3" customFormat="1" ht="15.75" customHeight="1">
      <c r="A46" s="14"/>
      <c r="B46" s="28"/>
      <c r="C46" s="28"/>
      <c r="D46" s="28"/>
      <c r="E46" s="28"/>
      <c r="F46" s="30"/>
      <c r="G46" s="30"/>
    </row>
    <row r="47" spans="1:7" s="3" customFormat="1" ht="15.75" customHeight="1">
      <c r="A47" s="14" t="s">
        <v>18</v>
      </c>
      <c r="B47" s="25"/>
      <c r="C47" s="34">
        <f>C30</f>
        <v>71781</v>
      </c>
      <c r="D47" s="30"/>
      <c r="E47" s="25"/>
      <c r="F47" s="34">
        <f>F30</f>
        <v>72450</v>
      </c>
      <c r="G47" s="30"/>
    </row>
    <row r="48" spans="1:7" s="3" customFormat="1" ht="15.75" customHeight="1">
      <c r="A48" s="15"/>
      <c r="B48" s="63"/>
      <c r="C48" s="64"/>
      <c r="D48" s="63"/>
      <c r="E48" s="63"/>
      <c r="F48" s="64"/>
      <c r="G48" s="63"/>
    </row>
    <row r="49" spans="1:7" s="5" customFormat="1" ht="15.75" customHeight="1">
      <c r="A49" s="16" t="s">
        <v>42</v>
      </c>
      <c r="B49" s="16"/>
      <c r="C49" s="16"/>
      <c r="D49" s="16"/>
      <c r="E49" s="16"/>
      <c r="F49" s="16"/>
      <c r="G49" s="16"/>
    </row>
    <row r="50" spans="1:7" ht="14.25" customHeight="1"/>
    <row r="51" spans="1:7" ht="14.25" customHeight="1">
      <c r="E51" s="55"/>
    </row>
    <row r="52" spans="1:7" ht="14.25" customHeight="1">
      <c r="A52" s="17"/>
      <c r="B52" s="17"/>
      <c r="C52" s="17"/>
      <c r="D52" s="17"/>
      <c r="E52" s="55"/>
    </row>
    <row r="53" spans="1:7">
      <c r="A53" s="17"/>
      <c r="B53" s="17"/>
      <c r="C53" s="17"/>
      <c r="D53" s="17"/>
    </row>
  </sheetData>
  <mergeCells count="7">
    <mergeCell ref="A1:G1"/>
    <mergeCell ref="A2:G2"/>
    <mergeCell ref="B3:D3"/>
    <mergeCell ref="E3:G3"/>
    <mergeCell ref="A49:G49"/>
    <mergeCell ref="A3:A4"/>
    <mergeCell ref="A52:D53"/>
  </mergeCells>
  <phoneticPr fontId="1"/>
  <pageMargins left="0.78740157480314965" right="0.59055118110236227" top="0.59055118110236227" bottom="0.59055118110236227" header="0.70866141732283472" footer="0.41"/>
  <pageSetup paperSize="9" fitToWidth="1" fitToHeight="1" pageOrder="overThenDown" orientation="portrait" usePrinterDefaults="1" r:id="rId1"/>
  <headerFooter alignWithMargins="0">
    <oddFooter>&amp;C&amp;18&amp;A</oddFooter>
  </headerFooter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平成19・20年度</vt:lpstr>
      <vt:lpstr>平成21・22年度</vt:lpstr>
      <vt:lpstr>平成23・24年度</vt:lpstr>
      <vt:lpstr>- 169 -</vt:lpstr>
      <vt:lpstr>(参考)前回分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2022-09-21T01:06:42Z</cp:lastPrinted>
  <dcterms:created xsi:type="dcterms:W3CDTF">1997-10-12T00:10:00Z</dcterms:created>
  <dcterms:modified xsi:type="dcterms:W3CDTF">2023-01-11T23:43:15Z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2023-01-11T23:43:15Z</vt:filetime>
  </property>
</Properties>
</file>