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C:\Users\115007\Box\【02_課所共有】01_07_市町村課\R07年度\06　交付税担当\56_交付税担当全般\56_01_交付税担当全般\56_01_110_ホームページ\"/>
    </mc:Choice>
  </mc:AlternateContent>
  <xr:revisionPtr revIDLastSave="0" documentId="13_ncr:1_{7D045BCC-9C23-4986-B44A-E9E32323D908}" xr6:coauthVersionLast="47" xr6:coauthVersionMax="47" xr10:uidLastSave="{00000000-0000-0000-0000-000000000000}"/>
  <bookViews>
    <workbookView xWindow="-120" yWindow="-120" windowWidth="29040" windowHeight="15720" tabRatio="522" firstSheet="2" activeTab="2" xr2:uid="{00000000-000D-0000-FFFF-FFFF00000000}"/>
  </bookViews>
  <sheets>
    <sheet name="（旧）参考１" sheetId="19" state="hidden" r:id="rId1"/>
    <sheet name="（旧）参考２" sheetId="20" state="hidden" r:id="rId2"/>
    <sheet name="追加交付概要" sheetId="32" r:id="rId3"/>
    <sheet name="02再算定による増加額（増加額順）" sheetId="27" state="hidden" r:id="rId4"/>
    <sheet name="参考４" sheetId="16" state="hidden" r:id="rId5"/>
    <sheet name="再算定による臨財債異動" sheetId="25" state="hidden" r:id="rId6"/>
    <sheet name="ＢＤ（印刷不要）" sheetId="17" state="hidden" r:id="rId7"/>
  </sheets>
  <definedNames>
    <definedName name="_xlnm._FilterDatabase" localSheetId="3" hidden="1">'02再算定による増加額（増加額順）'!$7:$7</definedName>
    <definedName name="_xlnm.Print_Area" localSheetId="0">'（旧）参考１'!$A$1:$I$52</definedName>
    <definedName name="_xlnm.Print_Area" localSheetId="1">'（旧）参考２'!$A$1:$H$85</definedName>
    <definedName name="_xlnm.Print_Area" localSheetId="3">'02再算定による増加額（増加額順）'!$A$1:$H$76</definedName>
    <definedName name="_xlnm.Print_Area" localSheetId="6">'ＢＤ（印刷不要）'!$A$1:$M$49</definedName>
    <definedName name="_xlnm.Print_Area" localSheetId="5">再算定による臨財債異動!$A$1:$K$76</definedName>
    <definedName name="_xlnm.Print_Area" localSheetId="4">参考４!$A$1:$F$86</definedName>
    <definedName name="_xlnm.Print_Area" localSheetId="2">追加交付概要!$A$1:$M$74</definedName>
    <definedName name="_xlnm.Print_Titles" localSheetId="1">'（旧）参考２'!$1:$7</definedName>
    <definedName name="_xlnm.Print_Titles" localSheetId="3">'02再算定による増加額（増加額順）'!$1:$7</definedName>
    <definedName name="_xlnm.Print_Titles" localSheetId="5">再算定による臨財債異動!$1:$6</definedName>
    <definedName name="_xlnm.Print_Titles" localSheetId="4">参考４!$1:$6</definedName>
    <definedName name="_xlnm.Print_Titles" localSheetId="2">追加交付概要!$26:$32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5" i="32" l="1"/>
  <c r="M54" i="32"/>
  <c r="M53" i="32"/>
  <c r="M52" i="32"/>
  <c r="M51" i="32"/>
  <c r="M50" i="32"/>
  <c r="M49" i="32"/>
  <c r="M48" i="32"/>
  <c r="M47" i="32"/>
  <c r="M46" i="32"/>
  <c r="M45" i="32"/>
  <c r="M44" i="32"/>
  <c r="M43" i="32"/>
  <c r="M42" i="32"/>
  <c r="M41" i="32"/>
  <c r="M40" i="32"/>
  <c r="M39" i="32"/>
  <c r="M38" i="32"/>
  <c r="M37" i="32"/>
  <c r="M36" i="32"/>
  <c r="M35" i="32"/>
  <c r="M34" i="32"/>
  <c r="M33" i="32"/>
  <c r="K56" i="32"/>
  <c r="L56" i="32"/>
  <c r="E73" i="32"/>
  <c r="F72" i="32"/>
  <c r="F71" i="32"/>
  <c r="F70" i="32"/>
  <c r="F69" i="32"/>
  <c r="F68" i="32"/>
  <c r="F67" i="32"/>
  <c r="F66" i="32"/>
  <c r="F65" i="32"/>
  <c r="F64" i="32"/>
  <c r="F63" i="32"/>
  <c r="F62" i="32"/>
  <c r="F61" i="32"/>
  <c r="F60" i="32"/>
  <c r="F59" i="32"/>
  <c r="F58" i="32"/>
  <c r="F57" i="32"/>
  <c r="F56" i="32"/>
  <c r="F55" i="32"/>
  <c r="F54" i="32"/>
  <c r="F53" i="32"/>
  <c r="F52" i="32"/>
  <c r="F51" i="32"/>
  <c r="F50" i="32"/>
  <c r="F49" i="32"/>
  <c r="F48" i="32"/>
  <c r="F47" i="32"/>
  <c r="F46" i="32"/>
  <c r="F45" i="32"/>
  <c r="F44" i="32"/>
  <c r="F43" i="32"/>
  <c r="F42" i="32"/>
  <c r="F41" i="32"/>
  <c r="F40" i="32"/>
  <c r="F39" i="32"/>
  <c r="F38" i="32"/>
  <c r="F37" i="32"/>
  <c r="F36" i="32"/>
  <c r="F35" i="32"/>
  <c r="F34" i="32"/>
  <c r="F33" i="32"/>
  <c r="D73" i="32"/>
  <c r="H77" i="27"/>
  <c r="I71" i="27"/>
  <c r="E71" i="27"/>
  <c r="H71" i="27" s="1"/>
  <c r="I67" i="27"/>
  <c r="E67" i="27" s="1"/>
  <c r="H67" i="27" s="1"/>
  <c r="I29" i="27"/>
  <c r="E29" i="27" s="1"/>
  <c r="G29" i="27" s="1"/>
  <c r="I38" i="27"/>
  <c r="E38" i="27"/>
  <c r="G38" i="27" s="1"/>
  <c r="I40" i="27"/>
  <c r="E40" i="27"/>
  <c r="I39" i="27"/>
  <c r="E39" i="27" s="1"/>
  <c r="I42" i="27"/>
  <c r="E42" i="27" s="1"/>
  <c r="D42" i="27" s="1"/>
  <c r="I30" i="27"/>
  <c r="E30" i="27"/>
  <c r="G30" i="27" s="1"/>
  <c r="I35" i="27"/>
  <c r="E35" i="27"/>
  <c r="I27" i="27"/>
  <c r="E27" i="27" s="1"/>
  <c r="I28" i="27"/>
  <c r="E28" i="27" s="1"/>
  <c r="I36" i="27"/>
  <c r="E36" i="27"/>
  <c r="G36" i="27" s="1"/>
  <c r="I17" i="27"/>
  <c r="E17" i="27"/>
  <c r="I34" i="27"/>
  <c r="E34" i="27" s="1"/>
  <c r="I22" i="27"/>
  <c r="E22" i="27" s="1"/>
  <c r="D22" i="27" s="1"/>
  <c r="I41" i="27"/>
  <c r="E41" i="27"/>
  <c r="G41" i="27" s="1"/>
  <c r="I45" i="27"/>
  <c r="E45" i="27"/>
  <c r="I24" i="27"/>
  <c r="E24" i="27" s="1"/>
  <c r="D24" i="27" s="1"/>
  <c r="I43" i="27"/>
  <c r="E43" i="27" s="1"/>
  <c r="G43" i="27" s="1"/>
  <c r="I14" i="27"/>
  <c r="E14" i="27"/>
  <c r="H14" i="27" s="1"/>
  <c r="I18" i="27"/>
  <c r="E18" i="27"/>
  <c r="I19" i="27"/>
  <c r="E19" i="27" s="1"/>
  <c r="D19" i="27" s="1"/>
  <c r="I9" i="27"/>
  <c r="E9" i="27" s="1"/>
  <c r="I20" i="27"/>
  <c r="E20" i="27"/>
  <c r="H20" i="27" s="1"/>
  <c r="I33" i="27"/>
  <c r="E33" i="27"/>
  <c r="I21" i="27"/>
  <c r="E21" i="27" s="1"/>
  <c r="I15" i="27"/>
  <c r="E15" i="27" s="1"/>
  <c r="G15" i="27" s="1"/>
  <c r="I31" i="27"/>
  <c r="E31" i="27"/>
  <c r="H31" i="27" s="1"/>
  <c r="I23" i="27"/>
  <c r="E23" i="27"/>
  <c r="I16" i="27"/>
  <c r="E16" i="27" s="1"/>
  <c r="D16" i="27" s="1"/>
  <c r="I32" i="27"/>
  <c r="E32" i="27" s="1"/>
  <c r="I13" i="27"/>
  <c r="E13" i="27"/>
  <c r="H13" i="27" s="1"/>
  <c r="I26" i="27"/>
  <c r="E26" i="27"/>
  <c r="I25" i="27"/>
  <c r="E25" i="27" s="1"/>
  <c r="G25" i="27" s="1"/>
  <c r="I10" i="27"/>
  <c r="E10" i="27" s="1"/>
  <c r="G10" i="27" s="1"/>
  <c r="I12" i="27"/>
  <c r="E12" i="27"/>
  <c r="H12" i="27" s="1"/>
  <c r="I11" i="27"/>
  <c r="E11" i="27"/>
  <c r="D75" i="25"/>
  <c r="C75" i="25"/>
  <c r="J75" i="25" s="1"/>
  <c r="I73" i="25"/>
  <c r="N73" i="25" s="1"/>
  <c r="H73" i="25"/>
  <c r="M73" i="25" s="1"/>
  <c r="G73" i="25"/>
  <c r="F73" i="25"/>
  <c r="E73" i="25"/>
  <c r="E74" i="25" s="1"/>
  <c r="D73" i="25"/>
  <c r="C73" i="25"/>
  <c r="J73" i="25" s="1"/>
  <c r="N72" i="25"/>
  <c r="M72" i="25"/>
  <c r="L72" i="25"/>
  <c r="K72" i="25"/>
  <c r="J72" i="25"/>
  <c r="N71" i="25"/>
  <c r="M71" i="25"/>
  <c r="L71" i="25"/>
  <c r="K71" i="25"/>
  <c r="J71" i="25"/>
  <c r="N70" i="25"/>
  <c r="M70" i="25"/>
  <c r="L70" i="25"/>
  <c r="K70" i="25"/>
  <c r="J70" i="25"/>
  <c r="N69" i="25"/>
  <c r="M69" i="25"/>
  <c r="L69" i="25"/>
  <c r="K69" i="25"/>
  <c r="J69" i="25"/>
  <c r="N68" i="25"/>
  <c r="M68" i="25"/>
  <c r="L68" i="25"/>
  <c r="K68" i="25"/>
  <c r="J68" i="25"/>
  <c r="M67" i="25"/>
  <c r="L67" i="25"/>
  <c r="K67" i="25"/>
  <c r="J67" i="25"/>
  <c r="N66" i="25"/>
  <c r="M66" i="25"/>
  <c r="L66" i="25"/>
  <c r="K66" i="25"/>
  <c r="J66" i="25"/>
  <c r="N65" i="25"/>
  <c r="M65" i="25"/>
  <c r="L65" i="25"/>
  <c r="K65" i="25"/>
  <c r="J65" i="25"/>
  <c r="N64" i="25"/>
  <c r="M64" i="25"/>
  <c r="L64" i="25"/>
  <c r="K64" i="25"/>
  <c r="J64" i="25"/>
  <c r="N63" i="25"/>
  <c r="M63" i="25"/>
  <c r="L63" i="25"/>
  <c r="K63" i="25"/>
  <c r="J63" i="25"/>
  <c r="N62" i="25"/>
  <c r="M62" i="25"/>
  <c r="L62" i="25"/>
  <c r="K62" i="25"/>
  <c r="J62" i="25"/>
  <c r="N61" i="25"/>
  <c r="M61" i="25"/>
  <c r="L61" i="25"/>
  <c r="K61" i="25"/>
  <c r="J61" i="25"/>
  <c r="N60" i="25"/>
  <c r="M60" i="25"/>
  <c r="L60" i="25"/>
  <c r="K60" i="25"/>
  <c r="J60" i="25"/>
  <c r="N59" i="25"/>
  <c r="M59" i="25"/>
  <c r="L59" i="25"/>
  <c r="K59" i="25"/>
  <c r="J59" i="25"/>
  <c r="N58" i="25"/>
  <c r="M58" i="25"/>
  <c r="L58" i="25"/>
  <c r="K58" i="25"/>
  <c r="J58" i="25"/>
  <c r="N57" i="25"/>
  <c r="M57" i="25"/>
  <c r="L57" i="25"/>
  <c r="K57" i="25"/>
  <c r="J57" i="25"/>
  <c r="N56" i="25"/>
  <c r="M56" i="25"/>
  <c r="L56" i="25"/>
  <c r="K56" i="25"/>
  <c r="J56" i="25"/>
  <c r="N55" i="25"/>
  <c r="M55" i="25"/>
  <c r="L55" i="25"/>
  <c r="K55" i="25"/>
  <c r="J55" i="25"/>
  <c r="N54" i="25"/>
  <c r="M54" i="25"/>
  <c r="L54" i="25"/>
  <c r="K54" i="25"/>
  <c r="J54" i="25"/>
  <c r="N53" i="25"/>
  <c r="M53" i="25"/>
  <c r="L53" i="25"/>
  <c r="K53" i="25"/>
  <c r="J53" i="25"/>
  <c r="N52" i="25"/>
  <c r="M52" i="25"/>
  <c r="L52" i="25"/>
  <c r="K52" i="25"/>
  <c r="J52" i="25"/>
  <c r="N51" i="25"/>
  <c r="M51" i="25"/>
  <c r="L51" i="25"/>
  <c r="K51" i="25"/>
  <c r="J51" i="25"/>
  <c r="N50" i="25"/>
  <c r="M50" i="25"/>
  <c r="L50" i="25"/>
  <c r="K50" i="25"/>
  <c r="J50" i="25"/>
  <c r="N49" i="25"/>
  <c r="M49" i="25"/>
  <c r="L49" i="25"/>
  <c r="K49" i="25"/>
  <c r="J49" i="25"/>
  <c r="I47" i="25"/>
  <c r="I74" i="25"/>
  <c r="N74" i="25" s="1"/>
  <c r="H47" i="25"/>
  <c r="H74" i="25"/>
  <c r="M74" i="25" s="1"/>
  <c r="G47" i="25"/>
  <c r="G74" i="25"/>
  <c r="F47" i="25"/>
  <c r="E47" i="25"/>
  <c r="D47" i="25"/>
  <c r="C47" i="25"/>
  <c r="J47" i="25" s="1"/>
  <c r="C74" i="25"/>
  <c r="N46" i="25"/>
  <c r="M46" i="25"/>
  <c r="L46" i="25"/>
  <c r="K46" i="25"/>
  <c r="J46" i="25"/>
  <c r="N45" i="25"/>
  <c r="M45" i="25"/>
  <c r="L45" i="25"/>
  <c r="K45" i="25"/>
  <c r="J45" i="25"/>
  <c r="N44" i="25"/>
  <c r="M44" i="25"/>
  <c r="L44" i="25"/>
  <c r="K44" i="25"/>
  <c r="J44" i="25"/>
  <c r="N43" i="25"/>
  <c r="M43" i="25"/>
  <c r="L43" i="25"/>
  <c r="K43" i="25"/>
  <c r="J43" i="25"/>
  <c r="N42" i="25"/>
  <c r="M42" i="25"/>
  <c r="L42" i="25"/>
  <c r="K42" i="25"/>
  <c r="J42" i="25"/>
  <c r="N41" i="25"/>
  <c r="M41" i="25"/>
  <c r="L41" i="25"/>
  <c r="K41" i="25"/>
  <c r="J41" i="25"/>
  <c r="N40" i="25"/>
  <c r="M40" i="25"/>
  <c r="L40" i="25"/>
  <c r="K40" i="25"/>
  <c r="J40" i="25"/>
  <c r="N39" i="25"/>
  <c r="M39" i="25"/>
  <c r="L39" i="25"/>
  <c r="K39" i="25"/>
  <c r="J39" i="25"/>
  <c r="N38" i="25"/>
  <c r="M38" i="25"/>
  <c r="L38" i="25"/>
  <c r="K38" i="25"/>
  <c r="J38" i="25"/>
  <c r="N37" i="25"/>
  <c r="M37" i="25"/>
  <c r="L37" i="25"/>
  <c r="K37" i="25"/>
  <c r="J37" i="25"/>
  <c r="N36" i="25"/>
  <c r="M36" i="25"/>
  <c r="L36" i="25"/>
  <c r="K36" i="25"/>
  <c r="J36" i="25"/>
  <c r="N35" i="25"/>
  <c r="M35" i="25"/>
  <c r="L35" i="25"/>
  <c r="K35" i="25"/>
  <c r="J35" i="25"/>
  <c r="N34" i="25"/>
  <c r="M34" i="25"/>
  <c r="L34" i="25"/>
  <c r="K34" i="25"/>
  <c r="J34" i="25"/>
  <c r="N33" i="25"/>
  <c r="M33" i="25"/>
  <c r="L33" i="25"/>
  <c r="K33" i="25"/>
  <c r="J33" i="25"/>
  <c r="N32" i="25"/>
  <c r="M32" i="25"/>
  <c r="L32" i="25"/>
  <c r="K32" i="25"/>
  <c r="J32" i="25"/>
  <c r="N31" i="25"/>
  <c r="M31" i="25"/>
  <c r="L31" i="25"/>
  <c r="K31" i="25"/>
  <c r="J31" i="25"/>
  <c r="N30" i="25"/>
  <c r="M30" i="25"/>
  <c r="L30" i="25"/>
  <c r="K30" i="25"/>
  <c r="J30" i="25"/>
  <c r="N29" i="25"/>
  <c r="M29" i="25"/>
  <c r="L29" i="25"/>
  <c r="K29" i="25"/>
  <c r="J29" i="25"/>
  <c r="N28" i="25"/>
  <c r="M28" i="25"/>
  <c r="L28" i="25"/>
  <c r="K28" i="25"/>
  <c r="J28" i="25"/>
  <c r="N27" i="25"/>
  <c r="M27" i="25"/>
  <c r="L27" i="25"/>
  <c r="K27" i="25"/>
  <c r="J27" i="25"/>
  <c r="N26" i="25"/>
  <c r="M26" i="25"/>
  <c r="L26" i="25"/>
  <c r="K26" i="25"/>
  <c r="J26" i="25"/>
  <c r="N25" i="25"/>
  <c r="M25" i="25"/>
  <c r="L25" i="25"/>
  <c r="K25" i="25"/>
  <c r="J25" i="25"/>
  <c r="N24" i="25"/>
  <c r="M24" i="25"/>
  <c r="L24" i="25"/>
  <c r="K24" i="25"/>
  <c r="J24" i="25"/>
  <c r="N23" i="25"/>
  <c r="M23" i="25"/>
  <c r="L23" i="25"/>
  <c r="K23" i="25"/>
  <c r="J23" i="25"/>
  <c r="N22" i="25"/>
  <c r="M22" i="25"/>
  <c r="L22" i="25"/>
  <c r="K22" i="25"/>
  <c r="J22" i="25"/>
  <c r="N21" i="25"/>
  <c r="M21" i="25"/>
  <c r="L21" i="25"/>
  <c r="K21" i="25"/>
  <c r="J21" i="25"/>
  <c r="N20" i="25"/>
  <c r="M20" i="25"/>
  <c r="L20" i="25"/>
  <c r="K20" i="25"/>
  <c r="J20" i="25"/>
  <c r="N19" i="25"/>
  <c r="M19" i="25"/>
  <c r="L19" i="25"/>
  <c r="K19" i="25"/>
  <c r="J19" i="25"/>
  <c r="N18" i="25"/>
  <c r="M18" i="25"/>
  <c r="L18" i="25"/>
  <c r="K18" i="25"/>
  <c r="J18" i="25"/>
  <c r="N17" i="25"/>
  <c r="M17" i="25"/>
  <c r="L17" i="25"/>
  <c r="K17" i="25"/>
  <c r="J17" i="25"/>
  <c r="N16" i="25"/>
  <c r="M16" i="25"/>
  <c r="L16" i="25"/>
  <c r="K16" i="25"/>
  <c r="J16" i="25"/>
  <c r="N15" i="25"/>
  <c r="M15" i="25"/>
  <c r="L15" i="25"/>
  <c r="K15" i="25"/>
  <c r="J15" i="25"/>
  <c r="N14" i="25"/>
  <c r="M14" i="25"/>
  <c r="L14" i="25"/>
  <c r="K14" i="25"/>
  <c r="J14" i="25"/>
  <c r="N13" i="25"/>
  <c r="M13" i="25"/>
  <c r="L13" i="25"/>
  <c r="K13" i="25"/>
  <c r="J13" i="25"/>
  <c r="N12" i="25"/>
  <c r="M12" i="25"/>
  <c r="L12" i="25"/>
  <c r="K12" i="25"/>
  <c r="J12" i="25"/>
  <c r="N11" i="25"/>
  <c r="M11" i="25"/>
  <c r="L11" i="25"/>
  <c r="K11" i="25"/>
  <c r="J11" i="25"/>
  <c r="N10" i="25"/>
  <c r="M10" i="25"/>
  <c r="L10" i="25"/>
  <c r="K10" i="25"/>
  <c r="J10" i="25"/>
  <c r="N9" i="25"/>
  <c r="M9" i="25"/>
  <c r="L9" i="25"/>
  <c r="K9" i="25"/>
  <c r="J9" i="25"/>
  <c r="N8" i="25"/>
  <c r="M8" i="25"/>
  <c r="L8" i="25"/>
  <c r="K8" i="25"/>
  <c r="J8" i="25"/>
  <c r="N7" i="25"/>
  <c r="M7" i="25"/>
  <c r="L7" i="25"/>
  <c r="K7" i="25"/>
  <c r="J7" i="25"/>
  <c r="F73" i="27"/>
  <c r="F72" i="27"/>
  <c r="F74" i="27"/>
  <c r="C49" i="17"/>
  <c r="B49" i="17"/>
  <c r="D49" i="17"/>
  <c r="J27" i="17"/>
  <c r="H27" i="17"/>
  <c r="E27" i="17"/>
  <c r="C27" i="17"/>
  <c r="H52" i="19"/>
  <c r="H51" i="19"/>
  <c r="H34" i="19"/>
  <c r="H33" i="19"/>
  <c r="H38" i="19"/>
  <c r="H37" i="19"/>
  <c r="H36" i="19"/>
  <c r="H35" i="19"/>
  <c r="H39" i="19"/>
  <c r="H40" i="19"/>
  <c r="H41" i="19"/>
  <c r="H42" i="19"/>
  <c r="H43" i="19"/>
  <c r="H44" i="19"/>
  <c r="H45" i="19"/>
  <c r="H46" i="19"/>
  <c r="H47" i="19"/>
  <c r="H48" i="19"/>
  <c r="H49" i="19"/>
  <c r="H50" i="19"/>
  <c r="C43" i="19"/>
  <c r="C42" i="19"/>
  <c r="C41" i="19"/>
  <c r="C40" i="19"/>
  <c r="C39" i="19"/>
  <c r="C38" i="19"/>
  <c r="C37" i="19"/>
  <c r="C36" i="19"/>
  <c r="C35" i="19"/>
  <c r="C34" i="19"/>
  <c r="B48" i="17"/>
  <c r="D48" i="17" s="1"/>
  <c r="C48" i="17"/>
  <c r="B47" i="17"/>
  <c r="C47" i="17"/>
  <c r="D47" i="17"/>
  <c r="B46" i="17"/>
  <c r="C46" i="17"/>
  <c r="D46" i="17"/>
  <c r="B45" i="17"/>
  <c r="C45" i="17"/>
  <c r="B44" i="17"/>
  <c r="C44" i="17"/>
  <c r="D44" i="17"/>
  <c r="B43" i="17"/>
  <c r="C43" i="17"/>
  <c r="D43" i="17"/>
  <c r="B42" i="17"/>
  <c r="D42" i="17" s="1"/>
  <c r="C42" i="17"/>
  <c r="B41" i="17"/>
  <c r="C41" i="17"/>
  <c r="D41" i="17"/>
  <c r="B40" i="17"/>
  <c r="C40" i="17"/>
  <c r="D40" i="17"/>
  <c r="B39" i="17"/>
  <c r="D39" i="17"/>
  <c r="B38" i="17"/>
  <c r="D38" i="17" s="1"/>
  <c r="B37" i="17"/>
  <c r="D37" i="17"/>
  <c r="B36" i="17"/>
  <c r="D36" i="17"/>
  <c r="B35" i="17"/>
  <c r="D35" i="17"/>
  <c r="B34" i="17"/>
  <c r="D34" i="17" s="1"/>
  <c r="B33" i="17"/>
  <c r="D33" i="17"/>
  <c r="B32" i="17"/>
  <c r="D32" i="17"/>
  <c r="B31" i="17"/>
  <c r="D31" i="17"/>
  <c r="B30" i="17"/>
  <c r="D30" i="17" s="1"/>
  <c r="B29" i="17"/>
  <c r="D29" i="17"/>
  <c r="J26" i="17"/>
  <c r="J25" i="17"/>
  <c r="J24" i="17"/>
  <c r="J23" i="17"/>
  <c r="J22" i="17"/>
  <c r="J21" i="17"/>
  <c r="J20" i="17"/>
  <c r="J19" i="17"/>
  <c r="J18" i="17"/>
  <c r="J17" i="17"/>
  <c r="K17" i="17" s="1"/>
  <c r="J16" i="17"/>
  <c r="J15" i="17"/>
  <c r="K15" i="17"/>
  <c r="J14" i="17"/>
  <c r="J13" i="17"/>
  <c r="J12" i="17"/>
  <c r="K12" i="17" s="1"/>
  <c r="J11" i="17"/>
  <c r="K11" i="17" s="1"/>
  <c r="J10" i="17"/>
  <c r="J9" i="17"/>
  <c r="K9" i="17" s="1"/>
  <c r="J8" i="17"/>
  <c r="J7" i="17"/>
  <c r="J6" i="17"/>
  <c r="K7" i="17" s="1"/>
  <c r="H26" i="17"/>
  <c r="H25" i="17"/>
  <c r="H24" i="17"/>
  <c r="H23" i="17"/>
  <c r="H22" i="17"/>
  <c r="H21" i="17"/>
  <c r="H20" i="17"/>
  <c r="H19" i="17"/>
  <c r="H18" i="17"/>
  <c r="H17" i="17"/>
  <c r="H16" i="17"/>
  <c r="H15" i="17"/>
  <c r="H14" i="17"/>
  <c r="H13" i="17"/>
  <c r="H12" i="17"/>
  <c r="H11" i="17"/>
  <c r="H10" i="17"/>
  <c r="H9" i="17"/>
  <c r="H8" i="17"/>
  <c r="H7" i="17"/>
  <c r="E26" i="17"/>
  <c r="E25" i="17"/>
  <c r="C26" i="17"/>
  <c r="E24" i="17"/>
  <c r="F24" i="17" s="1"/>
  <c r="E23" i="17"/>
  <c r="E22" i="17"/>
  <c r="F23" i="17" s="1"/>
  <c r="E21" i="17"/>
  <c r="E20" i="17"/>
  <c r="E19" i="17"/>
  <c r="F20" i="17"/>
  <c r="E18" i="17"/>
  <c r="F18" i="17" s="1"/>
  <c r="F19" i="17"/>
  <c r="E17" i="17"/>
  <c r="E16" i="17"/>
  <c r="E15" i="17"/>
  <c r="F16" i="17"/>
  <c r="E14" i="17"/>
  <c r="F15" i="17" s="1"/>
  <c r="E13" i="17"/>
  <c r="F13" i="17" s="1"/>
  <c r="E12" i="17"/>
  <c r="E11" i="17"/>
  <c r="F12" i="17"/>
  <c r="E10" i="17"/>
  <c r="F10" i="17" s="1"/>
  <c r="F11" i="17"/>
  <c r="E9" i="17"/>
  <c r="F9" i="17" s="1"/>
  <c r="E8" i="17"/>
  <c r="E7" i="17"/>
  <c r="F8" i="17"/>
  <c r="E6" i="17"/>
  <c r="F7" i="17"/>
  <c r="C25" i="17"/>
  <c r="C24" i="17"/>
  <c r="C23" i="17"/>
  <c r="C22" i="17"/>
  <c r="C21" i="17"/>
  <c r="C20" i="17"/>
  <c r="C19" i="17"/>
  <c r="C18" i="17"/>
  <c r="C17" i="17"/>
  <c r="C16" i="17"/>
  <c r="C15" i="17"/>
  <c r="C14" i="17"/>
  <c r="C13" i="17"/>
  <c r="C12" i="17"/>
  <c r="C11" i="17"/>
  <c r="C10" i="17"/>
  <c r="C9" i="17"/>
  <c r="C8" i="17"/>
  <c r="C7" i="17"/>
  <c r="G8" i="20"/>
  <c r="H8" i="20"/>
  <c r="G9" i="20"/>
  <c r="H9" i="20"/>
  <c r="G10" i="20"/>
  <c r="H10" i="20"/>
  <c r="G11" i="20"/>
  <c r="H11" i="20"/>
  <c r="G12" i="20"/>
  <c r="H12" i="20"/>
  <c r="G13" i="20"/>
  <c r="H13" i="20"/>
  <c r="G14" i="20"/>
  <c r="H14" i="20"/>
  <c r="G15" i="20"/>
  <c r="H15" i="20"/>
  <c r="G16" i="20"/>
  <c r="H16" i="20"/>
  <c r="G17" i="20"/>
  <c r="H17" i="20"/>
  <c r="G18" i="20"/>
  <c r="H18" i="20"/>
  <c r="G19" i="20"/>
  <c r="H19" i="20"/>
  <c r="G20" i="20"/>
  <c r="H20" i="20"/>
  <c r="G21" i="20"/>
  <c r="H21" i="20"/>
  <c r="G22" i="20"/>
  <c r="H22" i="20"/>
  <c r="G23" i="20"/>
  <c r="H23" i="20"/>
  <c r="G24" i="20"/>
  <c r="H24" i="20"/>
  <c r="G25" i="20"/>
  <c r="H25" i="20"/>
  <c r="G26" i="20"/>
  <c r="H26" i="20"/>
  <c r="G27" i="20"/>
  <c r="H27" i="20"/>
  <c r="G28" i="20"/>
  <c r="H28" i="20"/>
  <c r="G29" i="20"/>
  <c r="H29" i="20"/>
  <c r="G30" i="20"/>
  <c r="H30" i="20"/>
  <c r="G31" i="20"/>
  <c r="H31" i="20"/>
  <c r="G32" i="20"/>
  <c r="H32" i="20"/>
  <c r="G33" i="20"/>
  <c r="H33" i="20"/>
  <c r="G34" i="20"/>
  <c r="H34" i="20"/>
  <c r="G35" i="20"/>
  <c r="H35" i="20"/>
  <c r="G36" i="20"/>
  <c r="H36" i="20"/>
  <c r="G37" i="20"/>
  <c r="H37" i="20"/>
  <c r="G38" i="20"/>
  <c r="H38" i="20"/>
  <c r="G39" i="20"/>
  <c r="H39" i="20"/>
  <c r="G40" i="20"/>
  <c r="H40" i="20"/>
  <c r="G41" i="20"/>
  <c r="H41" i="20"/>
  <c r="G42" i="20"/>
  <c r="H42" i="20"/>
  <c r="G43" i="20"/>
  <c r="H43" i="20"/>
  <c r="G44" i="20"/>
  <c r="H44" i="20"/>
  <c r="G45" i="20"/>
  <c r="H45" i="20"/>
  <c r="G46" i="20"/>
  <c r="H46" i="20"/>
  <c r="G47" i="20"/>
  <c r="H47" i="20"/>
  <c r="E48" i="20"/>
  <c r="F48" i="20"/>
  <c r="G50" i="20"/>
  <c r="H50" i="20"/>
  <c r="G51" i="20"/>
  <c r="H51" i="20"/>
  <c r="G52" i="20"/>
  <c r="H52" i="20"/>
  <c r="G53" i="20"/>
  <c r="H53" i="20"/>
  <c r="G54" i="20"/>
  <c r="H54" i="20"/>
  <c r="G55" i="20"/>
  <c r="H55" i="20"/>
  <c r="G56" i="20"/>
  <c r="H56" i="20"/>
  <c r="G57" i="20"/>
  <c r="H57" i="20"/>
  <c r="G58" i="20"/>
  <c r="H58" i="20"/>
  <c r="G59" i="20"/>
  <c r="H59" i="20"/>
  <c r="G60" i="20"/>
  <c r="H60" i="20"/>
  <c r="G61" i="20"/>
  <c r="H61" i="20"/>
  <c r="G62" i="20"/>
  <c r="H62" i="20"/>
  <c r="G63" i="20"/>
  <c r="H63" i="20"/>
  <c r="G64" i="20"/>
  <c r="H64" i="20"/>
  <c r="G65" i="20"/>
  <c r="H65" i="20"/>
  <c r="G66" i="20"/>
  <c r="H66" i="20"/>
  <c r="G67" i="20"/>
  <c r="H67" i="20"/>
  <c r="G68" i="20"/>
  <c r="H68" i="20"/>
  <c r="G69" i="20"/>
  <c r="H69" i="20"/>
  <c r="G70" i="20"/>
  <c r="H70" i="20"/>
  <c r="G71" i="20"/>
  <c r="H71" i="20"/>
  <c r="G72" i="20"/>
  <c r="H72" i="20"/>
  <c r="G73" i="20"/>
  <c r="H73" i="20"/>
  <c r="G74" i="20"/>
  <c r="H74" i="20"/>
  <c r="G75" i="20"/>
  <c r="H75" i="20"/>
  <c r="G76" i="20"/>
  <c r="H76" i="20"/>
  <c r="G77" i="20"/>
  <c r="H77" i="20"/>
  <c r="G78" i="20"/>
  <c r="H78" i="20"/>
  <c r="G79" i="20"/>
  <c r="H79" i="20"/>
  <c r="E80" i="20"/>
  <c r="E81" i="20" s="1"/>
  <c r="F80" i="20"/>
  <c r="F81" i="20" s="1"/>
  <c r="H87" i="20"/>
  <c r="E63" i="16"/>
  <c r="F63" i="16"/>
  <c r="D47" i="16"/>
  <c r="D79" i="16"/>
  <c r="C47" i="16"/>
  <c r="C79" i="16"/>
  <c r="C80" i="16"/>
  <c r="E8" i="16"/>
  <c r="F8" i="16"/>
  <c r="E9" i="16"/>
  <c r="F9" i="16"/>
  <c r="E10" i="16"/>
  <c r="F10" i="16" s="1"/>
  <c r="E11" i="16"/>
  <c r="F11" i="16" s="1"/>
  <c r="E12" i="16"/>
  <c r="F12" i="16"/>
  <c r="E13" i="16"/>
  <c r="F13" i="16" s="1"/>
  <c r="E14" i="16"/>
  <c r="F14" i="16" s="1"/>
  <c r="E15" i="16"/>
  <c r="F15" i="16" s="1"/>
  <c r="E16" i="16"/>
  <c r="F16" i="16"/>
  <c r="E17" i="16"/>
  <c r="F17" i="16"/>
  <c r="E18" i="16"/>
  <c r="F18" i="16"/>
  <c r="E19" i="16"/>
  <c r="F19" i="16" s="1"/>
  <c r="E20" i="16"/>
  <c r="F20" i="16"/>
  <c r="E21" i="16"/>
  <c r="F21" i="16"/>
  <c r="E22" i="16"/>
  <c r="F22" i="16" s="1"/>
  <c r="E23" i="16"/>
  <c r="F23" i="16" s="1"/>
  <c r="E24" i="16"/>
  <c r="F24" i="16"/>
  <c r="E25" i="16"/>
  <c r="F25" i="16"/>
  <c r="E26" i="16"/>
  <c r="F26" i="16"/>
  <c r="E27" i="16"/>
  <c r="F27" i="16" s="1"/>
  <c r="E28" i="16"/>
  <c r="F28" i="16"/>
  <c r="E29" i="16"/>
  <c r="F29" i="16"/>
  <c r="E30" i="16"/>
  <c r="F30" i="16"/>
  <c r="E31" i="16"/>
  <c r="F31" i="16" s="1"/>
  <c r="E32" i="16"/>
  <c r="F32" i="16"/>
  <c r="E33" i="16"/>
  <c r="F33" i="16" s="1"/>
  <c r="E34" i="16"/>
  <c r="F34" i="16"/>
  <c r="E35" i="16"/>
  <c r="F35" i="16" s="1"/>
  <c r="E36" i="16"/>
  <c r="F36" i="16"/>
  <c r="E37" i="16"/>
  <c r="F37" i="16" s="1"/>
  <c r="E38" i="16"/>
  <c r="F38" i="16"/>
  <c r="E39" i="16"/>
  <c r="F39" i="16" s="1"/>
  <c r="E40" i="16"/>
  <c r="F40" i="16"/>
  <c r="E41" i="16"/>
  <c r="F41" i="16"/>
  <c r="E42" i="16"/>
  <c r="F42" i="16" s="1"/>
  <c r="E43" i="16"/>
  <c r="F43" i="16" s="1"/>
  <c r="E44" i="16"/>
  <c r="F44" i="16"/>
  <c r="E45" i="16"/>
  <c r="F45" i="16" s="1"/>
  <c r="E46" i="16"/>
  <c r="F46" i="16" s="1"/>
  <c r="E49" i="16"/>
  <c r="F49" i="16" s="1"/>
  <c r="E50" i="16"/>
  <c r="F50" i="16"/>
  <c r="E51" i="16"/>
  <c r="F51" i="16"/>
  <c r="E52" i="16"/>
  <c r="F52" i="16"/>
  <c r="E53" i="16"/>
  <c r="F53" i="16" s="1"/>
  <c r="E54" i="16"/>
  <c r="F54" i="16"/>
  <c r="E55" i="16"/>
  <c r="F55" i="16"/>
  <c r="E56" i="16"/>
  <c r="F56" i="16" s="1"/>
  <c r="E57" i="16"/>
  <c r="F57" i="16" s="1"/>
  <c r="E58" i="16"/>
  <c r="F58" i="16"/>
  <c r="E59" i="16"/>
  <c r="F59" i="16"/>
  <c r="E60" i="16"/>
  <c r="F60" i="16"/>
  <c r="E61" i="16"/>
  <c r="F61" i="16" s="1"/>
  <c r="E62" i="16"/>
  <c r="F62" i="16"/>
  <c r="E64" i="16"/>
  <c r="F64" i="16"/>
  <c r="E65" i="16"/>
  <c r="F65" i="16"/>
  <c r="E66" i="16"/>
  <c r="F66" i="16" s="1"/>
  <c r="E67" i="16"/>
  <c r="F67" i="16"/>
  <c r="E68" i="16"/>
  <c r="F68" i="16" s="1"/>
  <c r="E69" i="16"/>
  <c r="F69" i="16"/>
  <c r="E70" i="16"/>
  <c r="F70" i="16" s="1"/>
  <c r="E71" i="16"/>
  <c r="F71" i="16"/>
  <c r="E72" i="16"/>
  <c r="F72" i="16" s="1"/>
  <c r="E73" i="16"/>
  <c r="F73" i="16"/>
  <c r="E74" i="16"/>
  <c r="F74" i="16" s="1"/>
  <c r="E75" i="16"/>
  <c r="F75" i="16"/>
  <c r="E76" i="16"/>
  <c r="F76" i="16"/>
  <c r="E77" i="16"/>
  <c r="F77" i="16" s="1"/>
  <c r="E78" i="16"/>
  <c r="F78" i="16" s="1"/>
  <c r="E7" i="16"/>
  <c r="F7" i="16"/>
  <c r="K73" i="25"/>
  <c r="K75" i="25"/>
  <c r="L73" i="25"/>
  <c r="L47" i="25"/>
  <c r="M47" i="25"/>
  <c r="N47" i="25"/>
  <c r="G11" i="27"/>
  <c r="H11" i="27"/>
  <c r="G12" i="27"/>
  <c r="G26" i="27"/>
  <c r="H26" i="27"/>
  <c r="G13" i="27"/>
  <c r="H32" i="27"/>
  <c r="G16" i="27"/>
  <c r="H16" i="27"/>
  <c r="G23" i="27"/>
  <c r="H23" i="27"/>
  <c r="G31" i="27"/>
  <c r="H15" i="27"/>
  <c r="G21" i="27"/>
  <c r="H21" i="27"/>
  <c r="G33" i="27"/>
  <c r="H33" i="27"/>
  <c r="G20" i="27"/>
  <c r="G19" i="27"/>
  <c r="H19" i="27"/>
  <c r="G18" i="27"/>
  <c r="H18" i="27"/>
  <c r="G14" i="27"/>
  <c r="G45" i="27"/>
  <c r="H45" i="27"/>
  <c r="G22" i="27"/>
  <c r="H22" i="27"/>
  <c r="G34" i="27"/>
  <c r="H34" i="27"/>
  <c r="G17" i="27"/>
  <c r="H17" i="27"/>
  <c r="G28" i="27"/>
  <c r="H28" i="27"/>
  <c r="G27" i="27"/>
  <c r="H27" i="27"/>
  <c r="G35" i="27"/>
  <c r="H35" i="27"/>
  <c r="H42" i="27"/>
  <c r="G39" i="27"/>
  <c r="H39" i="27"/>
  <c r="G40" i="27"/>
  <c r="H40" i="27"/>
  <c r="G71" i="27"/>
  <c r="I56" i="27"/>
  <c r="E56" i="27"/>
  <c r="D56" i="27" s="1"/>
  <c r="I51" i="27"/>
  <c r="E51" i="27" s="1"/>
  <c r="I64" i="27"/>
  <c r="E64" i="27"/>
  <c r="G64" i="27" s="1"/>
  <c r="I60" i="27"/>
  <c r="E60" i="27" s="1"/>
  <c r="I59" i="27"/>
  <c r="E59" i="27" s="1"/>
  <c r="H59" i="27" s="1"/>
  <c r="I53" i="27"/>
  <c r="E53" i="27"/>
  <c r="H53" i="27" s="1"/>
  <c r="I50" i="27"/>
  <c r="E50" i="27"/>
  <c r="H50" i="27" s="1"/>
  <c r="I52" i="27"/>
  <c r="E52" i="27"/>
  <c r="G52" i="27" s="1"/>
  <c r="I61" i="27"/>
  <c r="E61" i="27"/>
  <c r="G61" i="27" s="1"/>
  <c r="H61" i="27"/>
  <c r="I57" i="27"/>
  <c r="E57" i="27"/>
  <c r="D57" i="27" s="1"/>
  <c r="I66" i="27"/>
  <c r="E66" i="27" s="1"/>
  <c r="I62" i="27"/>
  <c r="E62" i="27"/>
  <c r="I65" i="27"/>
  <c r="E65" i="27" s="1"/>
  <c r="I49" i="27"/>
  <c r="E49" i="27" s="1"/>
  <c r="I63" i="27"/>
  <c r="E63" i="27"/>
  <c r="I58" i="27"/>
  <c r="E58" i="27" s="1"/>
  <c r="I37" i="27"/>
  <c r="E37" i="27" s="1"/>
  <c r="I48" i="27"/>
  <c r="E48" i="27" s="1"/>
  <c r="I46" i="27"/>
  <c r="E46" i="27"/>
  <c r="D46" i="27" s="1"/>
  <c r="I54" i="27"/>
  <c r="E54" i="27" s="1"/>
  <c r="I47" i="27"/>
  <c r="E47" i="27" s="1"/>
  <c r="I44" i="27"/>
  <c r="E44" i="27"/>
  <c r="D44" i="27" s="1"/>
  <c r="I55" i="27"/>
  <c r="E55" i="27"/>
  <c r="D55" i="27" s="1"/>
  <c r="H55" i="27"/>
  <c r="H48" i="27"/>
  <c r="E73" i="27"/>
  <c r="H73" i="27"/>
  <c r="G73" i="27"/>
  <c r="D45" i="27"/>
  <c r="I68" i="27"/>
  <c r="E68" i="27"/>
  <c r="G68" i="27" s="1"/>
  <c r="I69" i="27"/>
  <c r="E69" i="27"/>
  <c r="G69" i="27"/>
  <c r="I70" i="27"/>
  <c r="E70" i="27"/>
  <c r="D70" i="27" s="1"/>
  <c r="I8" i="27"/>
  <c r="E8" i="27"/>
  <c r="G8" i="27" s="1"/>
  <c r="H69" i="27"/>
  <c r="D11" i="27"/>
  <c r="D12" i="27"/>
  <c r="D26" i="27"/>
  <c r="D13" i="27"/>
  <c r="D23" i="27"/>
  <c r="D31" i="27"/>
  <c r="D15" i="27"/>
  <c r="D21" i="27"/>
  <c r="D33" i="27"/>
  <c r="D20" i="27"/>
  <c r="D18" i="27"/>
  <c r="D14" i="27"/>
  <c r="D43" i="27"/>
  <c r="D41" i="27"/>
  <c r="D34" i="27"/>
  <c r="D17" i="27"/>
  <c r="D36" i="27"/>
  <c r="D28" i="27"/>
  <c r="D27" i="27"/>
  <c r="D35" i="27"/>
  <c r="D30" i="27"/>
  <c r="D39" i="27"/>
  <c r="D40" i="27"/>
  <c r="D38" i="27"/>
  <c r="D71" i="27"/>
  <c r="G72" i="27"/>
  <c r="G74" i="27"/>
  <c r="E72" i="27"/>
  <c r="H72" i="27"/>
  <c r="E74" i="27"/>
  <c r="H74" i="27"/>
  <c r="D61" i="27"/>
  <c r="E79" i="16"/>
  <c r="F79" i="16"/>
  <c r="G48" i="20"/>
  <c r="H62" i="27"/>
  <c r="D62" i="27"/>
  <c r="G62" i="27"/>
  <c r="H52" i="27"/>
  <c r="D52" i="27"/>
  <c r="G70" i="27"/>
  <c r="H44" i="27"/>
  <c r="H46" i="27"/>
  <c r="G63" i="27"/>
  <c r="H63" i="27"/>
  <c r="D63" i="27"/>
  <c r="H64" i="27"/>
  <c r="D64" i="27"/>
  <c r="H56" i="27"/>
  <c r="F27" i="17"/>
  <c r="F26" i="17"/>
  <c r="G50" i="27"/>
  <c r="D69" i="27"/>
  <c r="K8" i="17"/>
  <c r="K14" i="17"/>
  <c r="K16" i="17"/>
  <c r="F74" i="25"/>
  <c r="M56" i="32" l="1"/>
  <c r="K57" i="32"/>
  <c r="L57" i="32"/>
  <c r="F73" i="32"/>
  <c r="H60" i="27"/>
  <c r="D60" i="27"/>
  <c r="G60" i="27"/>
  <c r="G54" i="27"/>
  <c r="H54" i="27"/>
  <c r="D54" i="27"/>
  <c r="G65" i="27"/>
  <c r="H65" i="27"/>
  <c r="D65" i="27"/>
  <c r="D37" i="27"/>
  <c r="H37" i="27"/>
  <c r="G37" i="27"/>
  <c r="D66" i="27"/>
  <c r="G66" i="27"/>
  <c r="H66" i="27"/>
  <c r="H58" i="27"/>
  <c r="G58" i="27"/>
  <c r="D58" i="27"/>
  <c r="H49" i="27"/>
  <c r="D49" i="27"/>
  <c r="G49" i="27"/>
  <c r="H47" i="27"/>
  <c r="D47" i="27"/>
  <c r="G47" i="27"/>
  <c r="G53" i="27"/>
  <c r="D29" i="27"/>
  <c r="K13" i="17"/>
  <c r="G24" i="27"/>
  <c r="F22" i="17"/>
  <c r="D74" i="25"/>
  <c r="K47" i="25"/>
  <c r="G81" i="20"/>
  <c r="H81" i="20" s="1"/>
  <c r="G56" i="27"/>
  <c r="H24" i="27"/>
  <c r="D9" i="27"/>
  <c r="G9" i="27"/>
  <c r="D53" i="27"/>
  <c r="D50" i="27"/>
  <c r="D25" i="27"/>
  <c r="H25" i="27"/>
  <c r="G80" i="20"/>
  <c r="F25" i="17"/>
  <c r="K10" i="17"/>
  <c r="G59" i="27"/>
  <c r="H57" i="27"/>
  <c r="G44" i="27"/>
  <c r="H8" i="27"/>
  <c r="D10" i="27"/>
  <c r="H29" i="27"/>
  <c r="G67" i="27"/>
  <c r="F21" i="17"/>
  <c r="H51" i="27"/>
  <c r="G51" i="27"/>
  <c r="G46" i="27"/>
  <c r="G55" i="27"/>
  <c r="D8" i="27"/>
  <c r="G48" i="27"/>
  <c r="D48" i="27"/>
  <c r="G42" i="27"/>
  <c r="H9" i="27"/>
  <c r="D59" i="27"/>
  <c r="G57" i="27"/>
  <c r="H43" i="27"/>
  <c r="H10" i="27"/>
  <c r="E47" i="16"/>
  <c r="F47" i="16" s="1"/>
  <c r="F14" i="17"/>
  <c r="F17" i="17"/>
  <c r="H48" i="20"/>
  <c r="D80" i="16"/>
  <c r="H80" i="20"/>
  <c r="D32" i="27"/>
  <c r="G32" i="27"/>
  <c r="D51" i="27"/>
  <c r="H70" i="27"/>
  <c r="H68" i="27"/>
  <c r="D67" i="27"/>
  <c r="D68" i="27"/>
  <c r="D45" i="17"/>
  <c r="H38" i="27"/>
  <c r="H30" i="27"/>
  <c r="H36" i="27"/>
  <c r="H41" i="27"/>
  <c r="M57" i="32" l="1"/>
  <c r="E80" i="16"/>
  <c r="F80" i="16" s="1"/>
  <c r="K74" i="25"/>
  <c r="L74" i="25"/>
  <c r="J74"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E7" authorId="0" shapeId="0" xr:uid="{00000000-0006-0000-0100-000001000000}">
      <text>
        <r>
          <rPr>
            <sz val="12"/>
            <color indexed="81"/>
            <rFont val="ＭＳ Ｐゴシック"/>
            <family val="3"/>
            <charset val="128"/>
          </rPr>
          <t>06のＩ欄「交付決定額」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D5" authorId="0" shapeId="0" xr:uid="{00000000-0006-0000-0600-000001000000}">
      <text>
        <r>
          <rPr>
            <b/>
            <sz val="9"/>
            <color indexed="10"/>
            <rFont val="ＭＳ Ｐゴシック"/>
            <family val="3"/>
            <charset val="128"/>
          </rPr>
          <t>●交付団体分のみ。さいたま市分は含む</t>
        </r>
        <r>
          <rPr>
            <sz val="9"/>
            <color indexed="81"/>
            <rFont val="ＭＳ Ｐゴシック"/>
            <family val="3"/>
            <charset val="128"/>
          </rPr>
          <t>（合併算定替で交付団体のため）
●H14年度臨財債は、再計算後</t>
        </r>
      </text>
    </comment>
    <comment ref="H5" authorId="0" shapeId="0" xr:uid="{00000000-0006-0000-0600-000002000000}">
      <text>
        <r>
          <rPr>
            <sz val="9"/>
            <color indexed="81"/>
            <rFont val="ＭＳ Ｐゴシック"/>
            <family val="3"/>
            <charset val="128"/>
          </rPr>
          <t>●全国（市町村分）の伸び率←普通交付税大綱より
●算定結果集p1と一致</t>
        </r>
      </text>
    </comment>
    <comment ref="K18" authorId="0" shapeId="0" xr:uid="{00000000-0006-0000-0600-000003000000}">
      <text>
        <r>
          <rPr>
            <sz val="9"/>
            <color indexed="81"/>
            <rFont val="ＭＳ Ｐゴシック"/>
            <family val="3"/>
            <charset val="128"/>
          </rPr>
          <t>●大綱の伸び率を手入力とする
●理由・・毎年度、不交付団体が変わるため、臨財債の額を入力しても大綱と一致しなくなり、数字の意味もなくなってしまう。
従って、割り切って当初大綱の数値と決める）</t>
        </r>
      </text>
    </comment>
    <comment ref="K25" authorId="0" shapeId="0" xr:uid="{00000000-0006-0000-0600-000004000000}">
      <text>
        <r>
          <rPr>
            <sz val="9"/>
            <color indexed="81"/>
            <rFont val="ＭＳ Ｐゴシック"/>
            <family val="3"/>
            <charset val="128"/>
          </rPr>
          <t>H20は再算定があったので、全国の伸び率も再算定後の率で計算。
⑳64,795（再算定後の普交）＋8,619（臨財債）／⑲71,502億円＝</t>
        </r>
        <r>
          <rPr>
            <b/>
            <u/>
            <sz val="9"/>
            <color indexed="81"/>
            <rFont val="ＭＳ Ｐゴシック"/>
            <family val="3"/>
            <charset val="128"/>
          </rPr>
          <t>＋２．７％</t>
        </r>
      </text>
    </comment>
  </commentList>
</comments>
</file>

<file path=xl/sharedStrings.xml><?xml version="1.0" encoding="utf-8"?>
<sst xmlns="http://schemas.openxmlformats.org/spreadsheetml/2006/main" count="612" uniqueCount="201">
  <si>
    <t>市町村名</t>
  </si>
  <si>
    <t>Ａ</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</si>
  <si>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</si>
  <si>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</si>
  <si>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</si>
  <si>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</si>
  <si>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</si>
  <si>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</si>
  <si>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</si>
  <si>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</si>
  <si>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</si>
  <si>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</si>
  <si>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</si>
  <si>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</si>
  <si>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</si>
  <si>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</si>
  <si>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</si>
  <si>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</si>
  <si>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</si>
  <si>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</si>
  <si>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</si>
  <si>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</si>
  <si>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</si>
  <si>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</si>
  <si>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</si>
  <si>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</si>
  <si>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</si>
  <si>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</si>
  <si>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</si>
  <si>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</si>
  <si>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</si>
  <si>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</si>
  <si>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</si>
  <si>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</si>
  <si>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</si>
  <si>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</si>
  <si>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日高市</t>
  </si>
  <si>
    <t>吉川市</t>
  </si>
  <si>
    <t>伊奈町</t>
  </si>
  <si>
    <t>三芳町</t>
  </si>
  <si>
    <t>毛呂山町</t>
  </si>
  <si>
    <t>越生町</t>
  </si>
  <si>
    <t>滑川町</t>
  </si>
  <si>
    <t>嵐山町</t>
  </si>
  <si>
    <t>小川町</t>
  </si>
  <si>
    <t>川島町</t>
  </si>
  <si>
    <t>吉見町</t>
  </si>
  <si>
    <t>鳩山町</t>
  </si>
  <si>
    <t>横瀬町</t>
  </si>
  <si>
    <t>皆野町</t>
  </si>
  <si>
    <t>長瀞町</t>
  </si>
  <si>
    <t>東秩父村</t>
  </si>
  <si>
    <t>美里町</t>
  </si>
  <si>
    <t>上里町</t>
  </si>
  <si>
    <t>寄居町</t>
  </si>
  <si>
    <t>騎西町</t>
  </si>
  <si>
    <t>北川辺町</t>
  </si>
  <si>
    <t>大利根町</t>
  </si>
  <si>
    <t>宮代町</t>
  </si>
  <si>
    <t>白岡町</t>
  </si>
  <si>
    <t>菖蒲町</t>
  </si>
  <si>
    <t>栗橋町</t>
  </si>
  <si>
    <t>鷲宮町</t>
  </si>
  <si>
    <t>杉戸町</t>
  </si>
  <si>
    <t>松伏町</t>
  </si>
  <si>
    <t>増　減　額</t>
  </si>
  <si>
    <t>増　減　率</t>
  </si>
  <si>
    <t>Ａ－Ｂ</t>
  </si>
  <si>
    <t>C/B*100</t>
  </si>
  <si>
    <t>Ｃ</t>
  </si>
  <si>
    <t>Ｄ</t>
  </si>
  <si>
    <t>さいたま市</t>
    <rPh sb="4" eb="5">
      <t>シ</t>
    </rPh>
    <phoneticPr fontId="4"/>
  </si>
  <si>
    <t>鳩ヶ谷市</t>
  </si>
  <si>
    <t>鶴ヶ島市</t>
  </si>
  <si>
    <t>ふじみ野市</t>
    <rPh sb="3" eb="4">
      <t>ノ</t>
    </rPh>
    <rPh sb="4" eb="5">
      <t>シ</t>
    </rPh>
    <phoneticPr fontId="5"/>
  </si>
  <si>
    <t>ときがわ町</t>
    <rPh sb="4" eb="5">
      <t>マチ</t>
    </rPh>
    <phoneticPr fontId="5"/>
  </si>
  <si>
    <t>小鹿野町</t>
    <rPh sb="0" eb="4">
      <t>オガノマチ</t>
    </rPh>
    <phoneticPr fontId="5"/>
  </si>
  <si>
    <t>神川町</t>
    <rPh sb="0" eb="3">
      <t>カミカワマチ</t>
    </rPh>
    <phoneticPr fontId="5"/>
  </si>
  <si>
    <t>参考２</t>
    <rPh sb="0" eb="2">
      <t>サンコウ</t>
    </rPh>
    <phoneticPr fontId="4"/>
  </si>
  <si>
    <t>（単位：千円・％）</t>
  </si>
  <si>
    <t>平成17年度</t>
  </si>
  <si>
    <t>平成16年度</t>
  </si>
  <si>
    <t>平成15年度</t>
  </si>
  <si>
    <t>増減率</t>
  </si>
  <si>
    <t>17年度</t>
  </si>
  <si>
    <t>16年度</t>
  </si>
  <si>
    <t>15年度</t>
  </si>
  <si>
    <t>発行可能額</t>
  </si>
  <si>
    <t xml:space="preserve">Ａ </t>
  </si>
  <si>
    <t xml:space="preserve">Ｂ </t>
  </si>
  <si>
    <t>(B-C)/C</t>
  </si>
  <si>
    <t>(C-D)/D</t>
  </si>
  <si>
    <t>(D-E)/E</t>
  </si>
  <si>
    <t>さいたま市</t>
  </si>
  <si>
    <t>ふじみ野市</t>
  </si>
  <si>
    <t>ときがわ町</t>
  </si>
  <si>
    <t>小鹿野町</t>
  </si>
  <si>
    <t>神川町</t>
  </si>
  <si>
    <t>増減額</t>
    <rPh sb="0" eb="3">
      <t>ゾウゲンガク</t>
    </rPh>
    <phoneticPr fontId="10"/>
  </si>
  <si>
    <t>Ａ－Ｂ</t>
    <phoneticPr fontId="10"/>
  </si>
  <si>
    <t>C/B*100</t>
    <phoneticPr fontId="10"/>
  </si>
  <si>
    <t>Ｃ</t>
    <phoneticPr fontId="10"/>
  </si>
  <si>
    <t>D</t>
    <phoneticPr fontId="10"/>
  </si>
  <si>
    <t>記者レクでも使用する</t>
    <rPh sb="0" eb="2">
      <t>キシャ</t>
    </rPh>
    <rPh sb="6" eb="8">
      <t>シヨウ</t>
    </rPh>
    <phoneticPr fontId="4"/>
  </si>
  <si>
    <t>*</t>
    <phoneticPr fontId="5"/>
  </si>
  <si>
    <t>参考４</t>
    <rPh sb="0" eb="2">
      <t>サンコウ</t>
    </rPh>
    <phoneticPr fontId="5"/>
  </si>
  <si>
    <t>普通交付税額の推移（市町村分）</t>
    <rPh sb="0" eb="2">
      <t>フツウ</t>
    </rPh>
    <rPh sb="2" eb="5">
      <t>コウフゼイ</t>
    </rPh>
    <rPh sb="5" eb="6">
      <t>ガク</t>
    </rPh>
    <rPh sb="7" eb="9">
      <t>スイイ</t>
    </rPh>
    <rPh sb="10" eb="13">
      <t>シチョウソン</t>
    </rPh>
    <rPh sb="13" eb="14">
      <t>ブン</t>
    </rPh>
    <phoneticPr fontId="10"/>
  </si>
  <si>
    <t>普交</t>
    <rPh sb="0" eb="2">
      <t>フツコウ</t>
    </rPh>
    <phoneticPr fontId="10"/>
  </si>
  <si>
    <t>普交＋臨財</t>
    <rPh sb="0" eb="2">
      <t>フツコウ</t>
    </rPh>
    <rPh sb="3" eb="4">
      <t>リン</t>
    </rPh>
    <rPh sb="4" eb="5">
      <t>ザイ</t>
    </rPh>
    <phoneticPr fontId="10"/>
  </si>
  <si>
    <t>年度</t>
    <rPh sb="0" eb="2">
      <t>ネンド</t>
    </rPh>
    <phoneticPr fontId="10"/>
  </si>
  <si>
    <t>交付決定額</t>
    <rPh sb="0" eb="2">
      <t>コウフ</t>
    </rPh>
    <rPh sb="2" eb="4">
      <t>ケッテイ</t>
    </rPh>
    <rPh sb="4" eb="5">
      <t>ガク</t>
    </rPh>
    <phoneticPr fontId="10"/>
  </si>
  <si>
    <t>伸び率</t>
    <rPh sb="0" eb="1">
      <t>ノ</t>
    </rPh>
    <rPh sb="2" eb="3">
      <t>リツ</t>
    </rPh>
    <phoneticPr fontId="10"/>
  </si>
  <si>
    <t>臨時財政対策債</t>
    <rPh sb="0" eb="2">
      <t>リンジ</t>
    </rPh>
    <rPh sb="2" eb="4">
      <t>ザイセイ</t>
    </rPh>
    <rPh sb="4" eb="6">
      <t>タイサク</t>
    </rPh>
    <rPh sb="6" eb="7">
      <t>サイ</t>
    </rPh>
    <phoneticPr fontId="10"/>
  </si>
  <si>
    <t>全国伸び率</t>
    <rPh sb="0" eb="2">
      <t>ゼンコク</t>
    </rPh>
    <rPh sb="2" eb="3">
      <t>ノ</t>
    </rPh>
    <rPh sb="4" eb="5">
      <t>リツ</t>
    </rPh>
    <phoneticPr fontId="10"/>
  </si>
  <si>
    <t>普通交付税</t>
    <rPh sb="0" eb="2">
      <t>フツウ</t>
    </rPh>
    <rPh sb="2" eb="5">
      <t>コウフゼイ</t>
    </rPh>
    <phoneticPr fontId="10"/>
  </si>
  <si>
    <t>（単位：千円、％）</t>
    <rPh sb="1" eb="3">
      <t>タンイ</t>
    </rPh>
    <rPh sb="4" eb="6">
      <t>センエン</t>
    </rPh>
    <phoneticPr fontId="10"/>
  </si>
  <si>
    <t>交付決定額</t>
    <rPh sb="0" eb="2">
      <t>コウフ</t>
    </rPh>
    <rPh sb="2" eb="5">
      <t>ケッテイガク</t>
    </rPh>
    <phoneticPr fontId="10"/>
  </si>
  <si>
    <t>埼玉県</t>
    <rPh sb="0" eb="3">
      <t>サイタマケン</t>
    </rPh>
    <phoneticPr fontId="10"/>
  </si>
  <si>
    <t>全国</t>
    <rPh sb="0" eb="2">
      <t>ゼンコク</t>
    </rPh>
    <phoneticPr fontId="10"/>
  </si>
  <si>
    <t>参考１　普通交付税額の推移（市町村分）</t>
    <rPh sb="0" eb="2">
      <t>サンコウ</t>
    </rPh>
    <rPh sb="4" eb="6">
      <t>フツウ</t>
    </rPh>
    <rPh sb="6" eb="9">
      <t>コウフゼイ</t>
    </rPh>
    <rPh sb="9" eb="10">
      <t>ガク</t>
    </rPh>
    <rPh sb="11" eb="13">
      <t>スイイ</t>
    </rPh>
    <rPh sb="14" eb="17">
      <t>シチョウソン</t>
    </rPh>
    <rPh sb="17" eb="18">
      <t>ブン</t>
    </rPh>
    <phoneticPr fontId="5"/>
  </si>
  <si>
    <t>不交付団体除き</t>
    <rPh sb="0" eb="3">
      <t>フコウフ</t>
    </rPh>
    <rPh sb="3" eb="5">
      <t>ダンタイ</t>
    </rPh>
    <rPh sb="5" eb="6">
      <t>ノゾ</t>
    </rPh>
    <phoneticPr fontId="10"/>
  </si>
  <si>
    <t>*</t>
    <phoneticPr fontId="5"/>
  </si>
  <si>
    <t>市      計</t>
    <rPh sb="0" eb="1">
      <t>シ</t>
    </rPh>
    <rPh sb="7" eb="8">
      <t>ケイ</t>
    </rPh>
    <phoneticPr fontId="5"/>
  </si>
  <si>
    <t>＊の団体は合併算定替の適用団体である。</t>
    <rPh sb="2" eb="4">
      <t>ダンタイ</t>
    </rPh>
    <rPh sb="5" eb="7">
      <t>ガッペイ</t>
    </rPh>
    <rPh sb="7" eb="9">
      <t>サンテイ</t>
    </rPh>
    <rPh sb="9" eb="10">
      <t>ガ</t>
    </rPh>
    <rPh sb="11" eb="13">
      <t>テキヨウ</t>
    </rPh>
    <rPh sb="13" eb="15">
      <t>ダンタイ</t>
    </rPh>
    <phoneticPr fontId="5"/>
  </si>
  <si>
    <t>*</t>
    <phoneticPr fontId="5"/>
  </si>
  <si>
    <t>（単位：千円、％）</t>
    <phoneticPr fontId="4"/>
  </si>
  <si>
    <t>*</t>
    <phoneticPr fontId="5"/>
  </si>
  <si>
    <t>*</t>
    <phoneticPr fontId="5"/>
  </si>
  <si>
    <t>*</t>
    <phoneticPr fontId="5"/>
  </si>
  <si>
    <t>町  村  計</t>
    <phoneticPr fontId="5"/>
  </si>
  <si>
    <t>県　　   計</t>
    <phoneticPr fontId="5"/>
  </si>
  <si>
    <t>（単位：千円、％）</t>
  </si>
  <si>
    <t>町　村　計</t>
    <phoneticPr fontId="10"/>
  </si>
  <si>
    <t>県　　　 計</t>
    <phoneticPr fontId="10"/>
  </si>
  <si>
    <t>市　　 　計</t>
    <phoneticPr fontId="10"/>
  </si>
  <si>
    <t>番
号</t>
    <rPh sb="0" eb="1">
      <t>バン</t>
    </rPh>
    <rPh sb="2" eb="3">
      <t>ゴウ</t>
    </rPh>
    <phoneticPr fontId="10"/>
  </si>
  <si>
    <t>番
号</t>
    <rPh sb="0" eb="1">
      <t>バン</t>
    </rPh>
    <rPh sb="2" eb="3">
      <t>ゴウ</t>
    </rPh>
    <phoneticPr fontId="5"/>
  </si>
  <si>
    <t>このファイルは</t>
    <phoneticPr fontId="4"/>
  </si>
  <si>
    <t>Ａ</t>
    <phoneticPr fontId="5"/>
  </si>
  <si>
    <t>Ｂ</t>
    <phoneticPr fontId="5"/>
  </si>
  <si>
    <t>神川町</t>
    <phoneticPr fontId="5"/>
  </si>
  <si>
    <t>平成20年度</t>
    <phoneticPr fontId="4"/>
  </si>
  <si>
    <t>　　　　　（単位：千円、％）</t>
    <phoneticPr fontId="4"/>
  </si>
  <si>
    <t>交付決定額</t>
    <rPh sb="2" eb="4">
      <t>ケッテイ</t>
    </rPh>
    <rPh sb="4" eb="5">
      <t>ガク</t>
    </rPh>
    <phoneticPr fontId="5"/>
  </si>
  <si>
    <t>町　 村　 計</t>
    <rPh sb="0" eb="1">
      <t>マチ</t>
    </rPh>
    <rPh sb="3" eb="4">
      <t>ムラ</t>
    </rPh>
    <rPh sb="6" eb="7">
      <t>ケイ</t>
    </rPh>
    <phoneticPr fontId="5"/>
  </si>
  <si>
    <t>県　 　　　計</t>
    <rPh sb="0" eb="1">
      <t>ケン</t>
    </rPh>
    <rPh sb="6" eb="7">
      <t>ケイ</t>
    </rPh>
    <phoneticPr fontId="5"/>
  </si>
  <si>
    <t>市　 　　　計</t>
    <rPh sb="0" eb="1">
      <t>シ</t>
    </rPh>
    <rPh sb="6" eb="7">
      <t>ケイ</t>
    </rPh>
    <phoneticPr fontId="5"/>
  </si>
  <si>
    <t>交付決定額</t>
    <rPh sb="2" eb="4">
      <t>ケッテイ</t>
    </rPh>
    <rPh sb="4" eb="5">
      <t>ヨテイガク</t>
    </rPh>
    <phoneticPr fontId="4"/>
  </si>
  <si>
    <t>①</t>
    <phoneticPr fontId="10"/>
  </si>
  <si>
    <t>②</t>
    <phoneticPr fontId="10"/>
  </si>
  <si>
    <t>①＋②</t>
    <phoneticPr fontId="10"/>
  </si>
  <si>
    <t>平 成 ２ １ 年 度 普 通 交 付 税 の 交 付 決 定 額 （ 市 町 村 別 ）</t>
    <rPh sb="28" eb="29">
      <t>ケツ</t>
    </rPh>
    <rPh sb="30" eb="31">
      <t>サダム</t>
    </rPh>
    <rPh sb="32" eb="33">
      <t>ヨテイガク</t>
    </rPh>
    <phoneticPr fontId="4"/>
  </si>
  <si>
    <t>平成20年度</t>
  </si>
  <si>
    <t>平成21年度</t>
    <phoneticPr fontId="4"/>
  </si>
  <si>
    <t>Ｂ</t>
    <phoneticPr fontId="4"/>
  </si>
  <si>
    <t>（再算定後）</t>
    <rPh sb="1" eb="4">
      <t>サイサンテイ</t>
    </rPh>
    <rPh sb="4" eb="5">
      <t>ゴ</t>
    </rPh>
    <phoneticPr fontId="4"/>
  </si>
  <si>
    <t>平成19年度</t>
    <phoneticPr fontId="10"/>
  </si>
  <si>
    <t>平成18年度</t>
    <phoneticPr fontId="10"/>
  </si>
  <si>
    <t>平成２１年度地方特例交付金等の交付決定額（市町村別）</t>
    <rPh sb="17" eb="19">
      <t>ケッテイ</t>
    </rPh>
    <phoneticPr fontId="5"/>
  </si>
  <si>
    <t>平成21年度</t>
    <phoneticPr fontId="4"/>
  </si>
  <si>
    <t>※平成21年度の交付決定額は、児童手当特例交付金、減収補てん特例交付金（住宅借入金等特別税額控除減収補てん分及び自動車取得税交付金減収補てん分）、特別交付金の合計である。
※平成20年度の交付決定額は、児童手当特例交付金、減収補てん特例交付金（住宅借入金等特別税額控除減収補てん分）、特別交付金の合計である。</t>
    <rPh sb="1" eb="3">
      <t>ヘイセイ</t>
    </rPh>
    <rPh sb="5" eb="7">
      <t>ネンド</t>
    </rPh>
    <rPh sb="8" eb="10">
      <t>コウフ</t>
    </rPh>
    <rPh sb="10" eb="12">
      <t>ケッテイ</t>
    </rPh>
    <rPh sb="12" eb="13">
      <t>ガク</t>
    </rPh>
    <rPh sb="15" eb="17">
      <t>ジドウ</t>
    </rPh>
    <rPh sb="17" eb="19">
      <t>テアテ</t>
    </rPh>
    <rPh sb="19" eb="21">
      <t>トクレイ</t>
    </rPh>
    <rPh sb="21" eb="24">
      <t>コウフキン</t>
    </rPh>
    <rPh sb="25" eb="27">
      <t>ゲンシュウ</t>
    </rPh>
    <rPh sb="27" eb="28">
      <t>ホ</t>
    </rPh>
    <rPh sb="30" eb="32">
      <t>トクレイ</t>
    </rPh>
    <rPh sb="32" eb="35">
      <t>コウフキン</t>
    </rPh>
    <rPh sb="36" eb="38">
      <t>ジュウタク</t>
    </rPh>
    <rPh sb="38" eb="40">
      <t>カリイレ</t>
    </rPh>
    <rPh sb="40" eb="41">
      <t>キン</t>
    </rPh>
    <rPh sb="41" eb="42">
      <t>トウ</t>
    </rPh>
    <rPh sb="42" eb="44">
      <t>トクベツ</t>
    </rPh>
    <rPh sb="96" eb="98">
      <t>ケッテイ</t>
    </rPh>
    <phoneticPr fontId="8"/>
  </si>
  <si>
    <t>埼　　玉　　県</t>
    <rPh sb="0" eb="1">
      <t>サキ</t>
    </rPh>
    <rPh sb="3" eb="4">
      <t>タマ</t>
    </rPh>
    <rPh sb="6" eb="7">
      <t>ケン</t>
    </rPh>
    <phoneticPr fontId="10"/>
  </si>
  <si>
    <t>全　　　　　国</t>
    <rPh sb="0" eb="1">
      <t>ゼン</t>
    </rPh>
    <rPh sb="6" eb="7">
      <t>コク</t>
    </rPh>
    <phoneticPr fontId="10"/>
  </si>
  <si>
    <r>
      <t>* H16～18年度は、調整戻し後。H12,20年度は、再算定後の額。→</t>
    </r>
    <r>
      <rPr>
        <b/>
        <sz val="11"/>
        <rFont val="ＭＳ Ｐゴシック"/>
        <family val="3"/>
        <charset val="128"/>
      </rPr>
      <t>最終の額に統一。</t>
    </r>
    <rPh sb="8" eb="10">
      <t>ネンド</t>
    </rPh>
    <rPh sb="12" eb="14">
      <t>チョウセイ</t>
    </rPh>
    <rPh sb="14" eb="15">
      <t>モド</t>
    </rPh>
    <rPh sb="16" eb="17">
      <t>ゴ</t>
    </rPh>
    <rPh sb="24" eb="26">
      <t>ネンド</t>
    </rPh>
    <rPh sb="28" eb="31">
      <t>サイサンテイ</t>
    </rPh>
    <rPh sb="31" eb="32">
      <t>ゴ</t>
    </rPh>
    <rPh sb="33" eb="34">
      <t>ガク</t>
    </rPh>
    <rPh sb="36" eb="38">
      <t>サイシュウ</t>
    </rPh>
    <rPh sb="39" eb="40">
      <t>ガク</t>
    </rPh>
    <rPh sb="41" eb="43">
      <t>トウイツ</t>
    </rPh>
    <phoneticPr fontId="10"/>
  </si>
  <si>
    <t>普交＋臨財債</t>
    <rPh sb="0" eb="2">
      <t>フツコウ</t>
    </rPh>
    <rPh sb="3" eb="6">
      <t>リンザイサイ</t>
    </rPh>
    <phoneticPr fontId="10"/>
  </si>
  <si>
    <t>※再算定等があった年度は、再算定後の額</t>
    <rPh sb="1" eb="4">
      <t>サイサンテイ</t>
    </rPh>
    <rPh sb="4" eb="5">
      <t>トウ</t>
    </rPh>
    <rPh sb="9" eb="11">
      <t>ネンド</t>
    </rPh>
    <rPh sb="13" eb="16">
      <t>サイサンテイ</t>
    </rPh>
    <rPh sb="16" eb="17">
      <t>ゴ</t>
    </rPh>
    <rPh sb="18" eb="19">
      <t>ガク</t>
    </rPh>
    <phoneticPr fontId="5"/>
  </si>
  <si>
    <t>※下段は臨時財政対策債を加算した額（全団体ベース）</t>
    <rPh sb="1" eb="3">
      <t>カダン</t>
    </rPh>
    <rPh sb="4" eb="6">
      <t>リンジ</t>
    </rPh>
    <rPh sb="6" eb="8">
      <t>ザイセイ</t>
    </rPh>
    <rPh sb="8" eb="10">
      <t>タイサク</t>
    </rPh>
    <rPh sb="10" eb="11">
      <t>サイ</t>
    </rPh>
    <rPh sb="12" eb="14">
      <t>カサン</t>
    </rPh>
    <rPh sb="16" eb="17">
      <t>ガク</t>
    </rPh>
    <rPh sb="18" eb="19">
      <t>ゼン</t>
    </rPh>
    <rPh sb="19" eb="21">
      <t>ダンタイ</t>
    </rPh>
    <phoneticPr fontId="10"/>
  </si>
  <si>
    <t>市町村
番   号</t>
    <rPh sb="0" eb="3">
      <t>シチョウソン</t>
    </rPh>
    <rPh sb="4" eb="5">
      <t>バン</t>
    </rPh>
    <rPh sb="8" eb="9">
      <t>ゴウ</t>
    </rPh>
    <phoneticPr fontId="5"/>
  </si>
  <si>
    <t>交付額順位</t>
    <rPh sb="0" eb="3">
      <t>コウフガク</t>
    </rPh>
    <rPh sb="3" eb="5">
      <t>ジュンイ</t>
    </rPh>
    <phoneticPr fontId="5"/>
  </si>
  <si>
    <r>
      <t>平成2</t>
    </r>
    <r>
      <rPr>
        <sz val="11"/>
        <rFont val="ＭＳ Ｐゴシック"/>
        <family val="3"/>
        <charset val="128"/>
      </rPr>
      <t>2</t>
    </r>
    <r>
      <rPr>
        <sz val="11"/>
        <rFont val="ＭＳ Ｐゴシック"/>
        <family val="3"/>
        <charset val="128"/>
      </rPr>
      <t>年度</t>
    </r>
    <phoneticPr fontId="10"/>
  </si>
  <si>
    <t>不</t>
    <rPh sb="0" eb="1">
      <t>フ</t>
    </rPh>
    <phoneticPr fontId="10"/>
  </si>
  <si>
    <t>超</t>
    <rPh sb="0" eb="1">
      <t>チョウ</t>
    </rPh>
    <phoneticPr fontId="10"/>
  </si>
  <si>
    <t>当初算定</t>
    <rPh sb="0" eb="2">
      <t>トウショ</t>
    </rPh>
    <rPh sb="2" eb="4">
      <t>サンテイ</t>
    </rPh>
    <phoneticPr fontId="4"/>
  </si>
  <si>
    <t>再算定</t>
    <rPh sb="0" eb="3">
      <t>サイサンテイ</t>
    </rPh>
    <phoneticPr fontId="4"/>
  </si>
  <si>
    <t>　　再算定による臨時財政対策債発行可能額の異動  （ 市 町 村 別 ）</t>
    <rPh sb="2" eb="5">
      <t>サイサンテイ</t>
    </rPh>
    <rPh sb="8" eb="9">
      <t>ノゾム</t>
    </rPh>
    <rPh sb="9" eb="10">
      <t>ジ</t>
    </rPh>
    <rPh sb="10" eb="11">
      <t>ザイ</t>
    </rPh>
    <rPh sb="11" eb="12">
      <t>セイ</t>
    </rPh>
    <rPh sb="12" eb="13">
      <t>ツイ</t>
    </rPh>
    <rPh sb="13" eb="14">
      <t>サク</t>
    </rPh>
    <rPh sb="14" eb="15">
      <t>サイ</t>
    </rPh>
    <rPh sb="15" eb="16">
      <t>ハツ</t>
    </rPh>
    <rPh sb="16" eb="17">
      <t>ギョウ</t>
    </rPh>
    <rPh sb="17" eb="18">
      <t>カ</t>
    </rPh>
    <rPh sb="18" eb="19">
      <t>ノウ</t>
    </rPh>
    <rPh sb="19" eb="20">
      <t>ガク</t>
    </rPh>
    <rPh sb="21" eb="23">
      <t>イドウ</t>
    </rPh>
    <rPh sb="27" eb="28">
      <t>シ</t>
    </rPh>
    <rPh sb="29" eb="30">
      <t>マチ</t>
    </rPh>
    <rPh sb="31" eb="32">
      <t>ムラ</t>
    </rPh>
    <rPh sb="33" eb="34">
      <t>ベツ</t>
    </rPh>
    <phoneticPr fontId="10"/>
  </si>
  <si>
    <t>当初算定</t>
    <rPh sb="0" eb="2">
      <t>トウショ</t>
    </rPh>
    <rPh sb="2" eb="4">
      <t>サンテイ</t>
    </rPh>
    <phoneticPr fontId="5"/>
  </si>
  <si>
    <t>再算定</t>
    <rPh sb="0" eb="3">
      <t>サイサンテイ</t>
    </rPh>
    <phoneticPr fontId="5"/>
  </si>
  <si>
    <t>（単位：千円）</t>
    <rPh sb="1" eb="3">
      <t>タンイ</t>
    </rPh>
    <rPh sb="4" eb="6">
      <t>センエン</t>
    </rPh>
    <phoneticPr fontId="5"/>
  </si>
  <si>
    <t>平成２４年度</t>
    <phoneticPr fontId="4"/>
  </si>
  <si>
    <t>平成２４年度普通交付税の再算定による増加額等（増加額順）</t>
    <rPh sb="12" eb="15">
      <t>サイサンテイ</t>
    </rPh>
    <rPh sb="18" eb="20">
      <t>ゾウカ</t>
    </rPh>
    <rPh sb="20" eb="21">
      <t>ガク</t>
    </rPh>
    <rPh sb="21" eb="22">
      <t>トウ</t>
    </rPh>
    <rPh sb="23" eb="25">
      <t>ゾウカ</t>
    </rPh>
    <rPh sb="25" eb="26">
      <t>ガク</t>
    </rPh>
    <rPh sb="26" eb="27">
      <t>ジュン</t>
    </rPh>
    <phoneticPr fontId="4"/>
  </si>
  <si>
    <t>B</t>
    <phoneticPr fontId="5"/>
  </si>
  <si>
    <t>C</t>
    <phoneticPr fontId="5"/>
  </si>
  <si>
    <t>（Ａ＋Ｂ）</t>
    <phoneticPr fontId="5"/>
  </si>
  <si>
    <t>白岡市</t>
    <rPh sb="2" eb="3">
      <t>シ</t>
    </rPh>
    <phoneticPr fontId="5"/>
  </si>
  <si>
    <t>埼玉県企画財政部市町村課</t>
    <rPh sb="0" eb="3">
      <t>サイタマケン</t>
    </rPh>
    <rPh sb="3" eb="5">
      <t>キカク</t>
    </rPh>
    <rPh sb="5" eb="7">
      <t>ザイセイ</t>
    </rPh>
    <rPh sb="7" eb="8">
      <t>ブ</t>
    </rPh>
    <rPh sb="8" eb="11">
      <t>シチョウソン</t>
    </rPh>
    <rPh sb="11" eb="12">
      <t>カ</t>
    </rPh>
    <phoneticPr fontId="5"/>
  </si>
  <si>
    <t>１．埼玉県市町村分の追加交付額</t>
    <rPh sb="2" eb="5">
      <t>サイタマケン</t>
    </rPh>
    <rPh sb="5" eb="8">
      <t>シチョウソン</t>
    </rPh>
    <rPh sb="8" eb="9">
      <t>ブン</t>
    </rPh>
    <rPh sb="10" eb="12">
      <t>ツイカ</t>
    </rPh>
    <rPh sb="12" eb="15">
      <t>コウフガク</t>
    </rPh>
    <phoneticPr fontId="5"/>
  </si>
  <si>
    <t>２．追加交付の概要について</t>
    <rPh sb="2" eb="4">
      <t>ツイカ</t>
    </rPh>
    <rPh sb="4" eb="6">
      <t>コウフ</t>
    </rPh>
    <rPh sb="7" eb="9">
      <t>ガイヨウ</t>
    </rPh>
    <phoneticPr fontId="5"/>
  </si>
  <si>
    <t>追加交付額</t>
    <rPh sb="0" eb="2">
      <t>ツイカ</t>
    </rPh>
    <rPh sb="2" eb="5">
      <t>コウフガク</t>
    </rPh>
    <phoneticPr fontId="5"/>
  </si>
  <si>
    <t>既交付額</t>
    <rPh sb="0" eb="1">
      <t>キ</t>
    </rPh>
    <rPh sb="1" eb="4">
      <t>コウフガク</t>
    </rPh>
    <phoneticPr fontId="4"/>
  </si>
  <si>
    <t>交付総額</t>
    <rPh sb="0" eb="2">
      <t>コウフ</t>
    </rPh>
    <rPh sb="2" eb="4">
      <t>ソウガク</t>
    </rPh>
    <phoneticPr fontId="4"/>
  </si>
  <si>
    <t>A</t>
    <phoneticPr fontId="5"/>
  </si>
  <si>
    <t>※交付額の各市町村別内訳は、次頁のとおりです。</t>
    <rPh sb="1" eb="4">
      <t>コウフガク</t>
    </rPh>
    <rPh sb="5" eb="9">
      <t>カクシチョウソン</t>
    </rPh>
    <rPh sb="9" eb="10">
      <t>ベツ</t>
    </rPh>
    <rPh sb="10" eb="12">
      <t>ウチワケ</t>
    </rPh>
    <rPh sb="14" eb="16">
      <t>ジページ</t>
    </rPh>
    <phoneticPr fontId="5"/>
  </si>
  <si>
    <t>令和７年度普通交付税の１２月追加交付について</t>
    <rPh sb="0" eb="2">
      <t>レイワ</t>
    </rPh>
    <rPh sb="3" eb="5">
      <t>ネンド</t>
    </rPh>
    <rPh sb="5" eb="7">
      <t>フツウ</t>
    </rPh>
    <rPh sb="7" eb="10">
      <t>コウフゼイ</t>
    </rPh>
    <rPh sb="13" eb="14">
      <t>ガツ</t>
    </rPh>
    <rPh sb="14" eb="16">
      <t>ツイカ</t>
    </rPh>
    <rPh sb="16" eb="18">
      <t>コウフ</t>
    </rPh>
    <phoneticPr fontId="5"/>
  </si>
  <si>
    <t>令和７年１２月</t>
    <rPh sb="0" eb="2">
      <t>レイワ</t>
    </rPh>
    <rPh sb="3" eb="4">
      <t>ネン</t>
    </rPh>
    <rPh sb="6" eb="7">
      <t>ガツ</t>
    </rPh>
    <phoneticPr fontId="5"/>
  </si>
  <si>
    <t>　国の令和７年度補正予算（第１号）が成立したことに伴い、令和７年度普通交付税の再算定が行われ、追加交付されることになりました。</t>
    <rPh sb="1" eb="2">
      <t>クニ</t>
    </rPh>
    <rPh sb="3" eb="5">
      <t>レイワ</t>
    </rPh>
    <rPh sb="6" eb="7">
      <t>ネン</t>
    </rPh>
    <rPh sb="7" eb="8">
      <t>ド</t>
    </rPh>
    <rPh sb="8" eb="10">
      <t>ホセイ</t>
    </rPh>
    <rPh sb="10" eb="12">
      <t>ヨサン</t>
    </rPh>
    <rPh sb="13" eb="14">
      <t>ダイ</t>
    </rPh>
    <rPh sb="15" eb="16">
      <t>ゴウ</t>
    </rPh>
    <rPh sb="18" eb="20">
      <t>セイリツ</t>
    </rPh>
    <rPh sb="25" eb="26">
      <t>トモナ</t>
    </rPh>
    <rPh sb="28" eb="30">
      <t>レイワ</t>
    </rPh>
    <rPh sb="31" eb="32">
      <t>ネン</t>
    </rPh>
    <rPh sb="32" eb="33">
      <t>ド</t>
    </rPh>
    <rPh sb="33" eb="35">
      <t>フツウ</t>
    </rPh>
    <rPh sb="35" eb="38">
      <t>コウフゼイ</t>
    </rPh>
    <rPh sb="39" eb="42">
      <t>サイサンテイ</t>
    </rPh>
    <rPh sb="43" eb="44">
      <t>オコナ</t>
    </rPh>
    <rPh sb="47" eb="49">
      <t>ツイカ</t>
    </rPh>
    <rPh sb="49" eb="51">
      <t>コウフ</t>
    </rPh>
    <phoneticPr fontId="5"/>
  </si>
  <si>
    <t>　国の令和７年度補正予算（第１号）にて交付税総額が増加されることを受けて、経済対策の事業や委託料等の物価高対応等を円滑に実施するために必要となる経費（臨時経済対策費）や地方公務員の給与改定に必要となる経費（給与改定費）、臨時財政対策債を償還するための基金の積立てに要する経費（臨時財政対策債償還基金費）について、普通交付税の再算定が行われました。
　この再算定を踏まえ、令和７年度の普通交付税の変更交付決定がなされ、追加交付されるものです。</t>
    <rPh sb="1" eb="2">
      <t>クニ</t>
    </rPh>
    <rPh sb="19" eb="22">
      <t>コウフゼイ</t>
    </rPh>
    <rPh sb="22" eb="24">
      <t>ソウガク</t>
    </rPh>
    <rPh sb="25" eb="27">
      <t>ゾウカ</t>
    </rPh>
    <rPh sb="33" eb="34">
      <t>ウ</t>
    </rPh>
    <rPh sb="45" eb="49">
      <t>イタクリョウトウ</t>
    </rPh>
    <rPh sb="50" eb="55">
      <t>ブッカダカタイオウ</t>
    </rPh>
    <rPh sb="55" eb="56">
      <t>トウ</t>
    </rPh>
    <rPh sb="103" eb="107">
      <t>キュウヨカイテイ</t>
    </rPh>
    <rPh sb="107" eb="108">
      <t>ヒ</t>
    </rPh>
    <rPh sb="138" eb="145">
      <t>リンジザイセイタイサクサイ</t>
    </rPh>
    <rPh sb="145" eb="147">
      <t>ショウカン</t>
    </rPh>
    <rPh sb="147" eb="150">
      <t>キキンヒ</t>
    </rPh>
    <rPh sb="156" eb="161">
      <t>フツウコウフゼイ</t>
    </rPh>
    <rPh sb="162" eb="165">
      <t>サイサンテイ</t>
    </rPh>
    <rPh sb="166" eb="167">
      <t>オコナ</t>
    </rPh>
    <rPh sb="177" eb="180">
      <t>サイサンテイ</t>
    </rPh>
    <rPh sb="181" eb="182">
      <t>フ</t>
    </rPh>
    <rPh sb="185" eb="187">
      <t>レイワ</t>
    </rPh>
    <rPh sb="188" eb="190">
      <t>ネンド</t>
    </rPh>
    <rPh sb="191" eb="196">
      <t>フツウコウフゼイ</t>
    </rPh>
    <rPh sb="197" eb="199">
      <t>ヘンコウ</t>
    </rPh>
    <rPh sb="199" eb="203">
      <t>コウフケッテイ</t>
    </rPh>
    <phoneticPr fontId="5"/>
  </si>
  <si>
    <t>令和７年度普通交付税の再算定による増加額（市町村別）</t>
    <rPh sb="0" eb="2">
      <t>レイワ</t>
    </rPh>
    <rPh sb="11" eb="14">
      <t>サイサンテイ</t>
    </rPh>
    <rPh sb="17" eb="19">
      <t>ゾウカ</t>
    </rPh>
    <rPh sb="19" eb="20">
      <t>ガク</t>
    </rPh>
    <rPh sb="21" eb="24">
      <t>シチョウソン</t>
    </rPh>
    <rPh sb="24" eb="25">
      <t>ベツ</t>
    </rPh>
    <phoneticPr fontId="4"/>
  </si>
  <si>
    <t>令和７年度</t>
    <rPh sb="0" eb="2">
      <t>レイワ</t>
    </rPh>
    <rPh sb="3" eb="5">
      <t>ネンド</t>
    </rPh>
    <phoneticPr fontId="5"/>
  </si>
  <si>
    <t xml:space="preserve"> 県　　計　　・・・３４，９６４百万円</t>
    <rPh sb="1" eb="2">
      <t>ケン</t>
    </rPh>
    <rPh sb="4" eb="5">
      <t>ケイ</t>
    </rPh>
    <phoneticPr fontId="5"/>
  </si>
  <si>
    <t xml:space="preserve"> 都 市 計　　・・・３１，４７７百万円</t>
    <rPh sb="1" eb="2">
      <t>ミヤコ</t>
    </rPh>
    <rPh sb="3" eb="4">
      <t>シ</t>
    </rPh>
    <rPh sb="5" eb="6">
      <t>ケイ</t>
    </rPh>
    <phoneticPr fontId="5"/>
  </si>
  <si>
    <t xml:space="preserve"> 町 村 計　　・・・　３，４８７百万円</t>
    <rPh sb="1" eb="2">
      <t>マチ</t>
    </rPh>
    <rPh sb="3" eb="4">
      <t>ソン</t>
    </rPh>
    <rPh sb="5" eb="6">
      <t>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</si>
</sst>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_ "/>
    <numFmt numFmtId="177" formatCode="#,##0;&quot;△ &quot;#,##0"/>
    <numFmt numFmtId="178" formatCode="#,##0.0_ "/>
    <numFmt numFmtId="179" formatCode="#,##0_);[Red]\(#,##0\)"/>
    <numFmt numFmtId="180" formatCode="0.0_ "/>
    <numFmt numFmtId="181" formatCode="0.0;&quot;▲ &quot;0.0"/>
    <numFmt numFmtId="182" formatCode="#,##0.0;&quot;▲ &quot;#,##0.0"/>
    <numFmt numFmtId="183" formatCode="#,##0;&quot;▲ &quot;#,##0"/>
    <numFmt numFmtId="184" formatCode="#,##0.00;&quot;▲ &quot;#,##0.00"/>
  </numFmts>
  <fonts count="35" x14ac:knownFonts="1">
    <font>
      <sz val="12"/>
      <name val="ＭＳ 明朝"/>
      <family val="1"/>
      <charset val="128"/>
    </font>
    <font>
      <sz val="11"/>
      <name val="ＭＳ Ｐゴシック"/>
      <family val="3"/>
      <charset val="128"/>
    </font>
    <font>
      <sz val="11"/>
      <name val="ＭＳ Ｐゴシック"/>
      <family val="3"/>
      <charset val="128"/>
    </font>
    <font>
      <sz val="12"/>
      <name val="ＭＳ 明朝"/>
      <family val="1"/>
      <charset val="128"/>
    </font>
    <font>
      <sz val="6"/>
      <name val="ＭＳ Ｐ明朝"/>
      <family val="1"/>
      <charset val="128"/>
    </font>
    <font>
      <sz val="6"/>
      <name val="ＭＳ 明朝"/>
      <family val="1"/>
      <charset val="128"/>
    </font>
    <font>
      <sz val="10"/>
      <name val="ＭＳ Ｐゴシック"/>
      <family val="3"/>
      <charset val="128"/>
    </font>
    <font>
      <sz val="14"/>
      <name val="ＭＳ Ｐゴシック"/>
      <family val="3"/>
      <charset val="128"/>
    </font>
    <font>
      <b/>
      <sz val="18"/>
      <name val="ＭＳ Ｐゴシック"/>
      <family val="3"/>
      <charset val="128"/>
    </font>
    <font>
      <sz val="18"/>
      <name val="ＭＳ Ｐゴシック"/>
      <family val="3"/>
      <charset val="128"/>
    </font>
    <font>
      <sz val="6"/>
      <name val="ＭＳ Ｐゴシック"/>
      <family val="3"/>
      <charset val="128"/>
    </font>
    <font>
      <sz val="11"/>
      <name val="ＭＳ ゴシック"/>
      <family val="3"/>
      <charset val="128"/>
    </font>
    <font>
      <sz val="16"/>
      <name val="ＭＳ Ｐゴシック"/>
      <family val="3"/>
      <charset val="128"/>
    </font>
    <font>
      <sz val="16"/>
      <name val="ＭＳ 明朝"/>
      <family val="1"/>
      <charset val="128"/>
    </font>
    <font>
      <sz val="12"/>
      <name val="ＭＳ Ｐゴシック"/>
      <family val="3"/>
      <charset val="128"/>
    </font>
    <font>
      <sz val="9"/>
      <color indexed="81"/>
      <name val="ＭＳ Ｐゴシック"/>
      <family val="3"/>
      <charset val="128"/>
    </font>
    <font>
      <sz val="10"/>
      <name val="ＭＳ 明朝"/>
      <family val="1"/>
      <charset val="128"/>
    </font>
    <font>
      <sz val="12"/>
      <color indexed="81"/>
      <name val="ＭＳ Ｐゴシック"/>
      <family val="3"/>
      <charset val="128"/>
    </font>
    <font>
      <sz val="11"/>
      <color indexed="10"/>
      <name val="ＭＳ Ｐゴシック"/>
      <family val="3"/>
      <charset val="128"/>
    </font>
    <font>
      <b/>
      <sz val="9"/>
      <color indexed="10"/>
      <name val="ＭＳ Ｐゴシック"/>
      <family val="3"/>
      <charset val="128"/>
    </font>
    <font>
      <sz val="11"/>
      <color indexed="12"/>
      <name val="ＭＳ Ｐゴシック"/>
      <family val="3"/>
      <charset val="128"/>
    </font>
    <font>
      <b/>
      <sz val="11"/>
      <name val="ＭＳ Ｐゴシック"/>
      <family val="3"/>
      <charset val="128"/>
    </font>
    <font>
      <sz val="9"/>
      <name val="ＭＳ Ｐゴシック"/>
      <family val="3"/>
      <charset val="128"/>
    </font>
    <font>
      <sz val="11"/>
      <name val="ＭＳ 明朝"/>
      <family val="1"/>
      <charset val="128"/>
    </font>
    <font>
      <b/>
      <u/>
      <sz val="9"/>
      <color indexed="81"/>
      <name val="ＭＳ Ｐゴシック"/>
      <family val="3"/>
      <charset val="128"/>
    </font>
    <font>
      <sz val="14"/>
      <color theme="1"/>
      <name val="ＭＳ Ｐゴシック"/>
      <family val="3"/>
      <charset val="128"/>
    </font>
    <font>
      <sz val="22"/>
      <color theme="1"/>
      <name val="ＭＳ ゴシック"/>
      <family val="3"/>
      <charset val="128"/>
    </font>
    <font>
      <sz val="20"/>
      <color theme="1"/>
      <name val="ＭＳ ゴシック"/>
      <family val="3"/>
      <charset val="128"/>
    </font>
    <font>
      <sz val="12"/>
      <color theme="1"/>
      <name val="ＭＳ 明朝"/>
      <family val="1"/>
      <charset val="128"/>
    </font>
    <font>
      <sz val="18"/>
      <color theme="1"/>
      <name val="ＭＳ Ｐゴシック"/>
      <family val="3"/>
      <charset val="128"/>
    </font>
    <font>
      <b/>
      <sz val="18"/>
      <color theme="1"/>
      <name val="ＭＳ Ｐゴシック"/>
      <family val="3"/>
      <charset val="128"/>
    </font>
    <font>
      <sz val="16"/>
      <color theme="1"/>
      <name val="ＭＳ Ｐゴシック"/>
      <family val="3"/>
      <charset val="128"/>
    </font>
    <font>
      <sz val="26"/>
      <color theme="1"/>
      <name val="ＭＳ Ｐゴシック"/>
      <family val="3"/>
      <charset val="128"/>
    </font>
    <font>
      <sz val="10"/>
      <color theme="1"/>
      <name val="ＭＳ Ｐゴシック"/>
      <family val="3"/>
      <charset val="128"/>
    </font>
    <font>
      <sz val="28"/>
      <color theme="1"/>
      <name val="ＭＳ ゴシック"/>
      <family val="3"/>
      <charset val="128"/>
    </font>
  </fonts>
  <fills count="7">
    <fill>
      <patternFill patternType="none"/>
    </fill>
    <fill>
      <patternFill patternType="gray125"/>
    </fill>
    <fill>
      <patternFill patternType="solid">
        <fgColor indexed="45"/>
        <bgColor indexed="64"/>
      </patternFill>
    </fill>
    <fill>
      <patternFill patternType="solid">
        <fgColor indexed="43"/>
        <bgColor indexed="64"/>
      </patternFill>
    </fill>
    <fill>
      <patternFill patternType="solid">
        <fgColor indexed="13"/>
        <bgColor indexed="64"/>
      </patternFill>
    </fill>
    <fill>
      <patternFill patternType="solid">
        <fgColor indexed="44"/>
        <bgColor indexed="64"/>
      </patternFill>
    </fill>
    <fill>
      <patternFill patternType="solid">
        <fgColor rgb="FFFFFF00"/>
        <bgColor indexed="64"/>
      </patternFill>
    </fill>
  </fills>
  <borders count="94">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double">
        <color indexed="8"/>
      </top>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64"/>
      </left>
      <right style="thin">
        <color indexed="8"/>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double">
        <color indexed="8"/>
      </top>
      <bottom style="thin">
        <color indexed="64"/>
      </bottom>
      <diagonal/>
    </border>
    <border>
      <left style="thin">
        <color indexed="64"/>
      </left>
      <right style="thin">
        <color indexed="64"/>
      </right>
      <top style="double">
        <color indexed="8"/>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double">
        <color indexed="64"/>
      </top>
      <bottom style="thin">
        <color indexed="64"/>
      </bottom>
      <diagonal/>
    </border>
    <border>
      <left style="thin">
        <color indexed="8"/>
      </left>
      <right style="thin">
        <color indexed="8"/>
      </right>
      <top style="thin">
        <color indexed="8"/>
      </top>
      <bottom style="double">
        <color indexed="8"/>
      </bottom>
      <diagonal/>
    </border>
    <border>
      <left/>
      <right/>
      <top style="thin">
        <color indexed="8"/>
      </top>
      <bottom style="double">
        <color indexed="8"/>
      </bottom>
      <diagonal/>
    </border>
    <border>
      <left style="thin">
        <color indexed="64"/>
      </left>
      <right style="thin">
        <color indexed="64"/>
      </right>
      <top style="thin">
        <color indexed="8"/>
      </top>
      <bottom style="double">
        <color indexed="8"/>
      </bottom>
      <diagonal/>
    </border>
    <border>
      <left style="thin">
        <color indexed="8"/>
      </left>
      <right style="thin">
        <color indexed="8"/>
      </right>
      <top style="double">
        <color indexed="8"/>
      </top>
      <bottom style="thin">
        <color indexed="64"/>
      </bottom>
      <diagonal/>
    </border>
    <border>
      <left style="thin">
        <color indexed="8"/>
      </left>
      <right style="thin">
        <color indexed="8"/>
      </right>
      <top style="double">
        <color indexed="8"/>
      </top>
      <bottom style="thin">
        <color indexed="8"/>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style="thin">
        <color indexed="64"/>
      </top>
      <bottom/>
      <diagonal/>
    </border>
    <border>
      <left style="hair">
        <color indexed="8"/>
      </left>
      <right style="thin">
        <color indexed="8"/>
      </right>
      <top style="thin">
        <color indexed="8"/>
      </top>
      <bottom/>
      <diagonal/>
    </border>
    <border>
      <left style="hair">
        <color indexed="8"/>
      </left>
      <right style="thin">
        <color indexed="8"/>
      </right>
      <top style="thin">
        <color indexed="8"/>
      </top>
      <bottom style="thin">
        <color indexed="8"/>
      </bottom>
      <diagonal/>
    </border>
    <border>
      <left style="hair">
        <color indexed="8"/>
      </left>
      <right style="thin">
        <color indexed="8"/>
      </right>
      <top/>
      <bottom style="thin">
        <color indexed="8"/>
      </bottom>
      <diagonal/>
    </border>
    <border>
      <left style="thin">
        <color indexed="8"/>
      </left>
      <right style="thin">
        <color indexed="8"/>
      </right>
      <top style="double">
        <color indexed="8"/>
      </top>
      <bottom style="double">
        <color indexed="64"/>
      </bottom>
      <diagonal/>
    </border>
    <border>
      <left style="thin">
        <color indexed="8"/>
      </left>
      <right style="thin">
        <color indexed="8"/>
      </right>
      <top style="double">
        <color indexed="8"/>
      </top>
      <bottom style="double">
        <color indexed="8"/>
      </bottom>
      <diagonal/>
    </border>
    <border>
      <left style="hair">
        <color indexed="8"/>
      </left>
      <right style="thin">
        <color indexed="8"/>
      </right>
      <top/>
      <bottom style="double">
        <color indexed="64"/>
      </bottom>
      <diagonal/>
    </border>
    <border>
      <left style="hair">
        <color indexed="8"/>
      </left>
      <right style="thin">
        <color indexed="8"/>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bottom style="thin">
        <color indexed="8"/>
      </bottom>
      <diagonal/>
    </border>
    <border>
      <left style="medium">
        <color indexed="64"/>
      </left>
      <right style="medium">
        <color indexed="64"/>
      </right>
      <top style="double">
        <color indexed="8"/>
      </top>
      <bottom style="double">
        <color indexed="64"/>
      </bottom>
      <diagonal/>
    </border>
    <border>
      <left/>
      <right style="thin">
        <color indexed="8"/>
      </right>
      <top style="double">
        <color indexed="8"/>
      </top>
      <bottom style="double">
        <color indexed="64"/>
      </bottom>
      <diagonal/>
    </border>
    <border>
      <left style="medium">
        <color indexed="64"/>
      </left>
      <right style="medium">
        <color indexed="64"/>
      </right>
      <top/>
      <bottom style="medium">
        <color indexed="64"/>
      </bottom>
      <diagonal/>
    </border>
    <border>
      <left style="thin">
        <color indexed="8"/>
      </left>
      <right style="thin">
        <color indexed="8"/>
      </right>
      <top style="thin">
        <color indexed="64"/>
      </top>
      <bottom style="double">
        <color indexed="8"/>
      </bottom>
      <diagonal/>
    </border>
    <border>
      <left style="thin">
        <color indexed="8"/>
      </left>
      <right/>
      <top style="thin">
        <color indexed="64"/>
      </top>
      <bottom style="double">
        <color indexed="8"/>
      </bottom>
      <diagonal/>
    </border>
    <border>
      <left/>
      <right/>
      <top style="thin">
        <color indexed="64"/>
      </top>
      <bottom style="double">
        <color indexed="8"/>
      </bottom>
      <diagonal/>
    </border>
    <border>
      <left style="medium">
        <color indexed="64"/>
      </left>
      <right style="medium">
        <color indexed="64"/>
      </right>
      <top style="double">
        <color indexed="8"/>
      </top>
      <bottom style="medium">
        <color indexed="64"/>
      </bottom>
      <diagonal/>
    </border>
    <border>
      <left/>
      <right style="thin">
        <color indexed="8"/>
      </right>
      <top style="double">
        <color indexed="8"/>
      </top>
      <bottom style="thin">
        <color indexed="8"/>
      </bottom>
      <diagonal/>
    </border>
    <border>
      <left style="thin">
        <color indexed="8"/>
      </left>
      <right style="thin">
        <color indexed="8"/>
      </right>
      <top/>
      <bottom style="thin">
        <color indexed="64"/>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medium">
        <color indexed="64"/>
      </right>
      <top style="thin">
        <color indexed="8"/>
      </top>
      <bottom/>
      <diagonal/>
    </border>
    <border>
      <left/>
      <right style="medium">
        <color indexed="64"/>
      </right>
      <top/>
      <bottom/>
      <diagonal/>
    </border>
    <border>
      <left/>
      <right style="medium">
        <color indexed="64"/>
      </right>
      <top/>
      <bottom style="thin">
        <color indexed="8"/>
      </bottom>
      <diagonal/>
    </border>
    <border>
      <left style="thin">
        <color indexed="8"/>
      </left>
      <right/>
      <top style="double">
        <color indexed="8"/>
      </top>
      <bottom style="double">
        <color indexed="64"/>
      </bottom>
      <diagonal/>
    </border>
    <border>
      <left/>
      <right/>
      <top style="double">
        <color indexed="8"/>
      </top>
      <bottom style="double">
        <color indexed="64"/>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6">
    <xf numFmtId="0" fontId="0" fillId="0" borderId="0"/>
    <xf numFmtId="41" fontId="1" fillId="0" borderId="0"/>
    <xf numFmtId="0" fontId="1" fillId="0" borderId="0">
      <alignment vertical="center"/>
    </xf>
    <xf numFmtId="0" fontId="2" fillId="0" borderId="0">
      <alignment vertical="center"/>
    </xf>
    <xf numFmtId="0" fontId="2" fillId="0" borderId="0">
      <alignment vertical="center"/>
    </xf>
    <xf numFmtId="0" fontId="3" fillId="0" borderId="0"/>
  </cellStyleXfs>
  <cellXfs count="382">
    <xf numFmtId="0" fontId="0" fillId="0" borderId="0" xfId="0"/>
    <xf numFmtId="176" fontId="9" fillId="0" borderId="1" xfId="0" applyNumberFormat="1" applyFont="1" applyBorder="1"/>
    <xf numFmtId="0" fontId="7" fillId="0" borderId="2" xfId="0" applyFont="1" applyBorder="1" applyAlignment="1">
      <alignment horizontal="center" vertical="top"/>
    </xf>
    <xf numFmtId="0" fontId="9" fillId="0" borderId="3" xfId="0" applyFont="1" applyBorder="1" applyAlignment="1">
      <alignment horizontal="center" vertical="top"/>
    </xf>
    <xf numFmtId="0" fontId="9" fillId="0" borderId="4" xfId="0" applyFont="1" applyBorder="1" applyAlignment="1">
      <alignment horizontal="center" vertical="top"/>
    </xf>
    <xf numFmtId="0" fontId="7" fillId="0" borderId="2" xfId="0" applyFont="1" applyBorder="1" applyAlignment="1">
      <alignment horizontal="center"/>
    </xf>
    <xf numFmtId="0" fontId="9" fillId="0" borderId="3" xfId="0" applyFont="1" applyBorder="1" applyAlignment="1">
      <alignment horizontal="center" shrinkToFit="1"/>
    </xf>
    <xf numFmtId="0" fontId="9" fillId="0" borderId="4" xfId="0" applyFont="1" applyBorder="1" applyAlignment="1">
      <alignment horizontal="center"/>
    </xf>
    <xf numFmtId="0" fontId="9" fillId="0" borderId="5" xfId="0" applyFont="1" applyBorder="1"/>
    <xf numFmtId="0" fontId="7" fillId="0" borderId="0" xfId="0" applyFont="1"/>
    <xf numFmtId="0" fontId="7" fillId="0" borderId="0" xfId="0" applyFont="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9" fillId="0" borderId="6" xfId="0" applyFont="1" applyBorder="1"/>
    <xf numFmtId="176" fontId="9" fillId="0" borderId="7" xfId="0" applyNumberFormat="1" applyFont="1" applyBorder="1"/>
    <xf numFmtId="177" fontId="7" fillId="0" borderId="0" xfId="0" applyNumberFormat="1" applyFont="1"/>
    <xf numFmtId="176" fontId="8" fillId="0" borderId="0" xfId="0" applyNumberFormat="1" applyFont="1"/>
    <xf numFmtId="177" fontId="2" fillId="0" borderId="0" xfId="3" applyNumberFormat="1">
      <alignment vertical="center"/>
    </xf>
    <xf numFmtId="177" fontId="2" fillId="0" borderId="8" xfId="3" applyNumberFormat="1" applyBorder="1">
      <alignment vertical="center"/>
    </xf>
    <xf numFmtId="177" fontId="2" fillId="0" borderId="9" xfId="3" applyNumberFormat="1" applyBorder="1">
      <alignment vertical="center"/>
    </xf>
    <xf numFmtId="177" fontId="2" fillId="0" borderId="10" xfId="3" applyNumberFormat="1" applyBorder="1">
      <alignment vertical="center"/>
    </xf>
    <xf numFmtId="177" fontId="11" fillId="0" borderId="0" xfId="0" applyNumberFormat="1" applyFont="1"/>
    <xf numFmtId="176" fontId="2" fillId="0" borderId="0" xfId="4" applyNumberFormat="1">
      <alignment vertical="center"/>
    </xf>
    <xf numFmtId="178" fontId="2" fillId="0" borderId="0" xfId="4" applyNumberFormat="1">
      <alignment vertical="center"/>
    </xf>
    <xf numFmtId="178" fontId="2" fillId="2" borderId="0" xfId="4" applyNumberFormat="1" applyFill="1">
      <alignment vertical="center"/>
    </xf>
    <xf numFmtId="0" fontId="2" fillId="0" borderId="0" xfId="4">
      <alignment vertical="center"/>
    </xf>
    <xf numFmtId="0" fontId="2" fillId="0" borderId="10" xfId="4" applyBorder="1" applyAlignment="1">
      <alignment horizontal="center" vertical="center"/>
    </xf>
    <xf numFmtId="176" fontId="2" fillId="0" borderId="10" xfId="4" applyNumberFormat="1" applyBorder="1" applyAlignment="1">
      <alignment horizontal="right" vertical="center"/>
    </xf>
    <xf numFmtId="179" fontId="2" fillId="0" borderId="10" xfId="4" applyNumberFormat="1" applyBorder="1" applyAlignment="1">
      <alignment horizontal="right" vertical="center"/>
    </xf>
    <xf numFmtId="0" fontId="13" fillId="0" borderId="0" xfId="0" applyFont="1"/>
    <xf numFmtId="176" fontId="2" fillId="0" borderId="0" xfId="3" applyNumberFormat="1">
      <alignment vertical="center"/>
    </xf>
    <xf numFmtId="180" fontId="2" fillId="0" borderId="0" xfId="3" applyNumberFormat="1">
      <alignment vertical="center"/>
    </xf>
    <xf numFmtId="0" fontId="9" fillId="0" borderId="0" xfId="0" applyFont="1"/>
    <xf numFmtId="0" fontId="9" fillId="0" borderId="0" xfId="0" applyFont="1" applyAlignment="1">
      <alignment horizontal="center"/>
    </xf>
    <xf numFmtId="177" fontId="2" fillId="0" borderId="9" xfId="3" applyNumberFormat="1" applyBorder="1" applyAlignment="1">
      <alignment horizontal="right" vertical="center"/>
    </xf>
    <xf numFmtId="176" fontId="2" fillId="0" borderId="9" xfId="3" applyNumberFormat="1" applyBorder="1" applyAlignment="1">
      <alignment horizontal="right" vertical="center"/>
    </xf>
    <xf numFmtId="0" fontId="9" fillId="0" borderId="11" xfId="0" applyFont="1" applyBorder="1"/>
    <xf numFmtId="176" fontId="2" fillId="2" borderId="0" xfId="4" applyNumberFormat="1" applyFill="1">
      <alignment vertical="center"/>
    </xf>
    <xf numFmtId="176" fontId="2" fillId="0" borderId="8" xfId="3" applyNumberFormat="1" applyBorder="1" applyAlignment="1">
      <alignment horizontal="center" vertical="center"/>
    </xf>
    <xf numFmtId="177" fontId="2" fillId="0" borderId="12" xfId="3" applyNumberFormat="1" applyBorder="1">
      <alignment vertical="center"/>
    </xf>
    <xf numFmtId="176" fontId="2" fillId="0" borderId="12" xfId="3" applyNumberFormat="1" applyBorder="1" applyAlignment="1">
      <alignment horizontal="center" vertical="center"/>
    </xf>
    <xf numFmtId="180" fontId="2" fillId="0" borderId="12" xfId="3" applyNumberFormat="1" applyBorder="1" applyAlignment="1">
      <alignment horizontal="center" vertical="center"/>
    </xf>
    <xf numFmtId="180" fontId="2" fillId="0" borderId="8" xfId="3" applyNumberFormat="1" applyBorder="1" applyAlignment="1">
      <alignment horizontal="center" vertical="center"/>
    </xf>
    <xf numFmtId="180" fontId="2" fillId="0" borderId="9" xfId="3" applyNumberFormat="1" applyBorder="1" applyAlignment="1">
      <alignment horizontal="right" vertical="center"/>
    </xf>
    <xf numFmtId="177" fontId="2" fillId="0" borderId="12" xfId="3" applyNumberFormat="1" applyBorder="1" applyAlignment="1">
      <alignment horizontal="center" vertical="center"/>
    </xf>
    <xf numFmtId="177" fontId="2" fillId="0" borderId="8" xfId="3" applyNumberFormat="1" applyBorder="1" applyAlignment="1">
      <alignment horizontal="center" vertical="center"/>
    </xf>
    <xf numFmtId="181" fontId="2" fillId="0" borderId="10" xfId="4" applyNumberFormat="1" applyBorder="1">
      <alignment vertical="center"/>
    </xf>
    <xf numFmtId="181" fontId="2" fillId="0" borderId="10" xfId="4" applyNumberFormat="1" applyBorder="1" applyAlignment="1">
      <alignment horizontal="right" vertical="center"/>
    </xf>
    <xf numFmtId="0" fontId="2" fillId="0" borderId="0" xfId="4" applyAlignment="1">
      <alignment horizontal="right" vertical="center"/>
    </xf>
    <xf numFmtId="183" fontId="2" fillId="0" borderId="10" xfId="4" applyNumberFormat="1" applyBorder="1">
      <alignment vertical="center"/>
    </xf>
    <xf numFmtId="0" fontId="7" fillId="0" borderId="0" xfId="0" applyFont="1" applyAlignment="1">
      <alignment horizontal="right"/>
    </xf>
    <xf numFmtId="0" fontId="7" fillId="0" borderId="13" xfId="0" applyFont="1" applyBorder="1" applyAlignment="1">
      <alignment horizontal="center"/>
    </xf>
    <xf numFmtId="0" fontId="9" fillId="0" borderId="14" xfId="0" applyFont="1" applyBorder="1"/>
    <xf numFmtId="0" fontId="9" fillId="0" borderId="15" xfId="0" applyFont="1" applyBorder="1" applyAlignment="1">
      <alignment horizontal="center"/>
    </xf>
    <xf numFmtId="0" fontId="9" fillId="0" borderId="16" xfId="0" applyFont="1" applyBorder="1" applyAlignment="1">
      <alignment horizontal="center"/>
    </xf>
    <xf numFmtId="0" fontId="9" fillId="0" borderId="0" xfId="0" applyFont="1" applyAlignment="1">
      <alignment vertical="top"/>
    </xf>
    <xf numFmtId="0" fontId="9" fillId="0" borderId="3" xfId="0" applyFont="1" applyBorder="1" applyAlignment="1">
      <alignment horizontal="center"/>
    </xf>
    <xf numFmtId="0" fontId="7" fillId="0" borderId="17" xfId="0" applyFont="1" applyBorder="1" applyAlignment="1">
      <alignment horizontal="center"/>
    </xf>
    <xf numFmtId="0" fontId="9" fillId="0" borderId="3" xfId="0" applyFont="1" applyBorder="1" applyAlignment="1">
      <alignment horizontal="right"/>
    </xf>
    <xf numFmtId="0" fontId="9" fillId="0" borderId="4" xfId="0" applyFont="1" applyBorder="1" applyAlignment="1">
      <alignment horizontal="right"/>
    </xf>
    <xf numFmtId="0" fontId="9" fillId="0" borderId="10" xfId="0" applyFont="1" applyBorder="1" applyAlignment="1">
      <alignment horizontal="right"/>
    </xf>
    <xf numFmtId="183" fontId="9" fillId="0" borderId="18" xfId="0" applyNumberFormat="1" applyFont="1" applyBorder="1"/>
    <xf numFmtId="176" fontId="9" fillId="0" borderId="19" xfId="0" applyNumberFormat="1" applyFont="1" applyBorder="1"/>
    <xf numFmtId="176" fontId="9" fillId="0" borderId="11" xfId="0" applyNumberFormat="1" applyFont="1" applyBorder="1"/>
    <xf numFmtId="176" fontId="9" fillId="0" borderId="0" xfId="0" applyNumberFormat="1" applyFont="1"/>
    <xf numFmtId="177" fontId="16" fillId="0" borderId="0" xfId="0" applyNumberFormat="1" applyFont="1"/>
    <xf numFmtId="183" fontId="9" fillId="0" borderId="1" xfId="0" applyNumberFormat="1" applyFont="1" applyBorder="1"/>
    <xf numFmtId="182" fontId="9" fillId="0" borderId="1" xfId="0" applyNumberFormat="1" applyFont="1" applyBorder="1" applyAlignment="1">
      <alignment horizontal="right"/>
    </xf>
    <xf numFmtId="0" fontId="9" fillId="0" borderId="20" xfId="0" applyFont="1" applyBorder="1" applyAlignment="1">
      <alignment horizontal="right"/>
    </xf>
    <xf numFmtId="0" fontId="9" fillId="0" borderId="21" xfId="0" applyFont="1" applyBorder="1" applyAlignment="1">
      <alignment horizontal="center"/>
    </xf>
    <xf numFmtId="0" fontId="9" fillId="0" borderId="21" xfId="0" applyFont="1" applyBorder="1"/>
    <xf numFmtId="176" fontId="9" fillId="0" borderId="22" xfId="0" applyNumberFormat="1" applyFont="1" applyBorder="1"/>
    <xf numFmtId="176" fontId="9" fillId="0" borderId="3" xfId="0" applyNumberFormat="1" applyFont="1" applyBorder="1"/>
    <xf numFmtId="183" fontId="9" fillId="0" borderId="19" xfId="0" applyNumberFormat="1" applyFont="1" applyBorder="1"/>
    <xf numFmtId="182" fontId="9" fillId="0" borderId="19" xfId="0" applyNumberFormat="1" applyFont="1" applyBorder="1" applyAlignment="1">
      <alignment horizontal="right"/>
    </xf>
    <xf numFmtId="0" fontId="9" fillId="0" borderId="11" xfId="0" applyFont="1" applyBorder="1" applyAlignment="1">
      <alignment horizontal="center"/>
    </xf>
    <xf numFmtId="178" fontId="9" fillId="0" borderId="11" xfId="0" applyNumberFormat="1" applyFont="1" applyBorder="1" applyAlignment="1">
      <alignment horizontal="right"/>
    </xf>
    <xf numFmtId="178" fontId="9" fillId="0" borderId="0" xfId="0" applyNumberFormat="1" applyFont="1" applyAlignment="1">
      <alignment horizontal="right"/>
    </xf>
    <xf numFmtId="0" fontId="9" fillId="0" borderId="1" xfId="0" applyFont="1" applyBorder="1" applyAlignment="1">
      <alignment horizontal="right"/>
    </xf>
    <xf numFmtId="0" fontId="9" fillId="0" borderId="23" xfId="0" applyFont="1" applyBorder="1" applyAlignment="1">
      <alignment horizontal="center"/>
    </xf>
    <xf numFmtId="183" fontId="9" fillId="0" borderId="24" xfId="0" applyNumberFormat="1" applyFont="1" applyBorder="1"/>
    <xf numFmtId="0" fontId="9" fillId="0" borderId="7" xfId="0" applyFont="1" applyBorder="1" applyAlignment="1">
      <alignment horizontal="right"/>
    </xf>
    <xf numFmtId="0" fontId="9" fillId="0" borderId="17" xfId="0" applyFont="1" applyBorder="1" applyAlignment="1">
      <alignment horizontal="center"/>
    </xf>
    <xf numFmtId="0" fontId="8" fillId="0" borderId="0" xfId="0" applyFont="1"/>
    <xf numFmtId="178" fontId="8" fillId="0" borderId="0" xfId="0" applyNumberFormat="1" applyFont="1" applyAlignment="1">
      <alignment horizontal="right"/>
    </xf>
    <xf numFmtId="0" fontId="12" fillId="0" borderId="0" xfId="0" applyFont="1"/>
    <xf numFmtId="0" fontId="9" fillId="0" borderId="0" xfId="0" applyFont="1" applyAlignment="1">
      <alignment shrinkToFit="1"/>
    </xf>
    <xf numFmtId="183" fontId="2" fillId="0" borderId="10" xfId="3" applyNumberFormat="1" applyBorder="1">
      <alignment vertical="center"/>
    </xf>
    <xf numFmtId="181" fontId="2" fillId="0" borderId="10" xfId="3" applyNumberFormat="1" applyBorder="1">
      <alignment vertical="center"/>
    </xf>
    <xf numFmtId="177" fontId="9" fillId="0" borderId="0" xfId="0" applyNumberFormat="1" applyFont="1"/>
    <xf numFmtId="177" fontId="2" fillId="0" borderId="0" xfId="0" applyNumberFormat="1" applyFont="1"/>
    <xf numFmtId="176" fontId="2" fillId="0" borderId="0" xfId="0" applyNumberFormat="1" applyFont="1"/>
    <xf numFmtId="178" fontId="2" fillId="0" borderId="0" xfId="0" applyNumberFormat="1" applyFont="1"/>
    <xf numFmtId="0" fontId="14" fillId="0" borderId="0" xfId="0" applyFont="1" applyAlignment="1">
      <alignment horizontal="center"/>
    </xf>
    <xf numFmtId="177" fontId="18" fillId="0" borderId="0" xfId="0" applyNumberFormat="1" applyFont="1"/>
    <xf numFmtId="177" fontId="2" fillId="0" borderId="14" xfId="0" applyNumberFormat="1" applyFont="1" applyBorder="1"/>
    <xf numFmtId="177" fontId="2" fillId="0" borderId="25" xfId="0" applyNumberFormat="1" applyFont="1" applyBorder="1" applyAlignment="1">
      <alignment horizontal="center"/>
    </xf>
    <xf numFmtId="176" fontId="2" fillId="0" borderId="25" xfId="0" applyNumberFormat="1" applyFont="1" applyBorder="1" applyAlignment="1">
      <alignment horizontal="center"/>
    </xf>
    <xf numFmtId="178" fontId="2" fillId="0" borderId="26" xfId="0" applyNumberFormat="1" applyFont="1" applyBorder="1" applyAlignment="1">
      <alignment horizontal="center"/>
    </xf>
    <xf numFmtId="177" fontId="2" fillId="0" borderId="27" xfId="0" applyNumberFormat="1" applyFont="1" applyBorder="1" applyAlignment="1">
      <alignment horizontal="center"/>
    </xf>
    <xf numFmtId="176" fontId="2" fillId="0" borderId="27" xfId="0" applyNumberFormat="1" applyFont="1" applyBorder="1" applyAlignment="1">
      <alignment horizontal="center"/>
    </xf>
    <xf numFmtId="178" fontId="2" fillId="0" borderId="28" xfId="0" applyNumberFormat="1" applyFont="1" applyBorder="1" applyAlignment="1">
      <alignment horizontal="center"/>
    </xf>
    <xf numFmtId="177" fontId="2" fillId="0" borderId="5" xfId="0" applyNumberFormat="1" applyFont="1" applyBorder="1"/>
    <xf numFmtId="177" fontId="2" fillId="0" borderId="9" xfId="0" applyNumberFormat="1" applyFont="1" applyBorder="1" applyAlignment="1">
      <alignment horizontal="right"/>
    </xf>
    <xf numFmtId="177" fontId="2" fillId="0" borderId="29" xfId="0" applyNumberFormat="1" applyFont="1" applyBorder="1" applyAlignment="1">
      <alignment horizontal="right"/>
    </xf>
    <xf numFmtId="176" fontId="2" fillId="0" borderId="30" xfId="0" applyNumberFormat="1" applyFont="1" applyBorder="1" applyAlignment="1">
      <alignment horizontal="right"/>
    </xf>
    <xf numFmtId="178" fontId="2" fillId="0" borderId="29" xfId="0" applyNumberFormat="1" applyFont="1" applyBorder="1" applyAlignment="1">
      <alignment horizontal="right"/>
    </xf>
    <xf numFmtId="177" fontId="2" fillId="0" borderId="15" xfId="0" applyNumberFormat="1" applyFont="1" applyBorder="1"/>
    <xf numFmtId="177" fontId="2" fillId="0" borderId="6" xfId="0" applyNumberFormat="1" applyFont="1" applyBorder="1"/>
    <xf numFmtId="177" fontId="6" fillId="0" borderId="0" xfId="0" applyNumberFormat="1" applyFont="1"/>
    <xf numFmtId="177" fontId="2" fillId="0" borderId="7" xfId="0" applyNumberFormat="1" applyFont="1" applyBorder="1"/>
    <xf numFmtId="177" fontId="2" fillId="0" borderId="1" xfId="0" applyNumberFormat="1" applyFont="1" applyBorder="1"/>
    <xf numFmtId="176" fontId="2" fillId="0" borderId="0" xfId="0" applyNumberFormat="1" applyFont="1" applyAlignment="1">
      <alignment horizontal="right"/>
    </xf>
    <xf numFmtId="183" fontId="2" fillId="0" borderId="8" xfId="0" applyNumberFormat="1" applyFont="1" applyBorder="1"/>
    <xf numFmtId="183" fontId="2" fillId="0" borderId="3" xfId="0" applyNumberFormat="1" applyFont="1" applyBorder="1"/>
    <xf numFmtId="183" fontId="2" fillId="0" borderId="4" xfId="0" applyNumberFormat="1" applyFont="1" applyBorder="1"/>
    <xf numFmtId="183" fontId="2" fillId="0" borderId="31" xfId="0" applyNumberFormat="1" applyFont="1" applyBorder="1"/>
    <xf numFmtId="183" fontId="2" fillId="0" borderId="15" xfId="0" applyNumberFormat="1" applyFont="1" applyBorder="1"/>
    <xf numFmtId="183" fontId="2" fillId="0" borderId="16" xfId="0" applyNumberFormat="1" applyFont="1" applyBorder="1"/>
    <xf numFmtId="183" fontId="2" fillId="0" borderId="32" xfId="0" applyNumberFormat="1" applyFont="1" applyBorder="1"/>
    <xf numFmtId="183" fontId="2" fillId="0" borderId="22" xfId="0" applyNumberFormat="1" applyFont="1" applyBorder="1"/>
    <xf numFmtId="183" fontId="2" fillId="0" borderId="33" xfId="0" applyNumberFormat="1" applyFont="1" applyBorder="1"/>
    <xf numFmtId="183" fontId="2" fillId="0" borderId="0" xfId="0" applyNumberFormat="1" applyFont="1"/>
    <xf numFmtId="183" fontId="2" fillId="0" borderId="34" xfId="0" applyNumberFormat="1" applyFont="1" applyBorder="1"/>
    <xf numFmtId="183" fontId="2" fillId="0" borderId="9" xfId="0" applyNumberFormat="1" applyFont="1" applyBorder="1"/>
    <xf numFmtId="183" fontId="2" fillId="0" borderId="35" xfId="0" applyNumberFormat="1" applyFont="1" applyBorder="1"/>
    <xf numFmtId="182" fontId="2" fillId="0" borderId="3" xfId="0" applyNumberFormat="1" applyFont="1" applyBorder="1" applyAlignment="1">
      <alignment horizontal="right"/>
    </xf>
    <xf numFmtId="182" fontId="2" fillId="0" borderId="15" xfId="0" applyNumberFormat="1" applyFont="1" applyBorder="1" applyAlignment="1">
      <alignment horizontal="right"/>
    </xf>
    <xf numFmtId="182" fontId="2" fillId="0" borderId="22" xfId="0" applyNumberFormat="1" applyFont="1" applyBorder="1" applyAlignment="1">
      <alignment horizontal="right"/>
    </xf>
    <xf numFmtId="182" fontId="2" fillId="0" borderId="0" xfId="0" applyNumberFormat="1" applyFont="1" applyAlignment="1">
      <alignment horizontal="right"/>
    </xf>
    <xf numFmtId="182" fontId="2" fillId="0" borderId="35" xfId="0" applyNumberFormat="1" applyFont="1" applyBorder="1" applyAlignment="1">
      <alignment horizontal="right"/>
    </xf>
    <xf numFmtId="0" fontId="11" fillId="0" borderId="0" xfId="0" applyFont="1"/>
    <xf numFmtId="177" fontId="2" fillId="0" borderId="20" xfId="3" applyNumberFormat="1" applyBorder="1">
      <alignment vertical="center"/>
    </xf>
    <xf numFmtId="183" fontId="2" fillId="0" borderId="20" xfId="3" applyNumberFormat="1" applyBorder="1">
      <alignment vertical="center"/>
    </xf>
    <xf numFmtId="181" fontId="2" fillId="0" borderId="20" xfId="3" applyNumberFormat="1" applyBorder="1">
      <alignment vertical="center"/>
    </xf>
    <xf numFmtId="183" fontId="2" fillId="0" borderId="36" xfId="3" applyNumberFormat="1" applyBorder="1">
      <alignment vertical="center"/>
    </xf>
    <xf numFmtId="181" fontId="2" fillId="0" borderId="36" xfId="3" applyNumberFormat="1" applyBorder="1">
      <alignment vertical="center"/>
    </xf>
    <xf numFmtId="183" fontId="2" fillId="0" borderId="12" xfId="3" applyNumberFormat="1" applyBorder="1">
      <alignment vertical="center"/>
    </xf>
    <xf numFmtId="181" fontId="2" fillId="0" borderId="12" xfId="3" applyNumberFormat="1" applyBorder="1">
      <alignment vertical="center"/>
    </xf>
    <xf numFmtId="177" fontId="2" fillId="0" borderId="37" xfId="0" applyNumberFormat="1" applyFont="1" applyBorder="1"/>
    <xf numFmtId="177" fontId="2" fillId="0" borderId="38" xfId="0" applyNumberFormat="1" applyFont="1" applyBorder="1"/>
    <xf numFmtId="183" fontId="2" fillId="0" borderId="39" xfId="0" applyNumberFormat="1" applyFont="1" applyBorder="1"/>
    <xf numFmtId="183" fontId="2" fillId="0" borderId="37" xfId="0" applyNumberFormat="1" applyFont="1" applyBorder="1"/>
    <xf numFmtId="182" fontId="2" fillId="0" borderId="37" xfId="0" applyNumberFormat="1" applyFont="1" applyBorder="1" applyAlignment="1">
      <alignment horizontal="right"/>
    </xf>
    <xf numFmtId="183" fontId="2" fillId="0" borderId="40" xfId="0" applyNumberFormat="1" applyFont="1" applyBorder="1"/>
    <xf numFmtId="182" fontId="2" fillId="0" borderId="40" xfId="0" applyNumberFormat="1" applyFont="1" applyBorder="1" applyAlignment="1">
      <alignment horizontal="right"/>
    </xf>
    <xf numFmtId="176" fontId="9" fillId="0" borderId="41" xfId="0" applyNumberFormat="1" applyFont="1" applyBorder="1"/>
    <xf numFmtId="183" fontId="9" fillId="0" borderId="41" xfId="0" applyNumberFormat="1" applyFont="1" applyBorder="1"/>
    <xf numFmtId="182" fontId="9" fillId="0" borderId="41" xfId="0" applyNumberFormat="1" applyFont="1" applyBorder="1" applyAlignment="1">
      <alignment horizontal="right"/>
    </xf>
    <xf numFmtId="176" fontId="8" fillId="0" borderId="1" xfId="0" applyNumberFormat="1" applyFont="1" applyBorder="1"/>
    <xf numFmtId="183" fontId="8" fillId="0" borderId="1" xfId="0" applyNumberFormat="1" applyFont="1" applyBorder="1"/>
    <xf numFmtId="182" fontId="8" fillId="0" borderId="1" xfId="0" applyNumberFormat="1" applyFont="1" applyBorder="1" applyAlignment="1">
      <alignment horizontal="right"/>
    </xf>
    <xf numFmtId="176" fontId="2" fillId="0" borderId="10" xfId="4" applyNumberFormat="1" applyBorder="1">
      <alignment vertical="center"/>
    </xf>
    <xf numFmtId="178" fontId="2" fillId="0" borderId="10" xfId="4" applyNumberFormat="1" applyBorder="1" applyAlignment="1">
      <alignment horizontal="center" vertical="center"/>
    </xf>
    <xf numFmtId="176" fontId="2" fillId="0" borderId="0" xfId="4" applyNumberFormat="1" applyAlignment="1">
      <alignment horizontal="center" vertical="center"/>
    </xf>
    <xf numFmtId="176" fontId="2" fillId="0" borderId="42" xfId="4" applyNumberFormat="1" applyBorder="1" applyAlignment="1">
      <alignment horizontal="center" vertical="center"/>
    </xf>
    <xf numFmtId="182" fontId="2" fillId="0" borderId="42" xfId="4" applyNumberFormat="1" applyBorder="1">
      <alignment vertical="center"/>
    </xf>
    <xf numFmtId="183" fontId="2" fillId="3" borderId="10" xfId="4" applyNumberFormat="1" applyFill="1" applyBorder="1">
      <alignment vertical="center"/>
    </xf>
    <xf numFmtId="176" fontId="2" fillId="4" borderId="43" xfId="4" applyNumberFormat="1" applyFill="1" applyBorder="1" applyAlignment="1">
      <alignment horizontal="center" vertical="center"/>
    </xf>
    <xf numFmtId="176" fontId="2" fillId="4" borderId="44" xfId="4" applyNumberFormat="1" applyFill="1" applyBorder="1" applyAlignment="1">
      <alignment horizontal="center" vertical="center"/>
    </xf>
    <xf numFmtId="183" fontId="2" fillId="0" borderId="0" xfId="3" applyNumberFormat="1">
      <alignment vertical="center"/>
    </xf>
    <xf numFmtId="181" fontId="2" fillId="0" borderId="0" xfId="3" applyNumberFormat="1">
      <alignment vertical="center"/>
    </xf>
    <xf numFmtId="177" fontId="14" fillId="0" borderId="0" xfId="3" applyNumberFormat="1" applyFont="1">
      <alignment vertical="center"/>
    </xf>
    <xf numFmtId="180" fontId="2" fillId="0" borderId="0" xfId="3" applyNumberFormat="1" applyAlignment="1">
      <alignment horizontal="right" vertical="center"/>
    </xf>
    <xf numFmtId="183" fontId="2" fillId="0" borderId="9" xfId="3" applyNumberFormat="1" applyBorder="1">
      <alignment vertical="center"/>
    </xf>
    <xf numFmtId="181" fontId="2" fillId="0" borderId="9" xfId="3" applyNumberFormat="1" applyBorder="1">
      <alignment vertical="center"/>
    </xf>
    <xf numFmtId="177" fontId="2" fillId="0" borderId="11" xfId="3" applyNumberFormat="1" applyBorder="1" applyAlignment="1">
      <alignment horizontal="center" vertical="center"/>
    </xf>
    <xf numFmtId="0" fontId="0" fillId="0" borderId="11" xfId="0" applyBorder="1" applyAlignment="1">
      <alignment horizontal="center" vertical="center"/>
    </xf>
    <xf numFmtId="183" fontId="2" fillId="0" borderId="11" xfId="3" applyNumberFormat="1" applyBorder="1">
      <alignment vertical="center"/>
    </xf>
    <xf numFmtId="181" fontId="2" fillId="0" borderId="11" xfId="3" applyNumberFormat="1" applyBorder="1">
      <alignment vertical="center"/>
    </xf>
    <xf numFmtId="177" fontId="2" fillId="0" borderId="0" xfId="0" applyNumberFormat="1" applyFont="1" applyAlignment="1">
      <alignment horizontal="center"/>
    </xf>
    <xf numFmtId="176" fontId="2" fillId="4" borderId="10" xfId="4" applyNumberFormat="1" applyFill="1" applyBorder="1" applyAlignment="1">
      <alignment horizontal="center" vertical="center"/>
    </xf>
    <xf numFmtId="176" fontId="2" fillId="5" borderId="43" xfId="4" applyNumberFormat="1" applyFill="1" applyBorder="1" applyAlignment="1">
      <alignment horizontal="center" vertical="center"/>
    </xf>
    <xf numFmtId="178" fontId="2" fillId="5" borderId="10" xfId="4" applyNumberFormat="1" applyFill="1" applyBorder="1" applyAlignment="1">
      <alignment horizontal="center" vertical="center"/>
    </xf>
    <xf numFmtId="176" fontId="2" fillId="0" borderId="45" xfId="4" applyNumberFormat="1" applyBorder="1" applyAlignment="1">
      <alignment horizontal="center" vertical="center"/>
    </xf>
    <xf numFmtId="176" fontId="2" fillId="0" borderId="45" xfId="4" applyNumberFormat="1" applyBorder="1">
      <alignment vertical="center"/>
    </xf>
    <xf numFmtId="176" fontId="2" fillId="0" borderId="46" xfId="4" applyNumberFormat="1" applyBorder="1" applyAlignment="1">
      <alignment horizontal="center" vertical="center"/>
    </xf>
    <xf numFmtId="176" fontId="2" fillId="5" borderId="46" xfId="4" applyNumberFormat="1" applyFill="1" applyBorder="1" applyAlignment="1">
      <alignment horizontal="center" vertical="center"/>
    </xf>
    <xf numFmtId="183" fontId="2" fillId="0" borderId="46" xfId="4" applyNumberFormat="1" applyBorder="1">
      <alignment vertical="center"/>
    </xf>
    <xf numFmtId="176" fontId="2" fillId="0" borderId="47" xfId="4" applyNumberFormat="1" applyBorder="1" applyAlignment="1">
      <alignment horizontal="center" vertical="center"/>
    </xf>
    <xf numFmtId="176" fontId="2" fillId="0" borderId="48" xfId="4" applyNumberFormat="1" applyBorder="1" applyAlignment="1">
      <alignment horizontal="center" vertical="center"/>
    </xf>
    <xf numFmtId="176" fontId="2" fillId="0" borderId="36" xfId="4" applyNumberFormat="1" applyBorder="1" applyAlignment="1">
      <alignment horizontal="center" vertical="center"/>
    </xf>
    <xf numFmtId="176" fontId="2" fillId="0" borderId="49" xfId="4" applyNumberFormat="1" applyBorder="1" applyAlignment="1">
      <alignment horizontal="center" vertical="center"/>
    </xf>
    <xf numFmtId="178" fontId="2" fillId="0" borderId="50" xfId="4" applyNumberFormat="1" applyBorder="1" applyAlignment="1">
      <alignment horizontal="center" vertical="center"/>
    </xf>
    <xf numFmtId="176" fontId="2" fillId="4" borderId="51" xfId="4" applyNumberFormat="1" applyFill="1" applyBorder="1" applyAlignment="1">
      <alignment horizontal="center" vertical="center"/>
    </xf>
    <xf numFmtId="178" fontId="2" fillId="4" borderId="52" xfId="4" applyNumberFormat="1" applyFill="1" applyBorder="1" applyAlignment="1">
      <alignment horizontal="center" vertical="center"/>
    </xf>
    <xf numFmtId="183" fontId="2" fillId="0" borderId="51" xfId="4" applyNumberFormat="1" applyBorder="1">
      <alignment vertical="center"/>
    </xf>
    <xf numFmtId="183" fontId="2" fillId="2" borderId="51" xfId="4" applyNumberFormat="1" applyFill="1" applyBorder="1">
      <alignment vertical="center"/>
    </xf>
    <xf numFmtId="183" fontId="2" fillId="0" borderId="53" xfId="4" applyNumberFormat="1" applyBorder="1">
      <alignment vertical="center"/>
    </xf>
    <xf numFmtId="183" fontId="2" fillId="3" borderId="20" xfId="4" applyNumberFormat="1" applyFill="1" applyBorder="1">
      <alignment vertical="center"/>
    </xf>
    <xf numFmtId="183" fontId="2" fillId="5" borderId="46" xfId="4" applyNumberFormat="1" applyFill="1" applyBorder="1">
      <alignment vertical="center"/>
    </xf>
    <xf numFmtId="176" fontId="2" fillId="5" borderId="10" xfId="4" applyNumberFormat="1" applyFill="1" applyBorder="1" applyAlignment="1">
      <alignment horizontal="center" vertical="center"/>
    </xf>
    <xf numFmtId="178" fontId="2" fillId="5" borderId="52" xfId="4" applyNumberFormat="1" applyFill="1" applyBorder="1" applyAlignment="1">
      <alignment horizontal="center" vertical="center"/>
    </xf>
    <xf numFmtId="183" fontId="20" fillId="0" borderId="43" xfId="4" applyNumberFormat="1" applyFont="1" applyBorder="1">
      <alignment vertical="center"/>
    </xf>
    <xf numFmtId="182" fontId="20" fillId="0" borderId="52" xfId="4" applyNumberFormat="1" applyFont="1" applyBorder="1">
      <alignment vertical="center"/>
    </xf>
    <xf numFmtId="183" fontId="20" fillId="0" borderId="54" xfId="4" applyNumberFormat="1" applyFont="1" applyBorder="1">
      <alignment vertical="center"/>
    </xf>
    <xf numFmtId="182" fontId="20" fillId="0" borderId="55" xfId="4" applyNumberFormat="1" applyFont="1" applyBorder="1">
      <alignment vertical="center"/>
    </xf>
    <xf numFmtId="182" fontId="20" fillId="0" borderId="10" xfId="4" applyNumberFormat="1" applyFont="1" applyBorder="1">
      <alignment vertical="center"/>
    </xf>
    <xf numFmtId="182" fontId="20" fillId="0" borderId="44" xfId="4" applyNumberFormat="1" applyFont="1" applyBorder="1">
      <alignment vertical="center"/>
    </xf>
    <xf numFmtId="182" fontId="20" fillId="0" borderId="56" xfId="4" applyNumberFormat="1" applyFont="1" applyBorder="1">
      <alignment vertical="center"/>
    </xf>
    <xf numFmtId="182" fontId="2" fillId="3" borderId="52" xfId="4" applyNumberFormat="1" applyFill="1" applyBorder="1">
      <alignment vertical="center"/>
    </xf>
    <xf numFmtId="182" fontId="2" fillId="3" borderId="55" xfId="4" applyNumberFormat="1" applyFill="1" applyBorder="1">
      <alignment vertical="center"/>
    </xf>
    <xf numFmtId="176" fontId="22" fillId="0" borderId="10" xfId="4" applyNumberFormat="1" applyFont="1" applyBorder="1" applyAlignment="1">
      <alignment horizontal="center" vertical="center"/>
    </xf>
    <xf numFmtId="176" fontId="22" fillId="0" borderId="10" xfId="4" applyNumberFormat="1" applyFont="1" applyBorder="1" applyAlignment="1">
      <alignment horizontal="center" vertical="center" wrapText="1"/>
    </xf>
    <xf numFmtId="179" fontId="2" fillId="0" borderId="11" xfId="4" applyNumberFormat="1" applyBorder="1" applyAlignment="1">
      <alignment horizontal="right" vertical="center"/>
    </xf>
    <xf numFmtId="181" fontId="2" fillId="0" borderId="11" xfId="4" applyNumberFormat="1" applyBorder="1">
      <alignment vertical="center"/>
    </xf>
    <xf numFmtId="181" fontId="2" fillId="0" borderId="0" xfId="4" applyNumberFormat="1">
      <alignment vertical="center"/>
    </xf>
    <xf numFmtId="0" fontId="23" fillId="0" borderId="0" xfId="0" applyFont="1"/>
    <xf numFmtId="179" fontId="2" fillId="0" borderId="0" xfId="4" applyNumberFormat="1" applyAlignment="1">
      <alignment horizontal="right" vertical="center"/>
    </xf>
    <xf numFmtId="0" fontId="2" fillId="0" borderId="0" xfId="0" applyFont="1" applyAlignment="1">
      <alignment vertical="center"/>
    </xf>
    <xf numFmtId="182" fontId="18" fillId="3" borderId="52" xfId="4" applyNumberFormat="1" applyFont="1" applyFill="1" applyBorder="1">
      <alignment vertical="center"/>
    </xf>
    <xf numFmtId="183" fontId="2" fillId="5" borderId="57" xfId="4" applyNumberFormat="1" applyFill="1" applyBorder="1">
      <alignment vertical="center"/>
    </xf>
    <xf numFmtId="182" fontId="20" fillId="0" borderId="12" xfId="4" applyNumberFormat="1" applyFont="1" applyBorder="1">
      <alignment vertical="center"/>
    </xf>
    <xf numFmtId="183" fontId="2" fillId="5" borderId="47" xfId="4" applyNumberFormat="1" applyFill="1" applyBorder="1">
      <alignment vertical="center"/>
    </xf>
    <xf numFmtId="182" fontId="20" fillId="0" borderId="36" xfId="4" applyNumberFormat="1" applyFont="1" applyBorder="1">
      <alignment vertical="center"/>
    </xf>
    <xf numFmtId="0" fontId="1" fillId="0" borderId="0" xfId="4" applyFont="1">
      <alignment vertical="center"/>
    </xf>
    <xf numFmtId="179" fontId="2" fillId="6" borderId="10" xfId="4" applyNumberFormat="1" applyFill="1" applyBorder="1" applyAlignment="1">
      <alignment horizontal="right" vertical="center"/>
    </xf>
    <xf numFmtId="176" fontId="2" fillId="6" borderId="10" xfId="4" applyNumberFormat="1" applyFill="1" applyBorder="1" applyAlignment="1">
      <alignment horizontal="right" vertical="center"/>
    </xf>
    <xf numFmtId="0" fontId="14" fillId="0" borderId="58" xfId="0" applyFont="1" applyBorder="1" applyAlignment="1">
      <alignment shrinkToFit="1"/>
    </xf>
    <xf numFmtId="0" fontId="14" fillId="0" borderId="59" xfId="0" applyFont="1" applyBorder="1" applyAlignment="1">
      <alignment shrinkToFit="1"/>
    </xf>
    <xf numFmtId="0" fontId="14" fillId="0" borderId="60" xfId="0" applyFont="1" applyBorder="1" applyAlignment="1">
      <alignment shrinkToFit="1"/>
    </xf>
    <xf numFmtId="184" fontId="7" fillId="0" borderId="41" xfId="0" applyNumberFormat="1" applyFont="1" applyBorder="1"/>
    <xf numFmtId="0" fontId="14" fillId="0" borderId="59" xfId="0" applyFont="1" applyBorder="1"/>
    <xf numFmtId="0" fontId="14" fillId="0" borderId="60" xfId="0" applyFont="1" applyBorder="1"/>
    <xf numFmtId="176" fontId="9" fillId="0" borderId="61" xfId="0" applyNumberFormat="1" applyFont="1" applyBorder="1"/>
    <xf numFmtId="183" fontId="9" fillId="0" borderId="61" xfId="0" applyNumberFormat="1" applyFont="1" applyBorder="1"/>
    <xf numFmtId="182" fontId="9" fillId="0" borderId="61" xfId="0" applyNumberFormat="1" applyFont="1" applyBorder="1" applyAlignment="1">
      <alignment horizontal="right"/>
    </xf>
    <xf numFmtId="184" fontId="7" fillId="0" borderId="62" xfId="0" applyNumberFormat="1" applyFont="1" applyBorder="1"/>
    <xf numFmtId="176" fontId="8" fillId="0" borderId="7" xfId="0" applyNumberFormat="1" applyFont="1" applyBorder="1"/>
    <xf numFmtId="183" fontId="8" fillId="0" borderId="7" xfId="0" applyNumberFormat="1" applyFont="1" applyBorder="1"/>
    <xf numFmtId="182" fontId="8" fillId="0" borderId="7" xfId="0" applyNumberFormat="1" applyFont="1" applyBorder="1" applyAlignment="1">
      <alignment horizontal="right"/>
    </xf>
    <xf numFmtId="177" fontId="1" fillId="0" borderId="12" xfId="3" applyNumberFormat="1" applyFont="1" applyBorder="1" applyAlignment="1">
      <alignment horizontal="center" vertical="center"/>
    </xf>
    <xf numFmtId="177" fontId="1" fillId="0" borderId="0" xfId="3" applyNumberFormat="1" applyFont="1">
      <alignment vertical="center"/>
    </xf>
    <xf numFmtId="177" fontId="1" fillId="0" borderId="8" xfId="3" applyNumberFormat="1" applyFont="1" applyBorder="1" applyAlignment="1">
      <alignment horizontal="center" vertical="center"/>
    </xf>
    <xf numFmtId="0" fontId="9" fillId="0" borderId="2" xfId="0" applyFont="1" applyBorder="1" applyAlignment="1">
      <alignment horizontal="center"/>
    </xf>
    <xf numFmtId="0" fontId="14" fillId="0" borderId="63" xfId="0" applyFont="1" applyBorder="1"/>
    <xf numFmtId="0" fontId="9" fillId="0" borderId="15" xfId="0" applyFont="1" applyBorder="1" applyAlignment="1">
      <alignment horizontal="right"/>
    </xf>
    <xf numFmtId="0" fontId="14" fillId="0" borderId="64" xfId="0" applyFont="1" applyBorder="1"/>
    <xf numFmtId="176" fontId="9" fillId="0" borderId="15" xfId="0" applyNumberFormat="1" applyFont="1" applyBorder="1"/>
    <xf numFmtId="176" fontId="9" fillId="0" borderId="62" xfId="0" applyNumberFormat="1" applyFont="1" applyBorder="1"/>
    <xf numFmtId="0" fontId="25" fillId="0" borderId="0" xfId="0" applyFont="1"/>
    <xf numFmtId="0" fontId="26"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vertical="center"/>
    </xf>
    <xf numFmtId="0" fontId="27" fillId="0" borderId="0" xfId="0" applyFont="1" applyAlignment="1">
      <alignment vertical="center"/>
    </xf>
    <xf numFmtId="0" fontId="27" fillId="0" borderId="0" xfId="0" applyFont="1" applyAlignment="1">
      <alignment horizontal="center" vertical="center"/>
    </xf>
    <xf numFmtId="0" fontId="28" fillId="0" borderId="0" xfId="0" applyFont="1"/>
    <xf numFmtId="0" fontId="25" fillId="0" borderId="0" xfId="0" applyFont="1" applyAlignment="1">
      <alignment horizontal="center"/>
    </xf>
    <xf numFmtId="0" fontId="29" fillId="0" borderId="5" xfId="0" applyFont="1" applyBorder="1"/>
    <xf numFmtId="0" fontId="29" fillId="0" borderId="65" xfId="0" applyFont="1" applyBorder="1" applyAlignment="1">
      <alignment horizontal="center"/>
    </xf>
    <xf numFmtId="0" fontId="29" fillId="0" borderId="16" xfId="0" applyFont="1" applyBorder="1" applyAlignment="1">
      <alignment horizontal="center"/>
    </xf>
    <xf numFmtId="0" fontId="29" fillId="0" borderId="15" xfId="0" applyFont="1" applyBorder="1" applyAlignment="1">
      <alignment horizontal="center"/>
    </xf>
    <xf numFmtId="0" fontId="29" fillId="0" borderId="66" xfId="0" applyFont="1" applyBorder="1" applyAlignment="1">
      <alignment horizontal="center" vertical="top"/>
    </xf>
    <xf numFmtId="0" fontId="29" fillId="0" borderId="4" xfId="0" applyFont="1" applyBorder="1" applyAlignment="1">
      <alignment horizontal="center" vertical="top"/>
    </xf>
    <xf numFmtId="0" fontId="29" fillId="0" borderId="3" xfId="0" applyFont="1" applyBorder="1" applyAlignment="1">
      <alignment horizontal="center" vertical="top"/>
    </xf>
    <xf numFmtId="0" fontId="29" fillId="0" borderId="66" xfId="0" applyFont="1" applyBorder="1" applyAlignment="1">
      <alignment horizontal="center"/>
    </xf>
    <xf numFmtId="0" fontId="29" fillId="0" borderId="4" xfId="0" applyFont="1" applyBorder="1" applyAlignment="1">
      <alignment horizontal="center" shrinkToFit="1"/>
    </xf>
    <xf numFmtId="0" fontId="29" fillId="0" borderId="3" xfId="0" applyFont="1" applyBorder="1" applyAlignment="1">
      <alignment horizontal="center" shrinkToFit="1"/>
    </xf>
    <xf numFmtId="0" fontId="29" fillId="0" borderId="66" xfId="0" applyFont="1" applyBorder="1" applyAlignment="1">
      <alignment horizontal="right"/>
    </xf>
    <xf numFmtId="0" fontId="29" fillId="0" borderId="18" xfId="0" applyFont="1" applyBorder="1" applyAlignment="1">
      <alignment horizontal="right"/>
    </xf>
    <xf numFmtId="0" fontId="29" fillId="0" borderId="3" xfId="0" applyFont="1" applyBorder="1" applyAlignment="1">
      <alignment horizontal="right"/>
    </xf>
    <xf numFmtId="0" fontId="29" fillId="0" borderId="10" xfId="0" applyFont="1" applyBorder="1" applyAlignment="1">
      <alignment horizontal="right" shrinkToFit="1"/>
    </xf>
    <xf numFmtId="0" fontId="29" fillId="0" borderId="0" xfId="0" applyFont="1" applyAlignment="1">
      <alignment horizontal="center" shrinkToFit="1"/>
    </xf>
    <xf numFmtId="0" fontId="29" fillId="0" borderId="0" xfId="0" applyFont="1" applyAlignment="1">
      <alignment shrinkToFit="1"/>
    </xf>
    <xf numFmtId="179" fontId="29" fillId="0" borderId="67" xfId="0" applyNumberFormat="1" applyFont="1" applyBorder="1" applyAlignment="1">
      <alignment horizontal="right" shrinkToFit="1"/>
    </xf>
    <xf numFmtId="179" fontId="29" fillId="0" borderId="24" xfId="0" applyNumberFormat="1" applyFont="1" applyBorder="1" applyAlignment="1">
      <alignment horizontal="right" shrinkToFit="1"/>
    </xf>
    <xf numFmtId="179" fontId="29" fillId="0" borderId="1" xfId="0" applyNumberFormat="1" applyFont="1" applyBorder="1" applyAlignment="1">
      <alignment horizontal="right" shrinkToFit="1"/>
    </xf>
    <xf numFmtId="0" fontId="25" fillId="0" borderId="0" xfId="0" applyFont="1" applyAlignment="1">
      <alignment shrinkToFit="1"/>
    </xf>
    <xf numFmtId="0" fontId="29" fillId="0" borderId="1" xfId="0" applyFont="1" applyBorder="1" applyAlignment="1">
      <alignment horizontal="right" shrinkToFit="1"/>
    </xf>
    <xf numFmtId="0" fontId="29" fillId="0" borderId="23" xfId="0" applyFont="1" applyBorder="1" applyAlignment="1">
      <alignment horizontal="center" shrinkToFit="1"/>
    </xf>
    <xf numFmtId="0" fontId="29" fillId="0" borderId="6" xfId="0" applyFont="1" applyBorder="1" applyAlignment="1">
      <alignment shrinkToFit="1"/>
    </xf>
    <xf numFmtId="0" fontId="29" fillId="0" borderId="6" xfId="0" applyFont="1" applyBorder="1" applyAlignment="1">
      <alignment horizontal="center" shrinkToFit="1"/>
    </xf>
    <xf numFmtId="179" fontId="29" fillId="0" borderId="68" xfId="0" applyNumberFormat="1" applyFont="1" applyBorder="1" applyAlignment="1">
      <alignment horizontal="right" shrinkToFit="1"/>
    </xf>
    <xf numFmtId="179" fontId="29" fillId="0" borderId="18" xfId="0" applyNumberFormat="1" applyFont="1" applyBorder="1" applyAlignment="1">
      <alignment horizontal="right" shrinkToFit="1"/>
    </xf>
    <xf numFmtId="0" fontId="29" fillId="0" borderId="7" xfId="0" applyFont="1" applyBorder="1" applyAlignment="1">
      <alignment horizontal="right" shrinkToFit="1"/>
    </xf>
    <xf numFmtId="0" fontId="29" fillId="0" borderId="17" xfId="0" applyFont="1" applyBorder="1" applyAlignment="1">
      <alignment horizontal="center" shrinkToFit="1"/>
    </xf>
    <xf numFmtId="0" fontId="29" fillId="0" borderId="5" xfId="0" applyFont="1" applyBorder="1" applyAlignment="1">
      <alignment shrinkToFit="1"/>
    </xf>
    <xf numFmtId="0" fontId="29" fillId="0" borderId="5" xfId="0" applyFont="1" applyBorder="1" applyAlignment="1">
      <alignment horizontal="center" shrinkToFit="1"/>
    </xf>
    <xf numFmtId="179" fontId="29" fillId="0" borderId="69" xfId="0" applyNumberFormat="1" applyFont="1" applyBorder="1" applyAlignment="1">
      <alignment horizontal="right" shrinkToFit="1"/>
    </xf>
    <xf numFmtId="179" fontId="29" fillId="0" borderId="70" xfId="0" applyNumberFormat="1" applyFont="1" applyBorder="1" applyAlignment="1">
      <alignment horizontal="right" shrinkToFit="1"/>
    </xf>
    <xf numFmtId="179" fontId="29" fillId="0" borderId="61" xfId="0" applyNumberFormat="1" applyFont="1" applyBorder="1" applyAlignment="1">
      <alignment horizontal="right" shrinkToFit="1"/>
    </xf>
    <xf numFmtId="179" fontId="29" fillId="0" borderId="71" xfId="0" applyNumberFormat="1" applyFont="1" applyBorder="1" applyAlignment="1">
      <alignment horizontal="right" shrinkToFit="1"/>
    </xf>
    <xf numFmtId="179" fontId="29" fillId="0" borderId="7" xfId="0" applyNumberFormat="1" applyFont="1" applyBorder="1" applyAlignment="1">
      <alignment horizontal="right" shrinkToFit="1"/>
    </xf>
    <xf numFmtId="0" fontId="29" fillId="0" borderId="12" xfId="0" applyFont="1" applyBorder="1" applyAlignment="1">
      <alignment horizontal="right" shrinkToFit="1"/>
    </xf>
    <xf numFmtId="179" fontId="29" fillId="0" borderId="66" xfId="0" applyNumberFormat="1" applyFont="1" applyBorder="1" applyAlignment="1">
      <alignment horizontal="right" shrinkToFit="1"/>
    </xf>
    <xf numFmtId="179" fontId="29" fillId="0" borderId="4" xfId="0" applyNumberFormat="1" applyFont="1" applyBorder="1" applyAlignment="1">
      <alignment horizontal="right" shrinkToFit="1"/>
    </xf>
    <xf numFmtId="179" fontId="29" fillId="0" borderId="15" xfId="0" applyNumberFormat="1" applyFont="1" applyBorder="1" applyAlignment="1">
      <alignment horizontal="right" shrinkToFit="1"/>
    </xf>
    <xf numFmtId="0" fontId="29" fillId="0" borderId="72" xfId="0" applyFont="1" applyBorder="1" applyAlignment="1">
      <alignment horizontal="right" shrinkToFit="1"/>
    </xf>
    <xf numFmtId="0" fontId="29" fillId="0" borderId="73" xfId="0" applyFont="1" applyBorder="1" applyAlignment="1">
      <alignment horizontal="center" shrinkToFit="1"/>
    </xf>
    <xf numFmtId="0" fontId="29" fillId="0" borderId="74" xfId="0" applyFont="1" applyBorder="1" applyAlignment="1">
      <alignment shrinkToFit="1"/>
    </xf>
    <xf numFmtId="179" fontId="29" fillId="0" borderId="75" xfId="0" applyNumberFormat="1" applyFont="1" applyBorder="1" applyAlignment="1">
      <alignment horizontal="right" shrinkToFit="1"/>
    </xf>
    <xf numFmtId="179" fontId="29" fillId="0" borderId="76" xfId="0" applyNumberFormat="1" applyFont="1" applyBorder="1" applyAlignment="1">
      <alignment horizontal="right" shrinkToFit="1"/>
    </xf>
    <xf numFmtId="179" fontId="29" fillId="0" borderId="41" xfId="0" applyNumberFormat="1" applyFont="1" applyBorder="1" applyAlignment="1">
      <alignment horizontal="right" shrinkToFit="1"/>
    </xf>
    <xf numFmtId="0" fontId="29" fillId="0" borderId="14" xfId="0" applyFont="1" applyBorder="1"/>
    <xf numFmtId="0" fontId="29" fillId="0" borderId="0" xfId="0" applyFont="1" applyAlignment="1">
      <alignment horizontal="center"/>
    </xf>
    <xf numFmtId="0" fontId="29" fillId="0" borderId="0" xfId="0" applyFont="1"/>
    <xf numFmtId="176" fontId="29" fillId="0" borderId="0" xfId="0" applyNumberFormat="1" applyFont="1"/>
    <xf numFmtId="0" fontId="30" fillId="0" borderId="0" xfId="0" applyFont="1"/>
    <xf numFmtId="176" fontId="30" fillId="0" borderId="0" xfId="0" applyNumberFormat="1" applyFont="1"/>
    <xf numFmtId="0" fontId="31" fillId="0" borderId="0" xfId="0" applyFont="1"/>
    <xf numFmtId="0" fontId="2" fillId="0" borderId="11" xfId="4" applyBorder="1" applyAlignment="1">
      <alignment horizontal="center" vertical="center"/>
    </xf>
    <xf numFmtId="0" fontId="2" fillId="0" borderId="0" xfId="4" applyAlignment="1">
      <alignment horizontal="center" vertical="center"/>
    </xf>
    <xf numFmtId="0" fontId="2" fillId="0" borderId="10" xfId="4" applyBorder="1" applyAlignment="1">
      <alignment horizontal="center" vertical="center"/>
    </xf>
    <xf numFmtId="0" fontId="2" fillId="0" borderId="12" xfId="4" applyBorder="1" applyAlignment="1">
      <alignment horizontal="center" vertical="center"/>
    </xf>
    <xf numFmtId="0" fontId="2" fillId="0" borderId="9" xfId="4" applyBorder="1" applyAlignment="1">
      <alignment horizontal="center" vertical="center"/>
    </xf>
    <xf numFmtId="0" fontId="8" fillId="0" borderId="0" xfId="0" applyFont="1" applyAlignment="1">
      <alignment horizontal="center" vertical="center"/>
    </xf>
    <xf numFmtId="0" fontId="8" fillId="0" borderId="23" xfId="0" applyFont="1" applyBorder="1" applyAlignment="1">
      <alignment horizontal="center"/>
    </xf>
    <xf numFmtId="0" fontId="8" fillId="0" borderId="6" xfId="0" applyFont="1" applyBorder="1" applyAlignment="1">
      <alignment horizontal="center"/>
    </xf>
    <xf numFmtId="0" fontId="8" fillId="0" borderId="24" xfId="0" applyFont="1" applyBorder="1" applyAlignment="1">
      <alignment horizontal="center"/>
    </xf>
    <xf numFmtId="0" fontId="9" fillId="0" borderId="15" xfId="0" applyFont="1" applyBorder="1" applyAlignment="1">
      <alignment horizontal="center" vertical="center" wrapText="1"/>
    </xf>
    <xf numFmtId="0" fontId="9" fillId="0" borderId="3" xfId="0" applyFont="1" applyBorder="1" applyAlignment="1">
      <alignment horizontal="center" vertical="center"/>
    </xf>
    <xf numFmtId="0" fontId="9" fillId="0" borderId="77" xfId="0" applyFont="1" applyBorder="1" applyAlignment="1">
      <alignment horizontal="center" vertical="center"/>
    </xf>
    <xf numFmtId="0" fontId="9" fillId="0" borderId="14" xfId="0" applyFont="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9" fillId="0" borderId="2" xfId="0" applyFont="1" applyBorder="1" applyAlignment="1">
      <alignment horizontal="center"/>
    </xf>
    <xf numFmtId="0" fontId="9" fillId="0" borderId="0" xfId="0" applyFont="1" applyAlignment="1">
      <alignment horizontal="center"/>
    </xf>
    <xf numFmtId="0" fontId="9" fillId="0" borderId="4" xfId="0" applyFont="1" applyBorder="1" applyAlignment="1">
      <alignment horizontal="center"/>
    </xf>
    <xf numFmtId="0" fontId="9" fillId="0" borderId="78" xfId="0" applyFont="1" applyBorder="1" applyAlignment="1">
      <alignment horizontal="center"/>
    </xf>
    <xf numFmtId="0" fontId="9" fillId="0" borderId="79" xfId="0" applyFont="1" applyBorder="1" applyAlignment="1">
      <alignment horizontal="center"/>
    </xf>
    <xf numFmtId="0" fontId="9" fillId="0" borderId="76" xfId="0" applyFont="1" applyBorder="1" applyAlignment="1">
      <alignment horizontal="center"/>
    </xf>
    <xf numFmtId="0" fontId="34" fillId="0" borderId="0" xfId="0" applyFont="1" applyAlignment="1">
      <alignment horizontal="center" vertical="center"/>
    </xf>
    <xf numFmtId="0" fontId="27" fillId="0" borderId="0" xfId="0" applyFont="1" applyAlignment="1">
      <alignment horizontal="left" vertical="distributed" wrapText="1"/>
    </xf>
    <xf numFmtId="0" fontId="29" fillId="0" borderId="83" xfId="0" applyFont="1" applyBorder="1" applyAlignment="1">
      <alignment horizontal="center" shrinkToFit="1"/>
    </xf>
    <xf numFmtId="0" fontId="29" fillId="0" borderId="84" xfId="0" applyFont="1" applyBorder="1" applyAlignment="1">
      <alignment horizontal="center" shrinkToFit="1"/>
    </xf>
    <xf numFmtId="0" fontId="29" fillId="0" borderId="17" xfId="0" applyFont="1" applyBorder="1" applyAlignment="1">
      <alignment horizontal="center" shrinkToFit="1"/>
    </xf>
    <xf numFmtId="0" fontId="29" fillId="0" borderId="5" xfId="0" applyFont="1" applyBorder="1" applyAlignment="1">
      <alignment horizontal="center" shrinkToFit="1"/>
    </xf>
    <xf numFmtId="0" fontId="29" fillId="0" borderId="78" xfId="0" applyFont="1" applyBorder="1" applyAlignment="1">
      <alignment horizontal="center" shrinkToFit="1"/>
    </xf>
    <xf numFmtId="0" fontId="29" fillId="0" borderId="79" xfId="0" applyFont="1" applyBorder="1" applyAlignment="1">
      <alignment horizontal="center" shrinkToFit="1"/>
    </xf>
    <xf numFmtId="0" fontId="32" fillId="0" borderId="0" xfId="0" applyFont="1" applyAlignment="1">
      <alignment horizontal="center" vertical="center"/>
    </xf>
    <xf numFmtId="0" fontId="33" fillId="0" borderId="15" xfId="0" applyFont="1" applyBorder="1" applyAlignment="1">
      <alignment horizontal="center" vertical="center" wrapText="1"/>
    </xf>
    <xf numFmtId="0" fontId="33" fillId="0" borderId="3" xfId="0" applyFont="1" applyBorder="1" applyAlignment="1">
      <alignment horizontal="center" vertical="center"/>
    </xf>
    <xf numFmtId="0" fontId="33" fillId="0" borderId="77" xfId="0" applyFont="1" applyBorder="1" applyAlignment="1">
      <alignment horizontal="center" vertical="center"/>
    </xf>
    <xf numFmtId="58" fontId="26" fillId="0" borderId="0" xfId="0" applyNumberFormat="1" applyFont="1" applyAlignment="1">
      <alignment horizontal="distributed" vertical="center"/>
    </xf>
    <xf numFmtId="0" fontId="26" fillId="0" borderId="0" xfId="0" applyFont="1" applyAlignment="1">
      <alignment horizontal="distributed" vertical="center"/>
    </xf>
    <xf numFmtId="0" fontId="27" fillId="0" borderId="0" xfId="0" applyFont="1" applyAlignment="1">
      <alignment horizontal="left" vertical="distributed"/>
    </xf>
    <xf numFmtId="0" fontId="29" fillId="0" borderId="13" xfId="0" applyFont="1" applyBorder="1" applyAlignment="1">
      <alignment horizontal="center" vertical="center"/>
    </xf>
    <xf numFmtId="0" fontId="29" fillId="0" borderId="80" xfId="0" applyFont="1" applyBorder="1" applyAlignment="1">
      <alignment horizontal="center" vertical="center"/>
    </xf>
    <xf numFmtId="0" fontId="29" fillId="0" borderId="2" xfId="0" applyFont="1" applyBorder="1" applyAlignment="1">
      <alignment horizontal="center" vertical="center"/>
    </xf>
    <xf numFmtId="0" fontId="29" fillId="0" borderId="81" xfId="0" applyFont="1" applyBorder="1" applyAlignment="1">
      <alignment horizontal="center" vertical="center"/>
    </xf>
    <xf numFmtId="0" fontId="29" fillId="0" borderId="17" xfId="0" applyFont="1" applyBorder="1" applyAlignment="1">
      <alignment horizontal="center" vertical="center"/>
    </xf>
    <xf numFmtId="0" fontId="29" fillId="0" borderId="82" xfId="0" applyFont="1" applyBorder="1" applyAlignment="1">
      <alignment horizontal="center" vertical="center"/>
    </xf>
    <xf numFmtId="0" fontId="9" fillId="0" borderId="83" xfId="0" applyFont="1" applyBorder="1" applyAlignment="1">
      <alignment horizontal="center"/>
    </xf>
    <xf numFmtId="0" fontId="9" fillId="0" borderId="84" xfId="0" applyFont="1" applyBorder="1" applyAlignment="1">
      <alignment horizontal="center"/>
    </xf>
    <xf numFmtId="0" fontId="9" fillId="0" borderId="70" xfId="0" applyFont="1" applyBorder="1" applyAlignment="1">
      <alignment horizontal="center"/>
    </xf>
    <xf numFmtId="0" fontId="9" fillId="0" borderId="85" xfId="0" applyFont="1" applyBorder="1" applyAlignment="1">
      <alignment horizontal="center"/>
    </xf>
    <xf numFmtId="0" fontId="9" fillId="0" borderId="86" xfId="0" applyFont="1" applyBorder="1" applyAlignment="1">
      <alignment horizontal="center"/>
    </xf>
    <xf numFmtId="0" fontId="9" fillId="0" borderId="87" xfId="0" applyFont="1" applyBorder="1" applyAlignment="1">
      <alignment horizontal="center"/>
    </xf>
    <xf numFmtId="0" fontId="8" fillId="0" borderId="17" xfId="0" applyFont="1" applyBorder="1" applyAlignment="1">
      <alignment horizontal="center"/>
    </xf>
    <xf numFmtId="0" fontId="8" fillId="0" borderId="5" xfId="0" applyFont="1" applyBorder="1" applyAlignment="1">
      <alignment horizontal="center"/>
    </xf>
    <xf numFmtId="0" fontId="8" fillId="0" borderId="18" xfId="0" applyFont="1" applyBorder="1" applyAlignment="1">
      <alignment horizontal="center"/>
    </xf>
    <xf numFmtId="0" fontId="8" fillId="0" borderId="0" xfId="0" applyFont="1" applyAlignment="1">
      <alignment horizontal="center"/>
    </xf>
    <xf numFmtId="0" fontId="6" fillId="0" borderId="15" xfId="0" applyFont="1" applyBorder="1" applyAlignment="1">
      <alignment horizontal="center" vertical="center" wrapText="1"/>
    </xf>
    <xf numFmtId="0" fontId="6" fillId="0" borderId="3" xfId="0" applyFont="1" applyBorder="1" applyAlignment="1">
      <alignment horizontal="center" vertical="center"/>
    </xf>
    <xf numFmtId="0" fontId="6" fillId="0" borderId="77" xfId="0" applyFont="1" applyBorder="1" applyAlignment="1">
      <alignment horizontal="center" vertical="center"/>
    </xf>
    <xf numFmtId="0" fontId="14" fillId="0" borderId="58" xfId="0" applyFont="1" applyBorder="1" applyAlignment="1">
      <alignment horizontal="center" wrapText="1" shrinkToFit="1"/>
    </xf>
    <xf numFmtId="0" fontId="0" fillId="0" borderId="64" xfId="0" applyBorder="1" applyAlignment="1">
      <alignment horizontal="center" wrapText="1" shrinkToFit="1"/>
    </xf>
    <xf numFmtId="0" fontId="0" fillId="0" borderId="60" xfId="0" applyBorder="1" applyAlignment="1">
      <alignment horizontal="center" wrapText="1" shrinkToFit="1"/>
    </xf>
    <xf numFmtId="177" fontId="2" fillId="0" borderId="15" xfId="0" applyNumberFormat="1" applyFont="1" applyBorder="1" applyAlignment="1">
      <alignment horizontal="center" vertical="center" wrapText="1"/>
    </xf>
    <xf numFmtId="0" fontId="0" fillId="0" borderId="3" xfId="0" applyBorder="1" applyAlignment="1">
      <alignment horizontal="center" vertical="center"/>
    </xf>
    <xf numFmtId="0" fontId="0" fillId="0" borderId="7" xfId="0" applyBorder="1" applyAlignment="1">
      <alignment horizontal="center" vertical="center"/>
    </xf>
    <xf numFmtId="0" fontId="14" fillId="0" borderId="0" xfId="0" applyFont="1" applyAlignment="1">
      <alignment horizontal="center" vertical="center"/>
    </xf>
    <xf numFmtId="0" fontId="0" fillId="0" borderId="0" xfId="0" applyAlignment="1">
      <alignment horizontal="center"/>
    </xf>
    <xf numFmtId="0" fontId="2" fillId="0" borderId="0" xfId="0" applyFont="1" applyAlignment="1">
      <alignment vertical="center" wrapText="1"/>
    </xf>
    <xf numFmtId="0" fontId="0" fillId="0" borderId="0" xfId="0" applyAlignment="1">
      <alignment vertical="center" wrapText="1"/>
    </xf>
    <xf numFmtId="177" fontId="2" fillId="0" borderId="78" xfId="0" applyNumberFormat="1" applyFont="1" applyBorder="1" applyAlignment="1">
      <alignment horizontal="center"/>
    </xf>
    <xf numFmtId="0" fontId="0" fillId="0" borderId="79" xfId="0" applyBorder="1" applyAlignment="1">
      <alignment horizontal="center"/>
    </xf>
    <xf numFmtId="177" fontId="2" fillId="0" borderId="23" xfId="0" applyNumberFormat="1" applyFont="1" applyBorder="1" applyAlignment="1">
      <alignment horizontal="center"/>
    </xf>
    <xf numFmtId="0" fontId="0" fillId="0" borderId="6" xfId="0" applyBorder="1" applyAlignment="1">
      <alignment horizontal="center"/>
    </xf>
    <xf numFmtId="177" fontId="2" fillId="0" borderId="12" xfId="3" applyNumberFormat="1" applyBorder="1" applyAlignment="1">
      <alignment horizontal="center" vertical="center" wrapText="1"/>
    </xf>
    <xf numFmtId="0" fontId="0" fillId="0" borderId="8" xfId="0" applyBorder="1" applyAlignment="1">
      <alignment vertical="center" wrapText="1"/>
    </xf>
    <xf numFmtId="0" fontId="0" fillId="0" borderId="9" xfId="0" applyBorder="1" applyAlignment="1">
      <alignment vertical="center" wrapText="1"/>
    </xf>
    <xf numFmtId="177" fontId="2" fillId="0" borderId="88" xfId="3" applyNumberFormat="1" applyBorder="1" applyAlignment="1">
      <alignment horizontal="center" vertical="center"/>
    </xf>
    <xf numFmtId="0" fontId="0" fillId="0" borderId="89" xfId="0" applyBorder="1" applyAlignment="1">
      <alignment horizontal="center" vertical="center"/>
    </xf>
    <xf numFmtId="177" fontId="2" fillId="0" borderId="45" xfId="3" applyNumberFormat="1" applyBorder="1" applyAlignment="1">
      <alignment horizontal="center" vertical="center"/>
    </xf>
    <xf numFmtId="0" fontId="0" fillId="0" borderId="90" xfId="0" applyBorder="1" applyAlignment="1">
      <alignment horizontal="center" vertical="center"/>
    </xf>
    <xf numFmtId="176" fontId="2" fillId="4" borderId="91" xfId="4" applyNumberFormat="1" applyFill="1" applyBorder="1" applyAlignment="1">
      <alignment horizontal="center" vertical="center"/>
    </xf>
    <xf numFmtId="0" fontId="0" fillId="4" borderId="92" xfId="0" applyFill="1" applyBorder="1" applyAlignment="1">
      <alignment horizontal="center" vertical="center"/>
    </xf>
    <xf numFmtId="0" fontId="0" fillId="4" borderId="93" xfId="0" applyFill="1" applyBorder="1" applyAlignment="1">
      <alignment horizontal="center" vertical="center"/>
    </xf>
    <xf numFmtId="176" fontId="2" fillId="5" borderId="91" xfId="4" applyNumberFormat="1" applyFill="1" applyBorder="1" applyAlignment="1">
      <alignment horizontal="center" vertical="center"/>
    </xf>
    <xf numFmtId="0" fontId="0" fillId="5" borderId="92" xfId="0" applyFill="1" applyBorder="1" applyAlignment="1">
      <alignment horizontal="center" vertical="center"/>
    </xf>
    <xf numFmtId="0" fontId="0" fillId="5" borderId="93" xfId="0" applyFill="1" applyBorder="1" applyAlignment="1">
      <alignment horizontal="center" vertical="center"/>
    </xf>
  </cellXfs>
  <cellStyles count="6">
    <cellStyle name="会計（小数０桁）" xfId="1" xr:uid="{00000000-0005-0000-0000-000000000000}"/>
    <cellStyle name="標準" xfId="0" builtinId="0"/>
    <cellStyle name="標準 2" xfId="2" xr:uid="{00000000-0005-0000-0000-000002000000}"/>
    <cellStyle name="標準_4-2 臨財債発行可能額（５年分）H18" xfId="3" xr:uid="{00000000-0005-0000-0000-000003000000}"/>
    <cellStyle name="標準_普交交付額推移（表・グラフ）" xfId="4" xr:uid="{00000000-0005-0000-0000-000004000000}"/>
    <cellStyle name="未定義" xfId="5" xr:uid="{00000000-0005-0000-0000-000005000000}"/>
  </cellStyles>
  <dxfs count="1">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77"/>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0.12590457521974438"/>
          <c:y val="7.6106260462407066E-2"/>
          <c:w val="0.8625186992065248"/>
          <c:h val="0.81769982171237354"/>
        </c:manualLayout>
      </c:layout>
      <c:bar3DChart>
        <c:barDir val="col"/>
        <c:grouping val="stacked"/>
        <c:varyColors val="0"/>
        <c:ser>
          <c:idx val="0"/>
          <c:order val="0"/>
          <c:tx>
            <c:strRef>
              <c:f>'ＢＤ（印刷不要）'!$B$28</c:f>
              <c:strCache>
                <c:ptCount val="1"/>
                <c:pt idx="0">
                  <c:v>普通交付税</c:v>
                </c:pt>
              </c:strCache>
            </c:strRef>
          </c:tx>
          <c:spPr>
            <a:solidFill>
              <a:srgbClr val="9999FF"/>
            </a:solidFill>
            <a:ln w="12700">
              <a:solidFill>
                <a:srgbClr val="000000"/>
              </a:solidFill>
              <a:prstDash val="solid"/>
            </a:ln>
          </c:spPr>
          <c:invertIfNegative val="0"/>
          <c:cat>
            <c:numRef>
              <c:f>'ＢＤ（印刷不要）'!$A$29:$A$49</c:f>
              <c:numCache>
                <c:formatCode>#,##0_ </c:formatCode>
                <c:ptCount val="21"/>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numCache>
            </c:numRef>
          </c:cat>
          <c:val>
            <c:numRef>
              <c:f>'ＢＤ（印刷不要）'!$B$29:$B$49</c:f>
              <c:numCache>
                <c:formatCode>#,##0_ </c:formatCode>
                <c:ptCount val="21"/>
                <c:pt idx="0">
                  <c:v>1053</c:v>
                </c:pt>
                <c:pt idx="1">
                  <c:v>1143</c:v>
                </c:pt>
                <c:pt idx="2">
                  <c:v>1329</c:v>
                </c:pt>
                <c:pt idx="3">
                  <c:v>1168</c:v>
                </c:pt>
                <c:pt idx="4">
                  <c:v>1215</c:v>
                </c:pt>
                <c:pt idx="5">
                  <c:v>1264</c:v>
                </c:pt>
                <c:pt idx="6">
                  <c:v>1381</c:v>
                </c:pt>
                <c:pt idx="7">
                  <c:v>1633</c:v>
                </c:pt>
                <c:pt idx="8">
                  <c:v>1796</c:v>
                </c:pt>
                <c:pt idx="9">
                  <c:v>2246</c:v>
                </c:pt>
                <c:pt idx="10">
                  <c:v>2280</c:v>
                </c:pt>
                <c:pt idx="11">
                  <c:v>1975</c:v>
                </c:pt>
                <c:pt idx="12">
                  <c:v>1737</c:v>
                </c:pt>
                <c:pt idx="13">
                  <c:v>1433</c:v>
                </c:pt>
                <c:pt idx="14">
                  <c:v>1191</c:v>
                </c:pt>
                <c:pt idx="15">
                  <c:v>1092</c:v>
                </c:pt>
                <c:pt idx="16">
                  <c:v>865</c:v>
                </c:pt>
                <c:pt idx="17">
                  <c:v>758</c:v>
                </c:pt>
                <c:pt idx="18">
                  <c:v>826</c:v>
                </c:pt>
                <c:pt idx="19">
                  <c:v>900</c:v>
                </c:pt>
                <c:pt idx="20">
                  <c:v>0</c:v>
                </c:pt>
              </c:numCache>
            </c:numRef>
          </c:val>
          <c:extLst>
            <c:ext xmlns:c16="http://schemas.microsoft.com/office/drawing/2014/chart" uri="{C3380CC4-5D6E-409C-BE32-E72D297353CC}">
              <c16:uniqueId val="{00000000-5D68-4A68-954A-2A5D9E4E58DF}"/>
            </c:ext>
          </c:extLst>
        </c:ser>
        <c:ser>
          <c:idx val="1"/>
          <c:order val="1"/>
          <c:tx>
            <c:strRef>
              <c:f>'ＢＤ（印刷不要）'!$C$28</c:f>
              <c:strCache>
                <c:ptCount val="1"/>
                <c:pt idx="0">
                  <c:v>臨時財政対策債</c:v>
                </c:pt>
              </c:strCache>
            </c:strRef>
          </c:tx>
          <c:spPr>
            <a:solidFill>
              <a:srgbClr val="993366"/>
            </a:solidFill>
            <a:ln w="12700">
              <a:solidFill>
                <a:srgbClr val="000000"/>
              </a:solidFill>
              <a:prstDash val="solid"/>
            </a:ln>
          </c:spPr>
          <c:invertIfNegative val="0"/>
          <c:cat>
            <c:numRef>
              <c:f>'ＢＤ（印刷不要）'!$A$29:$A$49</c:f>
              <c:numCache>
                <c:formatCode>#,##0_ </c:formatCode>
                <c:ptCount val="21"/>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numCache>
            </c:numRef>
          </c:cat>
          <c:val>
            <c:numRef>
              <c:f>'ＢＤ（印刷不要）'!$C$29:$C$49</c:f>
              <c:numCache>
                <c:formatCode>#,##0_ </c:formatCode>
                <c:ptCount val="21"/>
                <c:pt idx="11">
                  <c:v>272</c:v>
                </c:pt>
                <c:pt idx="12">
                  <c:v>610</c:v>
                </c:pt>
                <c:pt idx="13">
                  <c:v>1231</c:v>
                </c:pt>
                <c:pt idx="14">
                  <c:v>884</c:v>
                </c:pt>
                <c:pt idx="15">
                  <c:v>670</c:v>
                </c:pt>
                <c:pt idx="16">
                  <c:v>526</c:v>
                </c:pt>
                <c:pt idx="17">
                  <c:v>447</c:v>
                </c:pt>
                <c:pt idx="18">
                  <c:v>447</c:v>
                </c:pt>
                <c:pt idx="19">
                  <c:v>693</c:v>
                </c:pt>
                <c:pt idx="20">
                  <c:v>0</c:v>
                </c:pt>
              </c:numCache>
            </c:numRef>
          </c:val>
          <c:extLst>
            <c:ext xmlns:c16="http://schemas.microsoft.com/office/drawing/2014/chart" uri="{C3380CC4-5D6E-409C-BE32-E72D297353CC}">
              <c16:uniqueId val="{00000001-5D68-4A68-954A-2A5D9E4E58DF}"/>
            </c:ext>
          </c:extLst>
        </c:ser>
        <c:dLbls>
          <c:showLegendKey val="0"/>
          <c:showVal val="0"/>
          <c:showCatName val="0"/>
          <c:showSerName val="0"/>
          <c:showPercent val="0"/>
          <c:showBubbleSize val="0"/>
        </c:dLbls>
        <c:gapWidth val="70"/>
        <c:shape val="box"/>
        <c:axId val="309205135"/>
        <c:axId val="1"/>
        <c:axId val="0"/>
      </c:bar3DChart>
      <c:catAx>
        <c:axId val="309205135"/>
        <c:scaling>
          <c:orientation val="minMax"/>
        </c:scaling>
        <c:delete val="0"/>
        <c:axPos val="b"/>
        <c:majorGridlines>
          <c:spPr>
            <a:ln w="3175">
              <a:solidFill>
                <a:srgbClr val="000000"/>
              </a:solidFill>
              <a:prstDash val="sysDash"/>
            </a:ln>
          </c:spPr>
        </c:majorGridlines>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93777177562107061"/>
              <c:y val="0.92389451318585181"/>
            </c:manualLayout>
          </c:layout>
          <c:overlay val="0"/>
          <c:spPr>
            <a:noFill/>
            <a:ln w="25400">
              <a:noFill/>
            </a:ln>
          </c:spPr>
        </c:title>
        <c:numFmt formatCode="General" sourceLinked="0"/>
        <c:majorTickMark val="in"/>
        <c:minorTickMark val="none"/>
        <c:tickLblPos val="low"/>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0" i="0" u="none" strike="noStrike" baseline="0">
                    <a:solidFill>
                      <a:srgbClr val="000000"/>
                    </a:solidFill>
                    <a:latin typeface="ＭＳ Ｐゴシック"/>
                    <a:ea typeface="ＭＳ Ｐゴシック"/>
                    <a:cs typeface="ＭＳ Ｐゴシック"/>
                  </a:defRPr>
                </a:pPr>
                <a:r>
                  <a:rPr lang="ja-JP" altLang="en-US"/>
                  <a:t>億円</a:t>
                </a:r>
              </a:p>
            </c:rich>
          </c:tx>
          <c:layout>
            <c:manualLayout>
              <c:xMode val="edge"/>
              <c:yMode val="edge"/>
              <c:x val="0.12735167551730453"/>
              <c:y val="2.6548718447231133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309205135"/>
        <c:crosses val="autoZero"/>
        <c:crossBetween val="between"/>
      </c:valAx>
      <c:spPr>
        <a:noFill/>
        <a:ln w="25400">
          <a:noFill/>
        </a:ln>
      </c:spPr>
    </c:plotArea>
    <c:legend>
      <c:legendPos val="r"/>
      <c:layout>
        <c:manualLayout>
          <c:xMode val="edge"/>
          <c:yMode val="edge"/>
          <c:wMode val="edge"/>
          <c:hMode val="edge"/>
          <c:x val="0.16279573338216444"/>
          <c:y val="0.20459220375230874"/>
          <c:w val="0.5625173960813038"/>
          <c:h val="0.36156387858925043"/>
        </c:manualLayout>
      </c:layout>
      <c:overlay val="0"/>
      <c:spPr>
        <a:solidFill>
          <a:srgbClr val="FFFFFF"/>
        </a:solidFill>
        <a:ln w="3175">
          <a:solidFill>
            <a:srgbClr val="000000"/>
          </a:solidFill>
          <a:prstDash val="solid"/>
        </a:ln>
      </c:spPr>
      <c:txPr>
        <a:bodyPr/>
        <a:lstStyle/>
        <a:p>
          <a:pPr>
            <a:defRPr sz="144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0" i="0" u="none" strike="noStrike" baseline="0">
                <a:solidFill>
                  <a:srgbClr val="000000"/>
                </a:solidFill>
                <a:latin typeface="ＭＳ Ｐゴシック"/>
                <a:ea typeface="ＭＳ Ｐゴシック"/>
                <a:cs typeface="ＭＳ Ｐゴシック"/>
              </a:defRPr>
            </a:pPr>
            <a:r>
              <a:rPr lang="ja-JP" altLang="en-US"/>
              <a:t>普通交付税額の推移（市町村分）</a:t>
            </a:r>
          </a:p>
        </c:rich>
      </c:tx>
      <c:overlay val="0"/>
      <c:spPr>
        <a:noFill/>
        <a:ln w="25400">
          <a:noFill/>
        </a:ln>
      </c:spPr>
    </c:title>
    <c:autoTitleDeleted val="0"/>
    <c:view3D>
      <c:rotX val="15"/>
      <c:hPercent val="5"/>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bar3DChart>
        <c:barDir val="col"/>
        <c:grouping val="stacked"/>
        <c:varyColors val="0"/>
        <c:ser>
          <c:idx val="0"/>
          <c:order val="0"/>
          <c:spPr>
            <a:solidFill>
              <a:srgbClr val="9999FF"/>
            </a:solidFill>
            <a:ln w="12700">
              <a:solidFill>
                <a:srgbClr val="000000"/>
              </a:solidFill>
              <a:prstDash val="solid"/>
            </a:ln>
          </c:spPr>
          <c:invertIfNegative val="0"/>
          <c:val>
            <c:numRef>
              <c:f>'ＢＤ（印刷不要）'!#REF!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'ＢＤ（印刷不要）'!#REF!</c15:sqref>
                        </c15:formulaRef>
                      </c:ext>
                    </c:extLst>
                    <c:strCache>
                      <c:ptCount val="1"/>
                      <c:pt idx="0">
                        <c:v>#REF!</c:v>
                      </c:pt>
                    </c:strCache>
                  </c:strRef>
                </c15:tx>
              </c15:filteredSeriesTitle>
            </c:ext>
            <c:ext xmlns:c16="http://schemas.microsoft.com/office/drawing/2014/chart" uri="{C3380CC4-5D6E-409C-BE32-E72D297353CC}">
              <c16:uniqueId val="{00000000-A182-433A-A07E-0217CDDB1CE9}"/>
            </c:ext>
          </c:extLst>
        </c:ser>
        <c:ser>
          <c:idx val="1"/>
          <c:order val="1"/>
          <c:spPr>
            <a:solidFill>
              <a:srgbClr val="993366"/>
            </a:solidFill>
            <a:ln w="12700">
              <a:solidFill>
                <a:srgbClr val="000000"/>
              </a:solidFill>
              <a:prstDash val="solid"/>
            </a:ln>
          </c:spPr>
          <c:invertIfNegative val="0"/>
          <c:val>
            <c:numRef>
              <c:f>'ＢＤ（印刷不要）'!#REF!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'ＢＤ（印刷不要）'!#REF!</c15:sqref>
                        </c15:formulaRef>
                      </c:ext>
                    </c:extLst>
                    <c:strCache>
                      <c:ptCount val="1"/>
                      <c:pt idx="0">
                        <c:v>#REF!</c:v>
                      </c:pt>
                    </c:strCache>
                  </c:strRef>
                </c15:tx>
              </c15:filteredSeriesTitle>
            </c:ext>
            <c:ext xmlns:c16="http://schemas.microsoft.com/office/drawing/2014/chart" uri="{C3380CC4-5D6E-409C-BE32-E72D297353CC}">
              <c16:uniqueId val="{00000001-A182-433A-A07E-0217CDDB1CE9}"/>
            </c:ext>
          </c:extLst>
        </c:ser>
        <c:dLbls>
          <c:showLegendKey val="0"/>
          <c:showVal val="0"/>
          <c:showCatName val="0"/>
          <c:showSerName val="0"/>
          <c:showPercent val="0"/>
          <c:showBubbleSize val="0"/>
        </c:dLbls>
        <c:gapWidth val="60"/>
        <c:gapDepth val="50"/>
        <c:shape val="box"/>
        <c:axId val="309217135"/>
        <c:axId val="1"/>
        <c:axId val="0"/>
      </c:bar3DChart>
      <c:catAx>
        <c:axId val="309217135"/>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low"/>
        <c:spPr>
          <a:ln w="3175">
            <a:solidFill>
              <a:srgbClr val="000000"/>
            </a:solidFill>
            <a:prstDash val="solid"/>
          </a:ln>
        </c:spPr>
        <c:txPr>
          <a:bodyPr rot="0" vert="horz"/>
          <a:lstStyle/>
          <a:p>
            <a:pPr>
              <a:defRPr sz="275"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ＭＳ Ｐゴシック"/>
                <a:ea typeface="ＭＳ Ｐゴシック"/>
                <a:cs typeface="ＭＳ Ｐゴシック"/>
              </a:defRPr>
            </a:pPr>
            <a:endParaRPr lang="ja-JP"/>
          </a:p>
        </c:txPr>
        <c:crossAx val="309217135"/>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238125</xdr:colOff>
      <xdr:row>1</xdr:row>
      <xdr:rowOff>114300</xdr:rowOff>
    </xdr:from>
    <xdr:to>
      <xdr:col>8</xdr:col>
      <xdr:colOff>952500</xdr:colOff>
      <xdr:row>28</xdr:row>
      <xdr:rowOff>180975</xdr:rowOff>
    </xdr:to>
    <xdr:graphicFrame macro="">
      <xdr:nvGraphicFramePr>
        <xdr:cNvPr id="2161" name="Chart 2">
          <a:extLst>
            <a:ext uri="{FF2B5EF4-FFF2-40B4-BE49-F238E27FC236}">
              <a16:creationId xmlns:a16="http://schemas.microsoft.com/office/drawing/2014/main" id="{1CD1343C-A42C-4E8A-83A2-80D7E0EC9B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72571</xdr:colOff>
      <xdr:row>7</xdr:row>
      <xdr:rowOff>55789</xdr:rowOff>
    </xdr:from>
    <xdr:to>
      <xdr:col>7</xdr:col>
      <xdr:colOff>1449334</xdr:colOff>
      <xdr:row>47</xdr:row>
      <xdr:rowOff>3230</xdr:rowOff>
    </xdr:to>
    <xdr:cxnSp macro="">
      <xdr:nvCxnSpPr>
        <xdr:cNvPr id="3" name="直線コネクタ 2">
          <a:extLst>
            <a:ext uri="{FF2B5EF4-FFF2-40B4-BE49-F238E27FC236}">
              <a16:creationId xmlns:a16="http://schemas.microsoft.com/office/drawing/2014/main" id="{B29AF7E8-5A83-40C8-B236-1B7C9E3E67DF}"/>
            </a:ext>
          </a:extLst>
        </xdr:cNvPr>
        <xdr:cNvCxnSpPr/>
      </xdr:nvCxnSpPr>
      <xdr:spPr>
        <a:xfrm flipH="1">
          <a:off x="40821" y="1714500"/>
          <a:ext cx="7728859" cy="11906250"/>
        </a:xfrm>
        <a:prstGeom prst="line">
          <a:avLst/>
        </a:prstGeom>
        <a:ln w="762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129268</xdr:colOff>
      <xdr:row>7</xdr:row>
      <xdr:rowOff>42182</xdr:rowOff>
    </xdr:from>
    <xdr:to>
      <xdr:col>8</xdr:col>
      <xdr:colOff>79844</xdr:colOff>
      <xdr:row>47</xdr:row>
      <xdr:rowOff>169173</xdr:rowOff>
    </xdr:to>
    <xdr:cxnSp macro="">
      <xdr:nvCxnSpPr>
        <xdr:cNvPr id="7" name="直線コネクタ 6">
          <a:extLst>
            <a:ext uri="{FF2B5EF4-FFF2-40B4-BE49-F238E27FC236}">
              <a16:creationId xmlns:a16="http://schemas.microsoft.com/office/drawing/2014/main" id="{88918BEC-90B7-43B9-BFBB-B08E96E79CE6}"/>
            </a:ext>
          </a:extLst>
        </xdr:cNvPr>
        <xdr:cNvCxnSpPr/>
      </xdr:nvCxnSpPr>
      <xdr:spPr>
        <a:xfrm>
          <a:off x="81643" y="1700893"/>
          <a:ext cx="7783286" cy="12069536"/>
        </a:xfrm>
        <a:prstGeom prst="line">
          <a:avLst/>
        </a:prstGeom>
        <a:ln w="7620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142875</xdr:colOff>
      <xdr:row>27</xdr:row>
      <xdr:rowOff>0</xdr:rowOff>
    </xdr:from>
    <xdr:to>
      <xdr:col>13</xdr:col>
      <xdr:colOff>857250</xdr:colOff>
      <xdr:row>27</xdr:row>
      <xdr:rowOff>0</xdr:rowOff>
    </xdr:to>
    <xdr:graphicFrame macro="">
      <xdr:nvGraphicFramePr>
        <xdr:cNvPr id="1144" name="Chart 1">
          <a:extLst>
            <a:ext uri="{FF2B5EF4-FFF2-40B4-BE49-F238E27FC236}">
              <a16:creationId xmlns:a16="http://schemas.microsoft.com/office/drawing/2014/main" id="{E24CB59D-8D44-45E0-AED4-6D10B46EA3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52"/>
  <sheetViews>
    <sheetView view="pageBreakPreview" zoomScaleNormal="100" workbookViewId="0">
      <selection activeCell="G28" sqref="G28"/>
    </sheetView>
  </sheetViews>
  <sheetFormatPr defaultRowHeight="14.25" x14ac:dyDescent="0.15"/>
  <cols>
    <col min="2" max="2" width="12.625" customWidth="1"/>
    <col min="7" max="7" width="13.5" customWidth="1"/>
  </cols>
  <sheetData>
    <row r="1" spans="1:1" ht="25.5" customHeight="1" x14ac:dyDescent="0.2">
      <c r="A1" s="29" t="s">
        <v>119</v>
      </c>
    </row>
    <row r="2" spans="1:1" ht="25.5" customHeight="1" x14ac:dyDescent="0.2">
      <c r="A2" s="29"/>
    </row>
    <row r="27" spans="1:9" ht="38.25" customHeight="1" x14ac:dyDescent="0.15"/>
    <row r="30" spans="1:9" ht="25.5" customHeight="1" x14ac:dyDescent="0.15">
      <c r="A30" s="25"/>
      <c r="B30" s="25"/>
      <c r="C30" s="25"/>
      <c r="D30" s="25"/>
      <c r="E30" s="25"/>
      <c r="F30" s="25"/>
      <c r="G30" s="25"/>
      <c r="H30" s="25"/>
      <c r="I30" s="48" t="s">
        <v>115</v>
      </c>
    </row>
    <row r="31" spans="1:9" ht="18.75" customHeight="1" x14ac:dyDescent="0.15">
      <c r="A31" s="302" t="s">
        <v>109</v>
      </c>
      <c r="B31" s="302" t="s">
        <v>116</v>
      </c>
      <c r="C31" s="302" t="s">
        <v>111</v>
      </c>
      <c r="D31" s="302"/>
      <c r="E31" s="25"/>
      <c r="F31" s="302" t="s">
        <v>109</v>
      </c>
      <c r="G31" s="302" t="s">
        <v>116</v>
      </c>
      <c r="H31" s="302" t="s">
        <v>111</v>
      </c>
      <c r="I31" s="302"/>
    </row>
    <row r="32" spans="1:9" ht="18.75" customHeight="1" x14ac:dyDescent="0.15">
      <c r="A32" s="302"/>
      <c r="B32" s="302"/>
      <c r="C32" s="26" t="s">
        <v>117</v>
      </c>
      <c r="D32" s="26" t="s">
        <v>118</v>
      </c>
      <c r="E32" s="25"/>
      <c r="F32" s="302"/>
      <c r="G32" s="302"/>
      <c r="H32" s="26" t="s">
        <v>117</v>
      </c>
      <c r="I32" s="26" t="s">
        <v>118</v>
      </c>
    </row>
    <row r="33" spans="1:9" ht="18.75" customHeight="1" x14ac:dyDescent="0.15">
      <c r="A33" s="26">
        <v>2</v>
      </c>
      <c r="B33" s="27">
        <v>105326761</v>
      </c>
      <c r="C33" s="46">
        <v>9</v>
      </c>
      <c r="D33" s="46">
        <v>5.0999999999999996</v>
      </c>
      <c r="E33" s="25"/>
      <c r="F33" s="302">
        <v>13</v>
      </c>
      <c r="G33" s="28">
        <v>197460097</v>
      </c>
      <c r="H33" s="46">
        <f>ROUND((G33/B43-1)*100,1)</f>
        <v>-13.4</v>
      </c>
      <c r="I33" s="46">
        <v>-7.3</v>
      </c>
    </row>
    <row r="34" spans="1:9" ht="18.75" customHeight="1" x14ac:dyDescent="0.15">
      <c r="A34" s="26">
        <v>3</v>
      </c>
      <c r="B34" s="27">
        <v>114280453</v>
      </c>
      <c r="C34" s="46">
        <f t="shared" ref="C34:C43" si="0">ROUND((B34/B33-1)*100,1)</f>
        <v>8.5</v>
      </c>
      <c r="D34" s="46">
        <v>4.5</v>
      </c>
      <c r="E34" s="25"/>
      <c r="F34" s="302"/>
      <c r="G34" s="216">
        <v>224630917</v>
      </c>
      <c r="H34" s="46">
        <f>ROUND((G34/B43-1)*100,1)</f>
        <v>-1.5</v>
      </c>
      <c r="I34" s="46">
        <v>1.2</v>
      </c>
    </row>
    <row r="35" spans="1:9" ht="18.75" customHeight="1" x14ac:dyDescent="0.15">
      <c r="A35" s="26">
        <v>4</v>
      </c>
      <c r="B35" s="27">
        <v>132880332</v>
      </c>
      <c r="C35" s="46">
        <f t="shared" si="0"/>
        <v>16.3</v>
      </c>
      <c r="D35" s="46">
        <v>11.8</v>
      </c>
      <c r="E35" s="25"/>
      <c r="F35" s="302">
        <v>14</v>
      </c>
      <c r="G35" s="28">
        <v>173729527</v>
      </c>
      <c r="H35" s="46">
        <f>ROUND((G35/G33-1)*100,1)</f>
        <v>-12</v>
      </c>
      <c r="I35" s="46">
        <v>-6.2</v>
      </c>
    </row>
    <row r="36" spans="1:9" ht="18.75" customHeight="1" x14ac:dyDescent="0.15">
      <c r="A36" s="26">
        <v>5</v>
      </c>
      <c r="B36" s="27">
        <v>116766997</v>
      </c>
      <c r="C36" s="46">
        <f t="shared" si="0"/>
        <v>-12.1</v>
      </c>
      <c r="D36" s="46">
        <v>-1.7</v>
      </c>
      <c r="E36" s="25"/>
      <c r="F36" s="302"/>
      <c r="G36" s="216">
        <v>234726015</v>
      </c>
      <c r="H36" s="46">
        <f>ROUND((G36/G34-1)*100,1)</f>
        <v>4.5</v>
      </c>
      <c r="I36" s="46">
        <v>3.4</v>
      </c>
    </row>
    <row r="37" spans="1:9" ht="18.75" customHeight="1" x14ac:dyDescent="0.15">
      <c r="A37" s="26">
        <v>6</v>
      </c>
      <c r="B37" s="27">
        <v>121540158</v>
      </c>
      <c r="C37" s="46">
        <f t="shared" si="0"/>
        <v>4.0999999999999996</v>
      </c>
      <c r="D37" s="46">
        <v>0.2</v>
      </c>
      <c r="E37" s="25"/>
      <c r="F37" s="303">
        <v>15</v>
      </c>
      <c r="G37" s="28">
        <v>143303050</v>
      </c>
      <c r="H37" s="46">
        <f>ROUND((G37/G35-1)*100,1)</f>
        <v>-17.5</v>
      </c>
      <c r="I37" s="46">
        <v>-7.3</v>
      </c>
    </row>
    <row r="38" spans="1:9" ht="18.75" customHeight="1" x14ac:dyDescent="0.15">
      <c r="A38" s="26">
        <v>7</v>
      </c>
      <c r="B38" s="27">
        <v>126421980</v>
      </c>
      <c r="C38" s="46">
        <f t="shared" si="0"/>
        <v>4</v>
      </c>
      <c r="D38" s="46">
        <v>4.9000000000000004</v>
      </c>
      <c r="E38" s="25"/>
      <c r="F38" s="304"/>
      <c r="G38" s="216">
        <v>266374367</v>
      </c>
      <c r="H38" s="46">
        <f>ROUND((G38/G36-1)*100,1)</f>
        <v>13.5</v>
      </c>
      <c r="I38" s="46">
        <v>6</v>
      </c>
    </row>
    <row r="39" spans="1:9" ht="18.75" customHeight="1" x14ac:dyDescent="0.15">
      <c r="A39" s="26">
        <v>8</v>
      </c>
      <c r="B39" s="27">
        <v>138061623</v>
      </c>
      <c r="C39" s="46">
        <f t="shared" si="0"/>
        <v>9.1999999999999993</v>
      </c>
      <c r="D39" s="46">
        <v>3.9</v>
      </c>
      <c r="E39" s="25"/>
      <c r="F39" s="303">
        <v>16</v>
      </c>
      <c r="G39" s="22">
        <v>119094864</v>
      </c>
      <c r="H39" s="46">
        <f t="shared" ref="H39:H46" si="1">ROUND((G39/G37-1)*100,1)</f>
        <v>-16.899999999999999</v>
      </c>
      <c r="I39" s="46">
        <v>-5.3</v>
      </c>
    </row>
    <row r="40" spans="1:9" ht="18.75" customHeight="1" x14ac:dyDescent="0.15">
      <c r="A40" s="26">
        <v>9</v>
      </c>
      <c r="B40" s="27">
        <v>163347941</v>
      </c>
      <c r="C40" s="46">
        <f t="shared" si="0"/>
        <v>18.3</v>
      </c>
      <c r="D40" s="46">
        <v>4.2</v>
      </c>
      <c r="E40" s="25"/>
      <c r="F40" s="304"/>
      <c r="G40" s="216">
        <v>207535914</v>
      </c>
      <c r="H40" s="46">
        <f t="shared" si="1"/>
        <v>-22.1</v>
      </c>
      <c r="I40" s="46">
        <v>-12.4</v>
      </c>
    </row>
    <row r="41" spans="1:9" ht="18.75" customHeight="1" x14ac:dyDescent="0.15">
      <c r="A41" s="26">
        <v>10</v>
      </c>
      <c r="B41" s="27">
        <v>179629693</v>
      </c>
      <c r="C41" s="46">
        <f t="shared" si="0"/>
        <v>10</v>
      </c>
      <c r="D41" s="46">
        <v>4.4000000000000004</v>
      </c>
      <c r="E41" s="25"/>
      <c r="F41" s="303">
        <v>17</v>
      </c>
      <c r="G41" s="28">
        <v>109205031</v>
      </c>
      <c r="H41" s="46">
        <f t="shared" si="1"/>
        <v>-8.3000000000000007</v>
      </c>
      <c r="I41" s="46">
        <v>1.1000000000000001</v>
      </c>
    </row>
    <row r="42" spans="1:9" ht="18.75" customHeight="1" x14ac:dyDescent="0.15">
      <c r="A42" s="26">
        <v>11</v>
      </c>
      <c r="B42" s="27">
        <v>224598945</v>
      </c>
      <c r="C42" s="46">
        <f t="shared" si="0"/>
        <v>25</v>
      </c>
      <c r="D42" s="46">
        <v>11</v>
      </c>
      <c r="E42" s="25"/>
      <c r="F42" s="304"/>
      <c r="G42" s="216">
        <v>176155346</v>
      </c>
      <c r="H42" s="46">
        <f t="shared" si="1"/>
        <v>-15.1</v>
      </c>
      <c r="I42" s="46">
        <v>-3.8</v>
      </c>
    </row>
    <row r="43" spans="1:9" ht="18.75" customHeight="1" x14ac:dyDescent="0.15">
      <c r="A43" s="26">
        <v>12</v>
      </c>
      <c r="B43" s="27">
        <v>227955737</v>
      </c>
      <c r="C43" s="46">
        <f t="shared" si="0"/>
        <v>1.5</v>
      </c>
      <c r="D43" s="46">
        <v>2.4</v>
      </c>
      <c r="E43" s="25"/>
      <c r="F43" s="303">
        <v>18</v>
      </c>
      <c r="G43" s="22">
        <v>86454594</v>
      </c>
      <c r="H43" s="46">
        <f t="shared" si="1"/>
        <v>-20.8</v>
      </c>
      <c r="I43" s="46">
        <v>-4.7</v>
      </c>
    </row>
    <row r="44" spans="1:9" ht="18.75" customHeight="1" x14ac:dyDescent="0.15">
      <c r="A44" s="300"/>
      <c r="B44" s="204"/>
      <c r="C44" s="205"/>
      <c r="D44" s="205"/>
      <c r="E44" s="25"/>
      <c r="F44" s="304"/>
      <c r="G44" s="216">
        <v>139008894</v>
      </c>
      <c r="H44" s="46">
        <f t="shared" si="1"/>
        <v>-21.1</v>
      </c>
      <c r="I44" s="46">
        <v>-6.7</v>
      </c>
    </row>
    <row r="45" spans="1:9" ht="18.75" customHeight="1" x14ac:dyDescent="0.15">
      <c r="A45" s="301"/>
      <c r="B45" s="208"/>
      <c r="C45" s="206"/>
      <c r="D45" s="206"/>
      <c r="E45" s="25"/>
      <c r="F45" s="303">
        <v>19</v>
      </c>
      <c r="G45" s="28">
        <v>75813543</v>
      </c>
      <c r="H45" s="46">
        <f t="shared" si="1"/>
        <v>-12.3</v>
      </c>
      <c r="I45" s="47">
        <v>-4.8</v>
      </c>
    </row>
    <row r="46" spans="1:9" ht="18.75" customHeight="1" x14ac:dyDescent="0.15">
      <c r="A46" s="209" t="s">
        <v>165</v>
      </c>
      <c r="B46" s="208"/>
      <c r="C46" s="206"/>
      <c r="D46" s="206"/>
      <c r="E46" s="25"/>
      <c r="F46" s="304"/>
      <c r="G46" s="217">
        <v>120563360</v>
      </c>
      <c r="H46" s="46">
        <f t="shared" si="1"/>
        <v>-13.3</v>
      </c>
      <c r="I46" s="47">
        <v>-5.0999999999999996</v>
      </c>
    </row>
    <row r="47" spans="1:9" ht="18.75" customHeight="1" x14ac:dyDescent="0.15">
      <c r="A47" s="215" t="s">
        <v>166</v>
      </c>
      <c r="B47" s="208"/>
      <c r="C47" s="206"/>
      <c r="D47" s="206"/>
      <c r="E47" s="25"/>
      <c r="F47" s="303">
        <v>20</v>
      </c>
      <c r="G47" s="28">
        <v>82630757</v>
      </c>
      <c r="H47" s="46">
        <f t="shared" ref="H47:H52" si="2">ROUND((G47/G45-1)*100,1)</f>
        <v>9</v>
      </c>
      <c r="I47" s="47">
        <v>4</v>
      </c>
    </row>
    <row r="48" spans="1:9" ht="18.75" customHeight="1" x14ac:dyDescent="0.15">
      <c r="A48" s="25"/>
      <c r="B48" s="25"/>
      <c r="C48" s="25"/>
      <c r="D48" s="25"/>
      <c r="E48" s="25"/>
      <c r="F48" s="304"/>
      <c r="G48" s="217">
        <v>127292931</v>
      </c>
      <c r="H48" s="46">
        <f t="shared" si="2"/>
        <v>5.6</v>
      </c>
      <c r="I48" s="47">
        <v>2.7</v>
      </c>
    </row>
    <row r="49" spans="1:9" ht="18.75" customHeight="1" x14ac:dyDescent="0.15">
      <c r="A49" s="25"/>
      <c r="B49" s="25"/>
      <c r="C49" s="207"/>
      <c r="F49" s="303">
        <v>21</v>
      </c>
      <c r="G49" s="28">
        <v>89988143</v>
      </c>
      <c r="H49" s="46">
        <f t="shared" si="2"/>
        <v>8.9</v>
      </c>
      <c r="I49" s="47">
        <v>5.0999999999999996</v>
      </c>
    </row>
    <row r="50" spans="1:9" ht="18.75" customHeight="1" x14ac:dyDescent="0.15">
      <c r="B50" s="207"/>
      <c r="C50" s="207"/>
      <c r="F50" s="304"/>
      <c r="G50" s="217">
        <v>159305153</v>
      </c>
      <c r="H50" s="46">
        <f t="shared" si="2"/>
        <v>25.1</v>
      </c>
      <c r="I50" s="47">
        <v>11.1</v>
      </c>
    </row>
    <row r="51" spans="1:9" ht="18.75" customHeight="1" x14ac:dyDescent="0.15">
      <c r="B51" s="207"/>
      <c r="C51" s="207"/>
      <c r="F51" s="303">
        <v>22</v>
      </c>
      <c r="G51" s="28"/>
      <c r="H51" s="46">
        <f t="shared" si="2"/>
        <v>-100</v>
      </c>
      <c r="I51" s="47"/>
    </row>
    <row r="52" spans="1:9" ht="19.5" customHeight="1" x14ac:dyDescent="0.15">
      <c r="F52" s="304"/>
      <c r="G52" s="27"/>
      <c r="H52" s="46">
        <f t="shared" si="2"/>
        <v>-100</v>
      </c>
      <c r="I52" s="47"/>
    </row>
  </sheetData>
  <mergeCells count="17">
    <mergeCell ref="F51:F52"/>
    <mergeCell ref="F47:F48"/>
    <mergeCell ref="F49:F50"/>
    <mergeCell ref="F37:F38"/>
    <mergeCell ref="F39:F40"/>
    <mergeCell ref="F41:F42"/>
    <mergeCell ref="F43:F44"/>
    <mergeCell ref="G31:G32"/>
    <mergeCell ref="H31:I31"/>
    <mergeCell ref="F33:F34"/>
    <mergeCell ref="F35:F36"/>
    <mergeCell ref="F31:F32"/>
    <mergeCell ref="A44:A45"/>
    <mergeCell ref="A31:A32"/>
    <mergeCell ref="B31:B32"/>
    <mergeCell ref="C31:D31"/>
    <mergeCell ref="F45:F46"/>
  </mergeCells>
  <phoneticPr fontId="5"/>
  <pageMargins left="0.78740157480314965" right="0.59055118110236227" top="0.98425196850393704" bottom="0.98425196850393704" header="0.51181102362204722" footer="0.51181102362204722"/>
  <pageSetup paperSize="9" scale="8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52"/>
  <sheetViews>
    <sheetView view="pageBreakPreview" zoomScale="75" zoomScaleNormal="100" workbookViewId="0">
      <pane ySplit="7" topLeftCell="A8" activePane="bottomLeft" state="frozen"/>
      <selection activeCell="A87" sqref="A87"/>
      <selection pane="bottomLeft"/>
    </sheetView>
  </sheetViews>
  <sheetFormatPr defaultColWidth="10.625" defaultRowHeight="17.25" x14ac:dyDescent="0.2"/>
  <cols>
    <col min="1" max="1" width="6.5" style="9" customWidth="1"/>
    <col min="2" max="2" width="1.625" style="10" customWidth="1"/>
    <col min="3" max="3" width="16.125" style="9" customWidth="1"/>
    <col min="4" max="4" width="1.625" style="9" customWidth="1"/>
    <col min="5" max="8" width="19" style="9" customWidth="1"/>
    <col min="9" max="9" width="15.625" style="15" bestFit="1" customWidth="1"/>
    <col min="10" max="12" width="10.625" style="9"/>
    <col min="13" max="13" width="12.25" style="9" bestFit="1" customWidth="1"/>
    <col min="14" max="16384" width="10.625" style="9"/>
  </cols>
  <sheetData>
    <row r="1" spans="1:8" ht="21" customHeight="1" x14ac:dyDescent="0.2">
      <c r="A1" s="9" t="s">
        <v>78</v>
      </c>
    </row>
    <row r="2" spans="1:8" ht="24.75" customHeight="1" x14ac:dyDescent="0.2">
      <c r="A2" s="305" t="s">
        <v>151</v>
      </c>
      <c r="B2" s="305"/>
      <c r="C2" s="305"/>
      <c r="D2" s="305"/>
      <c r="E2" s="305"/>
      <c r="F2" s="305"/>
      <c r="G2" s="305"/>
      <c r="H2" s="305"/>
    </row>
    <row r="3" spans="1:8" ht="24.75" customHeight="1" x14ac:dyDescent="0.2">
      <c r="H3" s="50" t="s">
        <v>125</v>
      </c>
    </row>
    <row r="4" spans="1:8" ht="21" customHeight="1" x14ac:dyDescent="0.2">
      <c r="A4" s="309" t="s">
        <v>136</v>
      </c>
      <c r="B4" s="51"/>
      <c r="C4" s="312" t="s">
        <v>0</v>
      </c>
      <c r="D4" s="52"/>
      <c r="E4" s="53" t="s">
        <v>153</v>
      </c>
      <c r="F4" s="53" t="s">
        <v>152</v>
      </c>
      <c r="G4" s="54" t="s">
        <v>65</v>
      </c>
      <c r="H4" s="53" t="s">
        <v>66</v>
      </c>
    </row>
    <row r="5" spans="1:8" ht="21" customHeight="1" x14ac:dyDescent="0.2">
      <c r="A5" s="310"/>
      <c r="B5" s="2"/>
      <c r="C5" s="313"/>
      <c r="D5" s="55"/>
      <c r="E5" s="3" t="s">
        <v>147</v>
      </c>
      <c r="F5" s="3" t="s">
        <v>147</v>
      </c>
      <c r="G5" s="4" t="s">
        <v>67</v>
      </c>
      <c r="H5" s="3" t="s">
        <v>68</v>
      </c>
    </row>
    <row r="6" spans="1:8" ht="21" customHeight="1" x14ac:dyDescent="0.2">
      <c r="A6" s="310"/>
      <c r="B6" s="5"/>
      <c r="C6" s="313"/>
      <c r="D6" s="32"/>
      <c r="E6" s="6"/>
      <c r="F6" s="7" t="s">
        <v>155</v>
      </c>
      <c r="G6" s="7"/>
      <c r="H6" s="56"/>
    </row>
    <row r="7" spans="1:8" ht="21" customHeight="1" x14ac:dyDescent="0.2">
      <c r="A7" s="311"/>
      <c r="B7" s="57"/>
      <c r="C7" s="314"/>
      <c r="D7" s="8"/>
      <c r="E7" s="58" t="s">
        <v>1</v>
      </c>
      <c r="F7" s="59" t="s">
        <v>154</v>
      </c>
      <c r="G7" s="59" t="s">
        <v>69</v>
      </c>
      <c r="H7" s="58" t="s">
        <v>70</v>
      </c>
    </row>
    <row r="8" spans="1:8" ht="23.25" customHeight="1" x14ac:dyDescent="0.2">
      <c r="A8" s="60">
        <v>1</v>
      </c>
      <c r="B8" s="33" t="s">
        <v>121</v>
      </c>
      <c r="C8" s="32" t="s">
        <v>71</v>
      </c>
      <c r="D8" s="32"/>
      <c r="E8" s="1">
        <v>1614827</v>
      </c>
      <c r="F8" s="1">
        <v>1472423</v>
      </c>
      <c r="G8" s="66">
        <f t="shared" ref="G8:G47" si="0">E8-F8</f>
        <v>142404</v>
      </c>
      <c r="H8" s="67">
        <f t="shared" ref="H8:H48" si="1">IF(F8=0,IF(E8=0,"－　","皆増　"),IF(E8=0,"皆減　",ROUND(G8/F8*100,3)))</f>
        <v>9.6709999999999994</v>
      </c>
    </row>
    <row r="9" spans="1:8" ht="23.25" customHeight="1" x14ac:dyDescent="0.2">
      <c r="A9" s="60">
        <v>2</v>
      </c>
      <c r="B9" s="12"/>
      <c r="C9" s="13" t="s">
        <v>2</v>
      </c>
      <c r="D9" s="13"/>
      <c r="E9" s="1">
        <v>0</v>
      </c>
      <c r="F9" s="14">
        <v>0</v>
      </c>
      <c r="G9" s="61">
        <f t="shared" si="0"/>
        <v>0</v>
      </c>
      <c r="H9" s="67" t="str">
        <f t="shared" si="1"/>
        <v>－　</v>
      </c>
    </row>
    <row r="10" spans="1:8" ht="23.25" customHeight="1" x14ac:dyDescent="0.2">
      <c r="A10" s="60">
        <v>3</v>
      </c>
      <c r="B10" s="12" t="s">
        <v>126</v>
      </c>
      <c r="C10" s="13" t="s">
        <v>3</v>
      </c>
      <c r="D10" s="13"/>
      <c r="E10" s="1">
        <v>3078589</v>
      </c>
      <c r="F10" s="14">
        <v>2743418</v>
      </c>
      <c r="G10" s="61">
        <f t="shared" si="0"/>
        <v>335171</v>
      </c>
      <c r="H10" s="67">
        <f t="shared" si="1"/>
        <v>12.217000000000001</v>
      </c>
    </row>
    <row r="11" spans="1:8" ht="23.25" customHeight="1" x14ac:dyDescent="0.2">
      <c r="A11" s="60">
        <v>4</v>
      </c>
      <c r="B11" s="11"/>
      <c r="C11" s="8" t="s">
        <v>4</v>
      </c>
      <c r="D11" s="8"/>
      <c r="E11" s="1">
        <v>0</v>
      </c>
      <c r="F11" s="14">
        <v>0</v>
      </c>
      <c r="G11" s="61">
        <f t="shared" si="0"/>
        <v>0</v>
      </c>
      <c r="H11" s="67" t="str">
        <f t="shared" si="1"/>
        <v>－　</v>
      </c>
    </row>
    <row r="12" spans="1:8" ht="23.25" customHeight="1" x14ac:dyDescent="0.2">
      <c r="A12" s="60">
        <v>5</v>
      </c>
      <c r="B12" s="11" t="s">
        <v>127</v>
      </c>
      <c r="C12" s="8" t="s">
        <v>5</v>
      </c>
      <c r="D12" s="8"/>
      <c r="E12" s="1">
        <v>3519186</v>
      </c>
      <c r="F12" s="14">
        <v>2861434</v>
      </c>
      <c r="G12" s="61">
        <f t="shared" si="0"/>
        <v>657752</v>
      </c>
      <c r="H12" s="67">
        <f t="shared" si="1"/>
        <v>22.986999999999998</v>
      </c>
    </row>
    <row r="13" spans="1:8" ht="23.25" customHeight="1" x14ac:dyDescent="0.2">
      <c r="A13" s="60">
        <v>6</v>
      </c>
      <c r="B13" s="11" t="s">
        <v>127</v>
      </c>
      <c r="C13" s="8" t="s">
        <v>6</v>
      </c>
      <c r="D13" s="8"/>
      <c r="E13" s="1">
        <v>6047255</v>
      </c>
      <c r="F13" s="14">
        <v>5725689</v>
      </c>
      <c r="G13" s="61">
        <f t="shared" si="0"/>
        <v>321566</v>
      </c>
      <c r="H13" s="67">
        <f t="shared" si="1"/>
        <v>5.6159999999999997</v>
      </c>
    </row>
    <row r="14" spans="1:8" ht="23.25" customHeight="1" x14ac:dyDescent="0.2">
      <c r="A14" s="60">
        <v>7</v>
      </c>
      <c r="B14" s="11"/>
      <c r="C14" s="8" t="s">
        <v>7</v>
      </c>
      <c r="D14" s="8"/>
      <c r="E14" s="1">
        <v>0</v>
      </c>
      <c r="F14" s="14">
        <v>0</v>
      </c>
      <c r="G14" s="61">
        <f t="shared" si="0"/>
        <v>0</v>
      </c>
      <c r="H14" s="67" t="str">
        <f t="shared" si="1"/>
        <v>－　</v>
      </c>
    </row>
    <row r="15" spans="1:8" ht="23.25" customHeight="1" x14ac:dyDescent="0.2">
      <c r="A15" s="60">
        <v>8</v>
      </c>
      <c r="B15" s="11" t="s">
        <v>127</v>
      </c>
      <c r="C15" s="13" t="s">
        <v>8</v>
      </c>
      <c r="D15" s="13"/>
      <c r="E15" s="1">
        <v>2324827</v>
      </c>
      <c r="F15" s="14">
        <v>1789126</v>
      </c>
      <c r="G15" s="61">
        <f t="shared" si="0"/>
        <v>535701</v>
      </c>
      <c r="H15" s="67">
        <f t="shared" si="1"/>
        <v>29.942</v>
      </c>
    </row>
    <row r="16" spans="1:8" ht="23.25" customHeight="1" x14ac:dyDescent="0.2">
      <c r="A16" s="60">
        <v>9</v>
      </c>
      <c r="B16" s="11"/>
      <c r="C16" s="8" t="s">
        <v>9</v>
      </c>
      <c r="D16" s="8"/>
      <c r="E16" s="1">
        <v>1869417</v>
      </c>
      <c r="F16" s="14">
        <v>1898877</v>
      </c>
      <c r="G16" s="61">
        <f t="shared" si="0"/>
        <v>-29460</v>
      </c>
      <c r="H16" s="67">
        <f t="shared" si="1"/>
        <v>-1.5509999999999999</v>
      </c>
    </row>
    <row r="17" spans="1:8" ht="23.25" customHeight="1" x14ac:dyDescent="0.2">
      <c r="A17" s="60">
        <v>10</v>
      </c>
      <c r="B17" s="11" t="s">
        <v>127</v>
      </c>
      <c r="C17" s="8" t="s">
        <v>10</v>
      </c>
      <c r="D17" s="8"/>
      <c r="E17" s="1">
        <v>3074893</v>
      </c>
      <c r="F17" s="14">
        <v>2715310</v>
      </c>
      <c r="G17" s="61">
        <f t="shared" si="0"/>
        <v>359583</v>
      </c>
      <c r="H17" s="67">
        <f t="shared" si="1"/>
        <v>13.243</v>
      </c>
    </row>
    <row r="18" spans="1:8" ht="23.25" customHeight="1" x14ac:dyDescent="0.2">
      <c r="A18" s="60">
        <v>11</v>
      </c>
      <c r="B18" s="11"/>
      <c r="C18" s="8" t="s">
        <v>11</v>
      </c>
      <c r="D18" s="8"/>
      <c r="E18" s="1">
        <v>1300872</v>
      </c>
      <c r="F18" s="14">
        <v>820446</v>
      </c>
      <c r="G18" s="61">
        <f t="shared" si="0"/>
        <v>480426</v>
      </c>
      <c r="H18" s="67">
        <f t="shared" si="1"/>
        <v>58.557000000000002</v>
      </c>
    </row>
    <row r="19" spans="1:8" ht="23.25" customHeight="1" x14ac:dyDescent="0.2">
      <c r="A19" s="60">
        <v>12</v>
      </c>
      <c r="B19" s="11" t="s">
        <v>127</v>
      </c>
      <c r="C19" s="8" t="s">
        <v>12</v>
      </c>
      <c r="D19" s="8"/>
      <c r="E19" s="1">
        <v>5912294</v>
      </c>
      <c r="F19" s="14">
        <v>5689969</v>
      </c>
      <c r="G19" s="61">
        <f t="shared" si="0"/>
        <v>222325</v>
      </c>
      <c r="H19" s="67">
        <f t="shared" si="1"/>
        <v>3.907</v>
      </c>
    </row>
    <row r="20" spans="1:8" ht="23.25" customHeight="1" x14ac:dyDescent="0.2">
      <c r="A20" s="60">
        <v>13</v>
      </c>
      <c r="B20" s="11"/>
      <c r="C20" s="8" t="s">
        <v>13</v>
      </c>
      <c r="D20" s="8"/>
      <c r="E20" s="1">
        <v>0</v>
      </c>
      <c r="F20" s="14">
        <v>0</v>
      </c>
      <c r="G20" s="61">
        <f t="shared" si="0"/>
        <v>0</v>
      </c>
      <c r="H20" s="67" t="str">
        <f t="shared" si="1"/>
        <v>－　</v>
      </c>
    </row>
    <row r="21" spans="1:8" ht="23.25" customHeight="1" x14ac:dyDescent="0.2">
      <c r="A21" s="60">
        <v>14</v>
      </c>
      <c r="B21" s="11"/>
      <c r="C21" s="8" t="s">
        <v>14</v>
      </c>
      <c r="D21" s="8"/>
      <c r="E21" s="1">
        <v>1855983</v>
      </c>
      <c r="F21" s="14">
        <v>1604934</v>
      </c>
      <c r="G21" s="61">
        <f t="shared" si="0"/>
        <v>251049</v>
      </c>
      <c r="H21" s="67">
        <f t="shared" si="1"/>
        <v>15.641999999999999</v>
      </c>
    </row>
    <row r="22" spans="1:8" ht="23.25" customHeight="1" x14ac:dyDescent="0.2">
      <c r="A22" s="60">
        <v>15</v>
      </c>
      <c r="B22" s="11" t="s">
        <v>127</v>
      </c>
      <c r="C22" s="8" t="s">
        <v>15</v>
      </c>
      <c r="D22" s="8"/>
      <c r="E22" s="1">
        <v>4384910</v>
      </c>
      <c r="F22" s="14">
        <v>3956355</v>
      </c>
      <c r="G22" s="61">
        <f t="shared" si="0"/>
        <v>428555</v>
      </c>
      <c r="H22" s="67">
        <f t="shared" si="1"/>
        <v>10.832000000000001</v>
      </c>
    </row>
    <row r="23" spans="1:8" ht="23.25" customHeight="1" x14ac:dyDescent="0.2">
      <c r="A23" s="60">
        <v>16</v>
      </c>
      <c r="B23" s="11" t="s">
        <v>127</v>
      </c>
      <c r="C23" s="8" t="s">
        <v>16</v>
      </c>
      <c r="D23" s="8"/>
      <c r="E23" s="1">
        <v>5771205</v>
      </c>
      <c r="F23" s="14">
        <v>4992644</v>
      </c>
      <c r="G23" s="61">
        <f t="shared" si="0"/>
        <v>778561</v>
      </c>
      <c r="H23" s="67">
        <f t="shared" si="1"/>
        <v>15.593999999999999</v>
      </c>
    </row>
    <row r="24" spans="1:8" ht="23.25" customHeight="1" x14ac:dyDescent="0.2">
      <c r="A24" s="60">
        <v>17</v>
      </c>
      <c r="B24" s="12"/>
      <c r="C24" s="13" t="s">
        <v>17</v>
      </c>
      <c r="D24" s="13"/>
      <c r="E24" s="1">
        <v>597499</v>
      </c>
      <c r="F24" s="14">
        <v>45663</v>
      </c>
      <c r="G24" s="61">
        <f t="shared" si="0"/>
        <v>551836</v>
      </c>
      <c r="H24" s="67">
        <f t="shared" si="1"/>
        <v>1208.4970000000001</v>
      </c>
    </row>
    <row r="25" spans="1:8" ht="23.25" customHeight="1" x14ac:dyDescent="0.2">
      <c r="A25" s="60">
        <v>18</v>
      </c>
      <c r="B25" s="11"/>
      <c r="C25" s="8" t="s">
        <v>18</v>
      </c>
      <c r="D25" s="8"/>
      <c r="E25" s="1">
        <v>687741</v>
      </c>
      <c r="F25" s="14">
        <v>232416</v>
      </c>
      <c r="G25" s="61">
        <f t="shared" si="0"/>
        <v>455325</v>
      </c>
      <c r="H25" s="67">
        <f t="shared" si="1"/>
        <v>195.90899999999999</v>
      </c>
    </row>
    <row r="26" spans="1:8" ht="23.25" customHeight="1" x14ac:dyDescent="0.2">
      <c r="A26" s="60">
        <v>19</v>
      </c>
      <c r="B26" s="11"/>
      <c r="C26" s="8" t="s">
        <v>19</v>
      </c>
      <c r="D26" s="8"/>
      <c r="E26" s="1">
        <v>962616</v>
      </c>
      <c r="F26" s="14">
        <v>1260041</v>
      </c>
      <c r="G26" s="61">
        <f t="shared" si="0"/>
        <v>-297425</v>
      </c>
      <c r="H26" s="67">
        <f t="shared" si="1"/>
        <v>-23.603999999999999</v>
      </c>
    </row>
    <row r="27" spans="1:8" ht="23.25" customHeight="1" x14ac:dyDescent="0.2">
      <c r="A27" s="60">
        <v>20</v>
      </c>
      <c r="B27" s="11"/>
      <c r="C27" s="8" t="s">
        <v>20</v>
      </c>
      <c r="D27" s="8"/>
      <c r="E27" s="1">
        <v>814301</v>
      </c>
      <c r="F27" s="14">
        <v>676724</v>
      </c>
      <c r="G27" s="61">
        <f t="shared" si="0"/>
        <v>137577</v>
      </c>
      <c r="H27" s="67">
        <f t="shared" si="1"/>
        <v>20.329999999999998</v>
      </c>
    </row>
    <row r="28" spans="1:8" ht="23.25" customHeight="1" x14ac:dyDescent="0.2">
      <c r="A28" s="60">
        <v>21</v>
      </c>
      <c r="B28" s="11"/>
      <c r="C28" s="8" t="s">
        <v>21</v>
      </c>
      <c r="D28" s="8"/>
      <c r="E28" s="1">
        <v>0</v>
      </c>
      <c r="F28" s="14">
        <v>0</v>
      </c>
      <c r="G28" s="61">
        <f t="shared" si="0"/>
        <v>0</v>
      </c>
      <c r="H28" s="67" t="str">
        <f t="shared" si="1"/>
        <v>－　</v>
      </c>
    </row>
    <row r="29" spans="1:8" ht="23.25" customHeight="1" x14ac:dyDescent="0.2">
      <c r="A29" s="60">
        <v>22</v>
      </c>
      <c r="B29" s="11"/>
      <c r="C29" s="8" t="s">
        <v>22</v>
      </c>
      <c r="D29" s="8"/>
      <c r="E29" s="1">
        <v>0</v>
      </c>
      <c r="F29" s="14">
        <v>0</v>
      </c>
      <c r="G29" s="61">
        <f t="shared" si="0"/>
        <v>0</v>
      </c>
      <c r="H29" s="67" t="str">
        <f t="shared" si="1"/>
        <v>－　</v>
      </c>
    </row>
    <row r="30" spans="1:8" ht="23.25" customHeight="1" x14ac:dyDescent="0.2">
      <c r="A30" s="60">
        <v>23</v>
      </c>
      <c r="B30" s="11"/>
      <c r="C30" s="8" t="s">
        <v>72</v>
      </c>
      <c r="D30" s="8"/>
      <c r="E30" s="1">
        <v>1518878</v>
      </c>
      <c r="F30" s="14">
        <v>1593266</v>
      </c>
      <c r="G30" s="61">
        <f t="shared" si="0"/>
        <v>-74388</v>
      </c>
      <c r="H30" s="67">
        <f t="shared" si="1"/>
        <v>-4.6689999999999996</v>
      </c>
    </row>
    <row r="31" spans="1:8" ht="23.25" customHeight="1" x14ac:dyDescent="0.2">
      <c r="A31" s="60">
        <v>24</v>
      </c>
      <c r="B31" s="11"/>
      <c r="C31" s="8" t="s">
        <v>23</v>
      </c>
      <c r="D31" s="8"/>
      <c r="E31" s="1">
        <v>0</v>
      </c>
      <c r="F31" s="14">
        <v>0</v>
      </c>
      <c r="G31" s="61">
        <f t="shared" si="0"/>
        <v>0</v>
      </c>
      <c r="H31" s="67" t="str">
        <f t="shared" si="1"/>
        <v>－　</v>
      </c>
    </row>
    <row r="32" spans="1:8" ht="23.25" customHeight="1" x14ac:dyDescent="0.2">
      <c r="A32" s="60">
        <v>25</v>
      </c>
      <c r="B32" s="11"/>
      <c r="C32" s="8" t="s">
        <v>24</v>
      </c>
      <c r="D32" s="8"/>
      <c r="E32" s="1">
        <v>964492</v>
      </c>
      <c r="F32" s="14">
        <v>587798</v>
      </c>
      <c r="G32" s="61">
        <f t="shared" si="0"/>
        <v>376694</v>
      </c>
      <c r="H32" s="67">
        <f t="shared" si="1"/>
        <v>64.085999999999999</v>
      </c>
    </row>
    <row r="33" spans="1:8" ht="23.25" customHeight="1" x14ac:dyDescent="0.2">
      <c r="A33" s="60">
        <v>26</v>
      </c>
      <c r="B33" s="11"/>
      <c r="C33" s="8" t="s">
        <v>25</v>
      </c>
      <c r="D33" s="8"/>
      <c r="E33" s="1">
        <v>0</v>
      </c>
      <c r="F33" s="14">
        <v>0</v>
      </c>
      <c r="G33" s="61">
        <f t="shared" si="0"/>
        <v>0</v>
      </c>
      <c r="H33" s="67" t="str">
        <f t="shared" si="1"/>
        <v>－　</v>
      </c>
    </row>
    <row r="34" spans="1:8" ht="23.25" customHeight="1" x14ac:dyDescent="0.2">
      <c r="A34" s="60">
        <v>27</v>
      </c>
      <c r="B34" s="11"/>
      <c r="C34" s="8" t="s">
        <v>26</v>
      </c>
      <c r="D34" s="8"/>
      <c r="E34" s="1">
        <v>841983</v>
      </c>
      <c r="F34" s="14">
        <v>547531</v>
      </c>
      <c r="G34" s="61">
        <f t="shared" si="0"/>
        <v>294452</v>
      </c>
      <c r="H34" s="67">
        <f t="shared" si="1"/>
        <v>53.777999999999999</v>
      </c>
    </row>
    <row r="35" spans="1:8" ht="23.25" customHeight="1" x14ac:dyDescent="0.2">
      <c r="A35" s="60">
        <v>28</v>
      </c>
      <c r="B35" s="11"/>
      <c r="C35" s="8" t="s">
        <v>27</v>
      </c>
      <c r="D35" s="8"/>
      <c r="E35" s="1">
        <v>984085</v>
      </c>
      <c r="F35" s="14">
        <v>948063</v>
      </c>
      <c r="G35" s="61">
        <f t="shared" si="0"/>
        <v>36022</v>
      </c>
      <c r="H35" s="67">
        <f t="shared" si="1"/>
        <v>3.8</v>
      </c>
    </row>
    <row r="36" spans="1:8" ht="23.25" customHeight="1" x14ac:dyDescent="0.2">
      <c r="A36" s="60">
        <v>29</v>
      </c>
      <c r="B36" s="11"/>
      <c r="C36" s="8" t="s">
        <v>28</v>
      </c>
      <c r="D36" s="8"/>
      <c r="E36" s="1">
        <v>394914</v>
      </c>
      <c r="F36" s="14">
        <v>102947</v>
      </c>
      <c r="G36" s="61">
        <f t="shared" si="0"/>
        <v>291967</v>
      </c>
      <c r="H36" s="67">
        <f t="shared" si="1"/>
        <v>283.60899999999998</v>
      </c>
    </row>
    <row r="37" spans="1:8" ht="23.25" customHeight="1" x14ac:dyDescent="0.2">
      <c r="A37" s="60">
        <v>30</v>
      </c>
      <c r="B37" s="11"/>
      <c r="C37" s="8" t="s">
        <v>29</v>
      </c>
      <c r="D37" s="8"/>
      <c r="E37" s="1">
        <v>1213935</v>
      </c>
      <c r="F37" s="14">
        <v>980262</v>
      </c>
      <c r="G37" s="61">
        <f t="shared" si="0"/>
        <v>233673</v>
      </c>
      <c r="H37" s="67">
        <f t="shared" si="1"/>
        <v>23.838000000000001</v>
      </c>
    </row>
    <row r="38" spans="1:8" ht="23.25" customHeight="1" x14ac:dyDescent="0.2">
      <c r="A38" s="60">
        <v>31</v>
      </c>
      <c r="B38" s="11"/>
      <c r="C38" s="8" t="s">
        <v>30</v>
      </c>
      <c r="D38" s="8"/>
      <c r="E38" s="1">
        <v>0</v>
      </c>
      <c r="F38" s="14">
        <v>0</v>
      </c>
      <c r="G38" s="61">
        <f t="shared" si="0"/>
        <v>0</v>
      </c>
      <c r="H38" s="67" t="str">
        <f t="shared" si="1"/>
        <v>－　</v>
      </c>
    </row>
    <row r="39" spans="1:8" ht="23.25" customHeight="1" x14ac:dyDescent="0.2">
      <c r="A39" s="60">
        <v>32</v>
      </c>
      <c r="B39" s="11"/>
      <c r="C39" s="8" t="s">
        <v>31</v>
      </c>
      <c r="D39" s="8"/>
      <c r="E39" s="1">
        <v>2594222</v>
      </c>
      <c r="F39" s="14">
        <v>2908359</v>
      </c>
      <c r="G39" s="61">
        <f t="shared" si="0"/>
        <v>-314137</v>
      </c>
      <c r="H39" s="67">
        <f t="shared" si="1"/>
        <v>-10.801</v>
      </c>
    </row>
    <row r="40" spans="1:8" ht="23.25" customHeight="1" x14ac:dyDescent="0.2">
      <c r="A40" s="60">
        <v>33</v>
      </c>
      <c r="B40" s="11"/>
      <c r="C40" s="8" t="s">
        <v>32</v>
      </c>
      <c r="D40" s="8"/>
      <c r="E40" s="1">
        <v>98413</v>
      </c>
      <c r="F40" s="14">
        <v>445600</v>
      </c>
      <c r="G40" s="61">
        <f t="shared" si="0"/>
        <v>-347187</v>
      </c>
      <c r="H40" s="67">
        <f t="shared" si="1"/>
        <v>-77.914000000000001</v>
      </c>
    </row>
    <row r="41" spans="1:8" ht="23.25" customHeight="1" x14ac:dyDescent="0.2">
      <c r="A41" s="60">
        <v>34</v>
      </c>
      <c r="B41" s="11"/>
      <c r="C41" s="8" t="s">
        <v>33</v>
      </c>
      <c r="D41" s="8"/>
      <c r="E41" s="1">
        <v>1464879</v>
      </c>
      <c r="F41" s="14">
        <v>1397291</v>
      </c>
      <c r="G41" s="61">
        <f t="shared" si="0"/>
        <v>67588</v>
      </c>
      <c r="H41" s="67">
        <f t="shared" si="1"/>
        <v>4.8369999999999997</v>
      </c>
    </row>
    <row r="42" spans="1:8" ht="23.25" customHeight="1" x14ac:dyDescent="0.2">
      <c r="A42" s="60">
        <v>35</v>
      </c>
      <c r="B42" s="11"/>
      <c r="C42" s="8" t="s">
        <v>34</v>
      </c>
      <c r="D42" s="8"/>
      <c r="E42" s="1">
        <v>1201186</v>
      </c>
      <c r="F42" s="14">
        <v>1187632</v>
      </c>
      <c r="G42" s="61">
        <f t="shared" si="0"/>
        <v>13554</v>
      </c>
      <c r="H42" s="67">
        <f t="shared" si="1"/>
        <v>1.141</v>
      </c>
    </row>
    <row r="43" spans="1:8" ht="23.25" customHeight="1" x14ac:dyDescent="0.2">
      <c r="A43" s="60">
        <v>36</v>
      </c>
      <c r="B43" s="11"/>
      <c r="C43" s="8" t="s">
        <v>35</v>
      </c>
      <c r="D43" s="8"/>
      <c r="E43" s="1">
        <v>1446394</v>
      </c>
      <c r="F43" s="14">
        <v>1378131</v>
      </c>
      <c r="G43" s="61">
        <f t="shared" si="0"/>
        <v>68263</v>
      </c>
      <c r="H43" s="67">
        <f t="shared" si="1"/>
        <v>4.9530000000000003</v>
      </c>
    </row>
    <row r="44" spans="1:8" ht="23.25" customHeight="1" x14ac:dyDescent="0.2">
      <c r="A44" s="60">
        <v>37</v>
      </c>
      <c r="B44" s="11"/>
      <c r="C44" s="8" t="s">
        <v>73</v>
      </c>
      <c r="D44" s="8"/>
      <c r="E44" s="1">
        <v>386880</v>
      </c>
      <c r="F44" s="14">
        <v>460482</v>
      </c>
      <c r="G44" s="61">
        <f t="shared" si="0"/>
        <v>-73602</v>
      </c>
      <c r="H44" s="67">
        <f t="shared" si="1"/>
        <v>-15.984</v>
      </c>
    </row>
    <row r="45" spans="1:8" ht="23.25" customHeight="1" x14ac:dyDescent="0.2">
      <c r="A45" s="60">
        <v>38</v>
      </c>
      <c r="B45" s="11"/>
      <c r="C45" s="8" t="s">
        <v>36</v>
      </c>
      <c r="D45" s="8"/>
      <c r="E45" s="1">
        <v>577113</v>
      </c>
      <c r="F45" s="14">
        <v>546983</v>
      </c>
      <c r="G45" s="61">
        <f t="shared" si="0"/>
        <v>30130</v>
      </c>
      <c r="H45" s="67">
        <f t="shared" si="1"/>
        <v>5.508</v>
      </c>
    </row>
    <row r="46" spans="1:8" ht="23.25" customHeight="1" x14ac:dyDescent="0.2">
      <c r="A46" s="60">
        <v>39</v>
      </c>
      <c r="B46" s="11"/>
      <c r="C46" s="8" t="s">
        <v>37</v>
      </c>
      <c r="D46" s="8"/>
      <c r="E46" s="1">
        <v>844132</v>
      </c>
      <c r="F46" s="14">
        <v>1004393</v>
      </c>
      <c r="G46" s="61">
        <f t="shared" si="0"/>
        <v>-160261</v>
      </c>
      <c r="H46" s="67">
        <f t="shared" si="1"/>
        <v>-15.956</v>
      </c>
    </row>
    <row r="47" spans="1:8" ht="23.25" customHeight="1" thickBot="1" x14ac:dyDescent="0.25">
      <c r="A47" s="68">
        <v>40</v>
      </c>
      <c r="B47" s="69" t="s">
        <v>127</v>
      </c>
      <c r="C47" s="70" t="s">
        <v>74</v>
      </c>
      <c r="D47" s="70"/>
      <c r="E47" s="71">
        <v>2117997</v>
      </c>
      <c r="F47" s="14">
        <v>1696128</v>
      </c>
      <c r="G47" s="61">
        <f t="shared" si="0"/>
        <v>421869</v>
      </c>
      <c r="H47" s="67">
        <f t="shared" si="1"/>
        <v>24.872</v>
      </c>
    </row>
    <row r="48" spans="1:8" ht="23.25" customHeight="1" thickTop="1" x14ac:dyDescent="0.2">
      <c r="A48" s="315" t="s">
        <v>122</v>
      </c>
      <c r="B48" s="316"/>
      <c r="C48" s="316"/>
      <c r="D48" s="317"/>
      <c r="E48" s="72">
        <f>SUM(E8:E47)</f>
        <v>60465918</v>
      </c>
      <c r="F48" s="62">
        <f>SUM(F8:F47)</f>
        <v>54270335</v>
      </c>
      <c r="G48" s="73">
        <f>SUM(G8:G47)</f>
        <v>6195583</v>
      </c>
      <c r="H48" s="74">
        <f t="shared" si="1"/>
        <v>11.416</v>
      </c>
    </row>
    <row r="49" spans="1:8" ht="23.25" customHeight="1" x14ac:dyDescent="0.2">
      <c r="A49" s="36"/>
      <c r="B49" s="75"/>
      <c r="C49" s="36"/>
      <c r="D49" s="36"/>
      <c r="E49" s="63"/>
      <c r="F49" s="63"/>
      <c r="G49" s="63"/>
      <c r="H49" s="76"/>
    </row>
    <row r="50" spans="1:8" ht="23.25" customHeight="1" x14ac:dyDescent="0.2">
      <c r="A50" s="78">
        <v>41</v>
      </c>
      <c r="B50" s="79"/>
      <c r="C50" s="13" t="s">
        <v>38</v>
      </c>
      <c r="D50" s="13"/>
      <c r="E50" s="1">
        <v>648068</v>
      </c>
      <c r="F50" s="1">
        <v>486547</v>
      </c>
      <c r="G50" s="80">
        <f t="shared" ref="G50:G79" si="2">E50-F50</f>
        <v>161521</v>
      </c>
      <c r="H50" s="67">
        <f t="shared" ref="H50:H81" si="3">IF(F50=0,IF(E50=0,"－　","皆増　"),IF(E50=0,"皆減　",ROUND(G50/F50*100,3)))</f>
        <v>33.197000000000003</v>
      </c>
    </row>
    <row r="51" spans="1:8" ht="23.25" customHeight="1" x14ac:dyDescent="0.2">
      <c r="A51" s="81">
        <v>42</v>
      </c>
      <c r="B51" s="82"/>
      <c r="C51" s="8" t="s">
        <v>39</v>
      </c>
      <c r="D51" s="8"/>
      <c r="E51" s="1">
        <v>0</v>
      </c>
      <c r="F51" s="1">
        <v>0</v>
      </c>
      <c r="G51" s="80">
        <f t="shared" si="2"/>
        <v>0</v>
      </c>
      <c r="H51" s="67" t="str">
        <f t="shared" si="3"/>
        <v>－　</v>
      </c>
    </row>
    <row r="52" spans="1:8" ht="23.25" customHeight="1" x14ac:dyDescent="0.2">
      <c r="A52" s="78">
        <v>43</v>
      </c>
      <c r="B52" s="82"/>
      <c r="C52" s="8" t="s">
        <v>40</v>
      </c>
      <c r="D52" s="8"/>
      <c r="E52" s="1">
        <v>1406632</v>
      </c>
      <c r="F52" s="1">
        <v>1386798</v>
      </c>
      <c r="G52" s="80">
        <f t="shared" si="2"/>
        <v>19834</v>
      </c>
      <c r="H52" s="67">
        <f t="shared" si="3"/>
        <v>1.43</v>
      </c>
    </row>
    <row r="53" spans="1:8" ht="23.25" customHeight="1" x14ac:dyDescent="0.2">
      <c r="A53" s="81">
        <v>44</v>
      </c>
      <c r="B53" s="79"/>
      <c r="C53" s="13" t="s">
        <v>41</v>
      </c>
      <c r="D53" s="13"/>
      <c r="E53" s="1">
        <v>881335</v>
      </c>
      <c r="F53" s="1">
        <v>897515</v>
      </c>
      <c r="G53" s="80">
        <f t="shared" si="2"/>
        <v>-16180</v>
      </c>
      <c r="H53" s="67">
        <f t="shared" si="3"/>
        <v>-1.8029999999999999</v>
      </c>
    </row>
    <row r="54" spans="1:8" ht="23.25" customHeight="1" x14ac:dyDescent="0.2">
      <c r="A54" s="78">
        <v>45</v>
      </c>
      <c r="B54" s="82"/>
      <c r="C54" s="8" t="s">
        <v>42</v>
      </c>
      <c r="D54" s="8"/>
      <c r="E54" s="1">
        <v>37031</v>
      </c>
      <c r="F54" s="1">
        <v>174477</v>
      </c>
      <c r="G54" s="80">
        <f t="shared" si="2"/>
        <v>-137446</v>
      </c>
      <c r="H54" s="67">
        <f t="shared" si="3"/>
        <v>-78.775999999999996</v>
      </c>
    </row>
    <row r="55" spans="1:8" ht="23.25" customHeight="1" x14ac:dyDescent="0.2">
      <c r="A55" s="81">
        <v>46</v>
      </c>
      <c r="B55" s="82"/>
      <c r="C55" s="8" t="s">
        <v>43</v>
      </c>
      <c r="D55" s="8"/>
      <c r="E55" s="1">
        <v>582609</v>
      </c>
      <c r="F55" s="1">
        <v>396407</v>
      </c>
      <c r="G55" s="80">
        <f t="shared" si="2"/>
        <v>186202</v>
      </c>
      <c r="H55" s="67">
        <f t="shared" si="3"/>
        <v>46.972000000000001</v>
      </c>
    </row>
    <row r="56" spans="1:8" ht="23.25" customHeight="1" x14ac:dyDescent="0.2">
      <c r="A56" s="78">
        <v>47</v>
      </c>
      <c r="B56" s="82"/>
      <c r="C56" s="8" t="s">
        <v>44</v>
      </c>
      <c r="D56" s="8"/>
      <c r="E56" s="1">
        <v>1362276</v>
      </c>
      <c r="F56" s="1">
        <v>1414981</v>
      </c>
      <c r="G56" s="80">
        <f t="shared" si="2"/>
        <v>-52705</v>
      </c>
      <c r="H56" s="67">
        <f t="shared" si="3"/>
        <v>-3.7250000000000001</v>
      </c>
    </row>
    <row r="57" spans="1:8" ht="23.25" customHeight="1" x14ac:dyDescent="0.2">
      <c r="A57" s="81">
        <v>48</v>
      </c>
      <c r="B57" s="79"/>
      <c r="C57" s="13" t="s">
        <v>45</v>
      </c>
      <c r="D57" s="13"/>
      <c r="E57" s="1">
        <v>969742</v>
      </c>
      <c r="F57" s="1">
        <v>755339</v>
      </c>
      <c r="G57" s="80">
        <f t="shared" si="2"/>
        <v>214403</v>
      </c>
      <c r="H57" s="67">
        <f t="shared" si="3"/>
        <v>28.385000000000002</v>
      </c>
    </row>
    <row r="58" spans="1:8" ht="23.25" customHeight="1" x14ac:dyDescent="0.2">
      <c r="A58" s="78">
        <v>49</v>
      </c>
      <c r="B58" s="82"/>
      <c r="C58" s="8" t="s">
        <v>46</v>
      </c>
      <c r="D58" s="8"/>
      <c r="E58" s="1">
        <v>1292629</v>
      </c>
      <c r="F58" s="1">
        <v>1211720</v>
      </c>
      <c r="G58" s="80">
        <f t="shared" si="2"/>
        <v>80909</v>
      </c>
      <c r="H58" s="67">
        <f t="shared" si="3"/>
        <v>6.6769999999999996</v>
      </c>
    </row>
    <row r="59" spans="1:8" ht="23.25" customHeight="1" x14ac:dyDescent="0.2">
      <c r="A59" s="81">
        <v>50</v>
      </c>
      <c r="B59" s="82"/>
      <c r="C59" s="8" t="s">
        <v>47</v>
      </c>
      <c r="D59" s="8"/>
      <c r="E59" s="1">
        <v>853889</v>
      </c>
      <c r="F59" s="1">
        <v>819863</v>
      </c>
      <c r="G59" s="80">
        <f t="shared" si="2"/>
        <v>34026</v>
      </c>
      <c r="H59" s="67">
        <f t="shared" si="3"/>
        <v>4.1500000000000004</v>
      </c>
    </row>
    <row r="60" spans="1:8" ht="23.25" customHeight="1" x14ac:dyDescent="0.2">
      <c r="A60" s="78">
        <v>51</v>
      </c>
      <c r="B60" s="82" t="s">
        <v>124</v>
      </c>
      <c r="C60" s="8" t="s">
        <v>75</v>
      </c>
      <c r="D60" s="8"/>
      <c r="E60" s="1">
        <v>1393714</v>
      </c>
      <c r="F60" s="1">
        <v>1303256</v>
      </c>
      <c r="G60" s="80">
        <f t="shared" si="2"/>
        <v>90458</v>
      </c>
      <c r="H60" s="67">
        <f t="shared" si="3"/>
        <v>6.9409999999999998</v>
      </c>
    </row>
    <row r="61" spans="1:8" ht="23.25" customHeight="1" x14ac:dyDescent="0.2">
      <c r="A61" s="81">
        <v>52</v>
      </c>
      <c r="B61" s="82"/>
      <c r="C61" s="8" t="s">
        <v>48</v>
      </c>
      <c r="D61" s="8"/>
      <c r="E61" s="1">
        <v>574484</v>
      </c>
      <c r="F61" s="1">
        <v>551367</v>
      </c>
      <c r="G61" s="80">
        <f t="shared" si="2"/>
        <v>23117</v>
      </c>
      <c r="H61" s="67">
        <f t="shared" si="3"/>
        <v>4.1929999999999996</v>
      </c>
    </row>
    <row r="62" spans="1:8" ht="23.25" customHeight="1" x14ac:dyDescent="0.2">
      <c r="A62" s="78">
        <v>53</v>
      </c>
      <c r="B62" s="79"/>
      <c r="C62" s="13" t="s">
        <v>49</v>
      </c>
      <c r="D62" s="13"/>
      <c r="E62" s="1">
        <v>1152394</v>
      </c>
      <c r="F62" s="1">
        <v>1094731</v>
      </c>
      <c r="G62" s="80">
        <f t="shared" si="2"/>
        <v>57663</v>
      </c>
      <c r="H62" s="67">
        <f t="shared" si="3"/>
        <v>5.2670000000000003</v>
      </c>
    </row>
    <row r="63" spans="1:8" ht="23.25" customHeight="1" x14ac:dyDescent="0.2">
      <c r="A63" s="81">
        <v>54</v>
      </c>
      <c r="B63" s="82"/>
      <c r="C63" s="8" t="s">
        <v>50</v>
      </c>
      <c r="D63" s="8"/>
      <c r="E63" s="1">
        <v>863969</v>
      </c>
      <c r="F63" s="1">
        <v>815066</v>
      </c>
      <c r="G63" s="80">
        <f t="shared" si="2"/>
        <v>48903</v>
      </c>
      <c r="H63" s="67">
        <f t="shared" si="3"/>
        <v>6</v>
      </c>
    </row>
    <row r="64" spans="1:8" ht="23.25" customHeight="1" x14ac:dyDescent="0.2">
      <c r="A64" s="78">
        <v>55</v>
      </c>
      <c r="B64" s="82" t="s">
        <v>128</v>
      </c>
      <c r="C64" s="8" t="s">
        <v>76</v>
      </c>
      <c r="D64" s="8"/>
      <c r="E64" s="1">
        <v>2317253</v>
      </c>
      <c r="F64" s="1">
        <v>2168794</v>
      </c>
      <c r="G64" s="80">
        <f t="shared" si="2"/>
        <v>148459</v>
      </c>
      <c r="H64" s="67">
        <f t="shared" si="3"/>
        <v>6.8449999999999998</v>
      </c>
    </row>
    <row r="65" spans="1:8" ht="23.25" customHeight="1" x14ac:dyDescent="0.2">
      <c r="A65" s="81">
        <v>56</v>
      </c>
      <c r="B65" s="82"/>
      <c r="C65" s="8" t="s">
        <v>51</v>
      </c>
      <c r="D65" s="8"/>
      <c r="E65" s="1">
        <v>912557</v>
      </c>
      <c r="F65" s="1">
        <v>879699</v>
      </c>
      <c r="G65" s="80">
        <f t="shared" si="2"/>
        <v>32858</v>
      </c>
      <c r="H65" s="67">
        <f t="shared" si="3"/>
        <v>3.7349999999999999</v>
      </c>
    </row>
    <row r="66" spans="1:8" ht="23.25" customHeight="1" x14ac:dyDescent="0.2">
      <c r="A66" s="78">
        <v>57</v>
      </c>
      <c r="B66" s="82"/>
      <c r="C66" s="8" t="s">
        <v>52</v>
      </c>
      <c r="D66" s="8"/>
      <c r="E66" s="1">
        <v>467226</v>
      </c>
      <c r="F66" s="1">
        <v>260157</v>
      </c>
      <c r="G66" s="80">
        <f t="shared" si="2"/>
        <v>207069</v>
      </c>
      <c r="H66" s="67">
        <f t="shared" si="3"/>
        <v>79.593999999999994</v>
      </c>
    </row>
    <row r="67" spans="1:8" ht="23.25" customHeight="1" x14ac:dyDescent="0.2">
      <c r="A67" s="81">
        <v>58</v>
      </c>
      <c r="B67" s="82" t="s">
        <v>128</v>
      </c>
      <c r="C67" s="8" t="s">
        <v>77</v>
      </c>
      <c r="D67" s="8"/>
      <c r="E67" s="1">
        <v>1394689</v>
      </c>
      <c r="F67" s="1">
        <v>1262467</v>
      </c>
      <c r="G67" s="80">
        <f t="shared" si="2"/>
        <v>132222</v>
      </c>
      <c r="H67" s="67">
        <f t="shared" si="3"/>
        <v>10.473000000000001</v>
      </c>
    </row>
    <row r="68" spans="1:8" ht="23.25" customHeight="1" x14ac:dyDescent="0.2">
      <c r="A68" s="78">
        <v>59</v>
      </c>
      <c r="B68" s="82"/>
      <c r="C68" s="8" t="s">
        <v>53</v>
      </c>
      <c r="D68" s="8"/>
      <c r="E68" s="1">
        <v>631243</v>
      </c>
      <c r="F68" s="1">
        <v>461206</v>
      </c>
      <c r="G68" s="80">
        <f t="shared" si="2"/>
        <v>170037</v>
      </c>
      <c r="H68" s="67">
        <f t="shared" si="3"/>
        <v>36.868000000000002</v>
      </c>
    </row>
    <row r="69" spans="1:8" ht="23.25" customHeight="1" x14ac:dyDescent="0.2">
      <c r="A69" s="81">
        <v>60</v>
      </c>
      <c r="B69" s="82"/>
      <c r="C69" s="8" t="s">
        <v>54</v>
      </c>
      <c r="D69" s="8"/>
      <c r="E69" s="1">
        <v>1305625</v>
      </c>
      <c r="F69" s="1">
        <v>1274322</v>
      </c>
      <c r="G69" s="80">
        <f t="shared" si="2"/>
        <v>31303</v>
      </c>
      <c r="H69" s="67">
        <f t="shared" si="3"/>
        <v>2.456</v>
      </c>
    </row>
    <row r="70" spans="1:8" ht="23.25" customHeight="1" x14ac:dyDescent="0.2">
      <c r="A70" s="78">
        <v>61</v>
      </c>
      <c r="B70" s="82"/>
      <c r="C70" s="8" t="s">
        <v>55</v>
      </c>
      <c r="D70" s="8"/>
      <c r="E70" s="1">
        <v>1463951</v>
      </c>
      <c r="F70" s="1">
        <v>1412980</v>
      </c>
      <c r="G70" s="80">
        <f t="shared" si="2"/>
        <v>50971</v>
      </c>
      <c r="H70" s="67">
        <f t="shared" si="3"/>
        <v>3.6070000000000002</v>
      </c>
    </row>
    <row r="71" spans="1:8" ht="23.25" customHeight="1" x14ac:dyDescent="0.2">
      <c r="A71" s="81">
        <v>62</v>
      </c>
      <c r="B71" s="79"/>
      <c r="C71" s="13" t="s">
        <v>56</v>
      </c>
      <c r="D71" s="13"/>
      <c r="E71" s="1">
        <v>919377</v>
      </c>
      <c r="F71" s="1">
        <v>902860</v>
      </c>
      <c r="G71" s="80">
        <f t="shared" si="2"/>
        <v>16517</v>
      </c>
      <c r="H71" s="67">
        <f t="shared" si="3"/>
        <v>1.829</v>
      </c>
    </row>
    <row r="72" spans="1:8" ht="23.25" customHeight="1" x14ac:dyDescent="0.2">
      <c r="A72" s="78">
        <v>63</v>
      </c>
      <c r="B72" s="82"/>
      <c r="C72" s="8" t="s">
        <v>57</v>
      </c>
      <c r="D72" s="8"/>
      <c r="E72" s="1">
        <v>510041</v>
      </c>
      <c r="F72" s="1">
        <v>355160</v>
      </c>
      <c r="G72" s="80">
        <f t="shared" si="2"/>
        <v>154881</v>
      </c>
      <c r="H72" s="67">
        <f t="shared" si="3"/>
        <v>43.609000000000002</v>
      </c>
    </row>
    <row r="73" spans="1:8" ht="23.25" customHeight="1" x14ac:dyDescent="0.2">
      <c r="A73" s="81">
        <v>64</v>
      </c>
      <c r="B73" s="79"/>
      <c r="C73" s="13" t="s">
        <v>58</v>
      </c>
      <c r="D73" s="13"/>
      <c r="E73" s="1">
        <v>1478565</v>
      </c>
      <c r="F73" s="1">
        <v>1503500</v>
      </c>
      <c r="G73" s="80">
        <f t="shared" si="2"/>
        <v>-24935</v>
      </c>
      <c r="H73" s="67">
        <f t="shared" si="3"/>
        <v>-1.6579999999999999</v>
      </c>
    </row>
    <row r="74" spans="1:8" ht="23.25" customHeight="1" x14ac:dyDescent="0.2">
      <c r="A74" s="78">
        <v>65</v>
      </c>
      <c r="B74" s="82"/>
      <c r="C74" s="8" t="s">
        <v>59</v>
      </c>
      <c r="D74" s="8"/>
      <c r="E74" s="1">
        <v>623658</v>
      </c>
      <c r="F74" s="1">
        <v>788029</v>
      </c>
      <c r="G74" s="80">
        <f t="shared" si="2"/>
        <v>-164371</v>
      </c>
      <c r="H74" s="67">
        <f t="shared" si="3"/>
        <v>-20.858000000000001</v>
      </c>
    </row>
    <row r="75" spans="1:8" ht="23.25" customHeight="1" x14ac:dyDescent="0.2">
      <c r="A75" s="81">
        <v>66</v>
      </c>
      <c r="B75" s="82"/>
      <c r="C75" s="8" t="s">
        <v>60</v>
      </c>
      <c r="D75" s="8"/>
      <c r="E75" s="1">
        <v>985682</v>
      </c>
      <c r="F75" s="1">
        <v>1122125</v>
      </c>
      <c r="G75" s="80">
        <f t="shared" si="2"/>
        <v>-136443</v>
      </c>
      <c r="H75" s="67">
        <f t="shared" si="3"/>
        <v>-12.159000000000001</v>
      </c>
    </row>
    <row r="76" spans="1:8" ht="23.25" customHeight="1" x14ac:dyDescent="0.2">
      <c r="A76" s="78">
        <v>67</v>
      </c>
      <c r="B76" s="82"/>
      <c r="C76" s="8" t="s">
        <v>61</v>
      </c>
      <c r="D76" s="8"/>
      <c r="E76" s="1">
        <v>723037</v>
      </c>
      <c r="F76" s="1">
        <v>836177</v>
      </c>
      <c r="G76" s="80">
        <f t="shared" si="2"/>
        <v>-113140</v>
      </c>
      <c r="H76" s="67">
        <f t="shared" si="3"/>
        <v>-13.531000000000001</v>
      </c>
    </row>
    <row r="77" spans="1:8" ht="23.25" customHeight="1" x14ac:dyDescent="0.2">
      <c r="A77" s="81">
        <v>68</v>
      </c>
      <c r="B77" s="82"/>
      <c r="C77" s="8" t="s">
        <v>62</v>
      </c>
      <c r="D77" s="8"/>
      <c r="E77" s="1">
        <v>1049103</v>
      </c>
      <c r="F77" s="1">
        <v>1148777</v>
      </c>
      <c r="G77" s="80">
        <f t="shared" si="2"/>
        <v>-99674</v>
      </c>
      <c r="H77" s="67">
        <f t="shared" si="3"/>
        <v>-8.6769999999999996</v>
      </c>
    </row>
    <row r="78" spans="1:8" ht="23.25" customHeight="1" x14ac:dyDescent="0.2">
      <c r="A78" s="78">
        <v>69</v>
      </c>
      <c r="B78" s="82"/>
      <c r="C78" s="8" t="s">
        <v>63</v>
      </c>
      <c r="D78" s="8"/>
      <c r="E78" s="1">
        <v>1382764</v>
      </c>
      <c r="F78" s="1">
        <v>1299782</v>
      </c>
      <c r="G78" s="80">
        <f t="shared" si="2"/>
        <v>82982</v>
      </c>
      <c r="H78" s="67">
        <f t="shared" si="3"/>
        <v>6.3840000000000003</v>
      </c>
    </row>
    <row r="79" spans="1:8" ht="23.25" customHeight="1" thickBot="1" x14ac:dyDescent="0.25">
      <c r="A79" s="78">
        <v>70</v>
      </c>
      <c r="B79" s="82"/>
      <c r="C79" s="8" t="s">
        <v>64</v>
      </c>
      <c r="D79" s="8"/>
      <c r="E79" s="1">
        <v>1338682</v>
      </c>
      <c r="F79" s="1">
        <v>1376320</v>
      </c>
      <c r="G79" s="80">
        <f t="shared" si="2"/>
        <v>-37638</v>
      </c>
      <c r="H79" s="67">
        <f t="shared" si="3"/>
        <v>-2.7349999999999999</v>
      </c>
    </row>
    <row r="80" spans="1:8" ht="23.25" customHeight="1" thickTop="1" x14ac:dyDescent="0.2">
      <c r="A80" s="318" t="s">
        <v>129</v>
      </c>
      <c r="B80" s="319"/>
      <c r="C80" s="319"/>
      <c r="D80" s="320"/>
      <c r="E80" s="146">
        <f>SUM(E50:E79)</f>
        <v>29522225</v>
      </c>
      <c r="F80" s="146">
        <f>SUM(F50:F79)</f>
        <v>28360422</v>
      </c>
      <c r="G80" s="147">
        <f>SUM(G50:G79)</f>
        <v>1161803</v>
      </c>
      <c r="H80" s="148">
        <f t="shared" si="3"/>
        <v>4.0970000000000004</v>
      </c>
    </row>
    <row r="81" spans="1:9" ht="23.25" customHeight="1" x14ac:dyDescent="0.2">
      <c r="A81" s="306" t="s">
        <v>130</v>
      </c>
      <c r="B81" s="307"/>
      <c r="C81" s="307"/>
      <c r="D81" s="308"/>
      <c r="E81" s="149">
        <f>E48+E80</f>
        <v>89988143</v>
      </c>
      <c r="F81" s="149">
        <f>F48+F80</f>
        <v>82630757</v>
      </c>
      <c r="G81" s="150">
        <f>G48+G80</f>
        <v>7357386</v>
      </c>
      <c r="H81" s="151">
        <f t="shared" si="3"/>
        <v>8.9039999999999999</v>
      </c>
    </row>
    <row r="82" spans="1:9" ht="23.25" customHeight="1" x14ac:dyDescent="0.2">
      <c r="A82" s="32"/>
      <c r="B82" s="33"/>
      <c r="C82" s="83"/>
      <c r="D82" s="83"/>
      <c r="E82" s="16"/>
      <c r="F82" s="16"/>
      <c r="G82" s="16"/>
      <c r="H82" s="84"/>
    </row>
    <row r="83" spans="1:9" ht="23.25" customHeight="1" x14ac:dyDescent="0.2">
      <c r="A83" s="32" t="s">
        <v>123</v>
      </c>
      <c r="B83" s="33"/>
      <c r="C83" s="83"/>
      <c r="D83" s="83"/>
      <c r="E83" s="16"/>
      <c r="F83" s="16"/>
      <c r="G83" s="16"/>
      <c r="H83" s="84"/>
    </row>
    <row r="84" spans="1:9" ht="23.25" customHeight="1" x14ac:dyDescent="0.2">
      <c r="A84" s="89"/>
      <c r="B84" s="33"/>
      <c r="C84" s="83"/>
      <c r="D84" s="83"/>
      <c r="E84" s="16"/>
      <c r="F84" s="16"/>
      <c r="G84" s="16"/>
      <c r="H84" s="84"/>
    </row>
    <row r="85" spans="1:9" ht="23.25" customHeight="1" x14ac:dyDescent="0.2">
      <c r="B85" s="33"/>
      <c r="C85" s="83"/>
      <c r="D85" s="83"/>
      <c r="E85" s="16"/>
      <c r="F85" s="16"/>
      <c r="G85" s="16"/>
      <c r="H85" s="84"/>
    </row>
    <row r="86" spans="1:9" ht="23.25" customHeight="1" x14ac:dyDescent="0.2">
      <c r="I86" s="65"/>
    </row>
    <row r="87" spans="1:9" ht="23.25" customHeight="1" x14ac:dyDescent="0.2">
      <c r="A87" s="85"/>
      <c r="B87" s="33"/>
      <c r="C87" s="86"/>
      <c r="D87" s="32"/>
      <c r="E87" s="64"/>
      <c r="F87" s="64"/>
      <c r="G87" s="64"/>
      <c r="H87" s="77" t="str">
        <f>IF(F87=0,IF(E87=0,"－　","皆増　"),IF(E87=0,"皆減　",ROUND(G87/F87*100,1)))</f>
        <v>－　</v>
      </c>
    </row>
    <row r="88" spans="1:9" ht="23.25" customHeight="1" x14ac:dyDescent="0.2">
      <c r="A88" s="85"/>
      <c r="B88" s="33"/>
      <c r="C88" s="86"/>
      <c r="D88" s="32"/>
      <c r="E88" s="64"/>
      <c r="F88" s="64"/>
      <c r="G88" s="64"/>
      <c r="H88" s="77"/>
    </row>
    <row r="89" spans="1:9" ht="23.25" customHeight="1" x14ac:dyDescent="0.2"/>
    <row r="90" spans="1:9" ht="23.25" customHeight="1" x14ac:dyDescent="0.2"/>
    <row r="91" spans="1:9" ht="23.25" customHeight="1" x14ac:dyDescent="0.2"/>
    <row r="92" spans="1:9" ht="23.25" customHeight="1" x14ac:dyDescent="0.2"/>
    <row r="93" spans="1:9" ht="23.25" customHeight="1" x14ac:dyDescent="0.2"/>
    <row r="94" spans="1:9" ht="23.25" customHeight="1" x14ac:dyDescent="0.2"/>
    <row r="95" spans="1:9" ht="23.25" customHeight="1" x14ac:dyDescent="0.2"/>
    <row r="96" spans="1:9" ht="23.25" customHeight="1" x14ac:dyDescent="0.2"/>
    <row r="97" ht="23.25" customHeight="1" x14ac:dyDescent="0.2"/>
    <row r="98" ht="23.25" customHeight="1" x14ac:dyDescent="0.2"/>
    <row r="99" ht="23.25" customHeight="1" x14ac:dyDescent="0.2"/>
    <row r="100" ht="23.25" customHeight="1" x14ac:dyDescent="0.2"/>
    <row r="101" ht="23.25" customHeight="1" x14ac:dyDescent="0.2"/>
    <row r="102" ht="23.25" customHeight="1" x14ac:dyDescent="0.2"/>
    <row r="103" ht="23.25" customHeight="1" x14ac:dyDescent="0.2"/>
    <row r="104" ht="23.25" customHeight="1" x14ac:dyDescent="0.2"/>
    <row r="105" ht="23.25" customHeight="1" x14ac:dyDescent="0.2"/>
    <row r="106" ht="23.25" customHeight="1" x14ac:dyDescent="0.2"/>
    <row r="107" ht="23.25" customHeight="1" x14ac:dyDescent="0.2"/>
    <row r="108" ht="23.25" customHeight="1" x14ac:dyDescent="0.2"/>
    <row r="109" ht="23.25" customHeight="1" x14ac:dyDescent="0.2"/>
    <row r="110" ht="23.25" customHeight="1" x14ac:dyDescent="0.2"/>
    <row r="111" ht="23.25" customHeight="1" x14ac:dyDescent="0.2"/>
    <row r="112" ht="23.25" customHeight="1" x14ac:dyDescent="0.2"/>
    <row r="113" ht="23.25" customHeight="1" x14ac:dyDescent="0.2"/>
    <row r="114" ht="23.25" customHeight="1" x14ac:dyDescent="0.2"/>
    <row r="115" ht="23.25" customHeight="1" x14ac:dyDescent="0.2"/>
    <row r="116" ht="23.25" customHeight="1" x14ac:dyDescent="0.2"/>
    <row r="117" ht="23.25" customHeight="1" x14ac:dyDescent="0.2"/>
    <row r="118" ht="23.25" customHeight="1" x14ac:dyDescent="0.2"/>
    <row r="119" ht="23.25" customHeight="1" x14ac:dyDescent="0.2"/>
    <row r="120" ht="23.25" customHeight="1" x14ac:dyDescent="0.2"/>
    <row r="121" ht="23.25" customHeight="1" x14ac:dyDescent="0.2"/>
    <row r="122" ht="23.25" customHeight="1" x14ac:dyDescent="0.2"/>
    <row r="123" ht="23.25" customHeight="1" x14ac:dyDescent="0.2"/>
    <row r="124" ht="23.25" customHeight="1" x14ac:dyDescent="0.2"/>
    <row r="125" ht="23.25" customHeight="1" x14ac:dyDescent="0.2"/>
    <row r="126" ht="23.25" customHeight="1" x14ac:dyDescent="0.2"/>
    <row r="127" ht="23.25" customHeight="1" x14ac:dyDescent="0.2"/>
    <row r="128" ht="23.25" customHeight="1" x14ac:dyDescent="0.2"/>
    <row r="129" ht="23.25" customHeight="1" x14ac:dyDescent="0.2"/>
    <row r="130" ht="23.25" customHeight="1" x14ac:dyDescent="0.2"/>
    <row r="131" ht="23.25" customHeight="1" x14ac:dyDescent="0.2"/>
    <row r="132" ht="23.25" customHeight="1" x14ac:dyDescent="0.2"/>
    <row r="133" ht="23.25" customHeight="1" x14ac:dyDescent="0.2"/>
    <row r="134" ht="23.25" customHeight="1" x14ac:dyDescent="0.2"/>
    <row r="135" ht="23.25" customHeight="1" x14ac:dyDescent="0.2"/>
    <row r="136" ht="23.25" customHeight="1" x14ac:dyDescent="0.2"/>
    <row r="137" ht="23.25" customHeight="1" x14ac:dyDescent="0.2"/>
    <row r="138" ht="23.25" customHeight="1" x14ac:dyDescent="0.2"/>
    <row r="139" ht="23.25" customHeight="1" x14ac:dyDescent="0.2"/>
    <row r="140" ht="23.25" customHeight="1" x14ac:dyDescent="0.2"/>
    <row r="141" ht="23.25" customHeight="1" x14ac:dyDescent="0.2"/>
    <row r="142" ht="23.25" customHeight="1" x14ac:dyDescent="0.2"/>
    <row r="143" ht="23.25" customHeight="1" x14ac:dyDescent="0.2"/>
    <row r="144" ht="23.25" customHeight="1" x14ac:dyDescent="0.2"/>
    <row r="145" ht="23.25" customHeight="1" x14ac:dyDescent="0.2"/>
    <row r="146" ht="23.25" customHeight="1" x14ac:dyDescent="0.2"/>
    <row r="147" ht="23.25" customHeight="1" x14ac:dyDescent="0.2"/>
    <row r="148" ht="23.25" customHeight="1" x14ac:dyDescent="0.2"/>
    <row r="149" ht="23.25" customHeight="1" x14ac:dyDescent="0.2"/>
    <row r="150" ht="22.5" customHeight="1" x14ac:dyDescent="0.2"/>
    <row r="151" ht="23.25" customHeight="1" x14ac:dyDescent="0.2"/>
    <row r="152" ht="23.25" customHeight="1" x14ac:dyDescent="0.2"/>
  </sheetData>
  <mergeCells count="6">
    <mergeCell ref="A2:H2"/>
    <mergeCell ref="A81:D81"/>
    <mergeCell ref="A4:A7"/>
    <mergeCell ref="C4:C7"/>
    <mergeCell ref="A48:D48"/>
    <mergeCell ref="A80:D80"/>
  </mergeCells>
  <phoneticPr fontId="5"/>
  <printOptions horizontalCentered="1"/>
  <pageMargins left="0.59055118110236227" right="0.59055118110236227" top="0.59055118110236227" bottom="0.19685039370078741" header="0.51181102362204722" footer="0"/>
  <pageSetup paperSize="9" scale="71" fitToHeight="3" pageOrder="overThenDown" orientation="portrait" r:id="rId1"/>
  <headerFooter alignWithMargins="0"/>
  <rowBreaks count="1" manualBreakCount="1">
    <brk id="49" max="7"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R173"/>
  <sheetViews>
    <sheetView tabSelected="1" view="pageBreakPreview" zoomScale="55" zoomScaleNormal="100" zoomScaleSheetLayoutView="55" workbookViewId="0">
      <selection activeCell="T13" sqref="T13"/>
    </sheetView>
  </sheetViews>
  <sheetFormatPr defaultColWidth="10.625" defaultRowHeight="17.25" x14ac:dyDescent="0.2"/>
  <cols>
    <col min="1" max="1" width="6.5" style="240" customWidth="1"/>
    <col min="2" max="2" width="2.375" style="247" customWidth="1"/>
    <col min="3" max="3" width="14.375" style="240" customWidth="1"/>
    <col min="4" max="6" width="17.625" style="240" customWidth="1"/>
    <col min="7" max="7" width="3.25" style="240" customWidth="1"/>
    <col min="8" max="8" width="7.375" style="240" customWidth="1"/>
    <col min="9" max="9" width="2.375" style="240" customWidth="1"/>
    <col min="10" max="10" width="14.375" style="240" customWidth="1"/>
    <col min="11" max="13" width="17.625" style="240" customWidth="1"/>
    <col min="14" max="16384" width="10.625" style="240"/>
  </cols>
  <sheetData>
    <row r="1" spans="1:13" ht="16.5" customHeight="1" x14ac:dyDescent="0.2">
      <c r="A1" s="321" t="s">
        <v>192</v>
      </c>
      <c r="B1" s="321"/>
      <c r="C1" s="321"/>
      <c r="D1" s="321"/>
      <c r="E1" s="321"/>
      <c r="F1" s="321"/>
      <c r="G1" s="321"/>
      <c r="H1" s="321"/>
      <c r="I1" s="321"/>
      <c r="J1" s="321"/>
      <c r="K1" s="321"/>
      <c r="L1" s="321"/>
      <c r="M1" s="321"/>
    </row>
    <row r="2" spans="1:13" ht="16.5" customHeight="1" x14ac:dyDescent="0.2">
      <c r="A2" s="321"/>
      <c r="B2" s="321"/>
      <c r="C2" s="321"/>
      <c r="D2" s="321"/>
      <c r="E2" s="321"/>
      <c r="F2" s="321"/>
      <c r="G2" s="321"/>
      <c r="H2" s="321"/>
      <c r="I2" s="321"/>
      <c r="J2" s="321"/>
      <c r="K2" s="321"/>
      <c r="L2" s="321"/>
      <c r="M2" s="321"/>
    </row>
    <row r="3" spans="1:13" ht="16.5" customHeight="1" x14ac:dyDescent="0.2">
      <c r="A3" s="321"/>
      <c r="B3" s="321"/>
      <c r="C3" s="321"/>
      <c r="D3" s="321"/>
      <c r="E3" s="321"/>
      <c r="F3" s="321"/>
      <c r="G3" s="321"/>
      <c r="H3" s="321"/>
      <c r="I3" s="321"/>
      <c r="J3" s="321"/>
      <c r="K3" s="321"/>
      <c r="L3" s="321"/>
      <c r="M3" s="321"/>
    </row>
    <row r="4" spans="1:13" s="243" customFormat="1" ht="34.5" customHeight="1" x14ac:dyDescent="0.15">
      <c r="A4" s="241"/>
      <c r="B4" s="242"/>
      <c r="C4" s="241"/>
      <c r="D4" s="241"/>
      <c r="E4" s="241"/>
      <c r="F4" s="241"/>
      <c r="G4" s="241"/>
      <c r="H4" s="241"/>
      <c r="I4" s="241"/>
      <c r="J4" s="241"/>
      <c r="K4" s="241"/>
      <c r="L4" s="241"/>
      <c r="M4" s="241"/>
    </row>
    <row r="5" spans="1:13" s="243" customFormat="1" ht="34.5" customHeight="1" x14ac:dyDescent="0.15">
      <c r="A5" s="241"/>
      <c r="B5" s="242"/>
      <c r="C5" s="241"/>
      <c r="D5" s="241"/>
      <c r="E5" s="241"/>
      <c r="F5" s="241"/>
      <c r="G5" s="241"/>
      <c r="H5" s="241"/>
      <c r="I5" s="241"/>
      <c r="J5" s="241"/>
      <c r="K5" s="333" t="s">
        <v>193</v>
      </c>
      <c r="L5" s="334"/>
      <c r="M5" s="334"/>
    </row>
    <row r="6" spans="1:13" s="243" customFormat="1" ht="34.5" customHeight="1" x14ac:dyDescent="0.15">
      <c r="A6" s="241"/>
      <c r="B6" s="242"/>
      <c r="C6" s="241"/>
      <c r="D6" s="241"/>
      <c r="E6" s="241"/>
      <c r="F6" s="241"/>
      <c r="G6" s="241"/>
      <c r="H6" s="241"/>
      <c r="I6" s="241"/>
      <c r="J6" s="241"/>
      <c r="K6" s="334" t="s">
        <v>184</v>
      </c>
      <c r="L6" s="334"/>
      <c r="M6" s="334"/>
    </row>
    <row r="7" spans="1:13" s="243" customFormat="1" ht="34.5" customHeight="1" x14ac:dyDescent="0.15">
      <c r="A7" s="244"/>
      <c r="B7" s="245"/>
      <c r="C7" s="244"/>
      <c r="D7" s="244"/>
      <c r="E7" s="244"/>
      <c r="F7" s="244"/>
      <c r="G7" s="244"/>
      <c r="H7" s="244"/>
      <c r="I7" s="244"/>
      <c r="J7" s="244"/>
      <c r="K7" s="244"/>
      <c r="L7" s="244"/>
      <c r="M7" s="244"/>
    </row>
    <row r="8" spans="1:13" s="243" customFormat="1" ht="34.5" customHeight="1" x14ac:dyDescent="0.15">
      <c r="A8" s="322" t="s">
        <v>194</v>
      </c>
      <c r="B8" s="322"/>
      <c r="C8" s="322"/>
      <c r="D8" s="322"/>
      <c r="E8" s="322"/>
      <c r="F8" s="322"/>
      <c r="G8" s="322"/>
      <c r="H8" s="322"/>
      <c r="I8" s="322"/>
      <c r="J8" s="322"/>
      <c r="K8" s="322"/>
      <c r="L8" s="322"/>
      <c r="M8" s="322"/>
    </row>
    <row r="9" spans="1:13" s="243" customFormat="1" ht="34.5" customHeight="1" x14ac:dyDescent="0.15">
      <c r="A9" s="322"/>
      <c r="B9" s="322"/>
      <c r="C9" s="322"/>
      <c r="D9" s="322"/>
      <c r="E9" s="322"/>
      <c r="F9" s="322"/>
      <c r="G9" s="322"/>
      <c r="H9" s="322"/>
      <c r="I9" s="322"/>
      <c r="J9" s="322"/>
      <c r="K9" s="322"/>
      <c r="L9" s="322"/>
      <c r="M9" s="322"/>
    </row>
    <row r="10" spans="1:13" s="243" customFormat="1" ht="34.5" customHeight="1" x14ac:dyDescent="0.15">
      <c r="A10" s="244"/>
      <c r="B10" s="245"/>
      <c r="C10" s="244"/>
      <c r="D10" s="244"/>
      <c r="E10" s="244"/>
      <c r="F10" s="244"/>
      <c r="G10" s="244"/>
      <c r="H10" s="244"/>
      <c r="I10" s="244"/>
      <c r="J10" s="244"/>
      <c r="K10" s="244"/>
      <c r="L10" s="244"/>
      <c r="M10" s="244"/>
    </row>
    <row r="11" spans="1:13" s="243" customFormat="1" ht="45" customHeight="1" x14ac:dyDescent="0.15">
      <c r="A11" s="244" t="s">
        <v>185</v>
      </c>
      <c r="B11" s="245"/>
      <c r="C11" s="244"/>
      <c r="D11" s="244"/>
      <c r="E11" s="244"/>
      <c r="F11" s="244"/>
      <c r="G11" s="244"/>
      <c r="H11" s="244"/>
      <c r="I11" s="244"/>
      <c r="J11" s="244"/>
      <c r="K11" s="244"/>
      <c r="L11" s="244"/>
      <c r="M11" s="244"/>
    </row>
    <row r="12" spans="1:13" s="243" customFormat="1" ht="45" customHeight="1" x14ac:dyDescent="0.15">
      <c r="A12" s="244"/>
      <c r="B12" s="245"/>
      <c r="C12" s="335" t="s">
        <v>198</v>
      </c>
      <c r="D12" s="335"/>
      <c r="E12" s="335"/>
      <c r="F12" s="335"/>
      <c r="G12" s="335"/>
      <c r="H12" s="335"/>
      <c r="I12" s="244"/>
      <c r="J12" s="244"/>
      <c r="K12" s="244"/>
      <c r="L12" s="244"/>
      <c r="M12" s="244"/>
    </row>
    <row r="13" spans="1:13" s="243" customFormat="1" ht="45" customHeight="1" x14ac:dyDescent="0.15">
      <c r="A13" s="244"/>
      <c r="B13" s="245"/>
      <c r="C13" s="335" t="s">
        <v>199</v>
      </c>
      <c r="D13" s="335"/>
      <c r="E13" s="335"/>
      <c r="F13" s="335"/>
      <c r="G13" s="335"/>
      <c r="H13" s="335"/>
      <c r="I13" s="244"/>
      <c r="J13" s="244"/>
      <c r="K13" s="244"/>
      <c r="L13" s="244"/>
      <c r="M13" s="244"/>
    </row>
    <row r="14" spans="1:13" s="243" customFormat="1" ht="45" customHeight="1" x14ac:dyDescent="0.15">
      <c r="A14" s="244"/>
      <c r="B14" s="245"/>
      <c r="C14" s="335" t="s">
        <v>200</v>
      </c>
      <c r="D14" s="335"/>
      <c r="E14" s="335"/>
      <c r="F14" s="335"/>
      <c r="G14" s="335"/>
      <c r="H14" s="335"/>
      <c r="I14" s="244"/>
      <c r="J14" s="244"/>
      <c r="K14" s="244"/>
      <c r="L14" s="244"/>
      <c r="M14" s="244"/>
    </row>
    <row r="15" spans="1:13" s="243" customFormat="1" ht="34.5" customHeight="1" x14ac:dyDescent="0.15">
      <c r="A15" s="244"/>
      <c r="B15" s="245"/>
      <c r="C15" s="244"/>
      <c r="D15" s="244"/>
      <c r="E15" s="244"/>
      <c r="F15" s="244"/>
      <c r="G15" s="244"/>
      <c r="H15" s="244"/>
      <c r="I15" s="244"/>
      <c r="J15" s="244"/>
      <c r="K15" s="244"/>
      <c r="L15" s="244"/>
      <c r="M15" s="244"/>
    </row>
    <row r="16" spans="1:13" s="243" customFormat="1" ht="34.5" customHeight="1" x14ac:dyDescent="0.15">
      <c r="A16" s="244"/>
      <c r="B16" s="245"/>
      <c r="C16" s="244" t="s">
        <v>191</v>
      </c>
      <c r="D16" s="244"/>
      <c r="E16" s="244"/>
      <c r="F16" s="244"/>
      <c r="G16" s="244"/>
      <c r="H16" s="244"/>
      <c r="I16" s="244"/>
      <c r="J16" s="244"/>
      <c r="K16" s="244"/>
      <c r="L16" s="244"/>
      <c r="M16" s="244"/>
    </row>
    <row r="17" spans="1:27" s="243" customFormat="1" ht="34.5" customHeight="1" x14ac:dyDescent="0.15">
      <c r="A17" s="244"/>
      <c r="B17" s="245"/>
      <c r="C17" s="244"/>
      <c r="D17" s="244"/>
      <c r="E17" s="244"/>
      <c r="F17" s="244"/>
      <c r="G17" s="244"/>
      <c r="H17" s="244"/>
      <c r="I17" s="244"/>
      <c r="J17" s="244"/>
      <c r="K17" s="244"/>
      <c r="L17" s="244"/>
      <c r="M17" s="244"/>
    </row>
    <row r="18" spans="1:27" s="243" customFormat="1" ht="34.5" customHeight="1" x14ac:dyDescent="0.15">
      <c r="A18" s="244" t="s">
        <v>186</v>
      </c>
      <c r="B18" s="245"/>
      <c r="C18" s="244"/>
      <c r="D18" s="244"/>
      <c r="E18" s="244"/>
      <c r="F18" s="244"/>
      <c r="G18" s="244"/>
      <c r="H18" s="244"/>
      <c r="I18" s="244"/>
      <c r="J18" s="244"/>
      <c r="K18" s="244"/>
      <c r="L18" s="244"/>
      <c r="M18" s="244"/>
    </row>
    <row r="19" spans="1:27" s="243" customFormat="1" ht="17.25" customHeight="1" x14ac:dyDescent="0.15">
      <c r="A19" s="244"/>
      <c r="B19" s="245"/>
      <c r="C19" s="244"/>
      <c r="D19" s="244"/>
      <c r="E19" s="244"/>
      <c r="F19" s="244"/>
      <c r="G19" s="244"/>
      <c r="H19" s="244"/>
      <c r="I19" s="244"/>
      <c r="J19" s="244"/>
      <c r="K19" s="244"/>
      <c r="L19" s="244"/>
      <c r="M19" s="244"/>
    </row>
    <row r="20" spans="1:27" s="243" customFormat="1" ht="34.5" customHeight="1" x14ac:dyDescent="0.15">
      <c r="A20" s="244"/>
      <c r="B20" s="322" t="s">
        <v>195</v>
      </c>
      <c r="C20" s="335"/>
      <c r="D20" s="335"/>
      <c r="E20" s="335"/>
      <c r="F20" s="335"/>
      <c r="G20" s="335"/>
      <c r="H20" s="335"/>
      <c r="I20" s="335"/>
      <c r="J20" s="335"/>
      <c r="K20" s="335"/>
      <c r="L20" s="335"/>
      <c r="M20" s="335"/>
      <c r="P20" s="246"/>
      <c r="Q20" s="246"/>
      <c r="R20" s="246"/>
      <c r="S20" s="246"/>
      <c r="T20" s="246"/>
      <c r="U20" s="246"/>
      <c r="V20" s="246"/>
      <c r="W20" s="246"/>
      <c r="X20" s="246"/>
      <c r="Y20" s="246"/>
      <c r="Z20" s="246"/>
      <c r="AA20" s="246"/>
    </row>
    <row r="21" spans="1:27" s="243" customFormat="1" ht="34.5" customHeight="1" x14ac:dyDescent="0.15">
      <c r="A21" s="244"/>
      <c r="B21" s="335"/>
      <c r="C21" s="335"/>
      <c r="D21" s="335"/>
      <c r="E21" s="335"/>
      <c r="F21" s="335"/>
      <c r="G21" s="335"/>
      <c r="H21" s="335"/>
      <c r="I21" s="335"/>
      <c r="J21" s="335"/>
      <c r="K21" s="335"/>
      <c r="L21" s="335"/>
      <c r="M21" s="335"/>
      <c r="P21" s="246"/>
      <c r="Q21" s="246"/>
      <c r="R21" s="246"/>
      <c r="S21" s="246"/>
      <c r="T21" s="246"/>
      <c r="U21" s="246"/>
      <c r="V21" s="246"/>
      <c r="W21" s="246"/>
      <c r="X21" s="246"/>
      <c r="Y21" s="246"/>
      <c r="Z21" s="246"/>
      <c r="AA21" s="246"/>
    </row>
    <row r="22" spans="1:27" s="243" customFormat="1" ht="34.5" customHeight="1" x14ac:dyDescent="0.15">
      <c r="A22" s="244"/>
      <c r="B22" s="335"/>
      <c r="C22" s="335"/>
      <c r="D22" s="335"/>
      <c r="E22" s="335"/>
      <c r="F22" s="335"/>
      <c r="G22" s="335"/>
      <c r="H22" s="335"/>
      <c r="I22" s="335"/>
      <c r="J22" s="335"/>
      <c r="K22" s="335"/>
      <c r="L22" s="335"/>
      <c r="M22" s="335"/>
      <c r="P22" s="246"/>
      <c r="Q22" s="246"/>
      <c r="R22" s="246"/>
      <c r="S22" s="246"/>
      <c r="T22" s="246"/>
      <c r="U22" s="246"/>
      <c r="V22" s="246"/>
      <c r="W22" s="246"/>
      <c r="X22" s="246"/>
      <c r="Y22" s="246"/>
      <c r="Z22" s="246"/>
      <c r="AA22" s="246"/>
    </row>
    <row r="23" spans="1:27" s="243" customFormat="1" ht="34.5" customHeight="1" x14ac:dyDescent="0.15">
      <c r="A23" s="244"/>
      <c r="B23" s="335"/>
      <c r="C23" s="335"/>
      <c r="D23" s="335"/>
      <c r="E23" s="335"/>
      <c r="F23" s="335"/>
      <c r="G23" s="335"/>
      <c r="H23" s="335"/>
      <c r="I23" s="335"/>
      <c r="J23" s="335"/>
      <c r="K23" s="335"/>
      <c r="L23" s="335"/>
      <c r="M23" s="335"/>
      <c r="P23" s="246"/>
      <c r="Q23" s="246"/>
      <c r="R23" s="246"/>
      <c r="S23" s="246"/>
      <c r="T23" s="246"/>
      <c r="U23" s="246"/>
      <c r="V23" s="246"/>
      <c r="W23" s="246"/>
      <c r="X23" s="246"/>
      <c r="Y23" s="246"/>
      <c r="Z23" s="246"/>
      <c r="AA23" s="246"/>
    </row>
    <row r="24" spans="1:27" s="243" customFormat="1" ht="34.5" customHeight="1" x14ac:dyDescent="0.15">
      <c r="A24" s="244"/>
      <c r="B24" s="335"/>
      <c r="C24" s="335"/>
      <c r="D24" s="335"/>
      <c r="E24" s="335"/>
      <c r="F24" s="335"/>
      <c r="G24" s="335"/>
      <c r="H24" s="335"/>
      <c r="I24" s="335"/>
      <c r="J24" s="335"/>
      <c r="K24" s="335"/>
      <c r="L24" s="335"/>
      <c r="M24" s="335"/>
      <c r="P24" s="246"/>
      <c r="Q24" s="246"/>
      <c r="R24" s="246"/>
      <c r="S24" s="246"/>
      <c r="T24" s="246"/>
      <c r="U24" s="246"/>
      <c r="V24" s="246"/>
      <c r="W24" s="246"/>
      <c r="X24" s="246"/>
      <c r="Y24" s="246"/>
      <c r="Z24" s="246"/>
      <c r="AA24" s="246"/>
    </row>
    <row r="25" spans="1:27" s="243" customFormat="1" ht="34.5" customHeight="1" x14ac:dyDescent="0.15">
      <c r="A25" s="244"/>
      <c r="B25" s="335"/>
      <c r="C25" s="335"/>
      <c r="D25" s="335"/>
      <c r="E25" s="335"/>
      <c r="F25" s="335"/>
      <c r="G25" s="335"/>
      <c r="H25" s="335"/>
      <c r="I25" s="335"/>
      <c r="J25" s="335"/>
      <c r="K25" s="335"/>
      <c r="L25" s="335"/>
      <c r="M25" s="335"/>
      <c r="P25" s="246"/>
      <c r="Q25" s="246"/>
      <c r="R25" s="246"/>
      <c r="S25" s="246"/>
      <c r="T25" s="246"/>
      <c r="U25" s="246"/>
      <c r="V25" s="246"/>
      <c r="W25" s="246"/>
      <c r="X25" s="246"/>
      <c r="Y25" s="246"/>
      <c r="Z25" s="246"/>
      <c r="AA25" s="246"/>
    </row>
    <row r="26" spans="1:27" ht="17.25" customHeight="1" x14ac:dyDescent="0.2">
      <c r="A26" s="329" t="s">
        <v>196</v>
      </c>
      <c r="B26" s="329"/>
      <c r="C26" s="329"/>
      <c r="D26" s="329"/>
      <c r="E26" s="329"/>
      <c r="F26" s="329"/>
      <c r="G26" s="329"/>
      <c r="H26" s="329"/>
      <c r="I26" s="329"/>
      <c r="J26" s="329"/>
      <c r="K26" s="329"/>
      <c r="L26" s="329"/>
      <c r="M26" s="329"/>
    </row>
    <row r="27" spans="1:27" ht="31.5" customHeight="1" x14ac:dyDescent="0.2">
      <c r="A27" s="329"/>
      <c r="B27" s="329"/>
      <c r="C27" s="329"/>
      <c r="D27" s="329"/>
      <c r="E27" s="329"/>
      <c r="F27" s="329"/>
      <c r="G27" s="329"/>
      <c r="H27" s="329"/>
      <c r="I27" s="329"/>
      <c r="J27" s="329"/>
      <c r="K27" s="329"/>
      <c r="L27" s="329"/>
      <c r="M27" s="329"/>
    </row>
    <row r="28" spans="1:27" ht="33.75" customHeight="1" thickBot="1" x14ac:dyDescent="0.25">
      <c r="L28" s="248"/>
      <c r="M28" s="248" t="s">
        <v>177</v>
      </c>
    </row>
    <row r="29" spans="1:27" ht="25.5" customHeight="1" x14ac:dyDescent="0.2">
      <c r="A29" s="330" t="s">
        <v>167</v>
      </c>
      <c r="B29" s="336" t="s">
        <v>0</v>
      </c>
      <c r="C29" s="337"/>
      <c r="D29" s="249" t="s">
        <v>197</v>
      </c>
      <c r="E29" s="250" t="s">
        <v>197</v>
      </c>
      <c r="F29" s="251" t="s">
        <v>197</v>
      </c>
      <c r="H29" s="330" t="s">
        <v>167</v>
      </c>
      <c r="I29" s="336" t="s">
        <v>0</v>
      </c>
      <c r="J29" s="337"/>
      <c r="K29" s="249" t="s">
        <v>197</v>
      </c>
      <c r="L29" s="250" t="s">
        <v>197</v>
      </c>
      <c r="M29" s="251" t="s">
        <v>197</v>
      </c>
    </row>
    <row r="30" spans="1:27" ht="25.5" customHeight="1" x14ac:dyDescent="0.2">
      <c r="A30" s="331"/>
      <c r="B30" s="338"/>
      <c r="C30" s="339"/>
      <c r="D30" s="252" t="s">
        <v>187</v>
      </c>
      <c r="E30" s="253" t="s">
        <v>188</v>
      </c>
      <c r="F30" s="254" t="s">
        <v>189</v>
      </c>
      <c r="H30" s="331"/>
      <c r="I30" s="338"/>
      <c r="J30" s="339"/>
      <c r="K30" s="252" t="s">
        <v>187</v>
      </c>
      <c r="L30" s="253" t="s">
        <v>188</v>
      </c>
      <c r="M30" s="254" t="s">
        <v>189</v>
      </c>
    </row>
    <row r="31" spans="1:27" ht="25.5" customHeight="1" x14ac:dyDescent="0.2">
      <c r="A31" s="331"/>
      <c r="B31" s="338"/>
      <c r="C31" s="339"/>
      <c r="D31" s="255"/>
      <c r="E31" s="256"/>
      <c r="F31" s="257" t="s">
        <v>182</v>
      </c>
      <c r="H31" s="331"/>
      <c r="I31" s="338"/>
      <c r="J31" s="339"/>
      <c r="K31" s="255"/>
      <c r="L31" s="256"/>
      <c r="M31" s="257" t="s">
        <v>182</v>
      </c>
    </row>
    <row r="32" spans="1:27" ht="25.5" customHeight="1" x14ac:dyDescent="0.2">
      <c r="A32" s="332"/>
      <c r="B32" s="340"/>
      <c r="C32" s="341"/>
      <c r="D32" s="258" t="s">
        <v>190</v>
      </c>
      <c r="E32" s="259" t="s">
        <v>180</v>
      </c>
      <c r="F32" s="260" t="s">
        <v>181</v>
      </c>
      <c r="H32" s="332"/>
      <c r="I32" s="340"/>
      <c r="J32" s="341"/>
      <c r="K32" s="258" t="s">
        <v>190</v>
      </c>
      <c r="L32" s="259" t="s">
        <v>180</v>
      </c>
      <c r="M32" s="260" t="s">
        <v>181</v>
      </c>
    </row>
    <row r="33" spans="1:13" ht="30" customHeight="1" x14ac:dyDescent="0.2">
      <c r="A33" s="261">
        <v>1</v>
      </c>
      <c r="B33" s="262"/>
      <c r="C33" s="263" t="s">
        <v>93</v>
      </c>
      <c r="D33" s="264">
        <v>5793530</v>
      </c>
      <c r="E33" s="265">
        <v>13335448</v>
      </c>
      <c r="F33" s="266">
        <f>D33+E33</f>
        <v>19128978</v>
      </c>
      <c r="G33" s="267"/>
      <c r="H33" s="268">
        <v>41</v>
      </c>
      <c r="I33" s="269"/>
      <c r="J33" s="270" t="s">
        <v>38</v>
      </c>
      <c r="K33" s="264">
        <v>242981</v>
      </c>
      <c r="L33" s="265">
        <v>1582335</v>
      </c>
      <c r="M33" s="266">
        <f>K33+L33</f>
        <v>1825316</v>
      </c>
    </row>
    <row r="34" spans="1:13" ht="30" customHeight="1" x14ac:dyDescent="0.2">
      <c r="A34" s="261">
        <v>2</v>
      </c>
      <c r="B34" s="271"/>
      <c r="C34" s="270" t="s">
        <v>2</v>
      </c>
      <c r="D34" s="272">
        <v>1526081</v>
      </c>
      <c r="E34" s="273">
        <v>3535553</v>
      </c>
      <c r="F34" s="266">
        <f t="shared" ref="F34:F72" si="0">D34+E34</f>
        <v>5061634</v>
      </c>
      <c r="G34" s="267"/>
      <c r="H34" s="274">
        <v>42</v>
      </c>
      <c r="I34" s="275"/>
      <c r="J34" s="276" t="s">
        <v>39</v>
      </c>
      <c r="K34" s="264">
        <v>0</v>
      </c>
      <c r="L34" s="265">
        <v>0</v>
      </c>
      <c r="M34" s="266">
        <f t="shared" ref="M34:M55" si="1">K34+L34</f>
        <v>0</v>
      </c>
    </row>
    <row r="35" spans="1:13" ht="30" customHeight="1" x14ac:dyDescent="0.2">
      <c r="A35" s="261">
        <v>3</v>
      </c>
      <c r="B35" s="271"/>
      <c r="C35" s="270" t="s">
        <v>3</v>
      </c>
      <c r="D35" s="272">
        <v>942849</v>
      </c>
      <c r="E35" s="273">
        <v>7248292</v>
      </c>
      <c r="F35" s="266">
        <f t="shared" si="0"/>
        <v>8191141</v>
      </c>
      <c r="G35" s="267"/>
      <c r="H35" s="268">
        <v>43</v>
      </c>
      <c r="I35" s="275"/>
      <c r="J35" s="276" t="s">
        <v>40</v>
      </c>
      <c r="K35" s="264">
        <v>225769</v>
      </c>
      <c r="L35" s="265">
        <v>2633587</v>
      </c>
      <c r="M35" s="266">
        <f t="shared" si="1"/>
        <v>2859356</v>
      </c>
    </row>
    <row r="36" spans="1:13" ht="30" customHeight="1" x14ac:dyDescent="0.2">
      <c r="A36" s="261">
        <v>4</v>
      </c>
      <c r="B36" s="277"/>
      <c r="C36" s="276" t="s">
        <v>4</v>
      </c>
      <c r="D36" s="272">
        <v>2543796</v>
      </c>
      <c r="E36" s="273">
        <v>4735730</v>
      </c>
      <c r="F36" s="266">
        <f t="shared" si="0"/>
        <v>7279526</v>
      </c>
      <c r="G36" s="267"/>
      <c r="H36" s="274">
        <v>44</v>
      </c>
      <c r="I36" s="269"/>
      <c r="J36" s="270" t="s">
        <v>41</v>
      </c>
      <c r="K36" s="264">
        <v>123463</v>
      </c>
      <c r="L36" s="265">
        <v>1681054</v>
      </c>
      <c r="M36" s="266">
        <f t="shared" si="1"/>
        <v>1804517</v>
      </c>
    </row>
    <row r="37" spans="1:13" ht="30" customHeight="1" x14ac:dyDescent="0.2">
      <c r="A37" s="261">
        <v>5</v>
      </c>
      <c r="B37" s="277"/>
      <c r="C37" s="276" t="s">
        <v>5</v>
      </c>
      <c r="D37" s="272">
        <v>436889</v>
      </c>
      <c r="E37" s="273">
        <v>5189020</v>
      </c>
      <c r="F37" s="266">
        <f t="shared" si="0"/>
        <v>5625909</v>
      </c>
      <c r="G37" s="267"/>
      <c r="H37" s="268">
        <v>45</v>
      </c>
      <c r="I37" s="275"/>
      <c r="J37" s="276" t="s">
        <v>42</v>
      </c>
      <c r="K37" s="264">
        <v>141785</v>
      </c>
      <c r="L37" s="265">
        <v>861053</v>
      </c>
      <c r="M37" s="266">
        <f t="shared" si="1"/>
        <v>1002838</v>
      </c>
    </row>
    <row r="38" spans="1:13" ht="30" customHeight="1" x14ac:dyDescent="0.2">
      <c r="A38" s="261">
        <v>6</v>
      </c>
      <c r="B38" s="277"/>
      <c r="C38" s="276" t="s">
        <v>6</v>
      </c>
      <c r="D38" s="272">
        <v>476481</v>
      </c>
      <c r="E38" s="273">
        <v>6404975</v>
      </c>
      <c r="F38" s="266">
        <f t="shared" si="0"/>
        <v>6881456</v>
      </c>
      <c r="G38" s="267"/>
      <c r="H38" s="274">
        <v>46</v>
      </c>
      <c r="I38" s="275"/>
      <c r="J38" s="276" t="s">
        <v>43</v>
      </c>
      <c r="K38" s="264">
        <v>136571</v>
      </c>
      <c r="L38" s="265">
        <v>1133165</v>
      </c>
      <c r="M38" s="266">
        <f t="shared" si="1"/>
        <v>1269736</v>
      </c>
    </row>
    <row r="39" spans="1:13" ht="30" customHeight="1" x14ac:dyDescent="0.2">
      <c r="A39" s="261">
        <v>7</v>
      </c>
      <c r="B39" s="277"/>
      <c r="C39" s="276" t="s">
        <v>7</v>
      </c>
      <c r="D39" s="272">
        <v>1519821</v>
      </c>
      <c r="E39" s="273">
        <v>2780796</v>
      </c>
      <c r="F39" s="266">
        <f t="shared" si="0"/>
        <v>4300617</v>
      </c>
      <c r="G39" s="267"/>
      <c r="H39" s="268">
        <v>47</v>
      </c>
      <c r="I39" s="275"/>
      <c r="J39" s="276" t="s">
        <v>44</v>
      </c>
      <c r="K39" s="264">
        <v>199214</v>
      </c>
      <c r="L39" s="265">
        <v>2591290</v>
      </c>
      <c r="M39" s="266">
        <f t="shared" si="1"/>
        <v>2790504</v>
      </c>
    </row>
    <row r="40" spans="1:13" ht="30" customHeight="1" x14ac:dyDescent="0.2">
      <c r="A40" s="261">
        <v>8</v>
      </c>
      <c r="B40" s="277"/>
      <c r="C40" s="270" t="s">
        <v>8</v>
      </c>
      <c r="D40" s="272">
        <v>497825</v>
      </c>
      <c r="E40" s="273">
        <v>4579370</v>
      </c>
      <c r="F40" s="266">
        <f t="shared" si="0"/>
        <v>5077195</v>
      </c>
      <c r="G40" s="267"/>
      <c r="H40" s="274">
        <v>48</v>
      </c>
      <c r="I40" s="269"/>
      <c r="J40" s="270" t="s">
        <v>45</v>
      </c>
      <c r="K40" s="264">
        <v>149173</v>
      </c>
      <c r="L40" s="265">
        <v>1346258</v>
      </c>
      <c r="M40" s="266">
        <f t="shared" si="1"/>
        <v>1495431</v>
      </c>
    </row>
    <row r="41" spans="1:13" ht="30" customHeight="1" x14ac:dyDescent="0.2">
      <c r="A41" s="261">
        <v>9</v>
      </c>
      <c r="B41" s="277"/>
      <c r="C41" s="276" t="s">
        <v>9</v>
      </c>
      <c r="D41" s="272">
        <v>599603</v>
      </c>
      <c r="E41" s="273">
        <v>5937030</v>
      </c>
      <c r="F41" s="266">
        <f t="shared" si="0"/>
        <v>6536633</v>
      </c>
      <c r="G41" s="267"/>
      <c r="H41" s="268">
        <v>49</v>
      </c>
      <c r="I41" s="275"/>
      <c r="J41" s="276" t="s">
        <v>46</v>
      </c>
      <c r="K41" s="264">
        <v>142451</v>
      </c>
      <c r="L41" s="265">
        <v>1745664</v>
      </c>
      <c r="M41" s="266">
        <f t="shared" si="1"/>
        <v>1888115</v>
      </c>
    </row>
    <row r="42" spans="1:13" ht="30" customHeight="1" x14ac:dyDescent="0.2">
      <c r="A42" s="261">
        <v>10</v>
      </c>
      <c r="B42" s="277"/>
      <c r="C42" s="276" t="s">
        <v>10</v>
      </c>
      <c r="D42" s="272">
        <v>439108</v>
      </c>
      <c r="E42" s="273">
        <v>4265119</v>
      </c>
      <c r="F42" s="266">
        <f t="shared" si="0"/>
        <v>4704227</v>
      </c>
      <c r="G42" s="267"/>
      <c r="H42" s="274">
        <v>50</v>
      </c>
      <c r="I42" s="275"/>
      <c r="J42" s="276" t="s">
        <v>47</v>
      </c>
      <c r="K42" s="264">
        <v>126616</v>
      </c>
      <c r="L42" s="265">
        <v>1789887</v>
      </c>
      <c r="M42" s="266">
        <f t="shared" si="1"/>
        <v>1916503</v>
      </c>
    </row>
    <row r="43" spans="1:13" ht="30" customHeight="1" x14ac:dyDescent="0.2">
      <c r="A43" s="261">
        <v>11</v>
      </c>
      <c r="B43" s="277"/>
      <c r="C43" s="276" t="s">
        <v>11</v>
      </c>
      <c r="D43" s="272">
        <v>495750</v>
      </c>
      <c r="E43" s="273">
        <v>3546765</v>
      </c>
      <c r="F43" s="266">
        <f t="shared" si="0"/>
        <v>4042515</v>
      </c>
      <c r="G43" s="267"/>
      <c r="H43" s="268">
        <v>51</v>
      </c>
      <c r="I43" s="275"/>
      <c r="J43" s="276" t="s">
        <v>95</v>
      </c>
      <c r="K43" s="264">
        <v>130242</v>
      </c>
      <c r="L43" s="265">
        <v>2352635</v>
      </c>
      <c r="M43" s="266">
        <f t="shared" si="1"/>
        <v>2482877</v>
      </c>
    </row>
    <row r="44" spans="1:13" ht="30" customHeight="1" x14ac:dyDescent="0.2">
      <c r="A44" s="261">
        <v>12</v>
      </c>
      <c r="B44" s="277"/>
      <c r="C44" s="276" t="s">
        <v>12</v>
      </c>
      <c r="D44" s="272">
        <v>1152890</v>
      </c>
      <c r="E44" s="273">
        <v>12334428</v>
      </c>
      <c r="F44" s="266">
        <f t="shared" si="0"/>
        <v>13487318</v>
      </c>
      <c r="G44" s="267"/>
      <c r="H44" s="274">
        <v>52</v>
      </c>
      <c r="I44" s="275"/>
      <c r="J44" s="276" t="s">
        <v>48</v>
      </c>
      <c r="K44" s="264">
        <v>113856</v>
      </c>
      <c r="L44" s="265">
        <v>1388402</v>
      </c>
      <c r="M44" s="266">
        <f t="shared" si="1"/>
        <v>1502258</v>
      </c>
    </row>
    <row r="45" spans="1:13" ht="30" customHeight="1" x14ac:dyDescent="0.2">
      <c r="A45" s="261">
        <v>13</v>
      </c>
      <c r="B45" s="277"/>
      <c r="C45" s="276" t="s">
        <v>13</v>
      </c>
      <c r="D45" s="272">
        <v>700805</v>
      </c>
      <c r="E45" s="273">
        <v>3886354</v>
      </c>
      <c r="F45" s="266">
        <f t="shared" si="0"/>
        <v>4587159</v>
      </c>
      <c r="G45" s="267"/>
      <c r="H45" s="268">
        <v>53</v>
      </c>
      <c r="I45" s="269"/>
      <c r="J45" s="270" t="s">
        <v>49</v>
      </c>
      <c r="K45" s="264">
        <v>130078</v>
      </c>
      <c r="L45" s="265">
        <v>1813526</v>
      </c>
      <c r="M45" s="266">
        <f t="shared" si="1"/>
        <v>1943604</v>
      </c>
    </row>
    <row r="46" spans="1:13" ht="30" customHeight="1" x14ac:dyDescent="0.2">
      <c r="A46" s="261">
        <v>14</v>
      </c>
      <c r="B46" s="277"/>
      <c r="C46" s="276" t="s">
        <v>14</v>
      </c>
      <c r="D46" s="272">
        <v>310624</v>
      </c>
      <c r="E46" s="273">
        <v>2060772</v>
      </c>
      <c r="F46" s="266">
        <f t="shared" si="0"/>
        <v>2371396</v>
      </c>
      <c r="G46" s="267"/>
      <c r="H46" s="274">
        <v>54</v>
      </c>
      <c r="I46" s="275"/>
      <c r="J46" s="276" t="s">
        <v>50</v>
      </c>
      <c r="K46" s="264">
        <v>103840</v>
      </c>
      <c r="L46" s="265">
        <v>1533953</v>
      </c>
      <c r="M46" s="266">
        <f t="shared" si="1"/>
        <v>1637793</v>
      </c>
    </row>
    <row r="47" spans="1:13" ht="30" customHeight="1" x14ac:dyDescent="0.2">
      <c r="A47" s="261">
        <v>15</v>
      </c>
      <c r="B47" s="277"/>
      <c r="C47" s="276" t="s">
        <v>15</v>
      </c>
      <c r="D47" s="272">
        <v>609548</v>
      </c>
      <c r="E47" s="273">
        <v>7861230</v>
      </c>
      <c r="F47" s="266">
        <f t="shared" si="0"/>
        <v>8470778</v>
      </c>
      <c r="G47" s="267"/>
      <c r="H47" s="268">
        <v>55</v>
      </c>
      <c r="I47" s="275"/>
      <c r="J47" s="276" t="s">
        <v>96</v>
      </c>
      <c r="K47" s="264">
        <v>143157</v>
      </c>
      <c r="L47" s="265">
        <v>3030681</v>
      </c>
      <c r="M47" s="266">
        <f t="shared" si="1"/>
        <v>3173838</v>
      </c>
    </row>
    <row r="48" spans="1:13" ht="30" customHeight="1" x14ac:dyDescent="0.2">
      <c r="A48" s="261">
        <v>16</v>
      </c>
      <c r="B48" s="277"/>
      <c r="C48" s="276" t="s">
        <v>16</v>
      </c>
      <c r="D48" s="272">
        <v>732015</v>
      </c>
      <c r="E48" s="273">
        <v>8158576</v>
      </c>
      <c r="F48" s="266">
        <f t="shared" si="0"/>
        <v>8890591</v>
      </c>
      <c r="G48" s="267"/>
      <c r="H48" s="274">
        <v>56</v>
      </c>
      <c r="I48" s="275"/>
      <c r="J48" s="276" t="s">
        <v>51</v>
      </c>
      <c r="K48" s="264">
        <v>65005</v>
      </c>
      <c r="L48" s="265">
        <v>1287458</v>
      </c>
      <c r="M48" s="266">
        <f t="shared" si="1"/>
        <v>1352463</v>
      </c>
    </row>
    <row r="49" spans="1:13" ht="30" customHeight="1" x14ac:dyDescent="0.2">
      <c r="A49" s="261">
        <v>17</v>
      </c>
      <c r="B49" s="271"/>
      <c r="C49" s="270" t="s">
        <v>17</v>
      </c>
      <c r="D49" s="272">
        <v>1022287</v>
      </c>
      <c r="E49" s="273">
        <v>5700214</v>
      </c>
      <c r="F49" s="266">
        <f t="shared" si="0"/>
        <v>6722501</v>
      </c>
      <c r="G49" s="267"/>
      <c r="H49" s="268">
        <v>57</v>
      </c>
      <c r="I49" s="275"/>
      <c r="J49" s="276" t="s">
        <v>52</v>
      </c>
      <c r="K49" s="264">
        <v>114886</v>
      </c>
      <c r="L49" s="265">
        <v>1296053</v>
      </c>
      <c r="M49" s="266">
        <f t="shared" si="1"/>
        <v>1410939</v>
      </c>
    </row>
    <row r="50" spans="1:13" ht="30" customHeight="1" x14ac:dyDescent="0.2">
      <c r="A50" s="261">
        <v>18</v>
      </c>
      <c r="B50" s="277"/>
      <c r="C50" s="276" t="s">
        <v>18</v>
      </c>
      <c r="D50" s="272">
        <v>1131561</v>
      </c>
      <c r="E50" s="273">
        <v>3263130</v>
      </c>
      <c r="F50" s="266">
        <f t="shared" si="0"/>
        <v>4394691</v>
      </c>
      <c r="G50" s="267"/>
      <c r="H50" s="274">
        <v>58</v>
      </c>
      <c r="I50" s="275"/>
      <c r="J50" s="276" t="s">
        <v>97</v>
      </c>
      <c r="K50" s="264">
        <v>129908</v>
      </c>
      <c r="L50" s="265">
        <v>2024503</v>
      </c>
      <c r="M50" s="266">
        <f t="shared" si="1"/>
        <v>2154411</v>
      </c>
    </row>
    <row r="51" spans="1:13" ht="30" customHeight="1" x14ac:dyDescent="0.2">
      <c r="A51" s="261">
        <v>19</v>
      </c>
      <c r="B51" s="277"/>
      <c r="C51" s="276" t="s">
        <v>19</v>
      </c>
      <c r="D51" s="272">
        <v>1560750</v>
      </c>
      <c r="E51" s="273">
        <v>7993106</v>
      </c>
      <c r="F51" s="266">
        <f t="shared" si="0"/>
        <v>9553856</v>
      </c>
      <c r="G51" s="267"/>
      <c r="H51" s="268">
        <v>59</v>
      </c>
      <c r="I51" s="275"/>
      <c r="J51" s="276" t="s">
        <v>53</v>
      </c>
      <c r="K51" s="264">
        <v>191902</v>
      </c>
      <c r="L51" s="265">
        <v>1523658</v>
      </c>
      <c r="M51" s="266">
        <f t="shared" si="1"/>
        <v>1715560</v>
      </c>
    </row>
    <row r="52" spans="1:13" ht="30" customHeight="1" x14ac:dyDescent="0.2">
      <c r="A52" s="261">
        <v>20</v>
      </c>
      <c r="B52" s="277"/>
      <c r="C52" s="276" t="s">
        <v>20</v>
      </c>
      <c r="D52" s="272">
        <v>411775</v>
      </c>
      <c r="E52" s="273">
        <v>1656077</v>
      </c>
      <c r="F52" s="266">
        <f t="shared" si="0"/>
        <v>2067852</v>
      </c>
      <c r="G52" s="267"/>
      <c r="H52" s="274">
        <v>60</v>
      </c>
      <c r="I52" s="275"/>
      <c r="J52" s="276" t="s">
        <v>54</v>
      </c>
      <c r="K52" s="264">
        <v>211690</v>
      </c>
      <c r="L52" s="265">
        <v>1634506</v>
      </c>
      <c r="M52" s="266">
        <f t="shared" si="1"/>
        <v>1846196</v>
      </c>
    </row>
    <row r="53" spans="1:13" ht="30" customHeight="1" x14ac:dyDescent="0.2">
      <c r="A53" s="261">
        <v>21</v>
      </c>
      <c r="B53" s="277"/>
      <c r="C53" s="276" t="s">
        <v>21</v>
      </c>
      <c r="D53" s="272">
        <v>0</v>
      </c>
      <c r="E53" s="273">
        <v>0</v>
      </c>
      <c r="F53" s="266">
        <f t="shared" si="0"/>
        <v>0</v>
      </c>
      <c r="G53" s="267"/>
      <c r="H53" s="268">
        <v>61</v>
      </c>
      <c r="I53" s="269"/>
      <c r="J53" s="270" t="s">
        <v>58</v>
      </c>
      <c r="K53" s="264">
        <v>215220</v>
      </c>
      <c r="L53" s="265">
        <v>2554177</v>
      </c>
      <c r="M53" s="266">
        <f t="shared" si="1"/>
        <v>2769397</v>
      </c>
    </row>
    <row r="54" spans="1:13" ht="30" customHeight="1" x14ac:dyDescent="0.2">
      <c r="A54" s="261">
        <v>22</v>
      </c>
      <c r="B54" s="277"/>
      <c r="C54" s="276" t="s">
        <v>22</v>
      </c>
      <c r="D54" s="272">
        <v>682100</v>
      </c>
      <c r="E54" s="273">
        <v>3093397</v>
      </c>
      <c r="F54" s="266">
        <f t="shared" si="0"/>
        <v>3775497</v>
      </c>
      <c r="G54" s="267"/>
      <c r="H54" s="274">
        <v>62</v>
      </c>
      <c r="I54" s="275"/>
      <c r="J54" s="276" t="s">
        <v>63</v>
      </c>
      <c r="K54" s="264">
        <v>261223</v>
      </c>
      <c r="L54" s="265">
        <v>2479323</v>
      </c>
      <c r="M54" s="266">
        <f t="shared" si="1"/>
        <v>2740546</v>
      </c>
    </row>
    <row r="55" spans="1:13" ht="30" customHeight="1" thickBot="1" x14ac:dyDescent="0.25">
      <c r="A55" s="261">
        <v>23</v>
      </c>
      <c r="B55" s="277"/>
      <c r="C55" s="276" t="s">
        <v>23</v>
      </c>
      <c r="D55" s="272">
        <v>661152</v>
      </c>
      <c r="E55" s="273">
        <v>19045</v>
      </c>
      <c r="F55" s="266">
        <f t="shared" si="0"/>
        <v>680197</v>
      </c>
      <c r="G55" s="267"/>
      <c r="H55" s="268">
        <v>63</v>
      </c>
      <c r="I55" s="275"/>
      <c r="J55" s="276" t="s">
        <v>64</v>
      </c>
      <c r="K55" s="264">
        <v>187883</v>
      </c>
      <c r="L55" s="265">
        <v>2128443</v>
      </c>
      <c r="M55" s="266">
        <f t="shared" si="1"/>
        <v>2316326</v>
      </c>
    </row>
    <row r="56" spans="1:13" ht="30" customHeight="1" thickTop="1" thickBot="1" x14ac:dyDescent="0.25">
      <c r="A56" s="261">
        <v>24</v>
      </c>
      <c r="B56" s="277"/>
      <c r="C56" s="276" t="s">
        <v>24</v>
      </c>
      <c r="D56" s="272">
        <v>420490</v>
      </c>
      <c r="E56" s="273">
        <v>2878904</v>
      </c>
      <c r="F56" s="266">
        <f t="shared" si="0"/>
        <v>3299394</v>
      </c>
      <c r="G56" s="267"/>
      <c r="H56" s="323" t="s">
        <v>129</v>
      </c>
      <c r="I56" s="324"/>
      <c r="J56" s="324"/>
      <c r="K56" s="278">
        <f>SUM(K33:K55)</f>
        <v>3486913</v>
      </c>
      <c r="L56" s="279">
        <f>SUM(L33:L55)</f>
        <v>40411611</v>
      </c>
      <c r="M56" s="280">
        <f>SUM(M33:M55)</f>
        <v>43898524</v>
      </c>
    </row>
    <row r="57" spans="1:13" ht="30" customHeight="1" thickTop="1" thickBot="1" x14ac:dyDescent="0.25">
      <c r="A57" s="261">
        <v>25</v>
      </c>
      <c r="B57" s="277"/>
      <c r="C57" s="276" t="s">
        <v>25</v>
      </c>
      <c r="D57" s="272">
        <v>0</v>
      </c>
      <c r="E57" s="273">
        <v>0</v>
      </c>
      <c r="F57" s="266">
        <f t="shared" si="0"/>
        <v>0</v>
      </c>
      <c r="G57" s="267"/>
      <c r="H57" s="325" t="s">
        <v>130</v>
      </c>
      <c r="I57" s="326"/>
      <c r="J57" s="326"/>
      <c r="K57" s="281">
        <f>D73+K56</f>
        <v>34964110</v>
      </c>
      <c r="L57" s="273">
        <f>E73+L56</f>
        <v>206489310</v>
      </c>
      <c r="M57" s="282">
        <f>F73+M56</f>
        <v>241453420</v>
      </c>
    </row>
    <row r="58" spans="1:13" ht="30" customHeight="1" x14ac:dyDescent="0.2">
      <c r="A58" s="261">
        <v>26</v>
      </c>
      <c r="B58" s="277"/>
      <c r="C58" s="276" t="s">
        <v>26</v>
      </c>
      <c r="D58" s="272">
        <v>820700</v>
      </c>
      <c r="E58" s="273">
        <v>3113500</v>
      </c>
      <c r="F58" s="266">
        <f t="shared" si="0"/>
        <v>3934200</v>
      </c>
      <c r="G58" s="267"/>
      <c r="H58" s="267"/>
      <c r="I58" s="267"/>
      <c r="J58" s="267"/>
      <c r="K58" s="267"/>
      <c r="L58" s="267"/>
      <c r="M58" s="267"/>
    </row>
    <row r="59" spans="1:13" ht="30" customHeight="1" x14ac:dyDescent="0.2">
      <c r="A59" s="261">
        <v>27</v>
      </c>
      <c r="B59" s="277"/>
      <c r="C59" s="276" t="s">
        <v>27</v>
      </c>
      <c r="D59" s="272">
        <v>410729</v>
      </c>
      <c r="E59" s="273">
        <v>3993109</v>
      </c>
      <c r="F59" s="266">
        <f t="shared" si="0"/>
        <v>4403838</v>
      </c>
      <c r="G59" s="267"/>
      <c r="H59" s="267"/>
      <c r="I59" s="267"/>
      <c r="J59" s="267"/>
      <c r="K59" s="267"/>
      <c r="L59" s="267"/>
      <c r="M59" s="267"/>
    </row>
    <row r="60" spans="1:13" ht="30" customHeight="1" x14ac:dyDescent="0.2">
      <c r="A60" s="261">
        <v>28</v>
      </c>
      <c r="B60" s="277"/>
      <c r="C60" s="276" t="s">
        <v>28</v>
      </c>
      <c r="D60" s="272">
        <v>743710</v>
      </c>
      <c r="E60" s="273">
        <v>5463184</v>
      </c>
      <c r="F60" s="266">
        <f t="shared" si="0"/>
        <v>6206894</v>
      </c>
      <c r="G60" s="267"/>
      <c r="H60" s="267"/>
      <c r="I60" s="267"/>
      <c r="J60" s="267"/>
      <c r="K60" s="267"/>
      <c r="L60" s="267"/>
      <c r="M60" s="267"/>
    </row>
    <row r="61" spans="1:13" ht="30" customHeight="1" x14ac:dyDescent="0.2">
      <c r="A61" s="261">
        <v>29</v>
      </c>
      <c r="B61" s="277"/>
      <c r="C61" s="276" t="s">
        <v>29</v>
      </c>
      <c r="D61" s="272">
        <v>364843</v>
      </c>
      <c r="E61" s="273">
        <v>3049110</v>
      </c>
      <c r="F61" s="266">
        <f t="shared" si="0"/>
        <v>3413953</v>
      </c>
      <c r="G61" s="267"/>
      <c r="H61" s="267"/>
      <c r="I61" s="267"/>
      <c r="J61" s="267"/>
      <c r="K61" s="267"/>
      <c r="L61" s="267"/>
      <c r="M61" s="267"/>
    </row>
    <row r="62" spans="1:13" ht="30" customHeight="1" x14ac:dyDescent="0.2">
      <c r="A62" s="261">
        <v>30</v>
      </c>
      <c r="B62" s="277"/>
      <c r="C62" s="276" t="s">
        <v>30</v>
      </c>
      <c r="D62" s="272">
        <v>0</v>
      </c>
      <c r="E62" s="273">
        <v>0</v>
      </c>
      <c r="F62" s="266">
        <f t="shared" si="0"/>
        <v>0</v>
      </c>
      <c r="G62" s="267"/>
      <c r="H62" s="267"/>
      <c r="I62" s="267"/>
      <c r="J62" s="267"/>
      <c r="K62" s="267"/>
      <c r="L62" s="267"/>
      <c r="M62" s="267"/>
    </row>
    <row r="63" spans="1:13" ht="30" customHeight="1" x14ac:dyDescent="0.2">
      <c r="A63" s="261">
        <v>31</v>
      </c>
      <c r="B63" s="277"/>
      <c r="C63" s="276" t="s">
        <v>31</v>
      </c>
      <c r="D63" s="272">
        <v>591566</v>
      </c>
      <c r="E63" s="273">
        <v>3878835</v>
      </c>
      <c r="F63" s="266">
        <f t="shared" si="0"/>
        <v>4470401</v>
      </c>
      <c r="G63" s="267"/>
      <c r="H63" s="267"/>
      <c r="I63" s="267"/>
      <c r="J63" s="267"/>
      <c r="K63" s="267"/>
      <c r="L63" s="267"/>
      <c r="M63" s="267"/>
    </row>
    <row r="64" spans="1:13" ht="30" customHeight="1" x14ac:dyDescent="0.2">
      <c r="A64" s="261">
        <v>32</v>
      </c>
      <c r="B64" s="277"/>
      <c r="C64" s="276" t="s">
        <v>32</v>
      </c>
      <c r="D64" s="272">
        <v>701749</v>
      </c>
      <c r="E64" s="273">
        <v>1821833</v>
      </c>
      <c r="F64" s="266">
        <f t="shared" si="0"/>
        <v>2523582</v>
      </c>
      <c r="G64" s="267"/>
      <c r="H64" s="267"/>
      <c r="I64" s="267"/>
      <c r="J64" s="267"/>
      <c r="K64" s="267"/>
      <c r="L64" s="267"/>
      <c r="M64" s="267"/>
    </row>
    <row r="65" spans="1:252" ht="30" customHeight="1" x14ac:dyDescent="0.2">
      <c r="A65" s="261">
        <v>33</v>
      </c>
      <c r="B65" s="277"/>
      <c r="C65" s="276" t="s">
        <v>33</v>
      </c>
      <c r="D65" s="272">
        <v>343202</v>
      </c>
      <c r="E65" s="273">
        <v>3309219</v>
      </c>
      <c r="F65" s="266">
        <f t="shared" si="0"/>
        <v>3652421</v>
      </c>
      <c r="G65" s="267"/>
      <c r="H65" s="267"/>
      <c r="I65" s="267"/>
      <c r="J65" s="267"/>
      <c r="K65" s="267"/>
      <c r="L65" s="267"/>
      <c r="M65" s="267"/>
    </row>
    <row r="66" spans="1:252" ht="30" customHeight="1" x14ac:dyDescent="0.2">
      <c r="A66" s="261">
        <v>34</v>
      </c>
      <c r="B66" s="277"/>
      <c r="C66" s="276" t="s">
        <v>34</v>
      </c>
      <c r="D66" s="272">
        <v>530887</v>
      </c>
      <c r="E66" s="273">
        <v>3513497</v>
      </c>
      <c r="F66" s="266">
        <f t="shared" si="0"/>
        <v>4044384</v>
      </c>
      <c r="G66" s="267"/>
      <c r="H66" s="267"/>
      <c r="I66" s="267"/>
      <c r="J66" s="267"/>
      <c r="K66" s="267"/>
      <c r="L66" s="267"/>
      <c r="M66" s="267"/>
    </row>
    <row r="67" spans="1:252" ht="30" customHeight="1" x14ac:dyDescent="0.2">
      <c r="A67" s="261">
        <v>35</v>
      </c>
      <c r="B67" s="277"/>
      <c r="C67" s="276" t="s">
        <v>35</v>
      </c>
      <c r="D67" s="272">
        <v>299215</v>
      </c>
      <c r="E67" s="273">
        <v>2910898</v>
      </c>
      <c r="F67" s="266">
        <f t="shared" si="0"/>
        <v>3210113</v>
      </c>
      <c r="G67" s="267"/>
      <c r="H67" s="267"/>
      <c r="I67" s="267"/>
      <c r="J67" s="267"/>
      <c r="K67" s="267"/>
      <c r="L67" s="267"/>
      <c r="M67" s="267"/>
    </row>
    <row r="68" spans="1:252" ht="30" customHeight="1" x14ac:dyDescent="0.2">
      <c r="A68" s="261">
        <v>36</v>
      </c>
      <c r="B68" s="277"/>
      <c r="C68" s="276" t="s">
        <v>73</v>
      </c>
      <c r="D68" s="272">
        <v>380446</v>
      </c>
      <c r="E68" s="273">
        <v>2449812</v>
      </c>
      <c r="F68" s="266">
        <f t="shared" si="0"/>
        <v>2830258</v>
      </c>
      <c r="G68" s="267"/>
      <c r="H68" s="267"/>
      <c r="I68" s="267"/>
      <c r="J68" s="267"/>
      <c r="K68" s="267"/>
      <c r="L68" s="267"/>
      <c r="M68" s="267"/>
    </row>
    <row r="69" spans="1:252" ht="30" customHeight="1" x14ac:dyDescent="0.2">
      <c r="A69" s="261">
        <v>37</v>
      </c>
      <c r="B69" s="277"/>
      <c r="C69" s="276" t="s">
        <v>36</v>
      </c>
      <c r="D69" s="272">
        <v>311578</v>
      </c>
      <c r="E69" s="273">
        <v>2109890</v>
      </c>
      <c r="F69" s="266">
        <f t="shared" si="0"/>
        <v>2421468</v>
      </c>
      <c r="G69" s="267"/>
      <c r="H69" s="267"/>
      <c r="I69" s="267"/>
      <c r="J69" s="267"/>
      <c r="K69" s="267"/>
      <c r="L69" s="267"/>
      <c r="M69" s="267"/>
    </row>
    <row r="70" spans="1:252" ht="30" customHeight="1" x14ac:dyDescent="0.2">
      <c r="A70" s="261">
        <v>38</v>
      </c>
      <c r="B70" s="277"/>
      <c r="C70" s="276" t="s">
        <v>37</v>
      </c>
      <c r="D70" s="272">
        <v>397833</v>
      </c>
      <c r="E70" s="273">
        <v>2752547</v>
      </c>
      <c r="F70" s="266">
        <f t="shared" si="0"/>
        <v>3150380</v>
      </c>
      <c r="G70" s="267"/>
      <c r="H70" s="267"/>
      <c r="I70" s="267"/>
      <c r="J70" s="267"/>
      <c r="K70" s="267"/>
      <c r="L70" s="267"/>
      <c r="M70" s="267"/>
    </row>
    <row r="71" spans="1:252" ht="30" customHeight="1" x14ac:dyDescent="0.2">
      <c r="A71" s="283">
        <v>39</v>
      </c>
      <c r="B71" s="262"/>
      <c r="C71" s="263" t="s">
        <v>94</v>
      </c>
      <c r="D71" s="284">
        <v>609583</v>
      </c>
      <c r="E71" s="285">
        <v>4901727</v>
      </c>
      <c r="F71" s="286">
        <f t="shared" si="0"/>
        <v>5511310</v>
      </c>
      <c r="G71" s="267"/>
      <c r="H71" s="267"/>
      <c r="I71" s="267"/>
      <c r="J71" s="267"/>
      <c r="K71" s="267"/>
      <c r="L71" s="267"/>
      <c r="M71" s="267"/>
    </row>
    <row r="72" spans="1:252" ht="30" customHeight="1" thickBot="1" x14ac:dyDescent="0.25">
      <c r="A72" s="287">
        <v>40</v>
      </c>
      <c r="B72" s="288"/>
      <c r="C72" s="289" t="s">
        <v>183</v>
      </c>
      <c r="D72" s="264">
        <v>303426</v>
      </c>
      <c r="E72" s="265">
        <v>2347207</v>
      </c>
      <c r="F72" s="266">
        <f t="shared" si="0"/>
        <v>2650633</v>
      </c>
      <c r="G72" s="267"/>
      <c r="H72" s="267"/>
      <c r="I72" s="267"/>
      <c r="J72" s="267"/>
      <c r="K72" s="267"/>
      <c r="L72" s="267"/>
      <c r="M72" s="267"/>
    </row>
    <row r="73" spans="1:252" ht="30" customHeight="1" thickTop="1" thickBot="1" x14ac:dyDescent="0.25">
      <c r="A73" s="327" t="s">
        <v>122</v>
      </c>
      <c r="B73" s="328"/>
      <c r="C73" s="328"/>
      <c r="D73" s="290">
        <f>SUM(D33:D72)</f>
        <v>31477197</v>
      </c>
      <c r="E73" s="291">
        <f>SUM(E33:E72)</f>
        <v>166077699</v>
      </c>
      <c r="F73" s="292">
        <f>SUM(F33:F72)</f>
        <v>197554896</v>
      </c>
      <c r="G73" s="267"/>
    </row>
    <row r="74" spans="1:252" ht="30" customHeight="1" x14ac:dyDescent="0.2">
      <c r="A74" s="293"/>
      <c r="B74" s="294"/>
      <c r="C74" s="295"/>
      <c r="D74" s="296"/>
      <c r="E74" s="296"/>
      <c r="F74" s="296"/>
    </row>
    <row r="75" spans="1:252" ht="23.25" customHeight="1" x14ac:dyDescent="0.2">
      <c r="A75" s="295"/>
      <c r="B75" s="294"/>
      <c r="C75" s="295"/>
      <c r="D75" s="296"/>
      <c r="E75" s="296"/>
      <c r="F75" s="296"/>
      <c r="I75" s="295"/>
      <c r="J75" s="295"/>
      <c r="K75" s="295"/>
      <c r="L75" s="295"/>
      <c r="M75" s="295"/>
    </row>
    <row r="76" spans="1:252" ht="23.25" customHeight="1" x14ac:dyDescent="0.2">
      <c r="A76" s="295"/>
      <c r="B76" s="295"/>
      <c r="C76" s="295"/>
      <c r="D76" s="295"/>
      <c r="E76" s="295"/>
      <c r="F76" s="295"/>
      <c r="N76" s="295"/>
      <c r="O76" s="295"/>
      <c r="P76" s="295"/>
      <c r="Q76" s="295"/>
      <c r="R76" s="295"/>
      <c r="S76" s="295"/>
      <c r="T76" s="295"/>
      <c r="U76" s="295"/>
      <c r="V76" s="295"/>
      <c r="W76" s="295"/>
      <c r="X76" s="295"/>
      <c r="Y76" s="295"/>
      <c r="Z76" s="295"/>
      <c r="AA76" s="295"/>
      <c r="AB76" s="295"/>
      <c r="AC76" s="295"/>
      <c r="AD76" s="295"/>
      <c r="AE76" s="295"/>
      <c r="AF76" s="295"/>
      <c r="AG76" s="295"/>
      <c r="AH76" s="295"/>
      <c r="AI76" s="295"/>
      <c r="AJ76" s="295"/>
      <c r="AK76" s="295"/>
      <c r="AL76" s="295"/>
      <c r="AM76" s="295"/>
      <c r="AN76" s="295"/>
      <c r="AO76" s="295"/>
      <c r="AP76" s="295"/>
      <c r="AQ76" s="295"/>
      <c r="AR76" s="295"/>
      <c r="AS76" s="295"/>
      <c r="AT76" s="295"/>
      <c r="AU76" s="295"/>
      <c r="AV76" s="295"/>
      <c r="AW76" s="295"/>
      <c r="AX76" s="295"/>
      <c r="AY76" s="295"/>
      <c r="AZ76" s="295"/>
      <c r="BA76" s="295"/>
      <c r="BB76" s="295"/>
      <c r="BC76" s="295"/>
      <c r="BD76" s="295"/>
      <c r="BE76" s="295"/>
      <c r="BF76" s="295"/>
      <c r="BG76" s="295"/>
      <c r="BH76" s="295"/>
      <c r="BI76" s="295"/>
      <c r="BJ76" s="295"/>
      <c r="BK76" s="295"/>
      <c r="BL76" s="295"/>
      <c r="BM76" s="295"/>
      <c r="BN76" s="295"/>
      <c r="BO76" s="295"/>
      <c r="BP76" s="295"/>
      <c r="BQ76" s="295"/>
      <c r="BR76" s="295"/>
      <c r="BS76" s="295"/>
      <c r="BT76" s="295"/>
      <c r="BU76" s="295"/>
      <c r="BV76" s="295"/>
      <c r="BW76" s="295"/>
      <c r="BX76" s="295"/>
      <c r="BY76" s="295"/>
      <c r="BZ76" s="295"/>
      <c r="CA76" s="295"/>
      <c r="CB76" s="295"/>
      <c r="CC76" s="295"/>
      <c r="CD76" s="295"/>
      <c r="CE76" s="295"/>
      <c r="CF76" s="295"/>
      <c r="CG76" s="295"/>
      <c r="CH76" s="295"/>
      <c r="CI76" s="295"/>
      <c r="CJ76" s="295"/>
      <c r="CK76" s="295"/>
      <c r="CL76" s="295"/>
      <c r="CM76" s="295"/>
      <c r="CN76" s="295"/>
      <c r="CO76" s="295"/>
      <c r="CP76" s="295"/>
      <c r="CQ76" s="295"/>
      <c r="CR76" s="295"/>
      <c r="CS76" s="295"/>
      <c r="CT76" s="295"/>
      <c r="CU76" s="295"/>
      <c r="CV76" s="295"/>
      <c r="CW76" s="295"/>
      <c r="CX76" s="295"/>
      <c r="CY76" s="295"/>
      <c r="CZ76" s="295"/>
      <c r="DA76" s="295"/>
      <c r="DB76" s="295"/>
      <c r="DC76" s="295"/>
      <c r="DD76" s="295"/>
      <c r="DE76" s="295"/>
      <c r="DF76" s="295"/>
      <c r="DG76" s="295"/>
      <c r="DH76" s="295"/>
      <c r="DI76" s="295"/>
      <c r="DJ76" s="295"/>
      <c r="DK76" s="295"/>
      <c r="DL76" s="295"/>
      <c r="DM76" s="295"/>
      <c r="DN76" s="295"/>
      <c r="DO76" s="295"/>
      <c r="DP76" s="295"/>
      <c r="DQ76" s="295"/>
      <c r="DR76" s="295"/>
      <c r="DS76" s="295"/>
      <c r="DT76" s="295"/>
      <c r="DU76" s="295"/>
      <c r="DV76" s="295"/>
      <c r="DW76" s="295"/>
      <c r="DX76" s="295"/>
      <c r="DY76" s="295"/>
      <c r="DZ76" s="295"/>
      <c r="EA76" s="295"/>
      <c r="EB76" s="295"/>
      <c r="EC76" s="295"/>
      <c r="ED76" s="295"/>
      <c r="EE76" s="295"/>
      <c r="EF76" s="295"/>
      <c r="EG76" s="295"/>
      <c r="EH76" s="295"/>
      <c r="EI76" s="295"/>
      <c r="EJ76" s="295"/>
      <c r="EK76" s="295"/>
      <c r="EL76" s="295"/>
      <c r="EM76" s="295"/>
      <c r="EN76" s="295"/>
      <c r="EO76" s="295"/>
      <c r="EP76" s="295"/>
      <c r="EQ76" s="295"/>
      <c r="ER76" s="295"/>
      <c r="ES76" s="295"/>
      <c r="ET76" s="295"/>
      <c r="EU76" s="295"/>
      <c r="EV76" s="295"/>
      <c r="EW76" s="295"/>
      <c r="EX76" s="295"/>
      <c r="EY76" s="295"/>
      <c r="EZ76" s="295"/>
      <c r="FA76" s="295"/>
      <c r="FB76" s="295"/>
      <c r="FC76" s="295"/>
      <c r="FD76" s="295"/>
      <c r="FE76" s="295"/>
      <c r="FF76" s="295"/>
      <c r="FG76" s="295"/>
      <c r="FH76" s="295"/>
      <c r="FI76" s="295"/>
      <c r="FJ76" s="295"/>
      <c r="FK76" s="295"/>
      <c r="FL76" s="295"/>
      <c r="FM76" s="295"/>
      <c r="FN76" s="295"/>
      <c r="FO76" s="295"/>
      <c r="FP76" s="295"/>
      <c r="FQ76" s="295"/>
      <c r="FR76" s="295"/>
      <c r="FS76" s="295"/>
      <c r="FT76" s="295"/>
      <c r="FU76" s="295"/>
      <c r="FV76" s="295"/>
      <c r="FW76" s="295"/>
      <c r="FX76" s="295"/>
      <c r="FY76" s="295"/>
      <c r="FZ76" s="295"/>
      <c r="GA76" s="295"/>
      <c r="GB76" s="295"/>
      <c r="GC76" s="295"/>
      <c r="GD76" s="295"/>
      <c r="GE76" s="295"/>
      <c r="GF76" s="295"/>
      <c r="GG76" s="295"/>
      <c r="GH76" s="295"/>
      <c r="GI76" s="295"/>
      <c r="GJ76" s="295"/>
      <c r="GK76" s="295"/>
      <c r="GL76" s="295"/>
      <c r="GM76" s="295"/>
      <c r="GN76" s="295"/>
      <c r="GO76" s="295"/>
      <c r="GP76" s="295"/>
      <c r="GQ76" s="295"/>
      <c r="GR76" s="295"/>
      <c r="GS76" s="295"/>
      <c r="GT76" s="295"/>
      <c r="GU76" s="295"/>
      <c r="GV76" s="295"/>
      <c r="GW76" s="295"/>
      <c r="GX76" s="295"/>
      <c r="GY76" s="295"/>
      <c r="GZ76" s="295"/>
      <c r="HA76" s="295"/>
      <c r="HB76" s="295"/>
      <c r="HC76" s="295"/>
      <c r="HD76" s="295"/>
      <c r="HE76" s="295"/>
      <c r="HF76" s="295"/>
      <c r="HG76" s="295"/>
      <c r="HH76" s="295"/>
      <c r="HI76" s="295"/>
      <c r="HJ76" s="295"/>
      <c r="HK76" s="295"/>
      <c r="HL76" s="295"/>
      <c r="HM76" s="295"/>
      <c r="HN76" s="295"/>
      <c r="HO76" s="295"/>
      <c r="HP76" s="295"/>
      <c r="HQ76" s="295"/>
      <c r="HR76" s="295"/>
      <c r="HS76" s="295"/>
      <c r="HT76" s="295"/>
      <c r="HU76" s="295"/>
      <c r="HV76" s="295"/>
      <c r="HW76" s="295"/>
      <c r="HX76" s="295"/>
      <c r="HY76" s="295"/>
      <c r="HZ76" s="295"/>
      <c r="IA76" s="295"/>
      <c r="IB76" s="295"/>
      <c r="IC76" s="295"/>
      <c r="ID76" s="295"/>
      <c r="IE76" s="295"/>
      <c r="IF76" s="295"/>
      <c r="IG76" s="295"/>
      <c r="IH76" s="295"/>
      <c r="II76" s="295"/>
      <c r="IJ76" s="295"/>
      <c r="IK76" s="295"/>
      <c r="IL76" s="295"/>
      <c r="IM76" s="295"/>
      <c r="IN76" s="295"/>
      <c r="IO76" s="295"/>
      <c r="IP76" s="295"/>
      <c r="IQ76" s="295"/>
      <c r="IR76" s="295"/>
    </row>
    <row r="77" spans="1:252" ht="23.25" customHeight="1" x14ac:dyDescent="0.2"/>
    <row r="78" spans="1:252" ht="23.25" customHeight="1" x14ac:dyDescent="0.2"/>
    <row r="79" spans="1:252" ht="23.25" customHeight="1" x14ac:dyDescent="0.2"/>
    <row r="80" spans="1:252" ht="23.25" customHeight="1" x14ac:dyDescent="0.2"/>
    <row r="81" ht="23.25" customHeight="1" x14ac:dyDescent="0.2"/>
    <row r="82" ht="23.25" customHeight="1" x14ac:dyDescent="0.2"/>
    <row r="83" ht="23.25" customHeight="1" x14ac:dyDescent="0.2"/>
    <row r="84" ht="23.25" customHeight="1" x14ac:dyDescent="0.2"/>
    <row r="85" ht="23.25" customHeight="1" x14ac:dyDescent="0.2"/>
    <row r="86" ht="23.25" customHeight="1" x14ac:dyDescent="0.2"/>
    <row r="87" ht="23.25" customHeight="1" x14ac:dyDescent="0.2"/>
    <row r="88" ht="23.25" customHeight="1" x14ac:dyDescent="0.2"/>
    <row r="89" ht="23.25" customHeight="1" x14ac:dyDescent="0.2"/>
    <row r="90" ht="23.25" customHeight="1" x14ac:dyDescent="0.2"/>
    <row r="91" ht="23.25" customHeight="1" x14ac:dyDescent="0.2"/>
    <row r="92" ht="23.25" customHeight="1" x14ac:dyDescent="0.2"/>
    <row r="93" ht="23.25" customHeight="1" x14ac:dyDescent="0.2"/>
    <row r="94" ht="23.25" customHeight="1" x14ac:dyDescent="0.2"/>
    <row r="95" ht="23.25" customHeight="1" x14ac:dyDescent="0.2"/>
    <row r="96" ht="23.25" customHeight="1" x14ac:dyDescent="0.2"/>
    <row r="97" spans="1:6" ht="23.25" customHeight="1" x14ac:dyDescent="0.2"/>
    <row r="98" spans="1:6" ht="23.25" customHeight="1" x14ac:dyDescent="0.2"/>
    <row r="99" spans="1:6" ht="23.25" customHeight="1" x14ac:dyDescent="0.2"/>
    <row r="100" spans="1:6" ht="23.25" customHeight="1" x14ac:dyDescent="0.2"/>
    <row r="101" spans="1:6" ht="23.25" customHeight="1" x14ac:dyDescent="0.2"/>
    <row r="102" spans="1:6" ht="23.25" customHeight="1" x14ac:dyDescent="0.2"/>
    <row r="103" spans="1:6" ht="23.25" customHeight="1" x14ac:dyDescent="0.2">
      <c r="A103" s="295"/>
      <c r="B103" s="294"/>
      <c r="C103" s="297"/>
      <c r="D103" s="298"/>
      <c r="E103" s="298"/>
      <c r="F103" s="298"/>
    </row>
    <row r="104" spans="1:6" ht="23.25" customHeight="1" x14ac:dyDescent="0.2">
      <c r="A104" s="295"/>
      <c r="B104" s="294"/>
      <c r="C104" s="297"/>
      <c r="D104" s="298"/>
      <c r="E104" s="298"/>
      <c r="F104" s="298"/>
    </row>
    <row r="105" spans="1:6" ht="23.25" customHeight="1" x14ac:dyDescent="0.2">
      <c r="A105" s="295"/>
      <c r="B105" s="294"/>
      <c r="C105" s="297"/>
      <c r="D105" s="298"/>
      <c r="E105" s="298"/>
      <c r="F105" s="298"/>
    </row>
    <row r="106" spans="1:6" ht="23.25" customHeight="1" x14ac:dyDescent="0.2">
      <c r="A106" s="295"/>
      <c r="B106" s="294"/>
      <c r="C106" s="297"/>
      <c r="D106" s="298"/>
      <c r="E106" s="298"/>
      <c r="F106" s="298"/>
    </row>
    <row r="107" spans="1:6" ht="23.25" customHeight="1" x14ac:dyDescent="0.2"/>
    <row r="108" spans="1:6" ht="23.25" customHeight="1" x14ac:dyDescent="0.2">
      <c r="A108" s="299"/>
      <c r="B108" s="294"/>
      <c r="C108" s="263"/>
      <c r="D108" s="296"/>
      <c r="E108" s="296"/>
      <c r="F108" s="296"/>
    </row>
    <row r="109" spans="1:6" ht="23.25" customHeight="1" x14ac:dyDescent="0.2">
      <c r="A109" s="299"/>
      <c r="B109" s="294"/>
      <c r="C109" s="263"/>
      <c r="D109" s="296"/>
      <c r="E109" s="296"/>
      <c r="F109" s="296"/>
    </row>
    <row r="110" spans="1:6" ht="23.25" customHeight="1" x14ac:dyDescent="0.2"/>
    <row r="111" spans="1:6" ht="23.25" customHeight="1" x14ac:dyDescent="0.2"/>
    <row r="112" spans="1:6" ht="23.25" customHeight="1" x14ac:dyDescent="0.2"/>
    <row r="113" ht="23.25" customHeight="1" x14ac:dyDescent="0.2"/>
    <row r="114" ht="23.25" customHeight="1" x14ac:dyDescent="0.2"/>
    <row r="115" ht="23.25" customHeight="1" x14ac:dyDescent="0.2"/>
    <row r="116" ht="23.25" customHeight="1" x14ac:dyDescent="0.2"/>
    <row r="117" ht="23.25" customHeight="1" x14ac:dyDescent="0.2"/>
    <row r="118" ht="23.25" customHeight="1" x14ac:dyDescent="0.2"/>
    <row r="119" ht="23.25" customHeight="1" x14ac:dyDescent="0.2"/>
    <row r="120" ht="23.25" customHeight="1" x14ac:dyDescent="0.2"/>
    <row r="121" ht="23.25" customHeight="1" x14ac:dyDescent="0.2"/>
    <row r="122" ht="23.25" customHeight="1" x14ac:dyDescent="0.2"/>
    <row r="123" ht="23.25" customHeight="1" x14ac:dyDescent="0.2"/>
    <row r="124" ht="23.25" customHeight="1" x14ac:dyDescent="0.2"/>
    <row r="125" ht="23.25" customHeight="1" x14ac:dyDescent="0.2"/>
    <row r="126" ht="23.25" customHeight="1" x14ac:dyDescent="0.2"/>
    <row r="127" ht="23.25" customHeight="1" x14ac:dyDescent="0.2"/>
    <row r="128" ht="23.25" customHeight="1" x14ac:dyDescent="0.2"/>
    <row r="129" ht="23.25" customHeight="1" x14ac:dyDescent="0.2"/>
    <row r="130" ht="23.25" customHeight="1" x14ac:dyDescent="0.2"/>
    <row r="131" ht="23.25" customHeight="1" x14ac:dyDescent="0.2"/>
    <row r="132" ht="23.25" customHeight="1" x14ac:dyDescent="0.2"/>
    <row r="133" ht="23.25" customHeight="1" x14ac:dyDescent="0.2"/>
    <row r="134" ht="23.25" customHeight="1" x14ac:dyDescent="0.2"/>
    <row r="135" ht="23.25" customHeight="1" x14ac:dyDescent="0.2"/>
    <row r="136" ht="23.25" customHeight="1" x14ac:dyDescent="0.2"/>
    <row r="137" ht="23.25" customHeight="1" x14ac:dyDescent="0.2"/>
    <row r="138" ht="23.25" customHeight="1" x14ac:dyDescent="0.2"/>
    <row r="139" ht="23.25" customHeight="1" x14ac:dyDescent="0.2"/>
    <row r="140" ht="23.25" customHeight="1" x14ac:dyDescent="0.2"/>
    <row r="141" ht="23.25" customHeight="1" x14ac:dyDescent="0.2"/>
    <row r="142" ht="23.25" customHeight="1" x14ac:dyDescent="0.2"/>
    <row r="143" ht="23.25" customHeight="1" x14ac:dyDescent="0.2"/>
    <row r="144" ht="23.25" customHeight="1" x14ac:dyDescent="0.2"/>
    <row r="145" ht="23.25" customHeight="1" x14ac:dyDescent="0.2"/>
    <row r="146" ht="23.25" customHeight="1" x14ac:dyDescent="0.2"/>
    <row r="147" ht="23.25" customHeight="1" x14ac:dyDescent="0.2"/>
    <row r="148" ht="23.25" customHeight="1" x14ac:dyDescent="0.2"/>
    <row r="149" ht="23.25" customHeight="1" x14ac:dyDescent="0.2"/>
    <row r="150" ht="23.25" customHeight="1" x14ac:dyDescent="0.2"/>
    <row r="151" ht="23.25" customHeight="1" x14ac:dyDescent="0.2"/>
    <row r="152" ht="23.25" customHeight="1" x14ac:dyDescent="0.2"/>
    <row r="153" ht="23.25" customHeight="1" x14ac:dyDescent="0.2"/>
    <row r="154" ht="23.25" customHeight="1" x14ac:dyDescent="0.2"/>
    <row r="155" ht="23.25" customHeight="1" x14ac:dyDescent="0.2"/>
    <row r="156" ht="23.25" customHeight="1" x14ac:dyDescent="0.2"/>
    <row r="157" ht="23.25" customHeight="1" x14ac:dyDescent="0.2"/>
    <row r="158" ht="23.25" customHeight="1" x14ac:dyDescent="0.2"/>
    <row r="159" ht="23.25" customHeight="1" x14ac:dyDescent="0.2"/>
    <row r="160" ht="23.25" customHeight="1" x14ac:dyDescent="0.2"/>
    <row r="161" ht="23.25" customHeight="1" x14ac:dyDescent="0.2"/>
    <row r="162" ht="23.25" customHeight="1" x14ac:dyDescent="0.2"/>
    <row r="163" ht="23.25" customHeight="1" x14ac:dyDescent="0.2"/>
    <row r="164" ht="23.25" customHeight="1" x14ac:dyDescent="0.2"/>
    <row r="165" ht="23.25" customHeight="1" x14ac:dyDescent="0.2"/>
    <row r="166" ht="23.25" customHeight="1" x14ac:dyDescent="0.2"/>
    <row r="167" ht="23.25" customHeight="1" x14ac:dyDescent="0.2"/>
    <row r="168" ht="23.25" customHeight="1" x14ac:dyDescent="0.2"/>
    <row r="169" ht="23.25" customHeight="1" x14ac:dyDescent="0.2"/>
    <row r="170" ht="23.25" customHeight="1" x14ac:dyDescent="0.2"/>
    <row r="171" ht="22.5" customHeight="1" x14ac:dyDescent="0.2"/>
    <row r="172" ht="23.25" customHeight="1" x14ac:dyDescent="0.2"/>
    <row r="173" ht="23.25" customHeight="1" x14ac:dyDescent="0.2"/>
  </sheetData>
  <mergeCells count="16">
    <mergeCell ref="A1:M3"/>
    <mergeCell ref="A8:M9"/>
    <mergeCell ref="H56:J56"/>
    <mergeCell ref="H57:J57"/>
    <mergeCell ref="A73:C73"/>
    <mergeCell ref="A26:M27"/>
    <mergeCell ref="A29:A32"/>
    <mergeCell ref="H29:H32"/>
    <mergeCell ref="K5:M5"/>
    <mergeCell ref="K6:M6"/>
    <mergeCell ref="B20:M25"/>
    <mergeCell ref="C12:H12"/>
    <mergeCell ref="C13:H13"/>
    <mergeCell ref="C14:H14"/>
    <mergeCell ref="B29:C32"/>
    <mergeCell ref="I29:J32"/>
  </mergeCells>
  <phoneticPr fontId="5"/>
  <printOptions horizontalCentered="1"/>
  <pageMargins left="0.59055118110236227" right="0.59055118110236227" top="0.59055118110236227" bottom="0.19685039370078741" header="0.51181102362204722" footer="0"/>
  <pageSetup paperSize="9" scale="54" fitToWidth="0" pageOrder="overThenDown" orientation="portrait" r:id="rId1"/>
  <headerFooter alignWithMargins="0"/>
  <rowBreaks count="1" manualBreakCount="1">
    <brk id="25"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2060"/>
  </sheetPr>
  <dimension ref="A2:I142"/>
  <sheetViews>
    <sheetView view="pageBreakPreview" zoomScale="70" zoomScaleNormal="100" zoomScaleSheetLayoutView="70" workbookViewId="0">
      <pane ySplit="7" topLeftCell="A8" activePane="bottomLeft" state="frozen"/>
      <selection activeCell="A3" sqref="A3"/>
      <selection pane="bottomLeft" activeCell="I12" sqref="I12"/>
    </sheetView>
  </sheetViews>
  <sheetFormatPr defaultColWidth="10.625" defaultRowHeight="17.25" x14ac:dyDescent="0.2"/>
  <cols>
    <col min="1" max="1" width="6.5" style="9" customWidth="1"/>
    <col min="2" max="2" width="1.625" style="10" customWidth="1"/>
    <col min="3" max="3" width="16.125" style="9" customWidth="1"/>
    <col min="4" max="4" width="4.25" style="9" hidden="1" customWidth="1"/>
    <col min="5" max="5" width="19.75" style="9" customWidth="1"/>
    <col min="6" max="6" width="20.75" style="9" customWidth="1"/>
    <col min="7" max="8" width="19" style="9" customWidth="1"/>
    <col min="9" max="11" width="10.625" style="9"/>
    <col min="12" max="12" width="12.25" style="9" bestFit="1" customWidth="1"/>
    <col min="13" max="16384" width="10.625" style="9"/>
  </cols>
  <sheetData>
    <row r="2" spans="1:9" ht="21" x14ac:dyDescent="0.2">
      <c r="A2" s="351" t="s">
        <v>179</v>
      </c>
      <c r="B2" s="351"/>
      <c r="C2" s="351"/>
      <c r="D2" s="351"/>
      <c r="E2" s="351"/>
      <c r="F2" s="351"/>
      <c r="G2" s="351"/>
      <c r="H2" s="351"/>
    </row>
    <row r="3" spans="1:9" x14ac:dyDescent="0.2">
      <c r="H3" s="50" t="s">
        <v>125</v>
      </c>
    </row>
    <row r="4" spans="1:9" ht="21" customHeight="1" x14ac:dyDescent="0.2">
      <c r="A4" s="352" t="s">
        <v>167</v>
      </c>
      <c r="B4" s="51"/>
      <c r="C4" s="312" t="s">
        <v>0</v>
      </c>
      <c r="D4" s="355" t="s">
        <v>168</v>
      </c>
      <c r="E4" s="53" t="s">
        <v>178</v>
      </c>
      <c r="F4" s="53" t="s">
        <v>178</v>
      </c>
      <c r="G4" s="54" t="s">
        <v>65</v>
      </c>
      <c r="H4" s="53" t="s">
        <v>66</v>
      </c>
    </row>
    <row r="5" spans="1:9" ht="21" customHeight="1" x14ac:dyDescent="0.2">
      <c r="A5" s="353"/>
      <c r="B5" s="2"/>
      <c r="C5" s="313"/>
      <c r="D5" s="356"/>
      <c r="E5" s="3" t="s">
        <v>173</v>
      </c>
      <c r="F5" s="3" t="s">
        <v>172</v>
      </c>
      <c r="G5" s="4" t="s">
        <v>67</v>
      </c>
      <c r="H5" s="3" t="s">
        <v>68</v>
      </c>
    </row>
    <row r="6" spans="1:9" ht="13.5" customHeight="1" x14ac:dyDescent="0.2">
      <c r="A6" s="353"/>
      <c r="B6" s="5"/>
      <c r="C6" s="313"/>
      <c r="D6" s="356"/>
      <c r="E6" s="6"/>
      <c r="F6" s="6"/>
      <c r="G6" s="7"/>
      <c r="H6" s="56"/>
    </row>
    <row r="7" spans="1:9" ht="20.25" customHeight="1" x14ac:dyDescent="0.2">
      <c r="A7" s="354"/>
      <c r="B7" s="57"/>
      <c r="C7" s="314"/>
      <c r="D7" s="357"/>
      <c r="E7" s="58" t="s">
        <v>1</v>
      </c>
      <c r="F7" s="59" t="s">
        <v>154</v>
      </c>
      <c r="G7" s="59" t="s">
        <v>69</v>
      </c>
      <c r="H7" s="58" t="s">
        <v>70</v>
      </c>
    </row>
    <row r="8" spans="1:9" ht="23.25" customHeight="1" x14ac:dyDescent="0.2">
      <c r="A8" s="60">
        <v>1</v>
      </c>
      <c r="B8" s="33" t="s">
        <v>104</v>
      </c>
      <c r="C8" s="32" t="s">
        <v>71</v>
      </c>
      <c r="D8" s="218" t="e">
        <f>RANK(E8,($E$8:$E$47,$E$48:$E$71))</f>
        <v>#REF!</v>
      </c>
      <c r="E8" s="1" t="e">
        <f t="shared" ref="E8:E39" si="0">F8+I8</f>
        <v>#REF!</v>
      </c>
      <c r="F8" s="1">
        <v>3153658</v>
      </c>
      <c r="G8" s="66" t="e">
        <f t="shared" ref="G8:G39" si="1">E8-F8</f>
        <v>#REF!</v>
      </c>
      <c r="H8" s="67" t="e">
        <f t="shared" ref="H8:H39" si="2">IF(F8=0,IF(E8=0,"－　","皆増　"),IF(E8=0,"皆減　",ROUND(G8/F8*100,3)))</f>
        <v>#REF!</v>
      </c>
      <c r="I8" s="9" t="e">
        <f>#REF!</f>
        <v>#REF!</v>
      </c>
    </row>
    <row r="9" spans="1:9" ht="23.25" customHeight="1" x14ac:dyDescent="0.2">
      <c r="A9" s="60">
        <v>16</v>
      </c>
      <c r="B9" s="12" t="s">
        <v>104</v>
      </c>
      <c r="C9" s="13" t="s">
        <v>16</v>
      </c>
      <c r="D9" s="219" t="e">
        <f>RANK(E9,($E$8:$E$47,$E$48:$E$71))</f>
        <v>#REF!</v>
      </c>
      <c r="E9" s="1" t="e">
        <f t="shared" si="0"/>
        <v>#REF!</v>
      </c>
      <c r="F9" s="14">
        <v>6692292</v>
      </c>
      <c r="G9" s="61" t="e">
        <f t="shared" si="1"/>
        <v>#REF!</v>
      </c>
      <c r="H9" s="67" t="e">
        <f t="shared" si="2"/>
        <v>#REF!</v>
      </c>
      <c r="I9" s="9" t="e">
        <f>#REF!</f>
        <v>#REF!</v>
      </c>
    </row>
    <row r="10" spans="1:9" ht="23.25" customHeight="1" x14ac:dyDescent="0.2">
      <c r="A10" s="60">
        <v>4</v>
      </c>
      <c r="B10" s="12"/>
      <c r="C10" s="13" t="s">
        <v>4</v>
      </c>
      <c r="D10" s="219" t="e">
        <f>RANK(E10,($E$8:$E$47,$E$48:$E$71))</f>
        <v>#REF!</v>
      </c>
      <c r="E10" s="1" t="e">
        <f t="shared" si="0"/>
        <v>#REF!</v>
      </c>
      <c r="F10" s="14">
        <v>1448231</v>
      </c>
      <c r="G10" s="61" t="e">
        <f t="shared" si="1"/>
        <v>#REF!</v>
      </c>
      <c r="H10" s="67" t="e">
        <f t="shared" si="2"/>
        <v>#REF!</v>
      </c>
      <c r="I10" s="9" t="e">
        <f>#REF!</f>
        <v>#REF!</v>
      </c>
    </row>
    <row r="11" spans="1:9" ht="23.25" customHeight="1" x14ac:dyDescent="0.2">
      <c r="A11" s="60">
        <v>2</v>
      </c>
      <c r="B11" s="11"/>
      <c r="C11" s="8" t="s">
        <v>2</v>
      </c>
      <c r="D11" s="220" t="e">
        <f>RANK(E11,($E$8:$E$47,$E$48:$E$71))</f>
        <v>#REF!</v>
      </c>
      <c r="E11" s="1" t="e">
        <f t="shared" si="0"/>
        <v>#REF!</v>
      </c>
      <c r="F11" s="14">
        <v>1583676</v>
      </c>
      <c r="G11" s="61" t="e">
        <f t="shared" si="1"/>
        <v>#REF!</v>
      </c>
      <c r="H11" s="67" t="e">
        <f t="shared" si="2"/>
        <v>#REF!</v>
      </c>
      <c r="I11" s="9" t="e">
        <f>#REF!</f>
        <v>#REF!</v>
      </c>
    </row>
    <row r="12" spans="1:9" ht="23.25" customHeight="1" x14ac:dyDescent="0.2">
      <c r="A12" s="60">
        <v>3</v>
      </c>
      <c r="B12" s="11" t="s">
        <v>104</v>
      </c>
      <c r="C12" s="8" t="s">
        <v>3</v>
      </c>
      <c r="D12" s="220" t="e">
        <f>RANK(E12,($E$8:$E$47,$E$48:$E$71))</f>
        <v>#REF!</v>
      </c>
      <c r="E12" s="1" t="e">
        <f t="shared" si="0"/>
        <v>#REF!</v>
      </c>
      <c r="F12" s="14">
        <v>5192257</v>
      </c>
      <c r="G12" s="61" t="e">
        <f t="shared" si="1"/>
        <v>#REF!</v>
      </c>
      <c r="H12" s="67" t="e">
        <f t="shared" si="2"/>
        <v>#REF!</v>
      </c>
      <c r="I12" s="9" t="e">
        <f>#REF!</f>
        <v>#REF!</v>
      </c>
    </row>
    <row r="13" spans="1:9" ht="23.25" customHeight="1" x14ac:dyDescent="0.2">
      <c r="A13" s="60">
        <v>7</v>
      </c>
      <c r="B13" s="11"/>
      <c r="C13" s="8" t="s">
        <v>7</v>
      </c>
      <c r="D13" s="220" t="e">
        <f>RANK(E13,($E$8:$E$47,$E$48:$E$71))</f>
        <v>#REF!</v>
      </c>
      <c r="E13" s="1" t="e">
        <f t="shared" si="0"/>
        <v>#REF!</v>
      </c>
      <c r="F13" s="14">
        <v>1086161</v>
      </c>
      <c r="G13" s="61" t="e">
        <f t="shared" si="1"/>
        <v>#REF!</v>
      </c>
      <c r="H13" s="67" t="e">
        <f t="shared" si="2"/>
        <v>#REF!</v>
      </c>
      <c r="I13" s="9" t="e">
        <f>#REF!</f>
        <v>#REF!</v>
      </c>
    </row>
    <row r="14" spans="1:9" ht="23.25" customHeight="1" x14ac:dyDescent="0.2">
      <c r="A14" s="60">
        <v>19</v>
      </c>
      <c r="B14" s="11"/>
      <c r="C14" s="8" t="s">
        <v>19</v>
      </c>
      <c r="D14" s="220" t="e">
        <f>RANK(E14,($E$8:$E$47,$E$48:$E$71))</f>
        <v>#REF!</v>
      </c>
      <c r="E14" s="1" t="e">
        <f t="shared" si="0"/>
        <v>#REF!</v>
      </c>
      <c r="F14" s="14">
        <v>3183513</v>
      </c>
      <c r="G14" s="61" t="e">
        <f t="shared" si="1"/>
        <v>#REF!</v>
      </c>
      <c r="H14" s="67" t="e">
        <f t="shared" si="2"/>
        <v>#REF!</v>
      </c>
      <c r="I14" s="9" t="e">
        <f>#REF!</f>
        <v>#REF!</v>
      </c>
    </row>
    <row r="15" spans="1:9" ht="23.25" customHeight="1" x14ac:dyDescent="0.2">
      <c r="A15" s="60">
        <v>12</v>
      </c>
      <c r="B15" s="11" t="s">
        <v>104</v>
      </c>
      <c r="C15" s="13" t="s">
        <v>12</v>
      </c>
      <c r="D15" s="219" t="e">
        <f>RANK(E15,($E$8:$E$47,$E$48:$E$71))</f>
        <v>#REF!</v>
      </c>
      <c r="E15" s="1" t="e">
        <f t="shared" si="0"/>
        <v>#REF!</v>
      </c>
      <c r="F15" s="14">
        <v>7270921</v>
      </c>
      <c r="G15" s="61" t="e">
        <f t="shared" si="1"/>
        <v>#REF!</v>
      </c>
      <c r="H15" s="67" t="e">
        <f t="shared" si="2"/>
        <v>#REF!</v>
      </c>
      <c r="I15" s="9" t="e">
        <f>#REF!</f>
        <v>#REF!</v>
      </c>
    </row>
    <row r="16" spans="1:9" ht="23.25" customHeight="1" x14ac:dyDescent="0.2">
      <c r="A16" s="60">
        <v>9</v>
      </c>
      <c r="B16" s="11" t="s">
        <v>104</v>
      </c>
      <c r="C16" s="8" t="s">
        <v>9</v>
      </c>
      <c r="D16" s="220" t="e">
        <f>RANK(E16,($E$8:$E$47,$E$48:$E$71))</f>
        <v>#REF!</v>
      </c>
      <c r="E16" s="1" t="e">
        <f t="shared" si="0"/>
        <v>#REF!</v>
      </c>
      <c r="F16" s="14">
        <v>6049968</v>
      </c>
      <c r="G16" s="61" t="e">
        <f t="shared" si="1"/>
        <v>#REF!</v>
      </c>
      <c r="H16" s="67" t="e">
        <f t="shared" si="2"/>
        <v>#REF!</v>
      </c>
      <c r="I16" s="9" t="e">
        <f>#REF!</f>
        <v>#REF!</v>
      </c>
    </row>
    <row r="17" spans="1:9" ht="23.25" customHeight="1" x14ac:dyDescent="0.2">
      <c r="A17" s="60">
        <v>29</v>
      </c>
      <c r="B17" s="11" t="s">
        <v>104</v>
      </c>
      <c r="C17" s="8" t="s">
        <v>28</v>
      </c>
      <c r="D17" s="220" t="e">
        <f>RANK(E17,($E$8:$E$47,$E$48:$E$71))</f>
        <v>#REF!</v>
      </c>
      <c r="E17" s="1" t="e">
        <f t="shared" si="0"/>
        <v>#REF!</v>
      </c>
      <c r="F17" s="14">
        <v>4711267</v>
      </c>
      <c r="G17" s="61" t="e">
        <f t="shared" si="1"/>
        <v>#REF!</v>
      </c>
      <c r="H17" s="67" t="e">
        <f t="shared" si="2"/>
        <v>#REF!</v>
      </c>
      <c r="I17" s="9" t="e">
        <f>#REF!</f>
        <v>#REF!</v>
      </c>
    </row>
    <row r="18" spans="1:9" ht="23.25" customHeight="1" x14ac:dyDescent="0.2">
      <c r="A18" s="60">
        <v>18</v>
      </c>
      <c r="B18" s="11"/>
      <c r="C18" s="8" t="s">
        <v>18</v>
      </c>
      <c r="D18" s="220" t="e">
        <f>RANK(E18,($E$8:$E$47,$E$48:$E$71))</f>
        <v>#REF!</v>
      </c>
      <c r="E18" s="1" t="e">
        <f t="shared" si="0"/>
        <v>#REF!</v>
      </c>
      <c r="F18" s="14">
        <v>2951951</v>
      </c>
      <c r="G18" s="61" t="e">
        <f t="shared" si="1"/>
        <v>#REF!</v>
      </c>
      <c r="H18" s="67" t="e">
        <f t="shared" si="2"/>
        <v>#REF!</v>
      </c>
      <c r="I18" s="9" t="e">
        <f>#REF!</f>
        <v>#REF!</v>
      </c>
    </row>
    <row r="19" spans="1:9" ht="23.25" customHeight="1" x14ac:dyDescent="0.2">
      <c r="A19" s="60">
        <v>17</v>
      </c>
      <c r="B19" s="11"/>
      <c r="C19" s="8" t="s">
        <v>17</v>
      </c>
      <c r="D19" s="220" t="e">
        <f>RANK(E19,($E$8:$E$47,$E$48:$E$71))</f>
        <v>#REF!</v>
      </c>
      <c r="E19" s="1" t="e">
        <f t="shared" si="0"/>
        <v>#REF!</v>
      </c>
      <c r="F19" s="14">
        <v>2141145</v>
      </c>
      <c r="G19" s="61" t="e">
        <f t="shared" si="1"/>
        <v>#REF!</v>
      </c>
      <c r="H19" s="67" t="e">
        <f t="shared" si="2"/>
        <v>#REF!</v>
      </c>
      <c r="I19" s="9" t="e">
        <f>#REF!</f>
        <v>#REF!</v>
      </c>
    </row>
    <row r="20" spans="1:9" ht="23.25" customHeight="1" x14ac:dyDescent="0.2">
      <c r="A20" s="60">
        <v>15</v>
      </c>
      <c r="B20" s="11" t="s">
        <v>104</v>
      </c>
      <c r="C20" s="8" t="s">
        <v>15</v>
      </c>
      <c r="D20" s="220" t="e">
        <f>RANK(E20,($E$8:$E$47,$E$48:$E$71))</f>
        <v>#REF!</v>
      </c>
      <c r="E20" s="1" t="e">
        <f t="shared" si="0"/>
        <v>#REF!</v>
      </c>
      <c r="F20" s="14">
        <v>4690482</v>
      </c>
      <c r="G20" s="61" t="e">
        <f t="shared" si="1"/>
        <v>#REF!</v>
      </c>
      <c r="H20" s="67" t="e">
        <f t="shared" si="2"/>
        <v>#REF!</v>
      </c>
      <c r="I20" s="9" t="e">
        <f>#REF!</f>
        <v>#REF!</v>
      </c>
    </row>
    <row r="21" spans="1:9" ht="23.25" customHeight="1" x14ac:dyDescent="0.2">
      <c r="A21" s="60">
        <v>13</v>
      </c>
      <c r="B21" s="11"/>
      <c r="C21" s="8" t="s">
        <v>13</v>
      </c>
      <c r="D21" s="220" t="e">
        <f>RANK(E21,($E$8:$E$47,$E$48:$E$71))</f>
        <v>#REF!</v>
      </c>
      <c r="E21" s="1" t="e">
        <f t="shared" si="0"/>
        <v>#REF!</v>
      </c>
      <c r="F21" s="14">
        <v>1643409</v>
      </c>
      <c r="G21" s="61" t="e">
        <f t="shared" si="1"/>
        <v>#REF!</v>
      </c>
      <c r="H21" s="67" t="e">
        <f t="shared" si="2"/>
        <v>#REF!</v>
      </c>
      <c r="I21" s="9" t="e">
        <f>#REF!</f>
        <v>#REF!</v>
      </c>
    </row>
    <row r="22" spans="1:9" ht="23.25" customHeight="1" x14ac:dyDescent="0.2">
      <c r="A22" s="60">
        <v>27</v>
      </c>
      <c r="B22" s="11"/>
      <c r="C22" s="8" t="s">
        <v>26</v>
      </c>
      <c r="D22" s="220" t="e">
        <f>RANK(E22,($E$8:$E$47,$E$48:$E$71))</f>
        <v>#REF!</v>
      </c>
      <c r="E22" s="1" t="e">
        <f t="shared" si="0"/>
        <v>#REF!</v>
      </c>
      <c r="F22" s="14">
        <v>2205962</v>
      </c>
      <c r="G22" s="61" t="e">
        <f t="shared" si="1"/>
        <v>#REF!</v>
      </c>
      <c r="H22" s="67" t="e">
        <f t="shared" si="2"/>
        <v>#REF!</v>
      </c>
      <c r="I22" s="9" t="e">
        <f>#REF!</f>
        <v>#REF!</v>
      </c>
    </row>
    <row r="23" spans="1:9" ht="23.25" customHeight="1" x14ac:dyDescent="0.2">
      <c r="A23" s="60">
        <v>10</v>
      </c>
      <c r="B23" s="11" t="s">
        <v>104</v>
      </c>
      <c r="C23" s="8" t="s">
        <v>10</v>
      </c>
      <c r="D23" s="220" t="e">
        <f>RANK(E23,($E$8:$E$47,$E$48:$E$71))</f>
        <v>#REF!</v>
      </c>
      <c r="E23" s="1" t="e">
        <f t="shared" si="0"/>
        <v>#REF!</v>
      </c>
      <c r="F23" s="14">
        <v>3544765</v>
      </c>
      <c r="G23" s="61" t="e">
        <f t="shared" si="1"/>
        <v>#REF!</v>
      </c>
      <c r="H23" s="67" t="e">
        <f t="shared" si="2"/>
        <v>#REF!</v>
      </c>
      <c r="I23" s="9" t="e">
        <f>#REF!</f>
        <v>#REF!</v>
      </c>
    </row>
    <row r="24" spans="1:9" ht="23.25" customHeight="1" x14ac:dyDescent="0.2">
      <c r="A24" s="60">
        <v>22</v>
      </c>
      <c r="B24" s="12"/>
      <c r="C24" s="13" t="s">
        <v>22</v>
      </c>
      <c r="D24" s="219" t="e">
        <f>RANK(E24,($E$8:$E$47,$E$48:$E$71))</f>
        <v>#REF!</v>
      </c>
      <c r="E24" s="1" t="e">
        <f t="shared" si="0"/>
        <v>#REF!</v>
      </c>
      <c r="F24" s="14">
        <v>1182485</v>
      </c>
      <c r="G24" s="61" t="e">
        <f t="shared" si="1"/>
        <v>#REF!</v>
      </c>
      <c r="H24" s="67" t="e">
        <f t="shared" si="2"/>
        <v>#REF!</v>
      </c>
      <c r="I24" s="9" t="e">
        <f>#REF!</f>
        <v>#REF!</v>
      </c>
    </row>
    <row r="25" spans="1:9" ht="23.25" customHeight="1" x14ac:dyDescent="0.2">
      <c r="A25" s="60">
        <v>5</v>
      </c>
      <c r="B25" s="11" t="s">
        <v>104</v>
      </c>
      <c r="C25" s="8" t="s">
        <v>5</v>
      </c>
      <c r="D25" s="220" t="e">
        <f>RANK(E25,($E$8:$E$47,$E$48:$E$71))</f>
        <v>#REF!</v>
      </c>
      <c r="E25" s="1" t="e">
        <f t="shared" si="0"/>
        <v>#REF!</v>
      </c>
      <c r="F25" s="14">
        <v>3899360</v>
      </c>
      <c r="G25" s="61" t="e">
        <f t="shared" si="1"/>
        <v>#REF!</v>
      </c>
      <c r="H25" s="67" t="e">
        <f t="shared" si="2"/>
        <v>#REF!</v>
      </c>
      <c r="I25" s="9" t="e">
        <f>#REF!</f>
        <v>#REF!</v>
      </c>
    </row>
    <row r="26" spans="1:9" ht="23.25" customHeight="1" x14ac:dyDescent="0.2">
      <c r="A26" s="60">
        <v>6</v>
      </c>
      <c r="B26" s="11" t="s">
        <v>104</v>
      </c>
      <c r="C26" s="8" t="s">
        <v>6</v>
      </c>
      <c r="D26" s="220" t="e">
        <f>RANK(E26,($E$8:$E$47,$E$48:$E$71))</f>
        <v>#REF!</v>
      </c>
      <c r="E26" s="1" t="e">
        <f t="shared" si="0"/>
        <v>#REF!</v>
      </c>
      <c r="F26" s="14">
        <v>6061492</v>
      </c>
      <c r="G26" s="61" t="e">
        <f t="shared" si="1"/>
        <v>#REF!</v>
      </c>
      <c r="H26" s="67" t="e">
        <f t="shared" si="2"/>
        <v>#REF!</v>
      </c>
      <c r="I26" s="9" t="e">
        <f>#REF!</f>
        <v>#REF!</v>
      </c>
    </row>
    <row r="27" spans="1:9" ht="23.25" customHeight="1" x14ac:dyDescent="0.2">
      <c r="A27" s="60">
        <v>33</v>
      </c>
      <c r="B27" s="11"/>
      <c r="C27" s="8" t="s">
        <v>32</v>
      </c>
      <c r="D27" s="220" t="e">
        <f>RANK(E27,($E$8:$E$47,$E$48:$E$71))</f>
        <v>#REF!</v>
      </c>
      <c r="E27" s="1" t="e">
        <f t="shared" si="0"/>
        <v>#REF!</v>
      </c>
      <c r="F27" s="14">
        <v>1066337</v>
      </c>
      <c r="G27" s="61" t="e">
        <f t="shared" si="1"/>
        <v>#REF!</v>
      </c>
      <c r="H27" s="67" t="e">
        <f t="shared" si="2"/>
        <v>#REF!</v>
      </c>
      <c r="I27" s="9" t="e">
        <f>#REF!</f>
        <v>#REF!</v>
      </c>
    </row>
    <row r="28" spans="1:9" ht="23.25" customHeight="1" x14ac:dyDescent="0.2">
      <c r="A28" s="60">
        <v>32</v>
      </c>
      <c r="B28" s="11"/>
      <c r="C28" s="8" t="s">
        <v>31</v>
      </c>
      <c r="D28" s="220" t="e">
        <f>RANK(E28,($E$8:$E$47,$E$48:$E$71))</f>
        <v>#REF!</v>
      </c>
      <c r="E28" s="1" t="e">
        <f t="shared" si="0"/>
        <v>#REF!</v>
      </c>
      <c r="F28" s="14">
        <v>3412709</v>
      </c>
      <c r="G28" s="61" t="e">
        <f t="shared" si="1"/>
        <v>#REF!</v>
      </c>
      <c r="H28" s="67" t="e">
        <f t="shared" si="2"/>
        <v>#REF!</v>
      </c>
      <c r="I28" s="9" t="e">
        <f>#REF!</f>
        <v>#REF!</v>
      </c>
    </row>
    <row r="29" spans="1:9" ht="23.25" customHeight="1" x14ac:dyDescent="0.2">
      <c r="A29" s="60">
        <v>40</v>
      </c>
      <c r="B29" s="11" t="s">
        <v>104</v>
      </c>
      <c r="C29" s="8" t="s">
        <v>74</v>
      </c>
      <c r="D29" s="220" t="e">
        <f>RANK(E29,($E$8:$E$47,$E$48:$E$71))</f>
        <v>#REF!</v>
      </c>
      <c r="E29" s="1" t="e">
        <f t="shared" si="0"/>
        <v>#REF!</v>
      </c>
      <c r="F29" s="14">
        <v>2782392</v>
      </c>
      <c r="G29" s="61" t="e">
        <f t="shared" si="1"/>
        <v>#REF!</v>
      </c>
      <c r="H29" s="67" t="e">
        <f t="shared" si="2"/>
        <v>#REF!</v>
      </c>
      <c r="I29" s="9" t="e">
        <f>#REF!</f>
        <v>#REF!</v>
      </c>
    </row>
    <row r="30" spans="1:9" ht="23.25" customHeight="1" x14ac:dyDescent="0.2">
      <c r="A30" s="60">
        <v>35</v>
      </c>
      <c r="B30" s="11"/>
      <c r="C30" s="8" t="s">
        <v>34</v>
      </c>
      <c r="D30" s="220" t="e">
        <f>RANK(E30,($E$8:$E$47,$E$48:$E$71))</f>
        <v>#REF!</v>
      </c>
      <c r="E30" s="1" t="e">
        <f t="shared" si="0"/>
        <v>#REF!</v>
      </c>
      <c r="F30" s="14">
        <v>1821556</v>
      </c>
      <c r="G30" s="61" t="e">
        <f t="shared" si="1"/>
        <v>#REF!</v>
      </c>
      <c r="H30" s="67" t="e">
        <f t="shared" si="2"/>
        <v>#REF!</v>
      </c>
      <c r="I30" s="9" t="e">
        <f>#REF!</f>
        <v>#REF!</v>
      </c>
    </row>
    <row r="31" spans="1:9" ht="23.25" customHeight="1" x14ac:dyDescent="0.2">
      <c r="A31" s="60">
        <v>11</v>
      </c>
      <c r="B31" s="11"/>
      <c r="C31" s="8" t="s">
        <v>11</v>
      </c>
      <c r="D31" s="220" t="e">
        <f>RANK(E31,($E$8:$E$47,$E$48:$E$71))</f>
        <v>#REF!</v>
      </c>
      <c r="E31" s="1" t="e">
        <f t="shared" si="0"/>
        <v>#REF!</v>
      </c>
      <c r="F31" s="14">
        <v>1909475</v>
      </c>
      <c r="G31" s="61" t="e">
        <f t="shared" si="1"/>
        <v>#REF!</v>
      </c>
      <c r="H31" s="67" t="e">
        <f t="shared" si="2"/>
        <v>#REF!</v>
      </c>
      <c r="I31" s="9" t="e">
        <f>#REF!</f>
        <v>#REF!</v>
      </c>
    </row>
    <row r="32" spans="1:9" ht="23.25" customHeight="1" x14ac:dyDescent="0.2">
      <c r="A32" s="60">
        <v>8</v>
      </c>
      <c r="B32" s="11" t="s">
        <v>104</v>
      </c>
      <c r="C32" s="8" t="s">
        <v>8</v>
      </c>
      <c r="D32" s="220" t="e">
        <f>RANK(E32,($E$8:$E$47,$E$48:$E$71))</f>
        <v>#REF!</v>
      </c>
      <c r="E32" s="1" t="e">
        <f t="shared" si="0"/>
        <v>#REF!</v>
      </c>
      <c r="F32" s="14">
        <v>2751000</v>
      </c>
      <c r="G32" s="61" t="e">
        <f t="shared" si="1"/>
        <v>#REF!</v>
      </c>
      <c r="H32" s="67" t="e">
        <f t="shared" si="2"/>
        <v>#REF!</v>
      </c>
      <c r="I32" s="9" t="e">
        <f>#REF!</f>
        <v>#REF!</v>
      </c>
    </row>
    <row r="33" spans="1:9" ht="23.25" customHeight="1" x14ac:dyDescent="0.2">
      <c r="A33" s="60">
        <v>14</v>
      </c>
      <c r="B33" s="11"/>
      <c r="C33" s="8" t="s">
        <v>14</v>
      </c>
      <c r="D33" s="220" t="e">
        <f>RANK(E33,($E$8:$E$47,$E$48:$E$71))</f>
        <v>#REF!</v>
      </c>
      <c r="E33" s="1" t="e">
        <f t="shared" si="0"/>
        <v>#REF!</v>
      </c>
      <c r="F33" s="14">
        <v>1858714</v>
      </c>
      <c r="G33" s="61" t="e">
        <f t="shared" si="1"/>
        <v>#REF!</v>
      </c>
      <c r="H33" s="67" t="e">
        <f t="shared" si="2"/>
        <v>#REF!</v>
      </c>
      <c r="I33" s="9" t="e">
        <f>#REF!</f>
        <v>#REF!</v>
      </c>
    </row>
    <row r="34" spans="1:9" ht="23.25" customHeight="1" x14ac:dyDescent="0.2">
      <c r="A34" s="60">
        <v>28</v>
      </c>
      <c r="B34" s="11"/>
      <c r="C34" s="8" t="s">
        <v>27</v>
      </c>
      <c r="D34" s="220" t="e">
        <f>RANK(E34,($E$8:$E$47,$E$48:$E$71))</f>
        <v>#REF!</v>
      </c>
      <c r="E34" s="1" t="e">
        <f t="shared" si="0"/>
        <v>#REF!</v>
      </c>
      <c r="F34" s="14">
        <v>1612329</v>
      </c>
      <c r="G34" s="61" t="e">
        <f t="shared" si="1"/>
        <v>#REF!</v>
      </c>
      <c r="H34" s="67" t="e">
        <f t="shared" si="2"/>
        <v>#REF!</v>
      </c>
      <c r="I34" s="9" t="e">
        <f>#REF!</f>
        <v>#REF!</v>
      </c>
    </row>
    <row r="35" spans="1:9" ht="23.25" customHeight="1" x14ac:dyDescent="0.2">
      <c r="A35" s="60">
        <v>34</v>
      </c>
      <c r="B35" s="11"/>
      <c r="C35" s="8" t="s">
        <v>33</v>
      </c>
      <c r="D35" s="220" t="e">
        <f>RANK(E35,($E$8:$E$47,$E$48:$E$71))</f>
        <v>#REF!</v>
      </c>
      <c r="E35" s="1" t="e">
        <f t="shared" si="0"/>
        <v>#REF!</v>
      </c>
      <c r="F35" s="14">
        <v>1677275</v>
      </c>
      <c r="G35" s="61" t="e">
        <f t="shared" si="1"/>
        <v>#REF!</v>
      </c>
      <c r="H35" s="67" t="e">
        <f t="shared" si="2"/>
        <v>#REF!</v>
      </c>
      <c r="I35" s="9" t="e">
        <f>#REF!</f>
        <v>#REF!</v>
      </c>
    </row>
    <row r="36" spans="1:9" ht="23.25" customHeight="1" x14ac:dyDescent="0.2">
      <c r="A36" s="60">
        <v>30</v>
      </c>
      <c r="B36" s="11"/>
      <c r="C36" s="8" t="s">
        <v>29</v>
      </c>
      <c r="D36" s="220" t="e">
        <f>RANK(E36,($E$8:$E$47,$E$48:$E$71))</f>
        <v>#REF!</v>
      </c>
      <c r="E36" s="1" t="e">
        <f t="shared" si="0"/>
        <v>#REF!</v>
      </c>
      <c r="F36" s="14">
        <v>1643145</v>
      </c>
      <c r="G36" s="61" t="e">
        <f t="shared" si="1"/>
        <v>#REF!</v>
      </c>
      <c r="H36" s="67" t="e">
        <f t="shared" si="2"/>
        <v>#REF!</v>
      </c>
      <c r="I36" s="9" t="e">
        <f>#REF!</f>
        <v>#REF!</v>
      </c>
    </row>
    <row r="37" spans="1:9" ht="23.25" customHeight="1" x14ac:dyDescent="0.2">
      <c r="A37" s="60">
        <v>58</v>
      </c>
      <c r="B37" s="11" t="s">
        <v>104</v>
      </c>
      <c r="C37" s="8" t="s">
        <v>77</v>
      </c>
      <c r="D37" s="223" t="e">
        <f>RANK(E37,($E$8:$E$47,$E$48:$E$71))</f>
        <v>#REF!</v>
      </c>
      <c r="E37" s="1" t="e">
        <f t="shared" si="0"/>
        <v>#REF!</v>
      </c>
      <c r="F37" s="14">
        <v>1328993</v>
      </c>
      <c r="G37" s="61" t="e">
        <f t="shared" si="1"/>
        <v>#REF!</v>
      </c>
      <c r="H37" s="67" t="e">
        <f t="shared" si="2"/>
        <v>#REF!</v>
      </c>
      <c r="I37" s="9" t="e">
        <f>#REF!</f>
        <v>#REF!</v>
      </c>
    </row>
    <row r="38" spans="1:9" ht="23.25" customHeight="1" x14ac:dyDescent="0.2">
      <c r="A38" s="60">
        <v>39</v>
      </c>
      <c r="B38" s="11"/>
      <c r="C38" s="8" t="s">
        <v>37</v>
      </c>
      <c r="D38" s="220" t="e">
        <f>RANK(E38,($E$8:$E$47,$E$48:$E$71))</f>
        <v>#REF!</v>
      </c>
      <c r="E38" s="1" t="e">
        <f t="shared" si="0"/>
        <v>#REF!</v>
      </c>
      <c r="F38" s="14">
        <v>1224687</v>
      </c>
      <c r="G38" s="61" t="e">
        <f t="shared" si="1"/>
        <v>#REF!</v>
      </c>
      <c r="H38" s="67" t="e">
        <f t="shared" si="2"/>
        <v>#REF!</v>
      </c>
      <c r="I38" s="9" t="e">
        <f>#REF!</f>
        <v>#REF!</v>
      </c>
    </row>
    <row r="39" spans="1:9" ht="23.25" customHeight="1" x14ac:dyDescent="0.2">
      <c r="A39" s="60">
        <v>37</v>
      </c>
      <c r="B39" s="11"/>
      <c r="C39" s="8" t="s">
        <v>73</v>
      </c>
      <c r="D39" s="220" t="e">
        <f>RANK(E39,($E$8:$E$47,$E$48:$E$71))</f>
        <v>#REF!</v>
      </c>
      <c r="E39" s="1" t="e">
        <f t="shared" si="0"/>
        <v>#REF!</v>
      </c>
      <c r="F39" s="14">
        <v>1021344</v>
      </c>
      <c r="G39" s="61" t="e">
        <f t="shared" si="1"/>
        <v>#REF!</v>
      </c>
      <c r="H39" s="67" t="e">
        <f t="shared" si="2"/>
        <v>#REF!</v>
      </c>
      <c r="I39" s="9" t="e">
        <f>#REF!</f>
        <v>#REF!</v>
      </c>
    </row>
    <row r="40" spans="1:9" ht="23.25" customHeight="1" x14ac:dyDescent="0.2">
      <c r="A40" s="60">
        <v>38</v>
      </c>
      <c r="B40" s="11"/>
      <c r="C40" s="8" t="s">
        <v>36</v>
      </c>
      <c r="D40" s="220" t="e">
        <f>RANK(E40,($E$8:$E$47,$E$48:$E$71))</f>
        <v>#REF!</v>
      </c>
      <c r="E40" s="1" t="e">
        <f t="shared" ref="E40:E71" si="3">F40+I40</f>
        <v>#REF!</v>
      </c>
      <c r="F40" s="14">
        <v>914527</v>
      </c>
      <c r="G40" s="61" t="e">
        <f t="shared" ref="G40:G71" si="4">E40-F40</f>
        <v>#REF!</v>
      </c>
      <c r="H40" s="67" t="e">
        <f t="shared" ref="H40:H71" si="5">IF(F40=0,IF(E40=0,"－　","皆増　"),IF(E40=0,"皆減　",ROUND(G40/F40*100,3)))</f>
        <v>#REF!</v>
      </c>
      <c r="I40" s="9" t="e">
        <f>#REF!</f>
        <v>#REF!</v>
      </c>
    </row>
    <row r="41" spans="1:9" ht="23.25" customHeight="1" x14ac:dyDescent="0.2">
      <c r="A41" s="60">
        <v>25</v>
      </c>
      <c r="B41" s="11"/>
      <c r="C41" s="8" t="s">
        <v>24</v>
      </c>
      <c r="D41" s="220" t="e">
        <f>RANK(E41,($E$8:$E$47,$E$48:$E$71))</f>
        <v>#REF!</v>
      </c>
      <c r="E41" s="1" t="e">
        <f t="shared" si="3"/>
        <v>#REF!</v>
      </c>
      <c r="F41" s="14">
        <v>1365872</v>
      </c>
      <c r="G41" s="61" t="e">
        <f t="shared" si="4"/>
        <v>#REF!</v>
      </c>
      <c r="H41" s="67" t="e">
        <f t="shared" si="5"/>
        <v>#REF!</v>
      </c>
      <c r="I41" s="9" t="e">
        <f>#REF!</f>
        <v>#REF!</v>
      </c>
    </row>
    <row r="42" spans="1:9" ht="23.25" customHeight="1" x14ac:dyDescent="0.2">
      <c r="A42" s="60">
        <v>36</v>
      </c>
      <c r="B42" s="11"/>
      <c r="C42" s="8" t="s">
        <v>35</v>
      </c>
      <c r="D42" s="220" t="e">
        <f>RANK(E42,($E$8:$E$47,$E$48:$E$71))</f>
        <v>#REF!</v>
      </c>
      <c r="E42" s="1" t="e">
        <f t="shared" si="3"/>
        <v>#REF!</v>
      </c>
      <c r="F42" s="14">
        <v>1779235</v>
      </c>
      <c r="G42" s="61" t="e">
        <f t="shared" si="4"/>
        <v>#REF!</v>
      </c>
      <c r="H42" s="67" t="e">
        <f t="shared" si="5"/>
        <v>#REF!</v>
      </c>
      <c r="I42" s="9" t="e">
        <f>#REF!</f>
        <v>#REF!</v>
      </c>
    </row>
    <row r="43" spans="1:9" ht="23.25" customHeight="1" x14ac:dyDescent="0.2">
      <c r="A43" s="60">
        <v>20</v>
      </c>
      <c r="B43" s="11"/>
      <c r="C43" s="8" t="s">
        <v>20</v>
      </c>
      <c r="D43" s="220" t="e">
        <f>RANK(E43,($E$8:$E$47,$E$48:$E$71))</f>
        <v>#REF!</v>
      </c>
      <c r="E43" s="1" t="e">
        <f t="shared" si="3"/>
        <v>#REF!</v>
      </c>
      <c r="F43" s="14">
        <v>1434523</v>
      </c>
      <c r="G43" s="61" t="e">
        <f t="shared" si="4"/>
        <v>#REF!</v>
      </c>
      <c r="H43" s="67" t="e">
        <f t="shared" si="5"/>
        <v>#REF!</v>
      </c>
      <c r="I43" s="9" t="e">
        <f>#REF!</f>
        <v>#REF!</v>
      </c>
    </row>
    <row r="44" spans="1:9" ht="23.25" customHeight="1" x14ac:dyDescent="0.2">
      <c r="A44" s="60">
        <v>63</v>
      </c>
      <c r="B44" s="11"/>
      <c r="C44" s="8" t="s">
        <v>63</v>
      </c>
      <c r="D44" s="223" t="e">
        <f>RANK(E44,($E$8:$E$47,$E$48:$E$71))</f>
        <v>#REF!</v>
      </c>
      <c r="E44" s="1" t="e">
        <f t="shared" si="3"/>
        <v>#REF!</v>
      </c>
      <c r="F44" s="14">
        <v>1612475</v>
      </c>
      <c r="G44" s="61" t="e">
        <f t="shared" si="4"/>
        <v>#REF!</v>
      </c>
      <c r="H44" s="67" t="e">
        <f t="shared" si="5"/>
        <v>#REF!</v>
      </c>
      <c r="I44" s="9" t="e">
        <f>#REF!</f>
        <v>#REF!</v>
      </c>
    </row>
    <row r="45" spans="1:9" ht="23.25" customHeight="1" x14ac:dyDescent="0.2">
      <c r="A45" s="60">
        <v>23</v>
      </c>
      <c r="B45" s="11"/>
      <c r="C45" s="8" t="s">
        <v>72</v>
      </c>
      <c r="D45" s="220" t="e">
        <f>RANK(E45,($E$8:$E$47,$E$48:$E$71))</f>
        <v>#REF!</v>
      </c>
      <c r="E45" s="1" t="e">
        <f t="shared" si="3"/>
        <v>#REF!</v>
      </c>
      <c r="F45" s="14">
        <v>1756952</v>
      </c>
      <c r="G45" s="61" t="e">
        <f t="shared" si="4"/>
        <v>#REF!</v>
      </c>
      <c r="H45" s="67" t="e">
        <f t="shared" si="5"/>
        <v>#REF!</v>
      </c>
      <c r="I45" s="9" t="e">
        <f>#REF!</f>
        <v>#REF!</v>
      </c>
    </row>
    <row r="46" spans="1:9" ht="23.25" customHeight="1" x14ac:dyDescent="0.2">
      <c r="A46" s="60">
        <v>60</v>
      </c>
      <c r="B46" s="11"/>
      <c r="C46" s="8" t="s">
        <v>54</v>
      </c>
      <c r="D46" s="223" t="e">
        <f>RANK(E46,($E$8:$E$47,$E$48:$E$71))</f>
        <v>#REF!</v>
      </c>
      <c r="E46" s="1" t="e">
        <f t="shared" si="3"/>
        <v>#REF!</v>
      </c>
      <c r="F46" s="14">
        <v>1485028</v>
      </c>
      <c r="G46" s="61" t="e">
        <f t="shared" si="4"/>
        <v>#REF!</v>
      </c>
      <c r="H46" s="67" t="e">
        <f t="shared" si="5"/>
        <v>#REF!</v>
      </c>
      <c r="I46" s="9" t="e">
        <f>#REF!</f>
        <v>#REF!</v>
      </c>
    </row>
    <row r="47" spans="1:9" ht="23.25" customHeight="1" thickBot="1" x14ac:dyDescent="0.25">
      <c r="A47" s="68">
        <v>62</v>
      </c>
      <c r="B47" s="69"/>
      <c r="C47" s="70" t="s">
        <v>59</v>
      </c>
      <c r="D47" s="235" t="e">
        <f>RANK(E47,($E$8:$E$47,$E$48:$E$71))</f>
        <v>#REF!</v>
      </c>
      <c r="E47" s="71" t="e">
        <f t="shared" si="3"/>
        <v>#REF!</v>
      </c>
      <c r="F47" s="14">
        <v>1017333</v>
      </c>
      <c r="G47" s="61" t="e">
        <f t="shared" si="4"/>
        <v>#REF!</v>
      </c>
      <c r="H47" s="67" t="e">
        <f t="shared" si="5"/>
        <v>#REF!</v>
      </c>
      <c r="I47" s="9" t="e">
        <f>#REF!</f>
        <v>#REF!</v>
      </c>
    </row>
    <row r="48" spans="1:9" ht="23.25" customHeight="1" thickTop="1" x14ac:dyDescent="0.2">
      <c r="A48" s="78">
        <v>59</v>
      </c>
      <c r="B48" s="79"/>
      <c r="C48" s="13" t="s">
        <v>53</v>
      </c>
      <c r="D48" s="222" t="e">
        <f>RANK(E48,($E$8:$E$47,$E$48:$E$71))</f>
        <v>#REF!</v>
      </c>
      <c r="E48" s="1" t="e">
        <f t="shared" si="3"/>
        <v>#REF!</v>
      </c>
      <c r="F48" s="1">
        <v>868365</v>
      </c>
      <c r="G48" s="80" t="e">
        <f t="shared" si="4"/>
        <v>#REF!</v>
      </c>
      <c r="H48" s="67" t="e">
        <f t="shared" si="5"/>
        <v>#REF!</v>
      </c>
      <c r="I48" s="9" t="e">
        <f>#REF!</f>
        <v>#REF!</v>
      </c>
    </row>
    <row r="49" spans="1:9" ht="23.25" customHeight="1" x14ac:dyDescent="0.2">
      <c r="A49" s="81">
        <v>55</v>
      </c>
      <c r="B49" s="82" t="s">
        <v>104</v>
      </c>
      <c r="C49" s="8" t="s">
        <v>76</v>
      </c>
      <c r="D49" s="223" t="e">
        <f>RANK(E49,($E$8:$E$47,$E$48:$E$71))</f>
        <v>#REF!</v>
      </c>
      <c r="E49" s="1" t="e">
        <f t="shared" si="3"/>
        <v>#REF!</v>
      </c>
      <c r="F49" s="1">
        <v>2493942</v>
      </c>
      <c r="G49" s="80" t="e">
        <f t="shared" si="4"/>
        <v>#REF!</v>
      </c>
      <c r="H49" s="67" t="e">
        <f t="shared" si="5"/>
        <v>#REF!</v>
      </c>
      <c r="I49" s="9" t="e">
        <f>#REF!</f>
        <v>#REF!</v>
      </c>
    </row>
    <row r="50" spans="1:9" ht="23.25" customHeight="1" x14ac:dyDescent="0.2">
      <c r="A50" s="78">
        <v>48</v>
      </c>
      <c r="B50" s="82"/>
      <c r="C50" s="8" t="s">
        <v>45</v>
      </c>
      <c r="D50" s="223" t="e">
        <f>RANK(E50,($E$8:$E$47,$E$48:$E$71))</f>
        <v>#REF!</v>
      </c>
      <c r="E50" s="1" t="e">
        <f t="shared" si="3"/>
        <v>#REF!</v>
      </c>
      <c r="F50" s="1">
        <v>1068382</v>
      </c>
      <c r="G50" s="80" t="e">
        <f t="shared" si="4"/>
        <v>#REF!</v>
      </c>
      <c r="H50" s="67" t="e">
        <f t="shared" si="5"/>
        <v>#REF!</v>
      </c>
      <c r="I50" s="9" t="e">
        <f>#REF!</f>
        <v>#REF!</v>
      </c>
    </row>
    <row r="51" spans="1:9" ht="23.25" customHeight="1" x14ac:dyDescent="0.2">
      <c r="A51" s="81">
        <v>43</v>
      </c>
      <c r="B51" s="79"/>
      <c r="C51" s="13" t="s">
        <v>40</v>
      </c>
      <c r="D51" s="222" t="e">
        <f>RANK(E51,($E$8:$E$47,$E$48:$E$71))</f>
        <v>#REF!</v>
      </c>
      <c r="E51" s="1" t="e">
        <f t="shared" si="3"/>
        <v>#REF!</v>
      </c>
      <c r="F51" s="1">
        <v>1607065</v>
      </c>
      <c r="G51" s="80" t="e">
        <f t="shared" si="4"/>
        <v>#REF!</v>
      </c>
      <c r="H51" s="67" t="e">
        <f t="shared" si="5"/>
        <v>#REF!</v>
      </c>
      <c r="I51" s="9" t="e">
        <f>#REF!</f>
        <v>#REF!</v>
      </c>
    </row>
    <row r="52" spans="1:9" ht="23.25" customHeight="1" x14ac:dyDescent="0.2">
      <c r="A52" s="78">
        <v>49</v>
      </c>
      <c r="B52" s="82"/>
      <c r="C52" s="8" t="s">
        <v>46</v>
      </c>
      <c r="D52" s="223" t="e">
        <f>RANK(E52,($E$8:$E$47,$E$48:$E$71))</f>
        <v>#REF!</v>
      </c>
      <c r="E52" s="1" t="e">
        <f t="shared" si="3"/>
        <v>#REF!</v>
      </c>
      <c r="F52" s="1">
        <v>1331896</v>
      </c>
      <c r="G52" s="80" t="e">
        <f t="shared" si="4"/>
        <v>#REF!</v>
      </c>
      <c r="H52" s="67" t="e">
        <f t="shared" si="5"/>
        <v>#REF!</v>
      </c>
      <c r="I52" s="9" t="e">
        <f>#REF!</f>
        <v>#REF!</v>
      </c>
    </row>
    <row r="53" spans="1:9" ht="23.25" customHeight="1" x14ac:dyDescent="0.2">
      <c r="A53" s="81">
        <v>47</v>
      </c>
      <c r="B53" s="82"/>
      <c r="C53" s="8" t="s">
        <v>44</v>
      </c>
      <c r="D53" s="223" t="e">
        <f>RANK(E53,($E$8:$E$47,$E$48:$E$71))</f>
        <v>#REF!</v>
      </c>
      <c r="E53" s="1" t="e">
        <f t="shared" si="3"/>
        <v>#REF!</v>
      </c>
      <c r="F53" s="1">
        <v>1429832</v>
      </c>
      <c r="G53" s="80" t="e">
        <f t="shared" si="4"/>
        <v>#REF!</v>
      </c>
      <c r="H53" s="67" t="e">
        <f t="shared" si="5"/>
        <v>#REF!</v>
      </c>
      <c r="I53" s="9" t="e">
        <f>#REF!</f>
        <v>#REF!</v>
      </c>
    </row>
    <row r="54" spans="1:9" ht="23.25" customHeight="1" x14ac:dyDescent="0.2">
      <c r="A54" s="78">
        <v>61</v>
      </c>
      <c r="B54" s="82"/>
      <c r="C54" s="8" t="s">
        <v>58</v>
      </c>
      <c r="D54" s="223" t="e">
        <f>RANK(E54,($E$8:$E$47,$E$48:$E$71))</f>
        <v>#REF!</v>
      </c>
      <c r="E54" s="1" t="e">
        <f t="shared" si="3"/>
        <v>#REF!</v>
      </c>
      <c r="F54" s="1">
        <v>1711702</v>
      </c>
      <c r="G54" s="80" t="e">
        <f t="shared" si="4"/>
        <v>#REF!</v>
      </c>
      <c r="H54" s="67" t="e">
        <f t="shared" si="5"/>
        <v>#REF!</v>
      </c>
      <c r="I54" s="9" t="e">
        <f>#REF!</f>
        <v>#REF!</v>
      </c>
    </row>
    <row r="55" spans="1:9" ht="23.25" customHeight="1" x14ac:dyDescent="0.2">
      <c r="A55" s="81">
        <v>64</v>
      </c>
      <c r="B55" s="79"/>
      <c r="C55" s="13" t="s">
        <v>64</v>
      </c>
      <c r="D55" s="222" t="e">
        <f>RANK(E55,($E$8:$E$47,$E$48:$E$71))</f>
        <v>#REF!</v>
      </c>
      <c r="E55" s="1" t="e">
        <f t="shared" si="3"/>
        <v>#REF!</v>
      </c>
      <c r="F55" s="1">
        <v>1450601</v>
      </c>
      <c r="G55" s="80" t="e">
        <f t="shared" si="4"/>
        <v>#REF!</v>
      </c>
      <c r="H55" s="67" t="e">
        <f t="shared" si="5"/>
        <v>#REF!</v>
      </c>
      <c r="I55" s="9" t="e">
        <f>#REF!</f>
        <v>#REF!</v>
      </c>
    </row>
    <row r="56" spans="1:9" ht="23.25" customHeight="1" x14ac:dyDescent="0.2">
      <c r="A56" s="78">
        <v>41</v>
      </c>
      <c r="B56" s="82"/>
      <c r="C56" s="8" t="s">
        <v>38</v>
      </c>
      <c r="D56" s="223" t="e">
        <f>RANK(E56,($E$8:$E$47,$E$48:$E$71))</f>
        <v>#REF!</v>
      </c>
      <c r="E56" s="1" t="e">
        <f t="shared" si="3"/>
        <v>#REF!</v>
      </c>
      <c r="F56" s="1">
        <v>805034</v>
      </c>
      <c r="G56" s="80" t="e">
        <f t="shared" si="4"/>
        <v>#REF!</v>
      </c>
      <c r="H56" s="67" t="e">
        <f t="shared" si="5"/>
        <v>#REF!</v>
      </c>
      <c r="I56" s="9" t="e">
        <f>#REF!</f>
        <v>#REF!</v>
      </c>
    </row>
    <row r="57" spans="1:9" ht="23.25" customHeight="1" x14ac:dyDescent="0.2">
      <c r="A57" s="81">
        <v>51</v>
      </c>
      <c r="B57" s="82" t="s">
        <v>104</v>
      </c>
      <c r="C57" s="8" t="s">
        <v>75</v>
      </c>
      <c r="D57" s="223" t="e">
        <f>RANK(E57,($E$8:$E$47,$E$48:$E$71))</f>
        <v>#REF!</v>
      </c>
      <c r="E57" s="1" t="e">
        <f t="shared" si="3"/>
        <v>#REF!</v>
      </c>
      <c r="F57" s="1">
        <v>1526882</v>
      </c>
      <c r="G57" s="80" t="e">
        <f t="shared" si="4"/>
        <v>#REF!</v>
      </c>
      <c r="H57" s="67" t="e">
        <f t="shared" si="5"/>
        <v>#REF!</v>
      </c>
      <c r="I57" s="9" t="e">
        <f>#REF!</f>
        <v>#REF!</v>
      </c>
    </row>
    <row r="58" spans="1:9" ht="23.25" customHeight="1" x14ac:dyDescent="0.2">
      <c r="A58" s="78">
        <v>57</v>
      </c>
      <c r="B58" s="82"/>
      <c r="C58" s="8" t="s">
        <v>52</v>
      </c>
      <c r="D58" s="223" t="e">
        <f>RANK(E58,($E$8:$E$47,$E$48:$E$71))</f>
        <v>#REF!</v>
      </c>
      <c r="E58" s="1" t="e">
        <f t="shared" si="3"/>
        <v>#REF!</v>
      </c>
      <c r="F58" s="1">
        <v>306395</v>
      </c>
      <c r="G58" s="80" t="e">
        <f t="shared" si="4"/>
        <v>#REF!</v>
      </c>
      <c r="H58" s="67" t="e">
        <f t="shared" si="5"/>
        <v>#REF!</v>
      </c>
      <c r="I58" s="9" t="e">
        <f>#REF!</f>
        <v>#REF!</v>
      </c>
    </row>
    <row r="59" spans="1:9" ht="23.25" customHeight="1" x14ac:dyDescent="0.2">
      <c r="A59" s="81">
        <v>46</v>
      </c>
      <c r="B59" s="82"/>
      <c r="C59" s="8" t="s">
        <v>43</v>
      </c>
      <c r="D59" s="223" t="e">
        <f>RANK(E59,($E$8:$E$47,$E$48:$E$71))</f>
        <v>#REF!</v>
      </c>
      <c r="E59" s="1" t="e">
        <f t="shared" si="3"/>
        <v>#REF!</v>
      </c>
      <c r="F59" s="1">
        <v>638231</v>
      </c>
      <c r="G59" s="80" t="e">
        <f t="shared" si="4"/>
        <v>#REF!</v>
      </c>
      <c r="H59" s="67" t="e">
        <f t="shared" si="5"/>
        <v>#REF!</v>
      </c>
      <c r="I59" s="9" t="e">
        <f>#REF!</f>
        <v>#REF!</v>
      </c>
    </row>
    <row r="60" spans="1:9" ht="23.25" customHeight="1" x14ac:dyDescent="0.2">
      <c r="A60" s="78">
        <v>45</v>
      </c>
      <c r="B60" s="79"/>
      <c r="C60" s="13" t="s">
        <v>42</v>
      </c>
      <c r="D60" s="222" t="e">
        <f>RANK(E60,($E$8:$E$47,$E$48:$E$71))</f>
        <v>#REF!</v>
      </c>
      <c r="E60" s="1" t="e">
        <f t="shared" si="3"/>
        <v>#REF!</v>
      </c>
      <c r="F60" s="1">
        <v>339970</v>
      </c>
      <c r="G60" s="80" t="e">
        <f t="shared" si="4"/>
        <v>#REF!</v>
      </c>
      <c r="H60" s="67" t="e">
        <f t="shared" si="5"/>
        <v>#REF!</v>
      </c>
      <c r="I60" s="9" t="e">
        <f>#REF!</f>
        <v>#REF!</v>
      </c>
    </row>
    <row r="61" spans="1:9" ht="23.25" customHeight="1" x14ac:dyDescent="0.2">
      <c r="A61" s="81">
        <v>50</v>
      </c>
      <c r="B61" s="82"/>
      <c r="C61" s="8" t="s">
        <v>47</v>
      </c>
      <c r="D61" s="223" t="e">
        <f>RANK(E61,($E$8:$E$47,$E$48:$E$71))</f>
        <v>#REF!</v>
      </c>
      <c r="E61" s="1" t="e">
        <f t="shared" si="3"/>
        <v>#REF!</v>
      </c>
      <c r="F61" s="1">
        <v>951432</v>
      </c>
      <c r="G61" s="80" t="e">
        <f t="shared" si="4"/>
        <v>#REF!</v>
      </c>
      <c r="H61" s="67" t="e">
        <f t="shared" si="5"/>
        <v>#REF!</v>
      </c>
      <c r="I61" s="9" t="e">
        <f>#REF!</f>
        <v>#REF!</v>
      </c>
    </row>
    <row r="62" spans="1:9" ht="23.25" customHeight="1" x14ac:dyDescent="0.2">
      <c r="A62" s="78">
        <v>53</v>
      </c>
      <c r="B62" s="82"/>
      <c r="C62" s="8" t="s">
        <v>49</v>
      </c>
      <c r="D62" s="223" t="e">
        <f>RANK(E62,($E$8:$E$47,$E$48:$E$71))</f>
        <v>#REF!</v>
      </c>
      <c r="E62" s="1" t="e">
        <f t="shared" si="3"/>
        <v>#REF!</v>
      </c>
      <c r="F62" s="1">
        <v>1268277</v>
      </c>
      <c r="G62" s="80" t="e">
        <f t="shared" si="4"/>
        <v>#REF!</v>
      </c>
      <c r="H62" s="67" t="e">
        <f t="shared" si="5"/>
        <v>#REF!</v>
      </c>
      <c r="I62" s="9" t="e">
        <f>#REF!</f>
        <v>#REF!</v>
      </c>
    </row>
    <row r="63" spans="1:9" ht="23.25" customHeight="1" x14ac:dyDescent="0.2">
      <c r="A63" s="81">
        <v>56</v>
      </c>
      <c r="B63" s="82"/>
      <c r="C63" s="8" t="s">
        <v>51</v>
      </c>
      <c r="D63" s="223" t="e">
        <f>RANK(E63,($E$8:$E$47,$E$48:$E$71))</f>
        <v>#REF!</v>
      </c>
      <c r="E63" s="1" t="e">
        <f t="shared" si="3"/>
        <v>#REF!</v>
      </c>
      <c r="F63" s="1">
        <v>946711</v>
      </c>
      <c r="G63" s="80" t="e">
        <f t="shared" si="4"/>
        <v>#REF!</v>
      </c>
      <c r="H63" s="67" t="e">
        <f t="shared" si="5"/>
        <v>#REF!</v>
      </c>
      <c r="I63" s="9" t="e">
        <f>#REF!</f>
        <v>#REF!</v>
      </c>
    </row>
    <row r="64" spans="1:9" ht="23.25" customHeight="1" x14ac:dyDescent="0.2">
      <c r="A64" s="78">
        <v>44</v>
      </c>
      <c r="B64" s="82"/>
      <c r="C64" s="8" t="s">
        <v>41</v>
      </c>
      <c r="D64" s="223" t="e">
        <f>RANK(E64,($E$8:$E$47,$E$48:$E$71))</f>
        <v>#REF!</v>
      </c>
      <c r="E64" s="1" t="e">
        <f t="shared" si="3"/>
        <v>#REF!</v>
      </c>
      <c r="F64" s="1">
        <v>953882</v>
      </c>
      <c r="G64" s="80" t="e">
        <f t="shared" si="4"/>
        <v>#REF!</v>
      </c>
      <c r="H64" s="67" t="e">
        <f t="shared" si="5"/>
        <v>#REF!</v>
      </c>
      <c r="I64" s="9" t="e">
        <f>#REF!</f>
        <v>#REF!</v>
      </c>
    </row>
    <row r="65" spans="1:9" ht="23.25" customHeight="1" x14ac:dyDescent="0.2">
      <c r="A65" s="81">
        <v>54</v>
      </c>
      <c r="B65" s="82"/>
      <c r="C65" s="8" t="s">
        <v>50</v>
      </c>
      <c r="D65" s="223" t="e">
        <f>RANK(E65,($E$8:$E$47,$E$48:$E$71))</f>
        <v>#REF!</v>
      </c>
      <c r="E65" s="1" t="e">
        <f t="shared" si="3"/>
        <v>#REF!</v>
      </c>
      <c r="F65" s="1">
        <v>925950</v>
      </c>
      <c r="G65" s="80" t="e">
        <f t="shared" si="4"/>
        <v>#REF!</v>
      </c>
      <c r="H65" s="67" t="e">
        <f t="shared" si="5"/>
        <v>#REF!</v>
      </c>
      <c r="I65" s="9" t="e">
        <f>#REF!</f>
        <v>#REF!</v>
      </c>
    </row>
    <row r="66" spans="1:9" ht="23.25" customHeight="1" x14ac:dyDescent="0.2">
      <c r="A66" s="78">
        <v>52</v>
      </c>
      <c r="B66" s="82"/>
      <c r="C66" s="8" t="s">
        <v>48</v>
      </c>
      <c r="D66" s="223" t="e">
        <f>RANK(E66,($E$8:$E$47,$E$48:$E$71))</f>
        <v>#REF!</v>
      </c>
      <c r="E66" s="1" t="e">
        <f t="shared" si="3"/>
        <v>#REF!</v>
      </c>
      <c r="F66" s="1">
        <v>710526</v>
      </c>
      <c r="G66" s="80" t="e">
        <f t="shared" si="4"/>
        <v>#REF!</v>
      </c>
      <c r="H66" s="67" t="e">
        <f t="shared" si="5"/>
        <v>#REF!</v>
      </c>
      <c r="I66" s="9" t="e">
        <f>#REF!</f>
        <v>#REF!</v>
      </c>
    </row>
    <row r="67" spans="1:9" ht="23.25" customHeight="1" x14ac:dyDescent="0.2">
      <c r="A67" s="81">
        <v>21</v>
      </c>
      <c r="B67" s="82"/>
      <c r="C67" s="8" t="s">
        <v>21</v>
      </c>
      <c r="D67" s="220" t="e">
        <f>RANK(E67,($E$8:$E$47,$E$48:$E$71))</f>
        <v>#REF!</v>
      </c>
      <c r="E67" s="1" t="e">
        <f t="shared" si="3"/>
        <v>#REF!</v>
      </c>
      <c r="F67" s="1">
        <v>0</v>
      </c>
      <c r="G67" s="80" t="e">
        <f t="shared" si="4"/>
        <v>#REF!</v>
      </c>
      <c r="H67" s="67" t="e">
        <f t="shared" si="5"/>
        <v>#REF!</v>
      </c>
      <c r="I67" s="9" t="e">
        <f>#REF!</f>
        <v>#REF!</v>
      </c>
    </row>
    <row r="68" spans="1:9" ht="23.25" customHeight="1" x14ac:dyDescent="0.2">
      <c r="A68" s="78">
        <v>24</v>
      </c>
      <c r="B68" s="79"/>
      <c r="C68" s="13" t="s">
        <v>23</v>
      </c>
      <c r="D68" s="219" t="e">
        <f>RANK(E68,($E$8:$E$47,$E$48:$E$71))</f>
        <v>#REF!</v>
      </c>
      <c r="E68" s="1" t="e">
        <f t="shared" si="3"/>
        <v>#REF!</v>
      </c>
      <c r="F68" s="1">
        <v>0</v>
      </c>
      <c r="G68" s="80" t="e">
        <f t="shared" si="4"/>
        <v>#REF!</v>
      </c>
      <c r="H68" s="67" t="e">
        <f t="shared" si="5"/>
        <v>#REF!</v>
      </c>
      <c r="I68" s="9" t="e">
        <f>#REF!</f>
        <v>#REF!</v>
      </c>
    </row>
    <row r="69" spans="1:9" ht="23.25" customHeight="1" x14ac:dyDescent="0.2">
      <c r="A69" s="81">
        <v>26</v>
      </c>
      <c r="B69" s="82"/>
      <c r="C69" s="8" t="s">
        <v>25</v>
      </c>
      <c r="D69" s="220" t="e">
        <f>RANK(E69,($E$8:$E$47,$E$48:$E$71))</f>
        <v>#REF!</v>
      </c>
      <c r="E69" s="1" t="e">
        <f t="shared" si="3"/>
        <v>#REF!</v>
      </c>
      <c r="F69" s="1">
        <v>0</v>
      </c>
      <c r="G69" s="80" t="e">
        <f t="shared" si="4"/>
        <v>#REF!</v>
      </c>
      <c r="H69" s="67" t="e">
        <f t="shared" si="5"/>
        <v>#REF!</v>
      </c>
      <c r="I69" s="9" t="e">
        <f>#REF!</f>
        <v>#REF!</v>
      </c>
    </row>
    <row r="70" spans="1:9" ht="23.25" customHeight="1" x14ac:dyDescent="0.2">
      <c r="A70" s="78">
        <v>31</v>
      </c>
      <c r="B70" s="82"/>
      <c r="C70" s="8" t="s">
        <v>30</v>
      </c>
      <c r="D70" s="220" t="e">
        <f>RANK(E70,($E$8:$E$47,$E$48:$E$71))</f>
        <v>#REF!</v>
      </c>
      <c r="E70" s="1" t="e">
        <f t="shared" si="3"/>
        <v>#REF!</v>
      </c>
      <c r="F70" s="1">
        <v>0</v>
      </c>
      <c r="G70" s="80" t="e">
        <f t="shared" si="4"/>
        <v>#REF!</v>
      </c>
      <c r="H70" s="67" t="e">
        <f t="shared" si="5"/>
        <v>#REF!</v>
      </c>
      <c r="I70" s="9" t="e">
        <f>#REF!</f>
        <v>#REF!</v>
      </c>
    </row>
    <row r="71" spans="1:9" ht="23.25" customHeight="1" thickBot="1" x14ac:dyDescent="0.25">
      <c r="A71" s="236">
        <v>42</v>
      </c>
      <c r="B71" s="234"/>
      <c r="C71" s="32" t="s">
        <v>39</v>
      </c>
      <c r="D71" s="237" t="e">
        <f>RANK(E71,($E$8:$E$47,$E$48:$E$71))</f>
        <v>#REF!</v>
      </c>
      <c r="E71" s="238" t="e">
        <f t="shared" si="3"/>
        <v>#REF!</v>
      </c>
      <c r="F71" s="1">
        <v>0</v>
      </c>
      <c r="G71" s="80" t="e">
        <f t="shared" si="4"/>
        <v>#REF!</v>
      </c>
      <c r="H71" s="67" t="e">
        <f t="shared" si="5"/>
        <v>#REF!</v>
      </c>
      <c r="I71" s="9" t="e">
        <f>#REF!</f>
        <v>#REF!</v>
      </c>
    </row>
    <row r="72" spans="1:9" ht="23.25" customHeight="1" thickTop="1" thickBot="1" x14ac:dyDescent="0.25">
      <c r="A72" s="345" t="s">
        <v>122</v>
      </c>
      <c r="B72" s="346"/>
      <c r="C72" s="346"/>
      <c r="D72" s="347"/>
      <c r="E72" s="239" t="e">
        <f>#REF!</f>
        <v>#REF!</v>
      </c>
      <c r="F72" s="62" t="e">
        <f>#REF!</f>
        <v>#REF!</v>
      </c>
      <c r="G72" s="73" t="e">
        <f>#REF!</f>
        <v>#REF!</v>
      </c>
      <c r="H72" s="74" t="e">
        <f>#REF!</f>
        <v>#REF!</v>
      </c>
      <c r="I72" s="221"/>
    </row>
    <row r="73" spans="1:9" ht="23.25" customHeight="1" thickTop="1" thickBot="1" x14ac:dyDescent="0.25">
      <c r="A73" s="342" t="s">
        <v>129</v>
      </c>
      <c r="B73" s="343"/>
      <c r="C73" s="343"/>
      <c r="D73" s="344"/>
      <c r="E73" s="224" t="e">
        <f>#REF!</f>
        <v>#REF!</v>
      </c>
      <c r="F73" s="224" t="e">
        <f>#REF!</f>
        <v>#REF!</v>
      </c>
      <c r="G73" s="225" t="e">
        <f>#REF!</f>
        <v>#REF!</v>
      </c>
      <c r="H73" s="226" t="e">
        <f>#REF!</f>
        <v>#REF!</v>
      </c>
      <c r="I73" s="227"/>
    </row>
    <row r="74" spans="1:9" ht="23.25" customHeight="1" thickTop="1" x14ac:dyDescent="0.2">
      <c r="A74" s="348" t="s">
        <v>130</v>
      </c>
      <c r="B74" s="349"/>
      <c r="C74" s="349"/>
      <c r="D74" s="350"/>
      <c r="E74" s="228" t="e">
        <f>#REF!</f>
        <v>#REF!</v>
      </c>
      <c r="F74" s="228" t="e">
        <f>#REF!</f>
        <v>#REF!</v>
      </c>
      <c r="G74" s="229" t="e">
        <f>#REF!</f>
        <v>#REF!</v>
      </c>
      <c r="H74" s="230" t="e">
        <f>#REF!</f>
        <v>#REF!</v>
      </c>
      <c r="I74" s="221"/>
    </row>
    <row r="75" spans="1:9" ht="23.25" customHeight="1" x14ac:dyDescent="0.2">
      <c r="A75" s="32"/>
      <c r="B75" s="33"/>
      <c r="C75" s="83"/>
      <c r="D75" s="83"/>
      <c r="E75" s="16"/>
      <c r="F75" s="16"/>
      <c r="G75" s="16"/>
      <c r="H75" s="84"/>
      <c r="I75" s="15"/>
    </row>
    <row r="76" spans="1:9" ht="23.25" customHeight="1" x14ac:dyDescent="0.2">
      <c r="A76" s="85" t="s">
        <v>123</v>
      </c>
    </row>
    <row r="77" spans="1:9" ht="23.25" customHeight="1" x14ac:dyDescent="0.2">
      <c r="A77" s="85"/>
      <c r="B77" s="33"/>
      <c r="C77" s="86"/>
      <c r="D77" s="32"/>
      <c r="E77" s="64"/>
      <c r="F77" s="64"/>
      <c r="G77" s="64"/>
      <c r="H77" s="77" t="str">
        <f>IF(F77=0,IF(E77=0,"－　","皆増　"),IF(E77=0,"皆減　",ROUND(G77/F77*100,1)))</f>
        <v>－　</v>
      </c>
    </row>
    <row r="78" spans="1:9" ht="23.25" customHeight="1" x14ac:dyDescent="0.2">
      <c r="A78" s="85"/>
      <c r="B78" s="33"/>
      <c r="C78" s="86"/>
      <c r="D78" s="32"/>
      <c r="E78" s="64"/>
      <c r="F78" s="64"/>
      <c r="G78" s="64"/>
      <c r="H78" s="77"/>
    </row>
    <row r="79" spans="1:9" ht="23.25" customHeight="1" x14ac:dyDescent="0.2"/>
    <row r="80" spans="1:9" ht="23.25" customHeight="1" x14ac:dyDescent="0.2"/>
    <row r="81" ht="23.25" customHeight="1" x14ac:dyDescent="0.2"/>
    <row r="82" ht="23.25" customHeight="1" x14ac:dyDescent="0.2"/>
    <row r="83" ht="23.25" customHeight="1" x14ac:dyDescent="0.2"/>
    <row r="84" ht="23.25" customHeight="1" x14ac:dyDescent="0.2"/>
    <row r="85" ht="23.25" customHeight="1" x14ac:dyDescent="0.2"/>
    <row r="86" ht="23.25" customHeight="1" x14ac:dyDescent="0.2"/>
    <row r="87" ht="23.25" customHeight="1" x14ac:dyDescent="0.2"/>
    <row r="88" ht="23.25" customHeight="1" x14ac:dyDescent="0.2"/>
    <row r="89" ht="23.25" customHeight="1" x14ac:dyDescent="0.2"/>
    <row r="90" ht="23.25" customHeight="1" x14ac:dyDescent="0.2"/>
    <row r="91" ht="23.25" customHeight="1" x14ac:dyDescent="0.2"/>
    <row r="92" ht="23.25" customHeight="1" x14ac:dyDescent="0.2"/>
    <row r="93" ht="23.25" customHeight="1" x14ac:dyDescent="0.2"/>
    <row r="94" ht="23.25" customHeight="1" x14ac:dyDescent="0.2"/>
    <row r="95" ht="23.25" customHeight="1" x14ac:dyDescent="0.2"/>
    <row r="96" ht="23.25" customHeight="1" x14ac:dyDescent="0.2"/>
    <row r="97" ht="23.25" customHeight="1" x14ac:dyDescent="0.2"/>
    <row r="98" ht="23.25" customHeight="1" x14ac:dyDescent="0.2"/>
    <row r="99" ht="23.25" customHeight="1" x14ac:dyDescent="0.2"/>
    <row r="100" ht="23.25" customHeight="1" x14ac:dyDescent="0.2"/>
    <row r="101" ht="23.25" customHeight="1" x14ac:dyDescent="0.2"/>
    <row r="102" ht="23.25" customHeight="1" x14ac:dyDescent="0.2"/>
    <row r="103" ht="23.25" customHeight="1" x14ac:dyDescent="0.2"/>
    <row r="104" ht="23.25" customHeight="1" x14ac:dyDescent="0.2"/>
    <row r="105" ht="23.25" customHeight="1" x14ac:dyDescent="0.2"/>
    <row r="106" ht="23.25" customHeight="1" x14ac:dyDescent="0.2"/>
    <row r="107" ht="23.25" customHeight="1" x14ac:dyDescent="0.2"/>
    <row r="108" ht="23.25" customHeight="1" x14ac:dyDescent="0.2"/>
    <row r="109" ht="23.25" customHeight="1" x14ac:dyDescent="0.2"/>
    <row r="110" ht="23.25" customHeight="1" x14ac:dyDescent="0.2"/>
    <row r="111" ht="23.25" customHeight="1" x14ac:dyDescent="0.2"/>
    <row r="112" ht="23.25" customHeight="1" x14ac:dyDescent="0.2"/>
    <row r="113" ht="23.25" customHeight="1" x14ac:dyDescent="0.2"/>
    <row r="114" ht="23.25" customHeight="1" x14ac:dyDescent="0.2"/>
    <row r="115" ht="23.25" customHeight="1" x14ac:dyDescent="0.2"/>
    <row r="116" ht="23.25" customHeight="1" x14ac:dyDescent="0.2"/>
    <row r="117" ht="23.25" customHeight="1" x14ac:dyDescent="0.2"/>
    <row r="118" ht="23.25" customHeight="1" x14ac:dyDescent="0.2"/>
    <row r="119" ht="23.25" customHeight="1" x14ac:dyDescent="0.2"/>
    <row r="120" ht="23.25" customHeight="1" x14ac:dyDescent="0.2"/>
    <row r="121" ht="23.25" customHeight="1" x14ac:dyDescent="0.2"/>
    <row r="122" ht="23.25" customHeight="1" x14ac:dyDescent="0.2"/>
    <row r="123" ht="23.25" customHeight="1" x14ac:dyDescent="0.2"/>
    <row r="124" ht="23.25" customHeight="1" x14ac:dyDescent="0.2"/>
    <row r="125" ht="23.25" customHeight="1" x14ac:dyDescent="0.2"/>
    <row r="126" ht="23.25" customHeight="1" x14ac:dyDescent="0.2"/>
    <row r="127" ht="23.25" customHeight="1" x14ac:dyDescent="0.2"/>
    <row r="128" ht="23.25" customHeight="1" x14ac:dyDescent="0.2"/>
    <row r="129" ht="23.25" customHeight="1" x14ac:dyDescent="0.2"/>
    <row r="130" ht="23.25" customHeight="1" x14ac:dyDescent="0.2"/>
    <row r="131" ht="23.25" customHeight="1" x14ac:dyDescent="0.2"/>
    <row r="132" ht="23.25" customHeight="1" x14ac:dyDescent="0.2"/>
    <row r="133" ht="23.25" customHeight="1" x14ac:dyDescent="0.2"/>
    <row r="134" ht="23.25" customHeight="1" x14ac:dyDescent="0.2"/>
    <row r="135" ht="23.25" customHeight="1" x14ac:dyDescent="0.2"/>
    <row r="136" ht="23.25" customHeight="1" x14ac:dyDescent="0.2"/>
    <row r="137" ht="23.25" customHeight="1" x14ac:dyDescent="0.2"/>
    <row r="138" ht="23.25" customHeight="1" x14ac:dyDescent="0.2"/>
    <row r="139" ht="23.25" customHeight="1" x14ac:dyDescent="0.2"/>
    <row r="140" ht="22.5" customHeight="1" x14ac:dyDescent="0.2"/>
    <row r="141" ht="23.25" customHeight="1" x14ac:dyDescent="0.2"/>
    <row r="142" ht="23.25" customHeight="1" x14ac:dyDescent="0.2"/>
  </sheetData>
  <autoFilter ref="A7:IV7" xr:uid="{00000000-0009-0000-0000-000003000000}">
    <sortState xmlns:xlrd2="http://schemas.microsoft.com/office/spreadsheetml/2017/richdata2" ref="A11:IV71">
      <sortCondition descending="1" ref="G7"/>
    </sortState>
  </autoFilter>
  <mergeCells count="7">
    <mergeCell ref="A73:D73"/>
    <mergeCell ref="A72:D72"/>
    <mergeCell ref="A74:D74"/>
    <mergeCell ref="A2:H2"/>
    <mergeCell ref="A4:A7"/>
    <mergeCell ref="C4:C7"/>
    <mergeCell ref="D4:D7"/>
  </mergeCells>
  <phoneticPr fontId="5"/>
  <conditionalFormatting sqref="D8:D47">
    <cfRule type="cellIs" dxfId="0" priority="1" stopIfTrue="1" operator="between">
      <formula>1</formula>
      <formula>5</formula>
    </cfRule>
  </conditionalFormatting>
  <printOptions horizontalCentered="1"/>
  <pageMargins left="0.59055118110236227" right="0.59055118110236227" top="0.59055118110236227" bottom="0.19685039370078741" header="0.51181102362204722" footer="0"/>
  <pageSetup paperSize="9" scale="70" fitToHeight="3" pageOrder="overThenDown" orientation="portrait" r:id="rId1"/>
  <headerFooter alignWithMargins="0"/>
  <rowBreaks count="1" manualBreakCount="1">
    <brk id="47"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86"/>
  <sheetViews>
    <sheetView view="pageBreakPreview" zoomScaleNormal="100" workbookViewId="0">
      <pane xSplit="1" ySplit="6" topLeftCell="B7" activePane="bottomRight" state="frozen"/>
      <selection activeCell="L37" sqref="L37"/>
      <selection pane="topRight" activeCell="L37" sqref="L37"/>
      <selection pane="bottomLeft" activeCell="L37" sqref="L37"/>
      <selection pane="bottomRight" activeCell="D23" sqref="D23"/>
    </sheetView>
  </sheetViews>
  <sheetFormatPr defaultColWidth="10.625" defaultRowHeight="13.5" x14ac:dyDescent="0.15"/>
  <cols>
    <col min="1" max="1" width="4.5" style="90" customWidth="1"/>
    <col min="2" max="2" width="12.25" style="90" customWidth="1"/>
    <col min="3" max="4" width="13.75" style="90" customWidth="1"/>
    <col min="5" max="5" width="13.75" style="91" customWidth="1"/>
    <col min="6" max="6" width="13.75" style="92" customWidth="1"/>
    <col min="7" max="7" width="2.625" style="90" customWidth="1"/>
    <col min="8" max="8" width="10.625" style="90"/>
    <col min="9" max="9" width="11.625" style="90" bestFit="1" customWidth="1"/>
    <col min="10" max="16384" width="10.625" style="90"/>
  </cols>
  <sheetData>
    <row r="1" spans="1:8" ht="13.5" customHeight="1" x14ac:dyDescent="0.15">
      <c r="A1" s="90" t="s">
        <v>105</v>
      </c>
    </row>
    <row r="2" spans="1:8" ht="23.25" customHeight="1" x14ac:dyDescent="0.15">
      <c r="A2" s="361" t="s">
        <v>158</v>
      </c>
      <c r="B2" s="362"/>
      <c r="C2" s="362"/>
      <c r="D2" s="362"/>
      <c r="E2" s="362"/>
      <c r="F2" s="362"/>
      <c r="G2" s="93"/>
      <c r="H2" s="94" t="s">
        <v>137</v>
      </c>
    </row>
    <row r="3" spans="1:8" ht="18.75" customHeight="1" x14ac:dyDescent="0.15">
      <c r="F3" s="112" t="s">
        <v>142</v>
      </c>
      <c r="H3" s="94" t="s">
        <v>103</v>
      </c>
    </row>
    <row r="4" spans="1:8" ht="16.5" customHeight="1" x14ac:dyDescent="0.15">
      <c r="A4" s="358" t="s">
        <v>136</v>
      </c>
      <c r="B4" s="95"/>
      <c r="C4" s="96" t="s">
        <v>159</v>
      </c>
      <c r="D4" s="96" t="s">
        <v>141</v>
      </c>
      <c r="E4" s="97" t="s">
        <v>65</v>
      </c>
      <c r="F4" s="98" t="s">
        <v>66</v>
      </c>
    </row>
    <row r="5" spans="1:8" ht="16.5" customHeight="1" x14ac:dyDescent="0.15">
      <c r="A5" s="359"/>
      <c r="B5" s="170" t="s">
        <v>0</v>
      </c>
      <c r="C5" s="99" t="s">
        <v>143</v>
      </c>
      <c r="D5" s="99" t="s">
        <v>143</v>
      </c>
      <c r="E5" s="100" t="s">
        <v>67</v>
      </c>
      <c r="F5" s="101" t="s">
        <v>68</v>
      </c>
    </row>
    <row r="6" spans="1:8" ht="16.5" customHeight="1" x14ac:dyDescent="0.15">
      <c r="A6" s="360"/>
      <c r="B6" s="102"/>
      <c r="C6" s="103" t="s">
        <v>138</v>
      </c>
      <c r="D6" s="104" t="s">
        <v>139</v>
      </c>
      <c r="E6" s="105" t="s">
        <v>69</v>
      </c>
      <c r="F6" s="106" t="s">
        <v>70</v>
      </c>
    </row>
    <row r="7" spans="1:8" ht="16.5" customHeight="1" x14ac:dyDescent="0.15">
      <c r="A7" s="107">
        <v>1</v>
      </c>
      <c r="B7" s="90" t="s">
        <v>71</v>
      </c>
      <c r="C7" s="113">
        <v>2727566</v>
      </c>
      <c r="D7" s="114">
        <v>2639736</v>
      </c>
      <c r="E7" s="115">
        <f t="shared" ref="E7:E47" si="0">C7-D7</f>
        <v>87830</v>
      </c>
      <c r="F7" s="126">
        <f t="shared" ref="F7:F47" si="1">IF(D7=0,IF(C7=0,"－　","皆増　"),IF(C7=0,"皆減　",ROUND(E7/D7*100,1)))</f>
        <v>3.3</v>
      </c>
    </row>
    <row r="8" spans="1:8" ht="16.5" customHeight="1" x14ac:dyDescent="0.15">
      <c r="A8" s="107">
        <v>2</v>
      </c>
      <c r="B8" s="108" t="s">
        <v>2</v>
      </c>
      <c r="C8" s="116">
        <v>638033</v>
      </c>
      <c r="D8" s="117">
        <v>702793</v>
      </c>
      <c r="E8" s="118">
        <f t="shared" si="0"/>
        <v>-64760</v>
      </c>
      <c r="F8" s="127">
        <f t="shared" si="1"/>
        <v>-9.1999999999999993</v>
      </c>
    </row>
    <row r="9" spans="1:8" ht="16.5" customHeight="1" x14ac:dyDescent="0.15">
      <c r="A9" s="107">
        <v>3</v>
      </c>
      <c r="B9" s="108" t="s">
        <v>3</v>
      </c>
      <c r="C9" s="116">
        <v>420573</v>
      </c>
      <c r="D9" s="117">
        <v>344055</v>
      </c>
      <c r="E9" s="118">
        <f t="shared" si="0"/>
        <v>76518</v>
      </c>
      <c r="F9" s="127">
        <f t="shared" si="1"/>
        <v>22.2</v>
      </c>
    </row>
    <row r="10" spans="1:8" ht="16.5" customHeight="1" x14ac:dyDescent="0.15">
      <c r="A10" s="107">
        <v>4</v>
      </c>
      <c r="B10" s="102" t="s">
        <v>4</v>
      </c>
      <c r="C10" s="119">
        <v>1005051</v>
      </c>
      <c r="D10" s="117">
        <v>1101876</v>
      </c>
      <c r="E10" s="118">
        <f t="shared" si="0"/>
        <v>-96825</v>
      </c>
      <c r="F10" s="127">
        <f t="shared" si="1"/>
        <v>-8.8000000000000007</v>
      </c>
    </row>
    <row r="11" spans="1:8" ht="16.5" customHeight="1" x14ac:dyDescent="0.15">
      <c r="A11" s="107">
        <v>5</v>
      </c>
      <c r="B11" s="102" t="s">
        <v>5</v>
      </c>
      <c r="C11" s="119">
        <v>174061</v>
      </c>
      <c r="D11" s="117">
        <v>145249</v>
      </c>
      <c r="E11" s="118">
        <f t="shared" si="0"/>
        <v>28812</v>
      </c>
      <c r="F11" s="127">
        <f t="shared" si="1"/>
        <v>19.8</v>
      </c>
    </row>
    <row r="12" spans="1:8" ht="16.5" customHeight="1" x14ac:dyDescent="0.15">
      <c r="A12" s="107">
        <v>6</v>
      </c>
      <c r="B12" s="102" t="s">
        <v>6</v>
      </c>
      <c r="C12" s="119">
        <v>119587</v>
      </c>
      <c r="D12" s="117">
        <v>99606</v>
      </c>
      <c r="E12" s="118">
        <f t="shared" si="0"/>
        <v>19981</v>
      </c>
      <c r="F12" s="127">
        <f t="shared" si="1"/>
        <v>20.100000000000001</v>
      </c>
    </row>
    <row r="13" spans="1:8" ht="16.5" customHeight="1" x14ac:dyDescent="0.15">
      <c r="A13" s="107">
        <v>7</v>
      </c>
      <c r="B13" s="102" t="s">
        <v>7</v>
      </c>
      <c r="C13" s="119">
        <v>599776</v>
      </c>
      <c r="D13" s="117">
        <v>646568</v>
      </c>
      <c r="E13" s="118">
        <f t="shared" si="0"/>
        <v>-46792</v>
      </c>
      <c r="F13" s="127">
        <f t="shared" si="1"/>
        <v>-7.2</v>
      </c>
    </row>
    <row r="14" spans="1:8" ht="16.5" customHeight="1" x14ac:dyDescent="0.15">
      <c r="A14" s="107">
        <v>8</v>
      </c>
      <c r="B14" s="108" t="s">
        <v>8</v>
      </c>
      <c r="C14" s="116">
        <v>141364</v>
      </c>
      <c r="D14" s="117">
        <v>134132</v>
      </c>
      <c r="E14" s="118">
        <f t="shared" si="0"/>
        <v>7232</v>
      </c>
      <c r="F14" s="127">
        <f t="shared" si="1"/>
        <v>5.4</v>
      </c>
    </row>
    <row r="15" spans="1:8" ht="16.5" customHeight="1" x14ac:dyDescent="0.15">
      <c r="A15" s="107">
        <v>9</v>
      </c>
      <c r="B15" s="102" t="s">
        <v>9</v>
      </c>
      <c r="C15" s="119">
        <v>130751</v>
      </c>
      <c r="D15" s="117">
        <v>106765</v>
      </c>
      <c r="E15" s="118">
        <f t="shared" si="0"/>
        <v>23986</v>
      </c>
      <c r="F15" s="127">
        <f t="shared" si="1"/>
        <v>22.5</v>
      </c>
    </row>
    <row r="16" spans="1:8" ht="16.5" customHeight="1" x14ac:dyDescent="0.15">
      <c r="A16" s="107">
        <v>10</v>
      </c>
      <c r="B16" s="102" t="s">
        <v>10</v>
      </c>
      <c r="C16" s="119">
        <v>153062</v>
      </c>
      <c r="D16" s="117">
        <v>127236</v>
      </c>
      <c r="E16" s="118">
        <f t="shared" si="0"/>
        <v>25826</v>
      </c>
      <c r="F16" s="127">
        <f t="shared" si="1"/>
        <v>20.3</v>
      </c>
    </row>
    <row r="17" spans="1:6" ht="16.5" customHeight="1" x14ac:dyDescent="0.15">
      <c r="A17" s="107">
        <v>11</v>
      </c>
      <c r="B17" s="102" t="s">
        <v>11</v>
      </c>
      <c r="C17" s="119">
        <v>155380</v>
      </c>
      <c r="D17" s="117">
        <v>152869</v>
      </c>
      <c r="E17" s="118">
        <f t="shared" si="0"/>
        <v>2511</v>
      </c>
      <c r="F17" s="127">
        <f t="shared" si="1"/>
        <v>1.6</v>
      </c>
    </row>
    <row r="18" spans="1:6" ht="16.5" customHeight="1" x14ac:dyDescent="0.15">
      <c r="A18" s="107">
        <v>12</v>
      </c>
      <c r="B18" s="102" t="s">
        <v>12</v>
      </c>
      <c r="C18" s="119">
        <v>409192</v>
      </c>
      <c r="D18" s="117">
        <v>408955</v>
      </c>
      <c r="E18" s="118">
        <f t="shared" si="0"/>
        <v>237</v>
      </c>
      <c r="F18" s="127">
        <f t="shared" si="1"/>
        <v>0.1</v>
      </c>
    </row>
    <row r="19" spans="1:6" ht="16.5" customHeight="1" x14ac:dyDescent="0.15">
      <c r="A19" s="107">
        <v>13</v>
      </c>
      <c r="B19" s="102" t="s">
        <v>13</v>
      </c>
      <c r="C19" s="119">
        <v>367416</v>
      </c>
      <c r="D19" s="117">
        <v>368295</v>
      </c>
      <c r="E19" s="118">
        <f t="shared" si="0"/>
        <v>-879</v>
      </c>
      <c r="F19" s="127">
        <f t="shared" si="1"/>
        <v>-0.2</v>
      </c>
    </row>
    <row r="20" spans="1:6" ht="16.5" customHeight="1" x14ac:dyDescent="0.15">
      <c r="A20" s="107">
        <v>14</v>
      </c>
      <c r="B20" s="102" t="s">
        <v>14</v>
      </c>
      <c r="C20" s="119">
        <v>102248</v>
      </c>
      <c r="D20" s="117">
        <v>82410</v>
      </c>
      <c r="E20" s="118">
        <f t="shared" si="0"/>
        <v>19838</v>
      </c>
      <c r="F20" s="127">
        <f t="shared" si="1"/>
        <v>24.1</v>
      </c>
    </row>
    <row r="21" spans="1:6" ht="16.5" customHeight="1" x14ac:dyDescent="0.15">
      <c r="A21" s="111">
        <v>15</v>
      </c>
      <c r="B21" s="102" t="s">
        <v>15</v>
      </c>
      <c r="C21" s="119">
        <v>195594</v>
      </c>
      <c r="D21" s="117">
        <v>184916</v>
      </c>
      <c r="E21" s="118">
        <f t="shared" si="0"/>
        <v>10678</v>
      </c>
      <c r="F21" s="127">
        <f t="shared" si="1"/>
        <v>5.8</v>
      </c>
    </row>
    <row r="22" spans="1:6" ht="16.5" customHeight="1" x14ac:dyDescent="0.15">
      <c r="A22" s="111">
        <v>16</v>
      </c>
      <c r="B22" s="102" t="s">
        <v>16</v>
      </c>
      <c r="C22" s="119">
        <v>288381</v>
      </c>
      <c r="D22" s="117">
        <v>239740</v>
      </c>
      <c r="E22" s="118">
        <f t="shared" si="0"/>
        <v>48641</v>
      </c>
      <c r="F22" s="127">
        <f t="shared" si="1"/>
        <v>20.3</v>
      </c>
    </row>
    <row r="23" spans="1:6" ht="16.5" customHeight="1" x14ac:dyDescent="0.15">
      <c r="A23" s="107">
        <v>17</v>
      </c>
      <c r="B23" s="108" t="s">
        <v>17</v>
      </c>
      <c r="C23" s="116">
        <v>464989</v>
      </c>
      <c r="D23" s="117">
        <v>445518</v>
      </c>
      <c r="E23" s="118">
        <f t="shared" si="0"/>
        <v>19471</v>
      </c>
      <c r="F23" s="127">
        <f t="shared" si="1"/>
        <v>4.4000000000000004</v>
      </c>
    </row>
    <row r="24" spans="1:6" ht="16.5" customHeight="1" x14ac:dyDescent="0.15">
      <c r="A24" s="107">
        <v>18</v>
      </c>
      <c r="B24" s="102" t="s">
        <v>18</v>
      </c>
      <c r="C24" s="119">
        <v>520338</v>
      </c>
      <c r="D24" s="117">
        <v>576471</v>
      </c>
      <c r="E24" s="118">
        <f t="shared" si="0"/>
        <v>-56133</v>
      </c>
      <c r="F24" s="127">
        <f t="shared" si="1"/>
        <v>-9.6999999999999993</v>
      </c>
    </row>
    <row r="25" spans="1:6" ht="16.5" customHeight="1" x14ac:dyDescent="0.15">
      <c r="A25" s="107">
        <v>19</v>
      </c>
      <c r="B25" s="102" t="s">
        <v>19</v>
      </c>
      <c r="C25" s="119">
        <v>663743</v>
      </c>
      <c r="D25" s="117">
        <v>697692</v>
      </c>
      <c r="E25" s="118">
        <f t="shared" si="0"/>
        <v>-33949</v>
      </c>
      <c r="F25" s="127">
        <f t="shared" si="1"/>
        <v>-4.9000000000000004</v>
      </c>
    </row>
    <row r="26" spans="1:6" ht="16.5" customHeight="1" x14ac:dyDescent="0.15">
      <c r="A26" s="107">
        <v>20</v>
      </c>
      <c r="B26" s="102" t="s">
        <v>20</v>
      </c>
      <c r="C26" s="119">
        <v>120723</v>
      </c>
      <c r="D26" s="117">
        <v>125309</v>
      </c>
      <c r="E26" s="118">
        <f t="shared" si="0"/>
        <v>-4586</v>
      </c>
      <c r="F26" s="127">
        <f t="shared" si="1"/>
        <v>-3.7</v>
      </c>
    </row>
    <row r="27" spans="1:6" ht="16.5" customHeight="1" x14ac:dyDescent="0.15">
      <c r="A27" s="107">
        <v>21</v>
      </c>
      <c r="B27" s="102" t="s">
        <v>21</v>
      </c>
      <c r="C27" s="119">
        <v>315643</v>
      </c>
      <c r="D27" s="117">
        <v>336148</v>
      </c>
      <c r="E27" s="118">
        <f t="shared" si="0"/>
        <v>-20505</v>
      </c>
      <c r="F27" s="127">
        <f t="shared" si="1"/>
        <v>-6.1</v>
      </c>
    </row>
    <row r="28" spans="1:6" ht="16.5" customHeight="1" x14ac:dyDescent="0.15">
      <c r="A28" s="107">
        <v>22</v>
      </c>
      <c r="B28" s="102" t="s">
        <v>22</v>
      </c>
      <c r="C28" s="119">
        <v>297459</v>
      </c>
      <c r="D28" s="117">
        <v>312067</v>
      </c>
      <c r="E28" s="118">
        <f t="shared" si="0"/>
        <v>-14608</v>
      </c>
      <c r="F28" s="127">
        <f t="shared" si="1"/>
        <v>-4.7</v>
      </c>
    </row>
    <row r="29" spans="1:6" ht="16.5" customHeight="1" x14ac:dyDescent="0.15">
      <c r="A29" s="107">
        <v>23</v>
      </c>
      <c r="B29" s="102" t="s">
        <v>72</v>
      </c>
      <c r="C29" s="119">
        <v>125869</v>
      </c>
      <c r="D29" s="117">
        <v>146856</v>
      </c>
      <c r="E29" s="118">
        <f t="shared" si="0"/>
        <v>-20987</v>
      </c>
      <c r="F29" s="127">
        <f t="shared" si="1"/>
        <v>-14.3</v>
      </c>
    </row>
    <row r="30" spans="1:6" ht="16.5" customHeight="1" x14ac:dyDescent="0.15">
      <c r="A30" s="107">
        <v>24</v>
      </c>
      <c r="B30" s="102" t="s">
        <v>23</v>
      </c>
      <c r="C30" s="119">
        <v>267288</v>
      </c>
      <c r="D30" s="117">
        <v>288854</v>
      </c>
      <c r="E30" s="118">
        <f t="shared" si="0"/>
        <v>-21566</v>
      </c>
      <c r="F30" s="127">
        <f t="shared" si="1"/>
        <v>-7.5</v>
      </c>
    </row>
    <row r="31" spans="1:6" ht="16.5" customHeight="1" x14ac:dyDescent="0.15">
      <c r="A31" s="107">
        <v>25</v>
      </c>
      <c r="B31" s="102" t="s">
        <v>24</v>
      </c>
      <c r="C31" s="119">
        <v>138503</v>
      </c>
      <c r="D31" s="117">
        <v>152565</v>
      </c>
      <c r="E31" s="118">
        <f t="shared" si="0"/>
        <v>-14062</v>
      </c>
      <c r="F31" s="127">
        <f t="shared" si="1"/>
        <v>-9.1999999999999993</v>
      </c>
    </row>
    <row r="32" spans="1:6" ht="16.5" customHeight="1" x14ac:dyDescent="0.15">
      <c r="A32" s="107">
        <v>26</v>
      </c>
      <c r="B32" s="102" t="s">
        <v>25</v>
      </c>
      <c r="C32" s="119">
        <v>165046</v>
      </c>
      <c r="D32" s="117">
        <v>186708</v>
      </c>
      <c r="E32" s="118">
        <f t="shared" si="0"/>
        <v>-21662</v>
      </c>
      <c r="F32" s="127">
        <f t="shared" si="1"/>
        <v>-11.6</v>
      </c>
    </row>
    <row r="33" spans="1:6" ht="16.5" customHeight="1" x14ac:dyDescent="0.15">
      <c r="A33" s="107">
        <v>27</v>
      </c>
      <c r="B33" s="102" t="s">
        <v>26</v>
      </c>
      <c r="C33" s="119">
        <v>324098</v>
      </c>
      <c r="D33" s="117">
        <v>358418</v>
      </c>
      <c r="E33" s="118">
        <f t="shared" si="0"/>
        <v>-34320</v>
      </c>
      <c r="F33" s="127">
        <f t="shared" si="1"/>
        <v>-9.6</v>
      </c>
    </row>
    <row r="34" spans="1:6" ht="16.5" customHeight="1" x14ac:dyDescent="0.15">
      <c r="A34" s="107">
        <v>28</v>
      </c>
      <c r="B34" s="102" t="s">
        <v>27</v>
      </c>
      <c r="C34" s="119">
        <v>131921</v>
      </c>
      <c r="D34" s="117">
        <v>142697</v>
      </c>
      <c r="E34" s="118">
        <f t="shared" si="0"/>
        <v>-10776</v>
      </c>
      <c r="F34" s="127">
        <f t="shared" si="1"/>
        <v>-7.6</v>
      </c>
    </row>
    <row r="35" spans="1:6" ht="16.5" customHeight="1" x14ac:dyDescent="0.15">
      <c r="A35" s="107">
        <v>29</v>
      </c>
      <c r="B35" s="102" t="s">
        <v>28</v>
      </c>
      <c r="C35" s="119">
        <v>136020</v>
      </c>
      <c r="D35" s="117">
        <v>130190</v>
      </c>
      <c r="E35" s="118">
        <f t="shared" si="0"/>
        <v>5830</v>
      </c>
      <c r="F35" s="127">
        <f t="shared" si="1"/>
        <v>4.5</v>
      </c>
    </row>
    <row r="36" spans="1:6" ht="16.5" customHeight="1" x14ac:dyDescent="0.15">
      <c r="A36" s="107">
        <v>30</v>
      </c>
      <c r="B36" s="102" t="s">
        <v>29</v>
      </c>
      <c r="C36" s="119">
        <v>105564</v>
      </c>
      <c r="D36" s="117">
        <v>108866</v>
      </c>
      <c r="E36" s="118">
        <f t="shared" si="0"/>
        <v>-3302</v>
      </c>
      <c r="F36" s="127">
        <f t="shared" si="1"/>
        <v>-3</v>
      </c>
    </row>
    <row r="37" spans="1:6" ht="16.5" customHeight="1" x14ac:dyDescent="0.15">
      <c r="A37" s="107">
        <v>31</v>
      </c>
      <c r="B37" s="102" t="s">
        <v>30</v>
      </c>
      <c r="C37" s="119">
        <v>192669</v>
      </c>
      <c r="D37" s="117">
        <v>209626</v>
      </c>
      <c r="E37" s="118">
        <f t="shared" si="0"/>
        <v>-16957</v>
      </c>
      <c r="F37" s="127">
        <f t="shared" si="1"/>
        <v>-8.1</v>
      </c>
    </row>
    <row r="38" spans="1:6" ht="16.5" customHeight="1" x14ac:dyDescent="0.15">
      <c r="A38" s="107">
        <v>32</v>
      </c>
      <c r="B38" s="102" t="s">
        <v>31</v>
      </c>
      <c r="C38" s="119">
        <v>202337</v>
      </c>
      <c r="D38" s="117">
        <v>211205</v>
      </c>
      <c r="E38" s="118">
        <f t="shared" si="0"/>
        <v>-8868</v>
      </c>
      <c r="F38" s="127">
        <f t="shared" si="1"/>
        <v>-4.2</v>
      </c>
    </row>
    <row r="39" spans="1:6" ht="16.5" customHeight="1" x14ac:dyDescent="0.15">
      <c r="A39" s="107">
        <v>33</v>
      </c>
      <c r="B39" s="102" t="s">
        <v>32</v>
      </c>
      <c r="C39" s="119">
        <v>236740</v>
      </c>
      <c r="D39" s="117">
        <v>248206</v>
      </c>
      <c r="E39" s="118">
        <f t="shared" si="0"/>
        <v>-11466</v>
      </c>
      <c r="F39" s="127">
        <f t="shared" si="1"/>
        <v>-4.5999999999999996</v>
      </c>
    </row>
    <row r="40" spans="1:6" ht="16.5" customHeight="1" x14ac:dyDescent="0.15">
      <c r="A40" s="107">
        <v>34</v>
      </c>
      <c r="B40" s="102" t="s">
        <v>33</v>
      </c>
      <c r="C40" s="119">
        <v>112338</v>
      </c>
      <c r="D40" s="117">
        <v>107067</v>
      </c>
      <c r="E40" s="118">
        <f t="shared" si="0"/>
        <v>5271</v>
      </c>
      <c r="F40" s="127">
        <f t="shared" si="1"/>
        <v>4.9000000000000004</v>
      </c>
    </row>
    <row r="41" spans="1:6" ht="16.5" customHeight="1" x14ac:dyDescent="0.15">
      <c r="A41" s="107">
        <v>35</v>
      </c>
      <c r="B41" s="102" t="s">
        <v>34</v>
      </c>
      <c r="C41" s="119">
        <v>202148</v>
      </c>
      <c r="D41" s="117">
        <v>213017</v>
      </c>
      <c r="E41" s="118">
        <f t="shared" si="0"/>
        <v>-10869</v>
      </c>
      <c r="F41" s="127">
        <f t="shared" si="1"/>
        <v>-5.0999999999999996</v>
      </c>
    </row>
    <row r="42" spans="1:6" ht="16.5" customHeight="1" x14ac:dyDescent="0.15">
      <c r="A42" s="107">
        <v>36</v>
      </c>
      <c r="B42" s="102" t="s">
        <v>35</v>
      </c>
      <c r="C42" s="119">
        <v>90275</v>
      </c>
      <c r="D42" s="117">
        <v>80145</v>
      </c>
      <c r="E42" s="118">
        <f t="shared" si="0"/>
        <v>10130</v>
      </c>
      <c r="F42" s="127">
        <f t="shared" si="1"/>
        <v>12.6</v>
      </c>
    </row>
    <row r="43" spans="1:6" ht="16.5" customHeight="1" x14ac:dyDescent="0.15">
      <c r="A43" s="107">
        <v>37</v>
      </c>
      <c r="B43" s="102" t="s">
        <v>73</v>
      </c>
      <c r="C43" s="119">
        <v>137814</v>
      </c>
      <c r="D43" s="117">
        <v>135630</v>
      </c>
      <c r="E43" s="118">
        <f t="shared" si="0"/>
        <v>2184</v>
      </c>
      <c r="F43" s="127">
        <f t="shared" si="1"/>
        <v>1.6</v>
      </c>
    </row>
    <row r="44" spans="1:6" ht="16.5" customHeight="1" x14ac:dyDescent="0.15">
      <c r="A44" s="107">
        <v>38</v>
      </c>
      <c r="B44" s="102" t="s">
        <v>36</v>
      </c>
      <c r="C44" s="119">
        <v>106909</v>
      </c>
      <c r="D44" s="117">
        <v>112439</v>
      </c>
      <c r="E44" s="118">
        <f t="shared" si="0"/>
        <v>-5530</v>
      </c>
      <c r="F44" s="127">
        <f t="shared" si="1"/>
        <v>-4.9000000000000004</v>
      </c>
    </row>
    <row r="45" spans="1:6" ht="16.5" customHeight="1" x14ac:dyDescent="0.15">
      <c r="A45" s="107">
        <v>39</v>
      </c>
      <c r="B45" s="102" t="s">
        <v>37</v>
      </c>
      <c r="C45" s="119">
        <v>159707</v>
      </c>
      <c r="D45" s="117">
        <v>175789</v>
      </c>
      <c r="E45" s="118">
        <f t="shared" si="0"/>
        <v>-16082</v>
      </c>
      <c r="F45" s="127">
        <f t="shared" si="1"/>
        <v>-9.1</v>
      </c>
    </row>
    <row r="46" spans="1:6" ht="16.5" customHeight="1" thickBot="1" x14ac:dyDescent="0.2">
      <c r="A46" s="139">
        <v>40</v>
      </c>
      <c r="B46" s="140" t="s">
        <v>74</v>
      </c>
      <c r="C46" s="141">
        <v>171062</v>
      </c>
      <c r="D46" s="142">
        <v>212813</v>
      </c>
      <c r="E46" s="142">
        <f t="shared" si="0"/>
        <v>-41751</v>
      </c>
      <c r="F46" s="143">
        <f t="shared" si="1"/>
        <v>-19.600000000000001</v>
      </c>
    </row>
    <row r="47" spans="1:6" ht="16.5" customHeight="1" thickTop="1" x14ac:dyDescent="0.15">
      <c r="A47" s="365" t="s">
        <v>146</v>
      </c>
      <c r="B47" s="366"/>
      <c r="C47" s="121">
        <f>SUM(C7:C46)</f>
        <v>13017238</v>
      </c>
      <c r="D47" s="121">
        <f>SUM(D7:D46)</f>
        <v>13199497</v>
      </c>
      <c r="E47" s="144">
        <f t="shared" si="0"/>
        <v>-182259</v>
      </c>
      <c r="F47" s="145">
        <f t="shared" si="1"/>
        <v>-1.4</v>
      </c>
    </row>
    <row r="48" spans="1:6" ht="16.5" customHeight="1" x14ac:dyDescent="0.15">
      <c r="A48" s="109"/>
      <c r="C48" s="122"/>
      <c r="D48" s="122"/>
      <c r="E48" s="122"/>
      <c r="F48" s="129"/>
    </row>
    <row r="49" spans="1:6" ht="16.5" customHeight="1" x14ac:dyDescent="0.15">
      <c r="A49" s="110">
        <v>41</v>
      </c>
      <c r="B49" s="102" t="s">
        <v>38</v>
      </c>
      <c r="C49" s="119">
        <v>93095</v>
      </c>
      <c r="D49" s="114">
        <v>104502</v>
      </c>
      <c r="E49" s="115">
        <f t="shared" ref="E49:E80" si="2">C49-D49</f>
        <v>-11407</v>
      </c>
      <c r="F49" s="126">
        <f t="shared" ref="F49:F80" si="3">IF(D49=0,IF(C49=0,"－　","皆増　"),IF(C49=0,"皆減　",ROUND(E49/D49*100,1)))</f>
        <v>-10.9</v>
      </c>
    </row>
    <row r="50" spans="1:6" ht="16.5" customHeight="1" x14ac:dyDescent="0.15">
      <c r="A50" s="110">
        <v>42</v>
      </c>
      <c r="B50" s="102" t="s">
        <v>39</v>
      </c>
      <c r="C50" s="119">
        <v>106525</v>
      </c>
      <c r="D50" s="117">
        <v>112908</v>
      </c>
      <c r="E50" s="118">
        <f t="shared" si="2"/>
        <v>-6383</v>
      </c>
      <c r="F50" s="127">
        <f t="shared" si="3"/>
        <v>-5.7</v>
      </c>
    </row>
    <row r="51" spans="1:6" ht="16.5" customHeight="1" x14ac:dyDescent="0.15">
      <c r="A51" s="111">
        <v>43</v>
      </c>
      <c r="B51" s="102" t="s">
        <v>40</v>
      </c>
      <c r="C51" s="119">
        <v>54505</v>
      </c>
      <c r="D51" s="117">
        <v>54746</v>
      </c>
      <c r="E51" s="118">
        <f t="shared" si="2"/>
        <v>-241</v>
      </c>
      <c r="F51" s="127">
        <f t="shared" si="3"/>
        <v>-0.4</v>
      </c>
    </row>
    <row r="52" spans="1:6" ht="16.5" customHeight="1" x14ac:dyDescent="0.15">
      <c r="A52" s="110">
        <v>44</v>
      </c>
      <c r="B52" s="108" t="s">
        <v>41</v>
      </c>
      <c r="C52" s="116">
        <v>19532</v>
      </c>
      <c r="D52" s="117">
        <v>15295</v>
      </c>
      <c r="E52" s="118">
        <f t="shared" si="2"/>
        <v>4237</v>
      </c>
      <c r="F52" s="127">
        <f t="shared" si="3"/>
        <v>27.7</v>
      </c>
    </row>
    <row r="53" spans="1:6" ht="16.5" customHeight="1" x14ac:dyDescent="0.15">
      <c r="A53" s="111">
        <v>45</v>
      </c>
      <c r="B53" s="102" t="s">
        <v>42</v>
      </c>
      <c r="C53" s="119">
        <v>44259</v>
      </c>
      <c r="D53" s="117">
        <v>30796</v>
      </c>
      <c r="E53" s="118">
        <f t="shared" si="2"/>
        <v>13463</v>
      </c>
      <c r="F53" s="127">
        <f t="shared" si="3"/>
        <v>43.7</v>
      </c>
    </row>
    <row r="54" spans="1:6" ht="16.5" customHeight="1" x14ac:dyDescent="0.15">
      <c r="A54" s="110">
        <v>46</v>
      </c>
      <c r="B54" s="102" t="s">
        <v>43</v>
      </c>
      <c r="C54" s="119">
        <v>42412</v>
      </c>
      <c r="D54" s="117">
        <v>32776</v>
      </c>
      <c r="E54" s="118">
        <f t="shared" si="2"/>
        <v>9636</v>
      </c>
      <c r="F54" s="127">
        <f t="shared" si="3"/>
        <v>29.4</v>
      </c>
    </row>
    <row r="55" spans="1:6" ht="16.5" customHeight="1" x14ac:dyDescent="0.15">
      <c r="A55" s="111">
        <v>47</v>
      </c>
      <c r="B55" s="102" t="s">
        <v>44</v>
      </c>
      <c r="C55" s="119">
        <v>45089</v>
      </c>
      <c r="D55" s="117">
        <v>34248</v>
      </c>
      <c r="E55" s="118">
        <f t="shared" si="2"/>
        <v>10841</v>
      </c>
      <c r="F55" s="127">
        <f t="shared" si="3"/>
        <v>31.7</v>
      </c>
    </row>
    <row r="56" spans="1:6" ht="16.5" customHeight="1" x14ac:dyDescent="0.15">
      <c r="A56" s="110">
        <v>48</v>
      </c>
      <c r="B56" s="108" t="s">
        <v>45</v>
      </c>
      <c r="C56" s="116">
        <v>51175</v>
      </c>
      <c r="D56" s="117">
        <v>35192</v>
      </c>
      <c r="E56" s="118">
        <f t="shared" si="2"/>
        <v>15983</v>
      </c>
      <c r="F56" s="127">
        <f t="shared" si="3"/>
        <v>45.4</v>
      </c>
    </row>
    <row r="57" spans="1:6" ht="16.5" customHeight="1" x14ac:dyDescent="0.15">
      <c r="A57" s="111">
        <v>49</v>
      </c>
      <c r="B57" s="102" t="s">
        <v>46</v>
      </c>
      <c r="C57" s="119">
        <v>45042</v>
      </c>
      <c r="D57" s="117">
        <v>33092</v>
      </c>
      <c r="E57" s="118">
        <f t="shared" si="2"/>
        <v>11950</v>
      </c>
      <c r="F57" s="127">
        <f t="shared" si="3"/>
        <v>36.1</v>
      </c>
    </row>
    <row r="58" spans="1:6" ht="16.5" customHeight="1" x14ac:dyDescent="0.15">
      <c r="A58" s="110">
        <v>50</v>
      </c>
      <c r="B58" s="102" t="s">
        <v>47</v>
      </c>
      <c r="C58" s="119">
        <v>26464</v>
      </c>
      <c r="D58" s="117">
        <v>19757</v>
      </c>
      <c r="E58" s="118">
        <f t="shared" si="2"/>
        <v>6707</v>
      </c>
      <c r="F58" s="127">
        <f t="shared" si="3"/>
        <v>33.9</v>
      </c>
    </row>
    <row r="59" spans="1:6" ht="16.5" customHeight="1" x14ac:dyDescent="0.15">
      <c r="A59" s="111">
        <v>51</v>
      </c>
      <c r="B59" s="102" t="s">
        <v>75</v>
      </c>
      <c r="C59" s="119">
        <v>20557</v>
      </c>
      <c r="D59" s="117">
        <v>12141</v>
      </c>
      <c r="E59" s="118">
        <f t="shared" si="2"/>
        <v>8416</v>
      </c>
      <c r="F59" s="127">
        <f t="shared" si="3"/>
        <v>69.3</v>
      </c>
    </row>
    <row r="60" spans="1:6" ht="16.5" customHeight="1" x14ac:dyDescent="0.15">
      <c r="A60" s="110">
        <v>52</v>
      </c>
      <c r="B60" s="102" t="s">
        <v>48</v>
      </c>
      <c r="C60" s="119">
        <v>16707</v>
      </c>
      <c r="D60" s="117">
        <v>14348</v>
      </c>
      <c r="E60" s="118">
        <f t="shared" si="2"/>
        <v>2359</v>
      </c>
      <c r="F60" s="127">
        <f t="shared" si="3"/>
        <v>16.399999999999999</v>
      </c>
    </row>
    <row r="61" spans="1:6" ht="16.5" customHeight="1" x14ac:dyDescent="0.15">
      <c r="A61" s="110">
        <v>53</v>
      </c>
      <c r="B61" s="108" t="s">
        <v>49</v>
      </c>
      <c r="C61" s="116">
        <v>16660</v>
      </c>
      <c r="D61" s="117">
        <v>12544</v>
      </c>
      <c r="E61" s="118">
        <f t="shared" si="2"/>
        <v>4116</v>
      </c>
      <c r="F61" s="127">
        <f t="shared" si="3"/>
        <v>32.799999999999997</v>
      </c>
    </row>
    <row r="62" spans="1:6" ht="16.5" customHeight="1" x14ac:dyDescent="0.15">
      <c r="A62" s="110">
        <v>54</v>
      </c>
      <c r="B62" s="102" t="s">
        <v>50</v>
      </c>
      <c r="C62" s="119">
        <v>13979</v>
      </c>
      <c r="D62" s="117">
        <v>11126</v>
      </c>
      <c r="E62" s="118">
        <f t="shared" si="2"/>
        <v>2853</v>
      </c>
      <c r="F62" s="127">
        <f t="shared" si="3"/>
        <v>25.6</v>
      </c>
    </row>
    <row r="63" spans="1:6" ht="16.5" customHeight="1" x14ac:dyDescent="0.15">
      <c r="A63" s="110">
        <v>55</v>
      </c>
      <c r="B63" s="102" t="s">
        <v>76</v>
      </c>
      <c r="C63" s="119">
        <v>20485</v>
      </c>
      <c r="D63" s="117">
        <v>14708</v>
      </c>
      <c r="E63" s="118">
        <f t="shared" si="2"/>
        <v>5777</v>
      </c>
      <c r="F63" s="127">
        <f t="shared" si="3"/>
        <v>39.299999999999997</v>
      </c>
    </row>
    <row r="64" spans="1:6" ht="16.5" customHeight="1" x14ac:dyDescent="0.15">
      <c r="A64" s="110">
        <v>56</v>
      </c>
      <c r="B64" s="102" t="s">
        <v>51</v>
      </c>
      <c r="C64" s="119">
        <v>6103</v>
      </c>
      <c r="D64" s="117">
        <v>2656</v>
      </c>
      <c r="E64" s="118">
        <f t="shared" si="2"/>
        <v>3447</v>
      </c>
      <c r="F64" s="127">
        <f t="shared" si="3"/>
        <v>129.80000000000001</v>
      </c>
    </row>
    <row r="65" spans="1:6" ht="16.5" customHeight="1" x14ac:dyDescent="0.15">
      <c r="A65" s="110">
        <v>57</v>
      </c>
      <c r="B65" s="102" t="s">
        <v>52</v>
      </c>
      <c r="C65" s="119">
        <v>40628</v>
      </c>
      <c r="D65" s="117">
        <v>29740</v>
      </c>
      <c r="E65" s="118">
        <f t="shared" si="2"/>
        <v>10888</v>
      </c>
      <c r="F65" s="127">
        <f t="shared" si="3"/>
        <v>36.6</v>
      </c>
    </row>
    <row r="66" spans="1:6" ht="16.5" customHeight="1" x14ac:dyDescent="0.15">
      <c r="A66" s="110">
        <v>58</v>
      </c>
      <c r="B66" s="102" t="s">
        <v>140</v>
      </c>
      <c r="C66" s="119">
        <v>38801</v>
      </c>
      <c r="D66" s="117">
        <v>30626</v>
      </c>
      <c r="E66" s="118">
        <f t="shared" si="2"/>
        <v>8175</v>
      </c>
      <c r="F66" s="127">
        <f t="shared" si="3"/>
        <v>26.7</v>
      </c>
    </row>
    <row r="67" spans="1:6" ht="16.5" customHeight="1" x14ac:dyDescent="0.15">
      <c r="A67" s="110">
        <v>59</v>
      </c>
      <c r="B67" s="102" t="s">
        <v>53</v>
      </c>
      <c r="C67" s="119">
        <v>60209</v>
      </c>
      <c r="D67" s="117">
        <v>51310</v>
      </c>
      <c r="E67" s="118">
        <f t="shared" si="2"/>
        <v>8899</v>
      </c>
      <c r="F67" s="127">
        <f t="shared" si="3"/>
        <v>17.3</v>
      </c>
    </row>
    <row r="68" spans="1:6" ht="16.5" customHeight="1" x14ac:dyDescent="0.15">
      <c r="A68" s="110">
        <v>60</v>
      </c>
      <c r="B68" s="102" t="s">
        <v>54</v>
      </c>
      <c r="C68" s="119">
        <v>59552</v>
      </c>
      <c r="D68" s="117">
        <v>43172</v>
      </c>
      <c r="E68" s="118">
        <f t="shared" si="2"/>
        <v>16380</v>
      </c>
      <c r="F68" s="127">
        <f t="shared" si="3"/>
        <v>37.9</v>
      </c>
    </row>
    <row r="69" spans="1:6" ht="16.5" customHeight="1" x14ac:dyDescent="0.15">
      <c r="A69" s="110">
        <v>61</v>
      </c>
      <c r="B69" s="102" t="s">
        <v>55</v>
      </c>
      <c r="C69" s="119">
        <v>40864</v>
      </c>
      <c r="D69" s="117">
        <v>28458</v>
      </c>
      <c r="E69" s="118">
        <f t="shared" si="2"/>
        <v>12406</v>
      </c>
      <c r="F69" s="127">
        <f t="shared" si="3"/>
        <v>43.6</v>
      </c>
    </row>
    <row r="70" spans="1:6" ht="16.5" customHeight="1" x14ac:dyDescent="0.15">
      <c r="A70" s="110">
        <v>62</v>
      </c>
      <c r="B70" s="108" t="s">
        <v>56</v>
      </c>
      <c r="C70" s="116">
        <v>23337</v>
      </c>
      <c r="D70" s="117">
        <v>15337</v>
      </c>
      <c r="E70" s="118">
        <f t="shared" si="2"/>
        <v>8000</v>
      </c>
      <c r="F70" s="127">
        <f t="shared" si="3"/>
        <v>52.2</v>
      </c>
    </row>
    <row r="71" spans="1:6" ht="16.5" customHeight="1" x14ac:dyDescent="0.15">
      <c r="A71" s="110">
        <v>63</v>
      </c>
      <c r="B71" s="102" t="s">
        <v>57</v>
      </c>
      <c r="C71" s="119">
        <v>40142</v>
      </c>
      <c r="D71" s="117">
        <v>27343</v>
      </c>
      <c r="E71" s="118">
        <f t="shared" si="2"/>
        <v>12799</v>
      </c>
      <c r="F71" s="127">
        <f t="shared" si="3"/>
        <v>46.8</v>
      </c>
    </row>
    <row r="72" spans="1:6" ht="16.5" customHeight="1" x14ac:dyDescent="0.15">
      <c r="A72" s="110">
        <v>64</v>
      </c>
      <c r="B72" s="108" t="s">
        <v>58</v>
      </c>
      <c r="C72" s="116">
        <v>51800</v>
      </c>
      <c r="D72" s="117">
        <v>46740</v>
      </c>
      <c r="E72" s="118">
        <f t="shared" si="2"/>
        <v>5060</v>
      </c>
      <c r="F72" s="127">
        <f t="shared" si="3"/>
        <v>10.8</v>
      </c>
    </row>
    <row r="73" spans="1:6" ht="16.5" customHeight="1" x14ac:dyDescent="0.15">
      <c r="A73" s="110">
        <v>65</v>
      </c>
      <c r="B73" s="102" t="s">
        <v>59</v>
      </c>
      <c r="C73" s="119">
        <v>81633</v>
      </c>
      <c r="D73" s="117">
        <v>85685</v>
      </c>
      <c r="E73" s="118">
        <f t="shared" si="2"/>
        <v>-4052</v>
      </c>
      <c r="F73" s="127">
        <f t="shared" si="3"/>
        <v>-4.7</v>
      </c>
    </row>
    <row r="74" spans="1:6" ht="16.5" customHeight="1" x14ac:dyDescent="0.15">
      <c r="A74" s="110">
        <v>66</v>
      </c>
      <c r="B74" s="102" t="s">
        <v>60</v>
      </c>
      <c r="C74" s="119">
        <v>37072</v>
      </c>
      <c r="D74" s="117">
        <v>26918</v>
      </c>
      <c r="E74" s="118">
        <f t="shared" si="2"/>
        <v>10154</v>
      </c>
      <c r="F74" s="127">
        <f t="shared" si="3"/>
        <v>37.700000000000003</v>
      </c>
    </row>
    <row r="75" spans="1:6" ht="16.5" customHeight="1" x14ac:dyDescent="0.15">
      <c r="A75" s="110">
        <v>67</v>
      </c>
      <c r="B75" s="102" t="s">
        <v>61</v>
      </c>
      <c r="C75" s="119">
        <v>52646</v>
      </c>
      <c r="D75" s="117">
        <v>50476</v>
      </c>
      <c r="E75" s="118">
        <f t="shared" si="2"/>
        <v>2170</v>
      </c>
      <c r="F75" s="127">
        <f t="shared" si="3"/>
        <v>4.3</v>
      </c>
    </row>
    <row r="76" spans="1:6" ht="16.5" customHeight="1" x14ac:dyDescent="0.15">
      <c r="A76" s="110">
        <v>68</v>
      </c>
      <c r="B76" s="102" t="s">
        <v>62</v>
      </c>
      <c r="C76" s="119">
        <v>60189</v>
      </c>
      <c r="D76" s="117">
        <v>57582</v>
      </c>
      <c r="E76" s="118">
        <f t="shared" si="2"/>
        <v>2607</v>
      </c>
      <c r="F76" s="127">
        <f t="shared" si="3"/>
        <v>4.5</v>
      </c>
    </row>
    <row r="77" spans="1:6" ht="16.5" customHeight="1" x14ac:dyDescent="0.15">
      <c r="A77" s="110">
        <v>69</v>
      </c>
      <c r="B77" s="102" t="s">
        <v>63</v>
      </c>
      <c r="C77" s="119">
        <v>87343</v>
      </c>
      <c r="D77" s="117">
        <v>77315</v>
      </c>
      <c r="E77" s="118">
        <f t="shared" si="2"/>
        <v>10028</v>
      </c>
      <c r="F77" s="127">
        <f t="shared" si="3"/>
        <v>13</v>
      </c>
    </row>
    <row r="78" spans="1:6" ht="16.5" customHeight="1" thickBot="1" x14ac:dyDescent="0.2">
      <c r="A78" s="110">
        <v>70</v>
      </c>
      <c r="B78" s="102" t="s">
        <v>64</v>
      </c>
      <c r="C78" s="119">
        <v>82843</v>
      </c>
      <c r="D78" s="117">
        <v>88959</v>
      </c>
      <c r="E78" s="120">
        <f t="shared" si="2"/>
        <v>-6116</v>
      </c>
      <c r="F78" s="128">
        <f t="shared" si="3"/>
        <v>-6.9</v>
      </c>
    </row>
    <row r="79" spans="1:6" ht="16.5" customHeight="1" thickTop="1" x14ac:dyDescent="0.15">
      <c r="A79" s="365" t="s">
        <v>144</v>
      </c>
      <c r="B79" s="366"/>
      <c r="C79" s="123">
        <f>SUM(C49:C78)</f>
        <v>1379648</v>
      </c>
      <c r="D79" s="123">
        <f>SUM(D49:D78)</f>
        <v>1200496</v>
      </c>
      <c r="E79" s="115">
        <f t="shared" si="2"/>
        <v>179152</v>
      </c>
      <c r="F79" s="126">
        <f t="shared" si="3"/>
        <v>14.9</v>
      </c>
    </row>
    <row r="80" spans="1:6" ht="16.5" customHeight="1" x14ac:dyDescent="0.15">
      <c r="A80" s="367" t="s">
        <v>145</v>
      </c>
      <c r="B80" s="368"/>
      <c r="C80" s="124">
        <f>C47+C79</f>
        <v>14396886</v>
      </c>
      <c r="D80" s="124">
        <f>D47+D79</f>
        <v>14399993</v>
      </c>
      <c r="E80" s="125">
        <f t="shared" si="2"/>
        <v>-3107</v>
      </c>
      <c r="F80" s="130">
        <f t="shared" si="3"/>
        <v>0</v>
      </c>
    </row>
    <row r="81" spans="1:6" ht="16.5" customHeight="1" x14ac:dyDescent="0.15">
      <c r="C81" s="122"/>
      <c r="D81" s="122"/>
      <c r="E81" s="122"/>
      <c r="F81" s="129"/>
    </row>
    <row r="82" spans="1:6" s="131" customFormat="1" ht="16.5" customHeight="1" x14ac:dyDescent="0.15">
      <c r="A82" s="363" t="s">
        <v>160</v>
      </c>
      <c r="B82" s="364"/>
      <c r="C82" s="364"/>
      <c r="D82" s="364"/>
      <c r="E82" s="364"/>
      <c r="F82" s="364"/>
    </row>
    <row r="83" spans="1:6" s="131" customFormat="1" ht="16.5" customHeight="1" x14ac:dyDescent="0.15">
      <c r="A83" s="364"/>
      <c r="B83" s="364"/>
      <c r="C83" s="364"/>
      <c r="D83" s="364"/>
      <c r="E83" s="364"/>
      <c r="F83" s="364"/>
    </row>
    <row r="84" spans="1:6" s="131" customFormat="1" ht="16.5" customHeight="1" x14ac:dyDescent="0.15">
      <c r="A84" s="364"/>
      <c r="B84" s="364"/>
      <c r="C84" s="364"/>
      <c r="D84" s="364"/>
      <c r="E84" s="364"/>
      <c r="F84" s="364"/>
    </row>
    <row r="85" spans="1:6" s="131" customFormat="1" ht="16.5" customHeight="1" x14ac:dyDescent="0.15">
      <c r="A85" s="364"/>
      <c r="B85" s="364"/>
      <c r="C85" s="364"/>
      <c r="D85" s="364"/>
      <c r="E85" s="364"/>
      <c r="F85" s="364"/>
    </row>
    <row r="86" spans="1:6" ht="16.5" customHeight="1" x14ac:dyDescent="0.15">
      <c r="A86" s="364"/>
      <c r="B86" s="364"/>
      <c r="C86" s="364"/>
      <c r="D86" s="364"/>
      <c r="E86" s="364"/>
      <c r="F86" s="364"/>
    </row>
  </sheetData>
  <mergeCells count="6">
    <mergeCell ref="A4:A6"/>
    <mergeCell ref="A2:F2"/>
    <mergeCell ref="A82:F86"/>
    <mergeCell ref="A79:B79"/>
    <mergeCell ref="A80:B80"/>
    <mergeCell ref="A47:B47"/>
  </mergeCells>
  <phoneticPr fontId="5"/>
  <printOptions horizontalCentered="1"/>
  <pageMargins left="0.59055118110236227" right="0.59055118110236227" top="0.59055118110236227" bottom="0.59055118110236227" header="0.51181102362204722" footer="0.51181102362204722"/>
  <pageSetup paperSize="9" orientation="portrait" r:id="rId1"/>
  <headerFooter alignWithMargins="0"/>
  <rowBreaks count="1" manualBreakCount="1">
    <brk id="48"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Q77"/>
  <sheetViews>
    <sheetView view="pageBreakPreview" zoomScaleNormal="100" workbookViewId="0">
      <pane xSplit="2" ySplit="6" topLeftCell="C7" activePane="bottomRight" state="frozen"/>
      <selection activeCell="J7" sqref="J7"/>
      <selection pane="topRight" activeCell="J7" sqref="J7"/>
      <selection pane="bottomLeft" activeCell="J7" sqref="J7"/>
      <selection pane="bottomRight" activeCell="J7" sqref="J7"/>
    </sheetView>
  </sheetViews>
  <sheetFormatPr defaultColWidth="9" defaultRowHeight="13.5" x14ac:dyDescent="0.15"/>
  <cols>
    <col min="1" max="1" width="4" style="17" customWidth="1"/>
    <col min="2" max="2" width="12.25" style="17" customWidth="1"/>
    <col min="3" max="4" width="14.75" style="17" customWidth="1"/>
    <col min="5" max="5" width="14" style="17" hidden="1" customWidth="1"/>
    <col min="6" max="8" width="11.125" style="17" hidden="1" customWidth="1"/>
    <col min="9" max="9" width="11.375" style="17" hidden="1" customWidth="1"/>
    <col min="10" max="10" width="14.75" style="30" customWidth="1"/>
    <col min="11" max="11" width="13.5" style="31" customWidth="1"/>
    <col min="12" max="17" width="0" style="17" hidden="1" customWidth="1"/>
    <col min="18" max="16384" width="9" style="17"/>
  </cols>
  <sheetData>
    <row r="1" spans="1:17" x14ac:dyDescent="0.15">
      <c r="A1" s="232"/>
    </row>
    <row r="2" spans="1:17" ht="18.75" customHeight="1" x14ac:dyDescent="0.15">
      <c r="B2" s="162" t="s">
        <v>174</v>
      </c>
    </row>
    <row r="3" spans="1:17" ht="21" customHeight="1" x14ac:dyDescent="0.15">
      <c r="K3" s="163" t="s">
        <v>131</v>
      </c>
      <c r="N3" s="17" t="s">
        <v>79</v>
      </c>
    </row>
    <row r="4" spans="1:17" x14ac:dyDescent="0.15">
      <c r="A4" s="369" t="s">
        <v>135</v>
      </c>
      <c r="B4" s="39"/>
      <c r="C4" s="231" t="s">
        <v>169</v>
      </c>
      <c r="D4" s="231" t="s">
        <v>169</v>
      </c>
      <c r="E4" s="44" t="s">
        <v>156</v>
      </c>
      <c r="F4" s="39" t="s">
        <v>157</v>
      </c>
      <c r="G4" s="39" t="s">
        <v>80</v>
      </c>
      <c r="H4" s="39" t="s">
        <v>81</v>
      </c>
      <c r="I4" s="39" t="s">
        <v>82</v>
      </c>
      <c r="J4" s="40" t="s">
        <v>98</v>
      </c>
      <c r="K4" s="41" t="s">
        <v>83</v>
      </c>
      <c r="L4" s="17" t="s">
        <v>84</v>
      </c>
      <c r="M4" s="17" t="s">
        <v>85</v>
      </c>
      <c r="N4" s="17" t="s">
        <v>86</v>
      </c>
    </row>
    <row r="5" spans="1:17" ht="17.25" customHeight="1" x14ac:dyDescent="0.15">
      <c r="A5" s="370"/>
      <c r="B5" s="45" t="s">
        <v>0</v>
      </c>
      <c r="C5" s="233" t="s">
        <v>176</v>
      </c>
      <c r="D5" s="233" t="s">
        <v>175</v>
      </c>
      <c r="E5" s="45" t="s">
        <v>87</v>
      </c>
      <c r="F5" s="18" t="s">
        <v>87</v>
      </c>
      <c r="G5" s="18" t="s">
        <v>87</v>
      </c>
      <c r="H5" s="18" t="s">
        <v>87</v>
      </c>
      <c r="I5" s="18" t="s">
        <v>87</v>
      </c>
      <c r="J5" s="38" t="s">
        <v>99</v>
      </c>
      <c r="K5" s="42" t="s">
        <v>100</v>
      </c>
      <c r="L5" s="17" t="s">
        <v>83</v>
      </c>
      <c r="M5" s="17" t="s">
        <v>83</v>
      </c>
      <c r="N5" s="17" t="s">
        <v>83</v>
      </c>
    </row>
    <row r="6" spans="1:17" x14ac:dyDescent="0.15">
      <c r="A6" s="371"/>
      <c r="B6" s="19"/>
      <c r="C6" s="34" t="s">
        <v>88</v>
      </c>
      <c r="D6" s="34" t="s">
        <v>89</v>
      </c>
      <c r="E6" s="34"/>
      <c r="F6" s="34"/>
      <c r="G6" s="34"/>
      <c r="H6" s="34"/>
      <c r="I6" s="34"/>
      <c r="J6" s="35" t="s">
        <v>101</v>
      </c>
      <c r="K6" s="43" t="s">
        <v>102</v>
      </c>
      <c r="L6" s="17" t="s">
        <v>90</v>
      </c>
      <c r="M6" s="17" t="s">
        <v>91</v>
      </c>
      <c r="N6" s="17" t="s">
        <v>92</v>
      </c>
    </row>
    <row r="7" spans="1:17" x14ac:dyDescent="0.15">
      <c r="A7" s="20">
        <v>1</v>
      </c>
      <c r="B7" s="20" t="s">
        <v>93</v>
      </c>
      <c r="C7" s="87"/>
      <c r="D7" s="87">
        <v>25342214</v>
      </c>
      <c r="E7" s="87">
        <v>11798594</v>
      </c>
      <c r="F7" s="87">
        <v>13004157</v>
      </c>
      <c r="G7" s="87">
        <v>14176608</v>
      </c>
      <c r="H7" s="87">
        <v>18453461</v>
      </c>
      <c r="I7" s="87">
        <v>25765779</v>
      </c>
      <c r="J7" s="87">
        <f t="shared" ref="J7:J70" si="0">SUM(C7-D7)</f>
        <v>-25342214</v>
      </c>
      <c r="K7" s="88">
        <f t="shared" ref="K7:K70" si="1">IF(D7=0,"　　－",ROUND((C7/D7-1)*100,1))</f>
        <v>-100</v>
      </c>
      <c r="L7" s="17">
        <f>IF(G7=0,"　　－",ROUND((D7/G7-1)*100,1))</f>
        <v>78.8</v>
      </c>
      <c r="M7" s="17">
        <f t="shared" ref="M7:M46" si="2">IF(H7=0,"　　－",ROUND((G7/H7-1)*100,1))</f>
        <v>-23.2</v>
      </c>
      <c r="N7" s="17">
        <f t="shared" ref="N7:N70" si="3">IF(I7=0,"　 －",ROUND((H7/I7-1)*100,1))</f>
        <v>-28.4</v>
      </c>
      <c r="O7" s="17">
        <v>1</v>
      </c>
      <c r="P7" s="17">
        <v>1</v>
      </c>
      <c r="Q7" s="232" t="s">
        <v>170</v>
      </c>
    </row>
    <row r="8" spans="1:17" x14ac:dyDescent="0.15">
      <c r="A8" s="20">
        <v>2</v>
      </c>
      <c r="B8" s="20" t="s">
        <v>2</v>
      </c>
      <c r="C8" s="87"/>
      <c r="D8" s="87">
        <v>4608155</v>
      </c>
      <c r="E8" s="87">
        <v>2405266</v>
      </c>
      <c r="F8" s="87">
        <v>2650893</v>
      </c>
      <c r="G8" s="87">
        <v>2956846</v>
      </c>
      <c r="H8" s="87">
        <v>3852179</v>
      </c>
      <c r="I8" s="87">
        <v>5367834</v>
      </c>
      <c r="J8" s="87">
        <f t="shared" si="0"/>
        <v>-4608155</v>
      </c>
      <c r="K8" s="88">
        <f t="shared" si="1"/>
        <v>-100</v>
      </c>
      <c r="L8" s="17">
        <f t="shared" ref="L8:L71" si="4">IF(G8=0,"　　－",ROUND((D8/G8-1)*100,1))</f>
        <v>55.8</v>
      </c>
      <c r="M8" s="17">
        <f t="shared" si="2"/>
        <v>-23.2</v>
      </c>
      <c r="N8" s="17">
        <f t="shared" si="3"/>
        <v>-28.2</v>
      </c>
      <c r="O8" s="17">
        <v>1</v>
      </c>
      <c r="P8" s="17">
        <v>1</v>
      </c>
      <c r="Q8" s="232" t="s">
        <v>170</v>
      </c>
    </row>
    <row r="9" spans="1:17" x14ac:dyDescent="0.15">
      <c r="A9" s="20">
        <v>3</v>
      </c>
      <c r="B9" s="20" t="s">
        <v>3</v>
      </c>
      <c r="C9" s="87"/>
      <c r="D9" s="87">
        <v>4999720</v>
      </c>
      <c r="E9" s="87">
        <v>1831326</v>
      </c>
      <c r="F9" s="87">
        <v>2018525</v>
      </c>
      <c r="G9" s="87">
        <v>2272927</v>
      </c>
      <c r="H9" s="87">
        <v>2960923</v>
      </c>
      <c r="I9" s="87">
        <v>4111377</v>
      </c>
      <c r="J9" s="87">
        <f t="shared" si="0"/>
        <v>-4999720</v>
      </c>
      <c r="K9" s="88">
        <f t="shared" si="1"/>
        <v>-100</v>
      </c>
      <c r="L9" s="17">
        <f t="shared" si="4"/>
        <v>120</v>
      </c>
      <c r="M9" s="17">
        <f t="shared" si="2"/>
        <v>-23.2</v>
      </c>
      <c r="N9" s="17">
        <f t="shared" si="3"/>
        <v>-28</v>
      </c>
      <c r="O9" s="17">
        <v>1</v>
      </c>
      <c r="P9" s="17">
        <v>1</v>
      </c>
      <c r="Q9" s="232" t="s">
        <v>170</v>
      </c>
    </row>
    <row r="10" spans="1:17" x14ac:dyDescent="0.15">
      <c r="A10" s="20">
        <v>4</v>
      </c>
      <c r="B10" s="20" t="s">
        <v>4</v>
      </c>
      <c r="C10" s="87"/>
      <c r="D10" s="87">
        <v>6071990</v>
      </c>
      <c r="E10" s="87">
        <v>3502362</v>
      </c>
      <c r="F10" s="87">
        <v>3859615</v>
      </c>
      <c r="G10" s="87">
        <v>3975117</v>
      </c>
      <c r="H10" s="87">
        <v>5163514</v>
      </c>
      <c r="I10" s="87">
        <v>7201772</v>
      </c>
      <c r="J10" s="87">
        <f t="shared" si="0"/>
        <v>-6071990</v>
      </c>
      <c r="K10" s="88">
        <f t="shared" si="1"/>
        <v>-100</v>
      </c>
      <c r="L10" s="17">
        <f t="shared" si="4"/>
        <v>52.7</v>
      </c>
      <c r="M10" s="17">
        <f t="shared" si="2"/>
        <v>-23</v>
      </c>
      <c r="N10" s="17">
        <f t="shared" si="3"/>
        <v>-28.3</v>
      </c>
      <c r="O10" s="17">
        <v>1</v>
      </c>
      <c r="P10" s="17">
        <v>1</v>
      </c>
      <c r="Q10" s="232" t="s">
        <v>170</v>
      </c>
    </row>
    <row r="11" spans="1:17" x14ac:dyDescent="0.15">
      <c r="A11" s="20">
        <v>5</v>
      </c>
      <c r="B11" s="20" t="s">
        <v>5</v>
      </c>
      <c r="C11" s="87"/>
      <c r="D11" s="87">
        <v>1954582</v>
      </c>
      <c r="E11" s="87">
        <v>805196</v>
      </c>
      <c r="F11" s="87">
        <v>887502</v>
      </c>
      <c r="G11" s="87">
        <v>1006121</v>
      </c>
      <c r="H11" s="87">
        <v>1312551</v>
      </c>
      <c r="I11" s="87">
        <v>1811282</v>
      </c>
      <c r="J11" s="87">
        <f t="shared" si="0"/>
        <v>-1954582</v>
      </c>
      <c r="K11" s="88">
        <f t="shared" si="1"/>
        <v>-100</v>
      </c>
      <c r="L11" s="17">
        <f t="shared" si="4"/>
        <v>94.3</v>
      </c>
      <c r="M11" s="17">
        <f t="shared" si="2"/>
        <v>-23.3</v>
      </c>
      <c r="N11" s="17">
        <f t="shared" si="3"/>
        <v>-27.5</v>
      </c>
      <c r="O11" s="17">
        <v>1</v>
      </c>
      <c r="P11" s="17">
        <v>1</v>
      </c>
      <c r="Q11" s="232" t="s">
        <v>170</v>
      </c>
    </row>
    <row r="12" spans="1:17" x14ac:dyDescent="0.15">
      <c r="A12" s="20">
        <v>6</v>
      </c>
      <c r="B12" s="20" t="s">
        <v>6</v>
      </c>
      <c r="C12" s="87"/>
      <c r="D12" s="87">
        <v>1831321</v>
      </c>
      <c r="E12" s="87">
        <v>808685</v>
      </c>
      <c r="F12" s="87">
        <v>891272</v>
      </c>
      <c r="G12" s="87">
        <v>1028522</v>
      </c>
      <c r="H12" s="87">
        <v>1338576</v>
      </c>
      <c r="I12" s="87">
        <v>1883577</v>
      </c>
      <c r="J12" s="87">
        <f t="shared" si="0"/>
        <v>-1831321</v>
      </c>
      <c r="K12" s="88">
        <f t="shared" si="1"/>
        <v>-100</v>
      </c>
      <c r="L12" s="17">
        <f t="shared" si="4"/>
        <v>78.099999999999994</v>
      </c>
      <c r="M12" s="17">
        <f t="shared" si="2"/>
        <v>-23.2</v>
      </c>
      <c r="N12" s="17">
        <f t="shared" si="3"/>
        <v>-28.9</v>
      </c>
      <c r="O12" s="17">
        <v>1</v>
      </c>
      <c r="P12" s="17">
        <v>1</v>
      </c>
      <c r="Q12" s="232" t="s">
        <v>170</v>
      </c>
    </row>
    <row r="13" spans="1:17" x14ac:dyDescent="0.15">
      <c r="A13" s="20">
        <v>7</v>
      </c>
      <c r="B13" s="20" t="s">
        <v>7</v>
      </c>
      <c r="C13" s="87"/>
      <c r="D13" s="87">
        <v>4388356</v>
      </c>
      <c r="E13" s="87">
        <v>2457452</v>
      </c>
      <c r="F13" s="87">
        <v>2708501</v>
      </c>
      <c r="G13" s="87">
        <v>3016532</v>
      </c>
      <c r="H13" s="87">
        <v>3920383</v>
      </c>
      <c r="I13" s="87">
        <v>5454530</v>
      </c>
      <c r="J13" s="87">
        <f t="shared" si="0"/>
        <v>-4388356</v>
      </c>
      <c r="K13" s="88">
        <f t="shared" si="1"/>
        <v>-100</v>
      </c>
      <c r="L13" s="17">
        <f t="shared" si="4"/>
        <v>45.5</v>
      </c>
      <c r="M13" s="17">
        <f t="shared" si="2"/>
        <v>-23.1</v>
      </c>
      <c r="N13" s="17">
        <f t="shared" si="3"/>
        <v>-28.1</v>
      </c>
      <c r="O13" s="17">
        <v>1</v>
      </c>
      <c r="P13" s="17">
        <v>1</v>
      </c>
      <c r="Q13" s="232" t="s">
        <v>170</v>
      </c>
    </row>
    <row r="14" spans="1:17" x14ac:dyDescent="0.15">
      <c r="A14" s="20">
        <v>8</v>
      </c>
      <c r="B14" s="20" t="s">
        <v>8</v>
      </c>
      <c r="C14" s="87"/>
      <c r="D14" s="87">
        <v>1910486</v>
      </c>
      <c r="E14" s="87">
        <v>785459</v>
      </c>
      <c r="F14" s="87">
        <v>865752</v>
      </c>
      <c r="G14" s="87">
        <v>979288</v>
      </c>
      <c r="H14" s="87">
        <v>1277092</v>
      </c>
      <c r="I14" s="87">
        <v>1765208</v>
      </c>
      <c r="J14" s="87">
        <f t="shared" si="0"/>
        <v>-1910486</v>
      </c>
      <c r="K14" s="88">
        <f t="shared" si="1"/>
        <v>-100</v>
      </c>
      <c r="L14" s="17">
        <f t="shared" si="4"/>
        <v>95.1</v>
      </c>
      <c r="M14" s="17">
        <f t="shared" si="2"/>
        <v>-23.3</v>
      </c>
      <c r="N14" s="17">
        <f t="shared" si="3"/>
        <v>-27.7</v>
      </c>
      <c r="O14" s="17">
        <v>1</v>
      </c>
      <c r="P14" s="17">
        <v>1</v>
      </c>
      <c r="Q14" s="232" t="s">
        <v>170</v>
      </c>
    </row>
    <row r="15" spans="1:17" x14ac:dyDescent="0.15">
      <c r="A15" s="20">
        <v>9</v>
      </c>
      <c r="B15" s="20" t="s">
        <v>9</v>
      </c>
      <c r="C15" s="87"/>
      <c r="D15" s="87">
        <v>2772856</v>
      </c>
      <c r="E15" s="87">
        <v>584514</v>
      </c>
      <c r="F15" s="87">
        <v>644263</v>
      </c>
      <c r="G15" s="87">
        <v>729593</v>
      </c>
      <c r="H15" s="87">
        <v>954622</v>
      </c>
      <c r="I15" s="87">
        <v>1318887</v>
      </c>
      <c r="J15" s="87">
        <f t="shared" si="0"/>
        <v>-2772856</v>
      </c>
      <c r="K15" s="88">
        <f t="shared" si="1"/>
        <v>-100</v>
      </c>
      <c r="L15" s="17">
        <f t="shared" si="4"/>
        <v>280.10000000000002</v>
      </c>
      <c r="M15" s="17">
        <f t="shared" si="2"/>
        <v>-23.6</v>
      </c>
      <c r="N15" s="17">
        <f t="shared" si="3"/>
        <v>-27.6</v>
      </c>
      <c r="O15" s="17">
        <v>1</v>
      </c>
      <c r="P15" s="17">
        <v>1</v>
      </c>
      <c r="Q15" s="232" t="s">
        <v>170</v>
      </c>
    </row>
    <row r="16" spans="1:17" x14ac:dyDescent="0.15">
      <c r="A16" s="20">
        <v>10</v>
      </c>
      <c r="B16" s="20" t="s">
        <v>10</v>
      </c>
      <c r="C16" s="87"/>
      <c r="D16" s="87">
        <v>1813182</v>
      </c>
      <c r="E16" s="87">
        <v>744342</v>
      </c>
      <c r="F16" s="87">
        <v>820384</v>
      </c>
      <c r="G16" s="87">
        <v>926773</v>
      </c>
      <c r="H16" s="87">
        <v>1207493</v>
      </c>
      <c r="I16" s="87">
        <v>1676557</v>
      </c>
      <c r="J16" s="87">
        <f t="shared" si="0"/>
        <v>-1813182</v>
      </c>
      <c r="K16" s="88">
        <f t="shared" si="1"/>
        <v>-100</v>
      </c>
      <c r="L16" s="17">
        <f t="shared" si="4"/>
        <v>95.6</v>
      </c>
      <c r="M16" s="17">
        <f t="shared" si="2"/>
        <v>-23.2</v>
      </c>
      <c r="N16" s="17">
        <f t="shared" si="3"/>
        <v>-28</v>
      </c>
      <c r="O16" s="17">
        <v>1</v>
      </c>
      <c r="P16" s="17">
        <v>1</v>
      </c>
      <c r="Q16" s="232" t="s">
        <v>170</v>
      </c>
    </row>
    <row r="17" spans="1:17" x14ac:dyDescent="0.15">
      <c r="A17" s="20">
        <v>11</v>
      </c>
      <c r="B17" s="20" t="s">
        <v>11</v>
      </c>
      <c r="C17" s="87"/>
      <c r="D17" s="87">
        <v>1855775</v>
      </c>
      <c r="E17" s="87">
        <v>782796</v>
      </c>
      <c r="F17" s="87">
        <v>862792</v>
      </c>
      <c r="G17" s="87">
        <v>980428</v>
      </c>
      <c r="H17" s="87">
        <v>1277105</v>
      </c>
      <c r="I17" s="87">
        <v>1759999</v>
      </c>
      <c r="J17" s="87">
        <f t="shared" si="0"/>
        <v>-1855775</v>
      </c>
      <c r="K17" s="88">
        <f t="shared" si="1"/>
        <v>-100</v>
      </c>
      <c r="L17" s="17">
        <f t="shared" si="4"/>
        <v>89.3</v>
      </c>
      <c r="M17" s="17">
        <f t="shared" si="2"/>
        <v>-23.2</v>
      </c>
      <c r="N17" s="17">
        <f t="shared" si="3"/>
        <v>-27.4</v>
      </c>
      <c r="O17" s="17">
        <v>1</v>
      </c>
      <c r="P17" s="17">
        <v>1</v>
      </c>
      <c r="Q17" s="232" t="s">
        <v>170</v>
      </c>
    </row>
    <row r="18" spans="1:17" x14ac:dyDescent="0.15">
      <c r="A18" s="20">
        <v>12</v>
      </c>
      <c r="B18" s="20" t="s">
        <v>12</v>
      </c>
      <c r="C18" s="87"/>
      <c r="D18" s="87">
        <v>4518793</v>
      </c>
      <c r="E18" s="87">
        <v>1889259</v>
      </c>
      <c r="F18" s="87">
        <v>2082326</v>
      </c>
      <c r="G18" s="87">
        <v>2385889</v>
      </c>
      <c r="H18" s="87">
        <v>3119616</v>
      </c>
      <c r="I18" s="87">
        <v>4325096</v>
      </c>
      <c r="J18" s="87">
        <f t="shared" si="0"/>
        <v>-4518793</v>
      </c>
      <c r="K18" s="88">
        <f t="shared" si="1"/>
        <v>-100</v>
      </c>
      <c r="L18" s="17">
        <f t="shared" si="4"/>
        <v>89.4</v>
      </c>
      <c r="M18" s="17">
        <f t="shared" si="2"/>
        <v>-23.5</v>
      </c>
      <c r="N18" s="17">
        <f t="shared" si="3"/>
        <v>-27.9</v>
      </c>
      <c r="O18" s="17">
        <v>1</v>
      </c>
      <c r="P18" s="17">
        <v>1</v>
      </c>
      <c r="Q18" s="232" t="s">
        <v>170</v>
      </c>
    </row>
    <row r="19" spans="1:17" x14ac:dyDescent="0.15">
      <c r="A19" s="20">
        <v>13</v>
      </c>
      <c r="B19" s="20" t="s">
        <v>13</v>
      </c>
      <c r="C19" s="87"/>
      <c r="D19" s="87">
        <v>3152040</v>
      </c>
      <c r="E19" s="87">
        <v>1275478</v>
      </c>
      <c r="F19" s="87">
        <v>1406057</v>
      </c>
      <c r="G19" s="87">
        <v>1591059</v>
      </c>
      <c r="H19" s="87">
        <v>2076489</v>
      </c>
      <c r="I19" s="87">
        <v>2872747</v>
      </c>
      <c r="J19" s="87">
        <f t="shared" si="0"/>
        <v>-3152040</v>
      </c>
      <c r="K19" s="88">
        <f t="shared" si="1"/>
        <v>-100</v>
      </c>
      <c r="L19" s="17">
        <f t="shared" si="4"/>
        <v>98.1</v>
      </c>
      <c r="M19" s="17">
        <f t="shared" si="2"/>
        <v>-23.4</v>
      </c>
      <c r="N19" s="17">
        <f t="shared" si="3"/>
        <v>-27.7</v>
      </c>
      <c r="O19" s="17">
        <v>1</v>
      </c>
      <c r="P19" s="17">
        <v>1</v>
      </c>
      <c r="Q19" s="232" t="s">
        <v>170</v>
      </c>
    </row>
    <row r="20" spans="1:17" x14ac:dyDescent="0.15">
      <c r="A20" s="20">
        <v>14</v>
      </c>
      <c r="B20" s="20" t="s">
        <v>14</v>
      </c>
      <c r="C20" s="87"/>
      <c r="D20" s="87">
        <v>1090788</v>
      </c>
      <c r="E20" s="87">
        <v>482837</v>
      </c>
      <c r="F20" s="87">
        <v>532335</v>
      </c>
      <c r="G20" s="87">
        <v>601480</v>
      </c>
      <c r="H20" s="87">
        <v>785777</v>
      </c>
      <c r="I20" s="87">
        <v>1087964</v>
      </c>
      <c r="J20" s="87">
        <f t="shared" si="0"/>
        <v>-1090788</v>
      </c>
      <c r="K20" s="88">
        <f t="shared" si="1"/>
        <v>-100</v>
      </c>
      <c r="L20" s="17">
        <f t="shared" si="4"/>
        <v>81.400000000000006</v>
      </c>
      <c r="M20" s="17">
        <f t="shared" si="2"/>
        <v>-23.5</v>
      </c>
      <c r="N20" s="17">
        <f t="shared" si="3"/>
        <v>-27.8</v>
      </c>
      <c r="O20" s="17">
        <v>1</v>
      </c>
      <c r="P20" s="17">
        <v>1</v>
      </c>
      <c r="Q20" s="232" t="s">
        <v>170</v>
      </c>
    </row>
    <row r="21" spans="1:17" x14ac:dyDescent="0.15">
      <c r="A21" s="20">
        <v>15</v>
      </c>
      <c r="B21" s="20" t="s">
        <v>15</v>
      </c>
      <c r="C21" s="87"/>
      <c r="D21" s="87">
        <v>2810986</v>
      </c>
      <c r="E21" s="87">
        <v>1147635</v>
      </c>
      <c r="F21" s="87">
        <v>1264874</v>
      </c>
      <c r="G21" s="87">
        <v>1428403</v>
      </c>
      <c r="H21" s="87">
        <v>1871173</v>
      </c>
      <c r="I21" s="87">
        <v>2601617</v>
      </c>
      <c r="J21" s="87">
        <f t="shared" si="0"/>
        <v>-2810986</v>
      </c>
      <c r="K21" s="88">
        <f t="shared" si="1"/>
        <v>-100</v>
      </c>
      <c r="L21" s="17">
        <f t="shared" si="4"/>
        <v>96.8</v>
      </c>
      <c r="M21" s="17">
        <f t="shared" si="2"/>
        <v>-23.7</v>
      </c>
      <c r="N21" s="17">
        <f t="shared" si="3"/>
        <v>-28.1</v>
      </c>
      <c r="O21" s="17">
        <v>1</v>
      </c>
      <c r="P21" s="17">
        <v>1</v>
      </c>
      <c r="Q21" s="232" t="s">
        <v>170</v>
      </c>
    </row>
    <row r="22" spans="1:17" x14ac:dyDescent="0.15">
      <c r="A22" s="20">
        <v>16</v>
      </c>
      <c r="B22" s="20" t="s">
        <v>16</v>
      </c>
      <c r="C22" s="87"/>
      <c r="D22" s="87">
        <v>3749794</v>
      </c>
      <c r="E22" s="87">
        <v>1402436</v>
      </c>
      <c r="F22" s="87">
        <v>1545693</v>
      </c>
      <c r="G22" s="87">
        <v>1716372</v>
      </c>
      <c r="H22" s="87">
        <v>2222113</v>
      </c>
      <c r="I22" s="87">
        <v>3090274</v>
      </c>
      <c r="J22" s="87">
        <f t="shared" si="0"/>
        <v>-3749794</v>
      </c>
      <c r="K22" s="88">
        <f t="shared" si="1"/>
        <v>-100</v>
      </c>
      <c r="L22" s="17">
        <f t="shared" si="4"/>
        <v>118.5</v>
      </c>
      <c r="M22" s="17">
        <f t="shared" si="2"/>
        <v>-22.8</v>
      </c>
      <c r="N22" s="17">
        <f t="shared" si="3"/>
        <v>-28.1</v>
      </c>
      <c r="O22" s="17">
        <v>1</v>
      </c>
      <c r="P22" s="17">
        <v>1</v>
      </c>
      <c r="Q22" s="232" t="s">
        <v>170</v>
      </c>
    </row>
    <row r="23" spans="1:17" x14ac:dyDescent="0.15">
      <c r="A23" s="20">
        <v>17</v>
      </c>
      <c r="B23" s="20" t="s">
        <v>17</v>
      </c>
      <c r="C23" s="87"/>
      <c r="D23" s="87">
        <v>3491688</v>
      </c>
      <c r="E23" s="87">
        <v>1662262</v>
      </c>
      <c r="F23" s="87">
        <v>1832111</v>
      </c>
      <c r="G23" s="87">
        <v>2020072</v>
      </c>
      <c r="H23" s="87">
        <v>2635201</v>
      </c>
      <c r="I23" s="87">
        <v>3648215</v>
      </c>
      <c r="J23" s="87">
        <f t="shared" si="0"/>
        <v>-3491688</v>
      </c>
      <c r="K23" s="88">
        <f t="shared" si="1"/>
        <v>-100</v>
      </c>
      <c r="L23" s="17">
        <f t="shared" si="4"/>
        <v>72.8</v>
      </c>
      <c r="M23" s="17">
        <f t="shared" si="2"/>
        <v>-23.3</v>
      </c>
      <c r="N23" s="17">
        <f t="shared" si="3"/>
        <v>-27.8</v>
      </c>
      <c r="O23" s="17">
        <v>1</v>
      </c>
      <c r="P23" s="17">
        <v>1</v>
      </c>
      <c r="Q23" s="232" t="s">
        <v>170</v>
      </c>
    </row>
    <row r="24" spans="1:17" x14ac:dyDescent="0.15">
      <c r="A24" s="20">
        <v>18</v>
      </c>
      <c r="B24" s="20" t="s">
        <v>18</v>
      </c>
      <c r="C24" s="87"/>
      <c r="D24" s="87">
        <v>3995017</v>
      </c>
      <c r="E24" s="87">
        <v>1806751</v>
      </c>
      <c r="F24" s="87">
        <v>1991036</v>
      </c>
      <c r="G24" s="87">
        <v>2170377</v>
      </c>
      <c r="H24" s="87">
        <v>2827728</v>
      </c>
      <c r="I24" s="87">
        <v>3921474</v>
      </c>
      <c r="J24" s="87">
        <f t="shared" si="0"/>
        <v>-3995017</v>
      </c>
      <c r="K24" s="88">
        <f t="shared" si="1"/>
        <v>-100</v>
      </c>
      <c r="L24" s="17">
        <f t="shared" si="4"/>
        <v>84.1</v>
      </c>
      <c r="M24" s="17">
        <f t="shared" si="2"/>
        <v>-23.2</v>
      </c>
      <c r="N24" s="17">
        <f t="shared" si="3"/>
        <v>-27.9</v>
      </c>
      <c r="O24" s="17">
        <v>1</v>
      </c>
      <c r="P24" s="17">
        <v>1</v>
      </c>
      <c r="Q24" s="232" t="s">
        <v>170</v>
      </c>
    </row>
    <row r="25" spans="1:17" x14ac:dyDescent="0.15">
      <c r="A25" s="20">
        <v>19</v>
      </c>
      <c r="B25" s="20" t="s">
        <v>19</v>
      </c>
      <c r="C25" s="87"/>
      <c r="D25" s="87">
        <v>4817495</v>
      </c>
      <c r="E25" s="87">
        <v>2332100</v>
      </c>
      <c r="F25" s="87">
        <v>2570405</v>
      </c>
      <c r="G25" s="87">
        <v>2849175</v>
      </c>
      <c r="H25" s="87">
        <v>3706389</v>
      </c>
      <c r="I25" s="87">
        <v>5155413</v>
      </c>
      <c r="J25" s="87">
        <f t="shared" si="0"/>
        <v>-4817495</v>
      </c>
      <c r="K25" s="88">
        <f t="shared" si="1"/>
        <v>-100</v>
      </c>
      <c r="L25" s="17">
        <f t="shared" si="4"/>
        <v>69.099999999999994</v>
      </c>
      <c r="M25" s="17">
        <f t="shared" si="2"/>
        <v>-23.1</v>
      </c>
      <c r="N25" s="17">
        <f t="shared" si="3"/>
        <v>-28.1</v>
      </c>
      <c r="O25" s="17">
        <v>1</v>
      </c>
      <c r="P25" s="17">
        <v>1</v>
      </c>
      <c r="Q25" s="232" t="s">
        <v>170</v>
      </c>
    </row>
    <row r="26" spans="1:17" x14ac:dyDescent="0.15">
      <c r="A26" s="20">
        <v>20</v>
      </c>
      <c r="B26" s="20" t="s">
        <v>20</v>
      </c>
      <c r="C26" s="87"/>
      <c r="D26" s="87">
        <v>1486510</v>
      </c>
      <c r="E26" s="87">
        <v>649264</v>
      </c>
      <c r="F26" s="87">
        <v>715479</v>
      </c>
      <c r="G26" s="87">
        <v>824642</v>
      </c>
      <c r="H26" s="87">
        <v>1079265</v>
      </c>
      <c r="I26" s="87">
        <v>1491569</v>
      </c>
      <c r="J26" s="87">
        <f t="shared" si="0"/>
        <v>-1486510</v>
      </c>
      <c r="K26" s="88">
        <f t="shared" si="1"/>
        <v>-100</v>
      </c>
      <c r="L26" s="17">
        <f t="shared" si="4"/>
        <v>80.3</v>
      </c>
      <c r="M26" s="17">
        <f t="shared" si="2"/>
        <v>-23.6</v>
      </c>
      <c r="N26" s="17">
        <f t="shared" si="3"/>
        <v>-27.6</v>
      </c>
      <c r="O26" s="17">
        <v>1</v>
      </c>
      <c r="P26" s="17">
        <v>1</v>
      </c>
      <c r="Q26" s="232" t="s">
        <v>170</v>
      </c>
    </row>
    <row r="27" spans="1:17" x14ac:dyDescent="0.15">
      <c r="A27" s="20">
        <v>21</v>
      </c>
      <c r="B27" s="20" t="s">
        <v>21</v>
      </c>
      <c r="C27" s="87"/>
      <c r="D27" s="87">
        <v>1471676</v>
      </c>
      <c r="E27" s="87">
        <v>1010020</v>
      </c>
      <c r="F27" s="87">
        <v>1112779</v>
      </c>
      <c r="G27" s="87">
        <v>1181738</v>
      </c>
      <c r="H27" s="87">
        <v>1539999</v>
      </c>
      <c r="I27" s="87">
        <v>2123120</v>
      </c>
      <c r="J27" s="87">
        <f t="shared" si="0"/>
        <v>-1471676</v>
      </c>
      <c r="K27" s="88">
        <f t="shared" si="1"/>
        <v>-100</v>
      </c>
      <c r="L27" s="17">
        <f t="shared" si="4"/>
        <v>24.5</v>
      </c>
      <c r="M27" s="17">
        <f t="shared" si="2"/>
        <v>-23.3</v>
      </c>
      <c r="N27" s="17">
        <f t="shared" si="3"/>
        <v>-27.5</v>
      </c>
      <c r="O27" s="17">
        <v>1</v>
      </c>
      <c r="P27" s="17">
        <v>1</v>
      </c>
      <c r="Q27" s="232" t="s">
        <v>171</v>
      </c>
    </row>
    <row r="28" spans="1:17" x14ac:dyDescent="0.15">
      <c r="A28" s="20">
        <v>22</v>
      </c>
      <c r="B28" s="20" t="s">
        <v>22</v>
      </c>
      <c r="C28" s="87"/>
      <c r="D28" s="87">
        <v>2378820</v>
      </c>
      <c r="E28" s="87">
        <v>1192792</v>
      </c>
      <c r="F28" s="87">
        <v>1314722</v>
      </c>
      <c r="G28" s="87">
        <v>1478118</v>
      </c>
      <c r="H28" s="87">
        <v>1928688</v>
      </c>
      <c r="I28" s="87">
        <v>2662472</v>
      </c>
      <c r="J28" s="87">
        <f t="shared" si="0"/>
        <v>-2378820</v>
      </c>
      <c r="K28" s="88">
        <f t="shared" si="1"/>
        <v>-100</v>
      </c>
      <c r="L28" s="17">
        <f t="shared" si="4"/>
        <v>60.9</v>
      </c>
      <c r="M28" s="17">
        <f t="shared" si="2"/>
        <v>-23.4</v>
      </c>
      <c r="N28" s="17">
        <f t="shared" si="3"/>
        <v>-27.6</v>
      </c>
      <c r="O28" s="17">
        <v>1</v>
      </c>
      <c r="P28" s="17">
        <v>1</v>
      </c>
      <c r="Q28" s="232" t="s">
        <v>170</v>
      </c>
    </row>
    <row r="29" spans="1:17" x14ac:dyDescent="0.15">
      <c r="A29" s="20">
        <v>23</v>
      </c>
      <c r="B29" s="20" t="s">
        <v>72</v>
      </c>
      <c r="C29" s="87"/>
      <c r="D29" s="87">
        <v>1185351</v>
      </c>
      <c r="E29" s="87">
        <v>538326</v>
      </c>
      <c r="F29" s="87">
        <v>593313</v>
      </c>
      <c r="G29" s="87">
        <v>637514</v>
      </c>
      <c r="H29" s="87">
        <v>839144</v>
      </c>
      <c r="I29" s="87">
        <v>1164188</v>
      </c>
      <c r="J29" s="87">
        <f t="shared" si="0"/>
        <v>-1185351</v>
      </c>
      <c r="K29" s="88">
        <f t="shared" si="1"/>
        <v>-100</v>
      </c>
      <c r="L29" s="17">
        <f t="shared" si="4"/>
        <v>85.9</v>
      </c>
      <c r="M29" s="17">
        <f t="shared" si="2"/>
        <v>-24</v>
      </c>
      <c r="N29" s="17">
        <f t="shared" si="3"/>
        <v>-27.9</v>
      </c>
      <c r="O29" s="17">
        <v>1</v>
      </c>
      <c r="P29" s="17">
        <v>1</v>
      </c>
      <c r="Q29" s="232" t="s">
        <v>170</v>
      </c>
    </row>
    <row r="30" spans="1:17" x14ac:dyDescent="0.15">
      <c r="A30" s="20">
        <v>24</v>
      </c>
      <c r="B30" s="20" t="s">
        <v>23</v>
      </c>
      <c r="C30" s="87"/>
      <c r="D30" s="87">
        <v>1573167</v>
      </c>
      <c r="E30" s="87">
        <v>1079671</v>
      </c>
      <c r="F30" s="87">
        <v>1189131</v>
      </c>
      <c r="G30" s="87">
        <v>1308221</v>
      </c>
      <c r="H30" s="87">
        <v>1704863</v>
      </c>
      <c r="I30" s="87">
        <v>2348349</v>
      </c>
      <c r="J30" s="87">
        <f t="shared" si="0"/>
        <v>-1573167</v>
      </c>
      <c r="K30" s="88">
        <f t="shared" si="1"/>
        <v>-100</v>
      </c>
      <c r="L30" s="17">
        <f t="shared" si="4"/>
        <v>20.3</v>
      </c>
      <c r="M30" s="17">
        <f t="shared" si="2"/>
        <v>-23.3</v>
      </c>
      <c r="N30" s="17">
        <f t="shared" si="3"/>
        <v>-27.4</v>
      </c>
      <c r="O30" s="17">
        <v>1</v>
      </c>
      <c r="P30" s="17">
        <v>1</v>
      </c>
      <c r="Q30" s="232" t="s">
        <v>171</v>
      </c>
    </row>
    <row r="31" spans="1:17" x14ac:dyDescent="0.15">
      <c r="A31" s="20">
        <v>25</v>
      </c>
      <c r="B31" s="20" t="s">
        <v>24</v>
      </c>
      <c r="C31" s="87"/>
      <c r="D31" s="87">
        <v>1409905</v>
      </c>
      <c r="E31" s="87">
        <v>627708</v>
      </c>
      <c r="F31" s="87">
        <v>691771</v>
      </c>
      <c r="G31" s="87">
        <v>755806</v>
      </c>
      <c r="H31" s="87">
        <v>989159</v>
      </c>
      <c r="I31" s="87">
        <v>1369288</v>
      </c>
      <c r="J31" s="87">
        <f t="shared" si="0"/>
        <v>-1409905</v>
      </c>
      <c r="K31" s="88">
        <f t="shared" si="1"/>
        <v>-100</v>
      </c>
      <c r="L31" s="17">
        <f t="shared" si="4"/>
        <v>86.5</v>
      </c>
      <c r="M31" s="17">
        <f t="shared" si="2"/>
        <v>-23.6</v>
      </c>
      <c r="N31" s="17">
        <f t="shared" si="3"/>
        <v>-27.8</v>
      </c>
      <c r="O31" s="17">
        <v>1</v>
      </c>
      <c r="P31" s="17">
        <v>1</v>
      </c>
      <c r="Q31" s="232" t="s">
        <v>170</v>
      </c>
    </row>
    <row r="32" spans="1:17" x14ac:dyDescent="0.15">
      <c r="A32" s="20">
        <v>26</v>
      </c>
      <c r="B32" s="20" t="s">
        <v>25</v>
      </c>
      <c r="C32" s="87"/>
      <c r="D32" s="87">
        <v>1037179</v>
      </c>
      <c r="E32" s="87">
        <v>711822</v>
      </c>
      <c r="F32" s="87">
        <v>784463</v>
      </c>
      <c r="G32" s="87">
        <v>810791</v>
      </c>
      <c r="H32" s="87">
        <v>1060320</v>
      </c>
      <c r="I32" s="87">
        <v>1466732</v>
      </c>
      <c r="J32" s="87">
        <f t="shared" si="0"/>
        <v>-1037179</v>
      </c>
      <c r="K32" s="88">
        <f t="shared" si="1"/>
        <v>-100</v>
      </c>
      <c r="L32" s="17">
        <f t="shared" si="4"/>
        <v>27.9</v>
      </c>
      <c r="M32" s="17">
        <f t="shared" si="2"/>
        <v>-23.5</v>
      </c>
      <c r="N32" s="17">
        <f t="shared" si="3"/>
        <v>-27.7</v>
      </c>
      <c r="O32" s="17">
        <v>1</v>
      </c>
      <c r="P32" s="17">
        <v>1</v>
      </c>
      <c r="Q32" s="232" t="s">
        <v>171</v>
      </c>
    </row>
    <row r="33" spans="1:17" x14ac:dyDescent="0.15">
      <c r="A33" s="20">
        <v>27</v>
      </c>
      <c r="B33" s="20" t="s">
        <v>26</v>
      </c>
      <c r="C33" s="87"/>
      <c r="D33" s="87">
        <v>2825323</v>
      </c>
      <c r="E33" s="87">
        <v>1263215</v>
      </c>
      <c r="F33" s="87">
        <v>1392340</v>
      </c>
      <c r="G33" s="87">
        <v>1550615</v>
      </c>
      <c r="H33" s="87">
        <v>2020292</v>
      </c>
      <c r="I33" s="87">
        <v>2792628</v>
      </c>
      <c r="J33" s="87">
        <f t="shared" si="0"/>
        <v>-2825323</v>
      </c>
      <c r="K33" s="88">
        <f t="shared" si="1"/>
        <v>-100</v>
      </c>
      <c r="L33" s="17">
        <f t="shared" si="4"/>
        <v>82.2</v>
      </c>
      <c r="M33" s="17">
        <f t="shared" si="2"/>
        <v>-23.2</v>
      </c>
      <c r="N33" s="17">
        <f t="shared" si="3"/>
        <v>-27.7</v>
      </c>
      <c r="O33" s="17">
        <v>1</v>
      </c>
      <c r="P33" s="17">
        <v>1</v>
      </c>
      <c r="Q33" s="232" t="s">
        <v>170</v>
      </c>
    </row>
    <row r="34" spans="1:17" x14ac:dyDescent="0.15">
      <c r="A34" s="20">
        <v>28</v>
      </c>
      <c r="B34" s="20" t="s">
        <v>27</v>
      </c>
      <c r="C34" s="87"/>
      <c r="D34" s="87">
        <v>1484051</v>
      </c>
      <c r="E34" s="87">
        <v>657477</v>
      </c>
      <c r="F34" s="87">
        <v>724669</v>
      </c>
      <c r="G34" s="87">
        <v>821552</v>
      </c>
      <c r="H34" s="87">
        <v>1074196</v>
      </c>
      <c r="I34" s="87">
        <v>1484403</v>
      </c>
      <c r="J34" s="87">
        <f t="shared" si="0"/>
        <v>-1484051</v>
      </c>
      <c r="K34" s="88">
        <f t="shared" si="1"/>
        <v>-100</v>
      </c>
      <c r="L34" s="17">
        <f t="shared" si="4"/>
        <v>80.599999999999994</v>
      </c>
      <c r="M34" s="17">
        <f t="shared" si="2"/>
        <v>-23.5</v>
      </c>
      <c r="N34" s="17">
        <f t="shared" si="3"/>
        <v>-27.6</v>
      </c>
      <c r="O34" s="17">
        <v>1</v>
      </c>
      <c r="P34" s="17">
        <v>1</v>
      </c>
      <c r="Q34" s="232" t="s">
        <v>170</v>
      </c>
    </row>
    <row r="35" spans="1:17" x14ac:dyDescent="0.15">
      <c r="A35" s="20">
        <v>29</v>
      </c>
      <c r="B35" s="20" t="s">
        <v>28</v>
      </c>
      <c r="C35" s="87"/>
      <c r="D35" s="87">
        <v>3451009</v>
      </c>
      <c r="E35" s="87">
        <v>640085</v>
      </c>
      <c r="F35" s="87">
        <v>705542</v>
      </c>
      <c r="G35" s="87">
        <v>796140</v>
      </c>
      <c r="H35" s="87">
        <v>1041195</v>
      </c>
      <c r="I35" s="87">
        <v>1436581</v>
      </c>
      <c r="J35" s="87">
        <f t="shared" si="0"/>
        <v>-3451009</v>
      </c>
      <c r="K35" s="88">
        <f t="shared" si="1"/>
        <v>-100</v>
      </c>
      <c r="L35" s="17">
        <f t="shared" si="4"/>
        <v>333.5</v>
      </c>
      <c r="M35" s="17">
        <f t="shared" si="2"/>
        <v>-23.5</v>
      </c>
      <c r="N35" s="17">
        <f t="shared" si="3"/>
        <v>-27.5</v>
      </c>
      <c r="O35" s="17">
        <v>1</v>
      </c>
      <c r="P35" s="17">
        <v>1</v>
      </c>
      <c r="Q35" s="232" t="s">
        <v>170</v>
      </c>
    </row>
    <row r="36" spans="1:17" x14ac:dyDescent="0.15">
      <c r="A36" s="20">
        <v>30</v>
      </c>
      <c r="B36" s="20" t="s">
        <v>29</v>
      </c>
      <c r="C36" s="87"/>
      <c r="D36" s="87">
        <v>1412922</v>
      </c>
      <c r="E36" s="87">
        <v>625224</v>
      </c>
      <c r="F36" s="87">
        <v>688966</v>
      </c>
      <c r="G36" s="87">
        <v>771517</v>
      </c>
      <c r="H36" s="87">
        <v>1007887</v>
      </c>
      <c r="I36" s="87">
        <v>1391615</v>
      </c>
      <c r="J36" s="87">
        <f t="shared" si="0"/>
        <v>-1412922</v>
      </c>
      <c r="K36" s="88">
        <f t="shared" si="1"/>
        <v>-100</v>
      </c>
      <c r="L36" s="17">
        <f t="shared" si="4"/>
        <v>83.1</v>
      </c>
      <c r="M36" s="17">
        <f t="shared" si="2"/>
        <v>-23.5</v>
      </c>
      <c r="N36" s="17">
        <f t="shared" si="3"/>
        <v>-27.6</v>
      </c>
      <c r="O36" s="17">
        <v>1</v>
      </c>
      <c r="P36" s="17">
        <v>1</v>
      </c>
      <c r="Q36" s="232" t="s">
        <v>170</v>
      </c>
    </row>
    <row r="37" spans="1:17" x14ac:dyDescent="0.15">
      <c r="A37" s="20">
        <v>31</v>
      </c>
      <c r="B37" s="20" t="s">
        <v>30</v>
      </c>
      <c r="C37" s="87"/>
      <c r="D37" s="87">
        <v>986274</v>
      </c>
      <c r="E37" s="87">
        <v>676883</v>
      </c>
      <c r="F37" s="87">
        <v>745781</v>
      </c>
      <c r="G37" s="87">
        <v>837734</v>
      </c>
      <c r="H37" s="87">
        <v>1097148</v>
      </c>
      <c r="I37" s="87">
        <v>1514640</v>
      </c>
      <c r="J37" s="87">
        <f t="shared" si="0"/>
        <v>-986274</v>
      </c>
      <c r="K37" s="88">
        <f t="shared" si="1"/>
        <v>-100</v>
      </c>
      <c r="L37" s="17">
        <f t="shared" si="4"/>
        <v>17.7</v>
      </c>
      <c r="M37" s="17">
        <f t="shared" si="2"/>
        <v>-23.6</v>
      </c>
      <c r="N37" s="17">
        <f t="shared" si="3"/>
        <v>-27.6</v>
      </c>
      <c r="O37" s="17">
        <v>1</v>
      </c>
      <c r="P37" s="17">
        <v>1</v>
      </c>
      <c r="Q37" s="232" t="s">
        <v>171</v>
      </c>
    </row>
    <row r="38" spans="1:17" x14ac:dyDescent="0.15">
      <c r="A38" s="20">
        <v>32</v>
      </c>
      <c r="B38" s="20" t="s">
        <v>31</v>
      </c>
      <c r="C38" s="87"/>
      <c r="D38" s="87">
        <v>2072786</v>
      </c>
      <c r="E38" s="87">
        <v>944134</v>
      </c>
      <c r="F38" s="87">
        <v>1040680</v>
      </c>
      <c r="G38" s="87">
        <v>1170387</v>
      </c>
      <c r="H38" s="87">
        <v>1524497</v>
      </c>
      <c r="I38" s="87">
        <v>2098907</v>
      </c>
      <c r="J38" s="87">
        <f t="shared" si="0"/>
        <v>-2072786</v>
      </c>
      <c r="K38" s="88">
        <f t="shared" si="1"/>
        <v>-100</v>
      </c>
      <c r="L38" s="17">
        <f t="shared" si="4"/>
        <v>77.099999999999994</v>
      </c>
      <c r="M38" s="17">
        <f t="shared" si="2"/>
        <v>-23.2</v>
      </c>
      <c r="N38" s="17">
        <f t="shared" si="3"/>
        <v>-27.4</v>
      </c>
      <c r="O38" s="17">
        <v>1</v>
      </c>
      <c r="P38" s="17">
        <v>1</v>
      </c>
      <c r="Q38" s="232" t="s">
        <v>170</v>
      </c>
    </row>
    <row r="39" spans="1:17" x14ac:dyDescent="0.15">
      <c r="A39" s="20">
        <v>33</v>
      </c>
      <c r="B39" s="20" t="s">
        <v>32</v>
      </c>
      <c r="C39" s="87"/>
      <c r="D39" s="87">
        <v>2062650</v>
      </c>
      <c r="E39" s="87">
        <v>1077886</v>
      </c>
      <c r="F39" s="87">
        <v>1187902</v>
      </c>
      <c r="G39" s="87">
        <v>1374767</v>
      </c>
      <c r="H39" s="87">
        <v>1792575</v>
      </c>
      <c r="I39" s="87">
        <v>2472794</v>
      </c>
      <c r="J39" s="87">
        <f t="shared" si="0"/>
        <v>-2062650</v>
      </c>
      <c r="K39" s="88">
        <f t="shared" si="1"/>
        <v>-100</v>
      </c>
      <c r="L39" s="17">
        <f t="shared" si="4"/>
        <v>50</v>
      </c>
      <c r="M39" s="17">
        <f t="shared" si="2"/>
        <v>-23.3</v>
      </c>
      <c r="N39" s="17">
        <f t="shared" si="3"/>
        <v>-27.5</v>
      </c>
      <c r="O39" s="17">
        <v>1</v>
      </c>
      <c r="P39" s="17">
        <v>1</v>
      </c>
      <c r="Q39" s="232" t="s">
        <v>170</v>
      </c>
    </row>
    <row r="40" spans="1:17" x14ac:dyDescent="0.15">
      <c r="A40" s="20">
        <v>34</v>
      </c>
      <c r="B40" s="20" t="s">
        <v>33</v>
      </c>
      <c r="C40" s="87"/>
      <c r="D40" s="87">
        <v>1263685</v>
      </c>
      <c r="E40" s="87">
        <v>573663</v>
      </c>
      <c r="F40" s="87">
        <v>632296</v>
      </c>
      <c r="G40" s="87">
        <v>722822</v>
      </c>
      <c r="H40" s="87">
        <v>946583</v>
      </c>
      <c r="I40" s="87">
        <v>1310025</v>
      </c>
      <c r="J40" s="87">
        <f t="shared" si="0"/>
        <v>-1263685</v>
      </c>
      <c r="K40" s="88">
        <f t="shared" si="1"/>
        <v>-100</v>
      </c>
      <c r="L40" s="17">
        <f t="shared" si="4"/>
        <v>74.8</v>
      </c>
      <c r="M40" s="17">
        <f t="shared" si="2"/>
        <v>-23.6</v>
      </c>
      <c r="N40" s="17">
        <f t="shared" si="3"/>
        <v>-27.7</v>
      </c>
      <c r="O40" s="17">
        <v>1</v>
      </c>
      <c r="P40" s="17">
        <v>1</v>
      </c>
      <c r="Q40" s="232" t="s">
        <v>170</v>
      </c>
    </row>
    <row r="41" spans="1:17" x14ac:dyDescent="0.15">
      <c r="A41" s="20">
        <v>35</v>
      </c>
      <c r="B41" s="20" t="s">
        <v>34</v>
      </c>
      <c r="C41" s="87"/>
      <c r="D41" s="87">
        <v>1885724</v>
      </c>
      <c r="E41" s="87">
        <v>861384</v>
      </c>
      <c r="F41" s="87">
        <v>949363</v>
      </c>
      <c r="G41" s="87">
        <v>1050625</v>
      </c>
      <c r="H41" s="87">
        <v>1369413</v>
      </c>
      <c r="I41" s="87">
        <v>1883214</v>
      </c>
      <c r="J41" s="87">
        <f t="shared" si="0"/>
        <v>-1885724</v>
      </c>
      <c r="K41" s="88">
        <f t="shared" si="1"/>
        <v>-100</v>
      </c>
      <c r="L41" s="17">
        <f t="shared" si="4"/>
        <v>79.5</v>
      </c>
      <c r="M41" s="17">
        <f t="shared" si="2"/>
        <v>-23.3</v>
      </c>
      <c r="N41" s="17">
        <f t="shared" si="3"/>
        <v>-27.3</v>
      </c>
      <c r="O41" s="17">
        <v>1</v>
      </c>
      <c r="P41" s="17">
        <v>1</v>
      </c>
      <c r="Q41" s="232" t="s">
        <v>170</v>
      </c>
    </row>
    <row r="42" spans="1:17" x14ac:dyDescent="0.15">
      <c r="A42" s="20">
        <v>36</v>
      </c>
      <c r="B42" s="20" t="s">
        <v>35</v>
      </c>
      <c r="C42" s="87"/>
      <c r="D42" s="87">
        <v>1090106</v>
      </c>
      <c r="E42" s="87">
        <v>484582</v>
      </c>
      <c r="F42" s="87">
        <v>533929</v>
      </c>
      <c r="G42" s="87">
        <v>626583</v>
      </c>
      <c r="H42" s="87">
        <v>822157</v>
      </c>
      <c r="I42" s="87">
        <v>1138988</v>
      </c>
      <c r="J42" s="87">
        <f t="shared" si="0"/>
        <v>-1090106</v>
      </c>
      <c r="K42" s="88">
        <f t="shared" si="1"/>
        <v>-100</v>
      </c>
      <c r="L42" s="17">
        <f t="shared" si="4"/>
        <v>74</v>
      </c>
      <c r="M42" s="17">
        <f t="shared" si="2"/>
        <v>-23.8</v>
      </c>
      <c r="N42" s="17">
        <f t="shared" si="3"/>
        <v>-27.8</v>
      </c>
      <c r="O42" s="17">
        <v>1</v>
      </c>
      <c r="P42" s="17">
        <v>1</v>
      </c>
      <c r="Q42" s="232" t="s">
        <v>170</v>
      </c>
    </row>
    <row r="43" spans="1:17" x14ac:dyDescent="0.15">
      <c r="A43" s="20">
        <v>37</v>
      </c>
      <c r="B43" s="20" t="s">
        <v>73</v>
      </c>
      <c r="C43" s="87"/>
      <c r="D43" s="87">
        <v>1373001</v>
      </c>
      <c r="E43" s="87">
        <v>630686</v>
      </c>
      <c r="F43" s="87">
        <v>695205</v>
      </c>
      <c r="G43" s="87">
        <v>756646</v>
      </c>
      <c r="H43" s="87">
        <v>990925</v>
      </c>
      <c r="I43" s="87">
        <v>1370309</v>
      </c>
      <c r="J43" s="87">
        <f t="shared" si="0"/>
        <v>-1373001</v>
      </c>
      <c r="K43" s="88">
        <f t="shared" si="1"/>
        <v>-100</v>
      </c>
      <c r="L43" s="17">
        <f t="shared" si="4"/>
        <v>81.5</v>
      </c>
      <c r="M43" s="17">
        <f t="shared" si="2"/>
        <v>-23.6</v>
      </c>
      <c r="N43" s="17">
        <f t="shared" si="3"/>
        <v>-27.7</v>
      </c>
      <c r="O43" s="17">
        <v>1</v>
      </c>
      <c r="P43" s="17">
        <v>1</v>
      </c>
      <c r="Q43" s="232" t="s">
        <v>170</v>
      </c>
    </row>
    <row r="44" spans="1:17" x14ac:dyDescent="0.15">
      <c r="A44" s="20">
        <v>38</v>
      </c>
      <c r="B44" s="20" t="s">
        <v>36</v>
      </c>
      <c r="C44" s="87"/>
      <c r="D44" s="87">
        <v>1045334</v>
      </c>
      <c r="E44" s="87">
        <v>484160</v>
      </c>
      <c r="F44" s="87">
        <v>533665</v>
      </c>
      <c r="G44" s="87">
        <v>604050</v>
      </c>
      <c r="H44" s="87">
        <v>792395</v>
      </c>
      <c r="I44" s="87">
        <v>1098452</v>
      </c>
      <c r="J44" s="87">
        <f t="shared" si="0"/>
        <v>-1045334</v>
      </c>
      <c r="K44" s="88">
        <f t="shared" si="1"/>
        <v>-100</v>
      </c>
      <c r="L44" s="17">
        <f t="shared" si="4"/>
        <v>73.099999999999994</v>
      </c>
      <c r="M44" s="17">
        <f t="shared" si="2"/>
        <v>-23.8</v>
      </c>
      <c r="N44" s="17">
        <f t="shared" si="3"/>
        <v>-27.9</v>
      </c>
      <c r="O44" s="17">
        <v>1</v>
      </c>
      <c r="P44" s="17">
        <v>1</v>
      </c>
      <c r="Q44" s="232" t="s">
        <v>170</v>
      </c>
    </row>
    <row r="45" spans="1:17" x14ac:dyDescent="0.15">
      <c r="A45" s="20">
        <v>39</v>
      </c>
      <c r="B45" s="20" t="s">
        <v>37</v>
      </c>
      <c r="C45" s="87"/>
      <c r="D45" s="87">
        <v>1176391</v>
      </c>
      <c r="E45" s="87">
        <v>551214</v>
      </c>
      <c r="F45" s="87">
        <v>607540</v>
      </c>
      <c r="G45" s="87">
        <v>653135</v>
      </c>
      <c r="H45" s="87">
        <v>857821</v>
      </c>
      <c r="I45" s="87">
        <v>1189527</v>
      </c>
      <c r="J45" s="87">
        <f t="shared" si="0"/>
        <v>-1176391</v>
      </c>
      <c r="K45" s="88">
        <f t="shared" si="1"/>
        <v>-100</v>
      </c>
      <c r="L45" s="17">
        <f t="shared" si="4"/>
        <v>80.099999999999994</v>
      </c>
      <c r="M45" s="17">
        <f t="shared" si="2"/>
        <v>-23.9</v>
      </c>
      <c r="N45" s="17">
        <f t="shared" si="3"/>
        <v>-27.9</v>
      </c>
      <c r="O45" s="17">
        <v>1</v>
      </c>
      <c r="P45" s="17">
        <v>1</v>
      </c>
      <c r="Q45" s="232" t="s">
        <v>170</v>
      </c>
    </row>
    <row r="46" spans="1:17" ht="14.25" thickBot="1" x14ac:dyDescent="0.2">
      <c r="A46" s="132">
        <v>40</v>
      </c>
      <c r="B46" s="132" t="s">
        <v>94</v>
      </c>
      <c r="C46" s="133"/>
      <c r="D46" s="133">
        <v>2422547</v>
      </c>
      <c r="E46" s="133">
        <v>964733</v>
      </c>
      <c r="F46" s="133">
        <v>1063359</v>
      </c>
      <c r="G46" s="133">
        <v>1190669</v>
      </c>
      <c r="H46" s="133">
        <v>1565664</v>
      </c>
      <c r="I46" s="133">
        <v>2178091</v>
      </c>
      <c r="J46" s="133">
        <f t="shared" si="0"/>
        <v>-2422547</v>
      </c>
      <c r="K46" s="134">
        <f t="shared" si="1"/>
        <v>-100</v>
      </c>
      <c r="L46" s="17">
        <f t="shared" si="4"/>
        <v>103.5</v>
      </c>
      <c r="M46" s="17">
        <f t="shared" si="2"/>
        <v>-24</v>
      </c>
      <c r="N46" s="17">
        <f t="shared" si="3"/>
        <v>-28.1</v>
      </c>
      <c r="O46" s="17">
        <v>1</v>
      </c>
      <c r="P46" s="17">
        <v>1</v>
      </c>
      <c r="Q46" s="232" t="s">
        <v>170</v>
      </c>
    </row>
    <row r="47" spans="1:17" ht="15" thickTop="1" x14ac:dyDescent="0.15">
      <c r="A47" s="372" t="s">
        <v>134</v>
      </c>
      <c r="B47" s="373"/>
      <c r="C47" s="135">
        <f>SUM(C7:C46)</f>
        <v>0</v>
      </c>
      <c r="D47" s="135">
        <f>SUM(D7:D46)</f>
        <v>120269649</v>
      </c>
      <c r="E47" s="135">
        <f>SUM(E7:E46)</f>
        <v>54749679</v>
      </c>
      <c r="F47" s="135">
        <f>SUMIF($O$7:$O$46,1,F7:F46)</f>
        <v>60341388</v>
      </c>
      <c r="G47" s="135">
        <f>SUMIF($O$7:$O$46,1,G7:G46)</f>
        <v>66735654</v>
      </c>
      <c r="H47" s="135">
        <f>SUMIF($O$7:$O$46,1,H7:H46)</f>
        <v>87006571</v>
      </c>
      <c r="I47" s="135">
        <f>SUMIF($O$7:$O$46,1,I7:I46)</f>
        <v>120805494</v>
      </c>
      <c r="J47" s="135">
        <f t="shared" si="0"/>
        <v>-120269649</v>
      </c>
      <c r="K47" s="136">
        <f t="shared" si="1"/>
        <v>-100</v>
      </c>
      <c r="L47" s="17">
        <f t="shared" si="4"/>
        <v>80.2</v>
      </c>
      <c r="M47" s="17">
        <f t="shared" ref="M47:N74" si="5">IF(H47=0,"　 －",ROUND((G47/H47-1)*100,1))</f>
        <v>-23.3</v>
      </c>
      <c r="N47" s="17">
        <f t="shared" si="3"/>
        <v>-28</v>
      </c>
    </row>
    <row r="48" spans="1:17" ht="14.25" x14ac:dyDescent="0.15">
      <c r="A48" s="166"/>
      <c r="B48" s="167"/>
      <c r="C48" s="168"/>
      <c r="D48" s="168"/>
      <c r="E48" s="168"/>
      <c r="F48" s="168"/>
      <c r="G48" s="168"/>
      <c r="H48" s="168"/>
      <c r="I48" s="168"/>
      <c r="J48" s="168"/>
      <c r="K48" s="169"/>
    </row>
    <row r="49" spans="1:17" x14ac:dyDescent="0.15">
      <c r="A49" s="19">
        <v>41</v>
      </c>
      <c r="B49" s="19" t="s">
        <v>38</v>
      </c>
      <c r="C49" s="164"/>
      <c r="D49" s="164">
        <v>769581</v>
      </c>
      <c r="E49" s="164">
        <v>351910</v>
      </c>
      <c r="F49" s="164">
        <v>387846</v>
      </c>
      <c r="G49" s="164">
        <v>399800</v>
      </c>
      <c r="H49" s="164">
        <v>530461</v>
      </c>
      <c r="I49" s="164">
        <v>743361</v>
      </c>
      <c r="J49" s="164">
        <f t="shared" si="0"/>
        <v>-769581</v>
      </c>
      <c r="K49" s="165">
        <f t="shared" si="1"/>
        <v>-100</v>
      </c>
      <c r="L49" s="17">
        <f t="shared" si="4"/>
        <v>92.5</v>
      </c>
      <c r="M49" s="17">
        <f t="shared" si="5"/>
        <v>-24.6</v>
      </c>
      <c r="N49" s="17">
        <f t="shared" si="3"/>
        <v>-28.6</v>
      </c>
      <c r="O49" s="17">
        <v>2</v>
      </c>
      <c r="P49" s="17">
        <v>2</v>
      </c>
      <c r="Q49" s="17" t="s">
        <v>170</v>
      </c>
    </row>
    <row r="50" spans="1:17" x14ac:dyDescent="0.15">
      <c r="A50" s="20">
        <v>42</v>
      </c>
      <c r="B50" s="20" t="s">
        <v>39</v>
      </c>
      <c r="C50" s="87"/>
      <c r="D50" s="87">
        <v>524393</v>
      </c>
      <c r="E50" s="87">
        <v>359888</v>
      </c>
      <c r="F50" s="87">
        <v>396908</v>
      </c>
      <c r="G50" s="87">
        <v>442964</v>
      </c>
      <c r="H50" s="87">
        <v>587310</v>
      </c>
      <c r="I50" s="87">
        <v>820607</v>
      </c>
      <c r="J50" s="87">
        <f t="shared" si="0"/>
        <v>-524393</v>
      </c>
      <c r="K50" s="88">
        <f t="shared" si="1"/>
        <v>-100</v>
      </c>
      <c r="L50" s="17">
        <f t="shared" si="4"/>
        <v>18.399999999999999</v>
      </c>
      <c r="M50" s="17">
        <f t="shared" si="5"/>
        <v>-24.6</v>
      </c>
      <c r="N50" s="17">
        <f t="shared" si="3"/>
        <v>-28.4</v>
      </c>
      <c r="O50" s="17">
        <v>2</v>
      </c>
      <c r="P50" s="17">
        <v>2</v>
      </c>
      <c r="Q50" s="232" t="s">
        <v>171</v>
      </c>
    </row>
    <row r="51" spans="1:17" x14ac:dyDescent="0.15">
      <c r="A51" s="20">
        <v>43</v>
      </c>
      <c r="B51" s="20" t="s">
        <v>40</v>
      </c>
      <c r="C51" s="87"/>
      <c r="D51" s="87">
        <v>758675</v>
      </c>
      <c r="E51" s="87">
        <v>364408</v>
      </c>
      <c r="F51" s="87">
        <v>401672</v>
      </c>
      <c r="G51" s="87">
        <v>462006</v>
      </c>
      <c r="H51" s="87">
        <v>609712</v>
      </c>
      <c r="I51" s="87">
        <v>850757</v>
      </c>
      <c r="J51" s="87">
        <f t="shared" si="0"/>
        <v>-758675</v>
      </c>
      <c r="K51" s="88">
        <f t="shared" si="1"/>
        <v>-100</v>
      </c>
      <c r="L51" s="17">
        <f t="shared" si="4"/>
        <v>64.2</v>
      </c>
      <c r="M51" s="17">
        <f t="shared" si="5"/>
        <v>-24.2</v>
      </c>
      <c r="N51" s="17">
        <f t="shared" si="3"/>
        <v>-28.3</v>
      </c>
      <c r="O51" s="17">
        <v>2</v>
      </c>
      <c r="P51" s="17">
        <v>2</v>
      </c>
      <c r="Q51" s="17" t="s">
        <v>170</v>
      </c>
    </row>
    <row r="52" spans="1:17" x14ac:dyDescent="0.15">
      <c r="A52" s="20">
        <v>44</v>
      </c>
      <c r="B52" s="20" t="s">
        <v>41</v>
      </c>
      <c r="C52" s="87"/>
      <c r="D52" s="87">
        <v>357156</v>
      </c>
      <c r="E52" s="87">
        <v>179218</v>
      </c>
      <c r="F52" s="87">
        <v>197562</v>
      </c>
      <c r="G52" s="87">
        <v>223022</v>
      </c>
      <c r="H52" s="87">
        <v>290237</v>
      </c>
      <c r="I52" s="87">
        <v>413782</v>
      </c>
      <c r="J52" s="87">
        <f t="shared" si="0"/>
        <v>-357156</v>
      </c>
      <c r="K52" s="88">
        <f t="shared" si="1"/>
        <v>-100</v>
      </c>
      <c r="L52" s="17">
        <f t="shared" si="4"/>
        <v>60.1</v>
      </c>
      <c r="M52" s="17">
        <f t="shared" si="5"/>
        <v>-23.2</v>
      </c>
      <c r="N52" s="17">
        <f t="shared" si="3"/>
        <v>-29.9</v>
      </c>
      <c r="O52" s="17">
        <v>2</v>
      </c>
      <c r="P52" s="17">
        <v>2</v>
      </c>
      <c r="Q52" s="17" t="s">
        <v>170</v>
      </c>
    </row>
    <row r="53" spans="1:17" x14ac:dyDescent="0.15">
      <c r="A53" s="20">
        <v>45</v>
      </c>
      <c r="B53" s="20" t="s">
        <v>42</v>
      </c>
      <c r="C53" s="87"/>
      <c r="D53" s="87">
        <v>422885</v>
      </c>
      <c r="E53" s="87">
        <v>190507</v>
      </c>
      <c r="F53" s="87">
        <v>209958</v>
      </c>
      <c r="G53" s="87">
        <v>212511</v>
      </c>
      <c r="H53" s="87">
        <v>276655</v>
      </c>
      <c r="I53" s="87">
        <v>394761</v>
      </c>
      <c r="J53" s="87">
        <f t="shared" si="0"/>
        <v>-422885</v>
      </c>
      <c r="K53" s="88">
        <f t="shared" si="1"/>
        <v>-100</v>
      </c>
      <c r="L53" s="17">
        <f t="shared" si="4"/>
        <v>99</v>
      </c>
      <c r="M53" s="17">
        <f t="shared" si="5"/>
        <v>-23.2</v>
      </c>
      <c r="N53" s="17">
        <f t="shared" si="3"/>
        <v>-29.9</v>
      </c>
      <c r="O53" s="17">
        <v>2</v>
      </c>
      <c r="P53" s="17">
        <v>2</v>
      </c>
      <c r="Q53" s="17" t="s">
        <v>170</v>
      </c>
    </row>
    <row r="54" spans="1:17" x14ac:dyDescent="0.15">
      <c r="A54" s="20">
        <v>46</v>
      </c>
      <c r="B54" s="20" t="s">
        <v>43</v>
      </c>
      <c r="C54" s="87"/>
      <c r="D54" s="87">
        <v>483694</v>
      </c>
      <c r="E54" s="87">
        <v>214904</v>
      </c>
      <c r="F54" s="87">
        <v>236899</v>
      </c>
      <c r="G54" s="87">
        <v>266207</v>
      </c>
      <c r="H54" s="87">
        <v>347061</v>
      </c>
      <c r="I54" s="87">
        <v>494091</v>
      </c>
      <c r="J54" s="87">
        <f t="shared" si="0"/>
        <v>-483694</v>
      </c>
      <c r="K54" s="88">
        <f t="shared" si="1"/>
        <v>-100</v>
      </c>
      <c r="L54" s="17">
        <f t="shared" si="4"/>
        <v>81.7</v>
      </c>
      <c r="M54" s="17">
        <f t="shared" si="5"/>
        <v>-23.3</v>
      </c>
      <c r="N54" s="17">
        <f t="shared" si="3"/>
        <v>-29.8</v>
      </c>
      <c r="O54" s="17">
        <v>2</v>
      </c>
      <c r="P54" s="17">
        <v>2</v>
      </c>
      <c r="Q54" s="17" t="s">
        <v>170</v>
      </c>
    </row>
    <row r="55" spans="1:17" x14ac:dyDescent="0.15">
      <c r="A55" s="20">
        <v>47</v>
      </c>
      <c r="B55" s="20" t="s">
        <v>44</v>
      </c>
      <c r="C55" s="87"/>
      <c r="D55" s="87">
        <v>668670</v>
      </c>
      <c r="E55" s="87">
        <v>319949</v>
      </c>
      <c r="F55" s="87">
        <v>352580</v>
      </c>
      <c r="G55" s="87">
        <v>417272</v>
      </c>
      <c r="H55" s="87">
        <v>551249</v>
      </c>
      <c r="I55" s="87">
        <v>769964</v>
      </c>
      <c r="J55" s="87">
        <f t="shared" si="0"/>
        <v>-668670</v>
      </c>
      <c r="K55" s="88">
        <f t="shared" si="1"/>
        <v>-100</v>
      </c>
      <c r="L55" s="17">
        <f t="shared" si="4"/>
        <v>60.2</v>
      </c>
      <c r="M55" s="17">
        <f t="shared" si="5"/>
        <v>-24.3</v>
      </c>
      <c r="N55" s="17">
        <f t="shared" si="3"/>
        <v>-28.4</v>
      </c>
      <c r="O55" s="17">
        <v>2</v>
      </c>
      <c r="P55" s="17">
        <v>2</v>
      </c>
      <c r="Q55" s="17" t="s">
        <v>170</v>
      </c>
    </row>
    <row r="56" spans="1:17" x14ac:dyDescent="0.15">
      <c r="A56" s="20">
        <v>48</v>
      </c>
      <c r="B56" s="20" t="s">
        <v>45</v>
      </c>
      <c r="C56" s="87"/>
      <c r="D56" s="87">
        <v>553767</v>
      </c>
      <c r="E56" s="87">
        <v>242457</v>
      </c>
      <c r="F56" s="87">
        <v>267292</v>
      </c>
      <c r="G56" s="87">
        <v>304490</v>
      </c>
      <c r="H56" s="87">
        <v>399519</v>
      </c>
      <c r="I56" s="87">
        <v>565279</v>
      </c>
      <c r="J56" s="87">
        <f t="shared" si="0"/>
        <v>-553767</v>
      </c>
      <c r="K56" s="88">
        <f t="shared" si="1"/>
        <v>-100</v>
      </c>
      <c r="L56" s="17">
        <f t="shared" si="4"/>
        <v>81.900000000000006</v>
      </c>
      <c r="M56" s="17">
        <f t="shared" si="5"/>
        <v>-23.8</v>
      </c>
      <c r="N56" s="17">
        <f t="shared" si="3"/>
        <v>-29.3</v>
      </c>
      <c r="O56" s="17">
        <v>2</v>
      </c>
      <c r="P56" s="17">
        <v>2</v>
      </c>
      <c r="Q56" s="17" t="s">
        <v>170</v>
      </c>
    </row>
    <row r="57" spans="1:17" x14ac:dyDescent="0.15">
      <c r="A57" s="20">
        <v>49</v>
      </c>
      <c r="B57" s="20" t="s">
        <v>46</v>
      </c>
      <c r="C57" s="87"/>
      <c r="D57" s="87">
        <v>511223</v>
      </c>
      <c r="E57" s="87">
        <v>234804</v>
      </c>
      <c r="F57" s="87">
        <v>258822</v>
      </c>
      <c r="G57" s="87">
        <v>290229</v>
      </c>
      <c r="H57" s="87">
        <v>379665</v>
      </c>
      <c r="I57" s="87">
        <v>538036</v>
      </c>
      <c r="J57" s="87">
        <f t="shared" si="0"/>
        <v>-511223</v>
      </c>
      <c r="K57" s="88">
        <f t="shared" si="1"/>
        <v>-100</v>
      </c>
      <c r="L57" s="17">
        <f t="shared" si="4"/>
        <v>76.099999999999994</v>
      </c>
      <c r="M57" s="17">
        <f t="shared" si="5"/>
        <v>-23.6</v>
      </c>
      <c r="N57" s="17">
        <f t="shared" si="3"/>
        <v>-29.4</v>
      </c>
      <c r="O57" s="17">
        <v>2</v>
      </c>
      <c r="P57" s="17">
        <v>2</v>
      </c>
      <c r="Q57" s="17" t="s">
        <v>170</v>
      </c>
    </row>
    <row r="58" spans="1:17" x14ac:dyDescent="0.15">
      <c r="A58" s="20">
        <v>50</v>
      </c>
      <c r="B58" s="20" t="s">
        <v>47</v>
      </c>
      <c r="C58" s="87"/>
      <c r="D58" s="87">
        <v>413672</v>
      </c>
      <c r="E58" s="87">
        <v>198485</v>
      </c>
      <c r="F58" s="87">
        <v>218792</v>
      </c>
      <c r="G58" s="87">
        <v>250645</v>
      </c>
      <c r="H58" s="87">
        <v>326144</v>
      </c>
      <c r="I58" s="87">
        <v>464564</v>
      </c>
      <c r="J58" s="87">
        <f t="shared" si="0"/>
        <v>-413672</v>
      </c>
      <c r="K58" s="88">
        <f t="shared" si="1"/>
        <v>-100</v>
      </c>
      <c r="L58" s="17">
        <f t="shared" si="4"/>
        <v>65</v>
      </c>
      <c r="M58" s="17">
        <f t="shared" si="5"/>
        <v>-23.1</v>
      </c>
      <c r="N58" s="17">
        <f t="shared" si="3"/>
        <v>-29.8</v>
      </c>
      <c r="O58" s="17">
        <v>2</v>
      </c>
      <c r="P58" s="17">
        <v>2</v>
      </c>
      <c r="Q58" s="17" t="s">
        <v>170</v>
      </c>
    </row>
    <row r="59" spans="1:17" x14ac:dyDescent="0.15">
      <c r="A59" s="20">
        <v>51</v>
      </c>
      <c r="B59" s="20" t="s">
        <v>95</v>
      </c>
      <c r="C59" s="87"/>
      <c r="D59" s="87">
        <v>506915</v>
      </c>
      <c r="E59" s="87">
        <v>244065</v>
      </c>
      <c r="F59" s="87">
        <v>268841</v>
      </c>
      <c r="G59" s="87">
        <v>306991</v>
      </c>
      <c r="H59" s="87">
        <v>401760</v>
      </c>
      <c r="I59" s="87">
        <v>570125</v>
      </c>
      <c r="J59" s="87">
        <f t="shared" si="0"/>
        <v>-506915</v>
      </c>
      <c r="K59" s="88">
        <f t="shared" si="1"/>
        <v>-100</v>
      </c>
      <c r="L59" s="17">
        <f t="shared" si="4"/>
        <v>65.099999999999994</v>
      </c>
      <c r="M59" s="17">
        <f t="shared" si="5"/>
        <v>-23.6</v>
      </c>
      <c r="N59" s="17">
        <f t="shared" si="3"/>
        <v>-29.5</v>
      </c>
      <c r="O59" s="17">
        <v>2</v>
      </c>
      <c r="P59" s="17">
        <v>2</v>
      </c>
      <c r="Q59" s="17" t="s">
        <v>170</v>
      </c>
    </row>
    <row r="60" spans="1:17" x14ac:dyDescent="0.15">
      <c r="A60" s="20">
        <v>52</v>
      </c>
      <c r="B60" s="20" t="s">
        <v>48</v>
      </c>
      <c r="C60" s="87"/>
      <c r="D60" s="87">
        <v>306741</v>
      </c>
      <c r="E60" s="87">
        <v>148628</v>
      </c>
      <c r="F60" s="87">
        <v>163853</v>
      </c>
      <c r="G60" s="87">
        <v>180528</v>
      </c>
      <c r="H60" s="87">
        <v>232722</v>
      </c>
      <c r="I60" s="87">
        <v>332452</v>
      </c>
      <c r="J60" s="87">
        <f t="shared" si="0"/>
        <v>-306741</v>
      </c>
      <c r="K60" s="88">
        <f t="shared" si="1"/>
        <v>-100</v>
      </c>
      <c r="L60" s="17">
        <f t="shared" si="4"/>
        <v>69.900000000000006</v>
      </c>
      <c r="M60" s="17">
        <f t="shared" si="5"/>
        <v>-22.4</v>
      </c>
      <c r="N60" s="17">
        <f t="shared" si="3"/>
        <v>-30</v>
      </c>
      <c r="O60" s="17">
        <v>2</v>
      </c>
      <c r="P60" s="17">
        <v>2</v>
      </c>
      <c r="Q60" s="17" t="s">
        <v>170</v>
      </c>
    </row>
    <row r="61" spans="1:17" x14ac:dyDescent="0.15">
      <c r="A61" s="20">
        <v>53</v>
      </c>
      <c r="B61" s="20" t="s">
        <v>49</v>
      </c>
      <c r="C61" s="87"/>
      <c r="D61" s="87">
        <v>323345</v>
      </c>
      <c r="E61" s="87">
        <v>161021</v>
      </c>
      <c r="F61" s="87">
        <v>177478</v>
      </c>
      <c r="G61" s="87">
        <v>200390</v>
      </c>
      <c r="H61" s="87">
        <v>257633</v>
      </c>
      <c r="I61" s="87">
        <v>367120</v>
      </c>
      <c r="J61" s="87">
        <f t="shared" si="0"/>
        <v>-323345</v>
      </c>
      <c r="K61" s="88">
        <f t="shared" si="1"/>
        <v>-100</v>
      </c>
      <c r="L61" s="17">
        <f t="shared" si="4"/>
        <v>61.4</v>
      </c>
      <c r="M61" s="17">
        <f t="shared" si="5"/>
        <v>-22.2</v>
      </c>
      <c r="N61" s="17">
        <f t="shared" si="3"/>
        <v>-29.8</v>
      </c>
      <c r="O61" s="17">
        <v>2</v>
      </c>
      <c r="P61" s="17">
        <v>2</v>
      </c>
      <c r="Q61" s="17" t="s">
        <v>170</v>
      </c>
    </row>
    <row r="62" spans="1:17" x14ac:dyDescent="0.15">
      <c r="A62" s="20">
        <v>54</v>
      </c>
      <c r="B62" s="20" t="s">
        <v>50</v>
      </c>
      <c r="C62" s="87"/>
      <c r="D62" s="87">
        <v>270916</v>
      </c>
      <c r="E62" s="87">
        <v>139611</v>
      </c>
      <c r="F62" s="87">
        <v>153934</v>
      </c>
      <c r="G62" s="87">
        <v>170407</v>
      </c>
      <c r="H62" s="87">
        <v>219960</v>
      </c>
      <c r="I62" s="87">
        <v>314261</v>
      </c>
      <c r="J62" s="87">
        <f t="shared" si="0"/>
        <v>-270916</v>
      </c>
      <c r="K62" s="88">
        <f t="shared" si="1"/>
        <v>-100</v>
      </c>
      <c r="L62" s="17">
        <f t="shared" si="4"/>
        <v>59</v>
      </c>
      <c r="M62" s="17">
        <f t="shared" si="5"/>
        <v>-22.5</v>
      </c>
      <c r="N62" s="17">
        <f t="shared" si="3"/>
        <v>-30</v>
      </c>
      <c r="O62" s="17">
        <v>2</v>
      </c>
      <c r="P62" s="17">
        <v>2</v>
      </c>
      <c r="Q62" s="17" t="s">
        <v>170</v>
      </c>
    </row>
    <row r="63" spans="1:17" x14ac:dyDescent="0.15">
      <c r="A63" s="20">
        <v>55</v>
      </c>
      <c r="B63" s="20" t="s">
        <v>96</v>
      </c>
      <c r="C63" s="87"/>
      <c r="D63" s="87">
        <v>474116</v>
      </c>
      <c r="E63" s="87">
        <v>243042</v>
      </c>
      <c r="F63" s="87">
        <v>267903</v>
      </c>
      <c r="G63" s="87">
        <v>299640</v>
      </c>
      <c r="H63" s="87">
        <v>386116</v>
      </c>
      <c r="I63" s="87">
        <v>548058</v>
      </c>
      <c r="J63" s="87">
        <f t="shared" si="0"/>
        <v>-474116</v>
      </c>
      <c r="K63" s="88">
        <f t="shared" si="1"/>
        <v>-100</v>
      </c>
      <c r="L63" s="17">
        <f t="shared" si="4"/>
        <v>58.2</v>
      </c>
      <c r="M63" s="17">
        <f t="shared" si="5"/>
        <v>-22.4</v>
      </c>
      <c r="N63" s="17">
        <f t="shared" si="3"/>
        <v>-29.5</v>
      </c>
      <c r="O63" s="17">
        <v>2</v>
      </c>
      <c r="P63" s="17">
        <v>2</v>
      </c>
      <c r="Q63" s="17" t="s">
        <v>170</v>
      </c>
    </row>
    <row r="64" spans="1:17" x14ac:dyDescent="0.15">
      <c r="A64" s="20">
        <v>56</v>
      </c>
      <c r="B64" s="20" t="s">
        <v>51</v>
      </c>
      <c r="C64" s="87"/>
      <c r="D64" s="87">
        <v>148392</v>
      </c>
      <c r="E64" s="87">
        <v>88740</v>
      </c>
      <c r="F64" s="87">
        <v>97811</v>
      </c>
      <c r="G64" s="87">
        <v>112801</v>
      </c>
      <c r="H64" s="87">
        <v>146072</v>
      </c>
      <c r="I64" s="87">
        <v>206900</v>
      </c>
      <c r="J64" s="87">
        <f t="shared" si="0"/>
        <v>-148392</v>
      </c>
      <c r="K64" s="88">
        <f t="shared" si="1"/>
        <v>-100</v>
      </c>
      <c r="L64" s="17">
        <f t="shared" si="4"/>
        <v>31.6</v>
      </c>
      <c r="M64" s="17">
        <f t="shared" si="5"/>
        <v>-22.8</v>
      </c>
      <c r="N64" s="17">
        <f t="shared" si="3"/>
        <v>-29.4</v>
      </c>
      <c r="O64" s="17">
        <v>2</v>
      </c>
      <c r="P64" s="17">
        <v>2</v>
      </c>
      <c r="Q64" s="17" t="s">
        <v>170</v>
      </c>
    </row>
    <row r="65" spans="1:17" x14ac:dyDescent="0.15">
      <c r="A65" s="20">
        <v>57</v>
      </c>
      <c r="B65" s="20" t="s">
        <v>52</v>
      </c>
      <c r="C65" s="87"/>
      <c r="D65" s="87">
        <v>328829</v>
      </c>
      <c r="E65" s="87">
        <v>164032</v>
      </c>
      <c r="F65" s="87">
        <v>180785</v>
      </c>
      <c r="G65" s="87">
        <v>199240</v>
      </c>
      <c r="H65" s="87">
        <v>256148</v>
      </c>
      <c r="I65" s="87">
        <v>361201</v>
      </c>
      <c r="J65" s="87">
        <f t="shared" si="0"/>
        <v>-328829</v>
      </c>
      <c r="K65" s="88">
        <f t="shared" si="1"/>
        <v>-100</v>
      </c>
      <c r="L65" s="17">
        <f t="shared" si="4"/>
        <v>65</v>
      </c>
      <c r="M65" s="17">
        <f t="shared" si="5"/>
        <v>-22.2</v>
      </c>
      <c r="N65" s="17">
        <f t="shared" si="3"/>
        <v>-29.1</v>
      </c>
      <c r="O65" s="17">
        <v>2</v>
      </c>
      <c r="P65" s="17">
        <v>2</v>
      </c>
      <c r="Q65" s="17" t="s">
        <v>170</v>
      </c>
    </row>
    <row r="66" spans="1:17" x14ac:dyDescent="0.15">
      <c r="A66" s="20">
        <v>58</v>
      </c>
      <c r="B66" s="20" t="s">
        <v>97</v>
      </c>
      <c r="C66" s="87"/>
      <c r="D66" s="87">
        <v>463988</v>
      </c>
      <c r="E66" s="87">
        <v>216916</v>
      </c>
      <c r="F66" s="87">
        <v>238985</v>
      </c>
      <c r="G66" s="87">
        <v>264516</v>
      </c>
      <c r="H66" s="87">
        <v>340455</v>
      </c>
      <c r="I66" s="87">
        <v>478895</v>
      </c>
      <c r="J66" s="87">
        <f t="shared" si="0"/>
        <v>-463988</v>
      </c>
      <c r="K66" s="88">
        <f t="shared" si="1"/>
        <v>-100</v>
      </c>
      <c r="L66" s="17">
        <f t="shared" si="4"/>
        <v>75.400000000000006</v>
      </c>
      <c r="M66" s="17">
        <f t="shared" si="5"/>
        <v>-22.3</v>
      </c>
      <c r="N66" s="17">
        <f t="shared" si="3"/>
        <v>-28.9</v>
      </c>
      <c r="O66" s="17">
        <v>2</v>
      </c>
      <c r="P66" s="17">
        <v>2</v>
      </c>
      <c r="Q66" s="17" t="s">
        <v>170</v>
      </c>
    </row>
    <row r="67" spans="1:17" x14ac:dyDescent="0.15">
      <c r="A67" s="20">
        <v>59</v>
      </c>
      <c r="B67" s="20" t="s">
        <v>53</v>
      </c>
      <c r="C67" s="87"/>
      <c r="D67" s="87">
        <v>670581</v>
      </c>
      <c r="E67" s="87">
        <v>284896</v>
      </c>
      <c r="F67" s="87">
        <v>313998</v>
      </c>
      <c r="G67" s="87">
        <v>348085</v>
      </c>
      <c r="H67" s="87">
        <v>458685</v>
      </c>
      <c r="I67" s="87">
        <v>642802</v>
      </c>
      <c r="J67" s="87">
        <f t="shared" si="0"/>
        <v>-670581</v>
      </c>
      <c r="K67" s="88">
        <f t="shared" si="1"/>
        <v>-100</v>
      </c>
      <c r="L67" s="17">
        <f t="shared" si="4"/>
        <v>92.6</v>
      </c>
      <c r="M67" s="17">
        <f t="shared" si="5"/>
        <v>-24.1</v>
      </c>
      <c r="N67" s="17" t="s">
        <v>104</v>
      </c>
      <c r="O67" s="17">
        <v>2</v>
      </c>
      <c r="P67" s="17">
        <v>2</v>
      </c>
      <c r="Q67" s="17" t="s">
        <v>170</v>
      </c>
    </row>
    <row r="68" spans="1:17" x14ac:dyDescent="0.15">
      <c r="A68" s="20">
        <v>60</v>
      </c>
      <c r="B68" s="20" t="s">
        <v>54</v>
      </c>
      <c r="C68" s="87"/>
      <c r="D68" s="87">
        <v>759555</v>
      </c>
      <c r="E68" s="87">
        <v>332537</v>
      </c>
      <c r="F68" s="87">
        <v>366506</v>
      </c>
      <c r="G68" s="87">
        <v>418632</v>
      </c>
      <c r="H68" s="87">
        <v>545924</v>
      </c>
      <c r="I68" s="87">
        <v>762296</v>
      </c>
      <c r="J68" s="87">
        <f t="shared" si="0"/>
        <v>-759555</v>
      </c>
      <c r="K68" s="88">
        <f t="shared" si="1"/>
        <v>-100</v>
      </c>
      <c r="L68" s="17">
        <f t="shared" si="4"/>
        <v>81.400000000000006</v>
      </c>
      <c r="M68" s="17">
        <f t="shared" si="5"/>
        <v>-23.3</v>
      </c>
      <c r="N68" s="17">
        <f t="shared" si="3"/>
        <v>-28.4</v>
      </c>
      <c r="O68" s="17">
        <v>2</v>
      </c>
      <c r="P68" s="17">
        <v>2</v>
      </c>
      <c r="Q68" s="17" t="s">
        <v>170</v>
      </c>
    </row>
    <row r="69" spans="1:17" x14ac:dyDescent="0.15">
      <c r="A69" s="20">
        <v>61</v>
      </c>
      <c r="B69" s="20" t="s">
        <v>58</v>
      </c>
      <c r="C69" s="87"/>
      <c r="D69" s="87">
        <v>710633</v>
      </c>
      <c r="E69" s="87">
        <v>334030</v>
      </c>
      <c r="F69" s="87">
        <v>368154</v>
      </c>
      <c r="G69" s="87">
        <v>426583</v>
      </c>
      <c r="H69" s="87">
        <v>564627</v>
      </c>
      <c r="I69" s="87">
        <v>790041</v>
      </c>
      <c r="J69" s="87">
        <f t="shared" si="0"/>
        <v>-710633</v>
      </c>
      <c r="K69" s="88">
        <f t="shared" si="1"/>
        <v>-100</v>
      </c>
      <c r="L69" s="17">
        <f t="shared" si="4"/>
        <v>66.599999999999994</v>
      </c>
      <c r="M69" s="17">
        <f t="shared" si="5"/>
        <v>-24.4</v>
      </c>
      <c r="N69" s="17">
        <f t="shared" si="3"/>
        <v>-28.5</v>
      </c>
      <c r="O69" s="17">
        <v>2</v>
      </c>
      <c r="P69" s="17">
        <v>2</v>
      </c>
      <c r="Q69" s="17" t="s">
        <v>170</v>
      </c>
    </row>
    <row r="70" spans="1:17" x14ac:dyDescent="0.15">
      <c r="A70" s="20">
        <v>62</v>
      </c>
      <c r="B70" s="20" t="s">
        <v>59</v>
      </c>
      <c r="C70" s="87"/>
      <c r="D70" s="87">
        <v>964479</v>
      </c>
      <c r="E70" s="87">
        <v>446396</v>
      </c>
      <c r="F70" s="87">
        <v>492069</v>
      </c>
      <c r="G70" s="87">
        <v>544454</v>
      </c>
      <c r="H70" s="87">
        <v>716203</v>
      </c>
      <c r="I70" s="87">
        <v>996283</v>
      </c>
      <c r="J70" s="87">
        <f t="shared" si="0"/>
        <v>-964479</v>
      </c>
      <c r="K70" s="88">
        <f t="shared" si="1"/>
        <v>-100</v>
      </c>
      <c r="L70" s="17">
        <f t="shared" si="4"/>
        <v>77.099999999999994</v>
      </c>
      <c r="M70" s="17">
        <f t="shared" si="5"/>
        <v>-24</v>
      </c>
      <c r="N70" s="17">
        <f t="shared" si="3"/>
        <v>-28.1</v>
      </c>
      <c r="O70" s="17">
        <v>2</v>
      </c>
      <c r="P70" s="17">
        <v>2</v>
      </c>
      <c r="Q70" s="17" t="s">
        <v>170</v>
      </c>
    </row>
    <row r="71" spans="1:17" x14ac:dyDescent="0.15">
      <c r="A71" s="20">
        <v>63</v>
      </c>
      <c r="B71" s="20" t="s">
        <v>63</v>
      </c>
      <c r="C71" s="87"/>
      <c r="D71" s="87">
        <v>962807</v>
      </c>
      <c r="E71" s="87">
        <v>430310</v>
      </c>
      <c r="F71" s="87">
        <v>474290</v>
      </c>
      <c r="G71" s="87">
        <v>545065</v>
      </c>
      <c r="H71" s="87">
        <v>716498</v>
      </c>
      <c r="I71" s="87">
        <v>995210</v>
      </c>
      <c r="J71" s="87">
        <f>SUM(C71-D71)</f>
        <v>-962807</v>
      </c>
      <c r="K71" s="88">
        <f>IF(D71=0,"　　－",ROUND((C71/D71-1)*100,1))</f>
        <v>-100</v>
      </c>
      <c r="L71" s="17">
        <f t="shared" si="4"/>
        <v>76.599999999999994</v>
      </c>
      <c r="M71" s="17">
        <f t="shared" si="5"/>
        <v>-23.9</v>
      </c>
      <c r="N71" s="17">
        <f t="shared" si="5"/>
        <v>-28</v>
      </c>
      <c r="O71" s="17">
        <v>2</v>
      </c>
      <c r="P71" s="17">
        <v>2</v>
      </c>
      <c r="Q71" s="17" t="s">
        <v>170</v>
      </c>
    </row>
    <row r="72" spans="1:17" ht="14.25" thickBot="1" x14ac:dyDescent="0.2">
      <c r="A72" s="39">
        <v>64</v>
      </c>
      <c r="B72" s="39" t="s">
        <v>64</v>
      </c>
      <c r="C72" s="137"/>
      <c r="D72" s="137">
        <v>631496</v>
      </c>
      <c r="E72" s="137">
        <v>307020</v>
      </c>
      <c r="F72" s="137">
        <v>338007</v>
      </c>
      <c r="G72" s="137">
        <v>370247</v>
      </c>
      <c r="H72" s="137">
        <v>491955</v>
      </c>
      <c r="I72" s="137">
        <v>691333</v>
      </c>
      <c r="J72" s="137">
        <f>SUM(C72-D72)</f>
        <v>-631496</v>
      </c>
      <c r="K72" s="138">
        <f>IF(D72=0,"　　－",ROUND((C72/D72-1)*100,1))</f>
        <v>-100</v>
      </c>
      <c r="L72" s="17">
        <f>IF(G72=0,"　　－",ROUND((D72/G72-1)*100,1))</f>
        <v>70.599999999999994</v>
      </c>
      <c r="M72" s="17">
        <f t="shared" si="5"/>
        <v>-24.7</v>
      </c>
      <c r="N72" s="17">
        <f t="shared" si="5"/>
        <v>-28.8</v>
      </c>
      <c r="O72" s="17">
        <v>2</v>
      </c>
      <c r="P72" s="17">
        <v>2</v>
      </c>
      <c r="Q72" s="17" t="s">
        <v>170</v>
      </c>
    </row>
    <row r="73" spans="1:17" ht="15" thickTop="1" x14ac:dyDescent="0.15">
      <c r="A73" s="372" t="s">
        <v>132</v>
      </c>
      <c r="B73" s="373"/>
      <c r="C73" s="135">
        <f>SUM(C49:C72)</f>
        <v>0</v>
      </c>
      <c r="D73" s="135">
        <f t="shared" ref="D73:I73" si="6">SUM(D49:D72)</f>
        <v>12986509</v>
      </c>
      <c r="E73" s="135">
        <f t="shared" si="6"/>
        <v>6197774</v>
      </c>
      <c r="F73" s="135">
        <f t="shared" si="6"/>
        <v>6830945</v>
      </c>
      <c r="G73" s="135">
        <f t="shared" si="6"/>
        <v>7656725</v>
      </c>
      <c r="H73" s="135">
        <f t="shared" si="6"/>
        <v>10032771</v>
      </c>
      <c r="I73" s="135">
        <f t="shared" si="6"/>
        <v>14112179</v>
      </c>
      <c r="J73" s="135">
        <f>SUM(C73-D73)</f>
        <v>-12986509</v>
      </c>
      <c r="K73" s="136">
        <f>IF(D73=0,"　　－",ROUND((C73/D73-1)*100,1))</f>
        <v>-100</v>
      </c>
      <c r="L73" s="17">
        <f>IF(G73=0,"　　－",ROUND((D73/G73-1)*100,1))</f>
        <v>69.599999999999994</v>
      </c>
      <c r="M73" s="17">
        <f t="shared" si="5"/>
        <v>-23.7</v>
      </c>
      <c r="N73" s="17">
        <f t="shared" si="5"/>
        <v>-28.9</v>
      </c>
    </row>
    <row r="74" spans="1:17" ht="14.25" x14ac:dyDescent="0.15">
      <c r="A74" s="374" t="s">
        <v>133</v>
      </c>
      <c r="B74" s="375"/>
      <c r="C74" s="87">
        <f t="shared" ref="C74:I74" si="7">C47+C73</f>
        <v>0</v>
      </c>
      <c r="D74" s="87">
        <f t="shared" si="7"/>
        <v>133256158</v>
      </c>
      <c r="E74" s="87">
        <f t="shared" si="7"/>
        <v>60947453</v>
      </c>
      <c r="F74" s="87">
        <f t="shared" si="7"/>
        <v>67172333</v>
      </c>
      <c r="G74" s="87">
        <f t="shared" si="7"/>
        <v>74392379</v>
      </c>
      <c r="H74" s="87">
        <f t="shared" si="7"/>
        <v>97039342</v>
      </c>
      <c r="I74" s="87">
        <f t="shared" si="7"/>
        <v>134917673</v>
      </c>
      <c r="J74" s="87">
        <f>SUM(C74-D74)</f>
        <v>-133256158</v>
      </c>
      <c r="K74" s="88">
        <f>IF(D74=0,"　　－",ROUND((C74/D74-1)*100,1))</f>
        <v>-100</v>
      </c>
      <c r="L74" s="17">
        <f>IF(G74=0,"　　－",ROUND((D74/G74-1)*100,1))</f>
        <v>79.099999999999994</v>
      </c>
      <c r="M74" s="17">
        <f t="shared" si="5"/>
        <v>-23.3</v>
      </c>
      <c r="N74" s="17">
        <f t="shared" si="5"/>
        <v>-28.1</v>
      </c>
    </row>
    <row r="75" spans="1:17" x14ac:dyDescent="0.15">
      <c r="A75" s="17" t="s">
        <v>120</v>
      </c>
      <c r="C75" s="160">
        <f>SUMIF($Q$7:$Q$72,"不",C7:C72)</f>
        <v>0</v>
      </c>
      <c r="D75" s="160">
        <f>SUMIF($Q$7:$Q$72,"不",D7:D72)</f>
        <v>127663469</v>
      </c>
      <c r="E75" s="160">
        <v>44749817</v>
      </c>
      <c r="F75" s="160">
        <v>52554300</v>
      </c>
      <c r="G75" s="160">
        <v>66950315</v>
      </c>
      <c r="H75" s="160">
        <v>88441050</v>
      </c>
      <c r="I75" s="160">
        <v>123071317</v>
      </c>
      <c r="J75" s="160">
        <f>SUM(C75-D75)</f>
        <v>-127663469</v>
      </c>
      <c r="K75" s="161">
        <f>IF(D75=0,"　　－",ROUND((C75/D75-1)*100,1))</f>
        <v>-100</v>
      </c>
    </row>
    <row r="77" spans="1:17" x14ac:dyDescent="0.15">
      <c r="A77" s="21"/>
    </row>
  </sheetData>
  <mergeCells count="4">
    <mergeCell ref="A4:A6"/>
    <mergeCell ref="A47:B47"/>
    <mergeCell ref="A73:B73"/>
    <mergeCell ref="A74:B74"/>
  </mergeCells>
  <phoneticPr fontId="5"/>
  <pageMargins left="0.78740157480314965" right="0.59055118110236227" top="0.98425196850393704" bottom="0.98425196850393704" header="0.51181102362204722" footer="0.51181102362204722"/>
  <pageSetup paperSize="9" scale="108" orientation="portrait" r:id="rId1"/>
  <headerFooter alignWithMargins="0"/>
  <rowBreaks count="1" manualBreakCount="1">
    <brk id="48" max="10"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50"/>
  <sheetViews>
    <sheetView view="pageBreakPreview" zoomScaleNormal="105" workbookViewId="0">
      <pane xSplit="1" ySplit="5" topLeftCell="B6" activePane="bottomRight" state="frozen"/>
      <selection activeCell="G28" sqref="G28"/>
      <selection pane="topRight" activeCell="G28" sqref="G28"/>
      <selection pane="bottomLeft" activeCell="G28" sqref="G28"/>
      <selection pane="bottomRight" activeCell="G28" sqref="G28"/>
    </sheetView>
  </sheetViews>
  <sheetFormatPr defaultColWidth="9" defaultRowHeight="13.5" x14ac:dyDescent="0.15"/>
  <cols>
    <col min="1" max="1" width="5.75" style="22" customWidth="1"/>
    <col min="2" max="2" width="12.5" style="22" customWidth="1"/>
    <col min="3" max="3" width="12.875" style="22" customWidth="1"/>
    <col min="4" max="5" width="14.125" style="22" customWidth="1"/>
    <col min="6" max="6" width="10.625" style="23" customWidth="1"/>
    <col min="7" max="7" width="14.25" style="23" customWidth="1"/>
    <col min="8" max="8" width="10.625" style="23" customWidth="1"/>
    <col min="9" max="10" width="13.875" style="23" customWidth="1"/>
    <col min="11" max="11" width="10.625" style="23" customWidth="1"/>
    <col min="12" max="12" width="10.625" style="22" customWidth="1"/>
    <col min="13" max="13" width="9.375" style="22" customWidth="1"/>
    <col min="14" max="16384" width="9" style="22"/>
  </cols>
  <sheetData>
    <row r="1" spans="1:12" ht="14.25" customHeight="1" x14ac:dyDescent="0.15">
      <c r="A1" s="22" t="s">
        <v>106</v>
      </c>
      <c r="D1" s="37" t="s">
        <v>163</v>
      </c>
      <c r="E1" s="37"/>
      <c r="F1" s="24"/>
      <c r="G1" s="24"/>
      <c r="H1" s="24"/>
      <c r="I1" s="24"/>
      <c r="J1" s="24"/>
      <c r="K1" s="24"/>
      <c r="L1" s="37"/>
    </row>
    <row r="2" spans="1:12" ht="14.25" customHeight="1" thickBot="1" x14ac:dyDescent="0.2"/>
    <row r="3" spans="1:12" ht="14.25" customHeight="1" thickTop="1" thickBot="1" x14ac:dyDescent="0.2">
      <c r="B3" s="376" t="s">
        <v>161</v>
      </c>
      <c r="C3" s="377"/>
      <c r="D3" s="377"/>
      <c r="E3" s="377"/>
      <c r="F3" s="378"/>
      <c r="G3" s="379" t="s">
        <v>162</v>
      </c>
      <c r="H3" s="380"/>
      <c r="I3" s="380"/>
      <c r="J3" s="380"/>
      <c r="K3" s="381"/>
    </row>
    <row r="4" spans="1:12" s="154" customFormat="1" ht="14.25" customHeight="1" thickTop="1" x14ac:dyDescent="0.15">
      <c r="A4" s="174"/>
      <c r="B4" s="179" t="s">
        <v>148</v>
      </c>
      <c r="C4" s="180" t="s">
        <v>107</v>
      </c>
      <c r="D4" s="181" t="s">
        <v>149</v>
      </c>
      <c r="E4" s="182" t="s">
        <v>150</v>
      </c>
      <c r="F4" s="183" t="s">
        <v>108</v>
      </c>
      <c r="G4" s="176" t="s">
        <v>148</v>
      </c>
      <c r="H4" s="153" t="s">
        <v>107</v>
      </c>
      <c r="I4" s="181" t="s">
        <v>149</v>
      </c>
      <c r="J4" s="182" t="s">
        <v>150</v>
      </c>
      <c r="K4" s="183" t="s">
        <v>108</v>
      </c>
      <c r="L4" s="155"/>
    </row>
    <row r="5" spans="1:12" s="154" customFormat="1" ht="14.25" customHeight="1" x14ac:dyDescent="0.15">
      <c r="A5" s="174" t="s">
        <v>109</v>
      </c>
      <c r="B5" s="184" t="s">
        <v>110</v>
      </c>
      <c r="C5" s="159" t="s">
        <v>111</v>
      </c>
      <c r="D5" s="171" t="s">
        <v>112</v>
      </c>
      <c r="E5" s="158" t="s">
        <v>108</v>
      </c>
      <c r="F5" s="185" t="s">
        <v>111</v>
      </c>
      <c r="G5" s="177" t="s">
        <v>110</v>
      </c>
      <c r="H5" s="173" t="s">
        <v>113</v>
      </c>
      <c r="I5" s="191" t="s">
        <v>112</v>
      </c>
      <c r="J5" s="172" t="s">
        <v>108</v>
      </c>
      <c r="K5" s="192" t="s">
        <v>111</v>
      </c>
      <c r="L5" s="155"/>
    </row>
    <row r="6" spans="1:12" ht="14.25" customHeight="1" x14ac:dyDescent="0.15">
      <c r="A6" s="175">
        <v>1</v>
      </c>
      <c r="B6" s="186">
        <v>96635851</v>
      </c>
      <c r="C6" s="198">
        <v>18.7</v>
      </c>
      <c r="D6" s="49"/>
      <c r="E6" s="193">
        <f t="shared" ref="E6:E24" si="0">SUM(B6,D6)</f>
        <v>96635851</v>
      </c>
      <c r="F6" s="194">
        <v>18.7</v>
      </c>
      <c r="G6" s="178">
        <v>5459108506</v>
      </c>
      <c r="H6" s="197">
        <v>25</v>
      </c>
      <c r="I6" s="49"/>
      <c r="J6" s="193">
        <f t="shared" ref="J6:J24" si="1">SUM(G6,I6)</f>
        <v>5459108506</v>
      </c>
      <c r="K6" s="194">
        <v>25</v>
      </c>
      <c r="L6" s="156"/>
    </row>
    <row r="7" spans="1:12" ht="14.25" customHeight="1" x14ac:dyDescent="0.15">
      <c r="A7" s="175">
        <v>2</v>
      </c>
      <c r="B7" s="186">
        <v>105326761</v>
      </c>
      <c r="C7" s="198">
        <f>ROUND((B7/B6-1)*100,1)</f>
        <v>9</v>
      </c>
      <c r="D7" s="49"/>
      <c r="E7" s="193">
        <f t="shared" si="0"/>
        <v>105326761</v>
      </c>
      <c r="F7" s="194">
        <f t="shared" ref="F7:F26" si="2">ROUND((E7/E6-1)*100,1)</f>
        <v>9</v>
      </c>
      <c r="G7" s="178">
        <v>5738809925</v>
      </c>
      <c r="H7" s="197">
        <f>ROUND((G7/G6-1)*100,1)</f>
        <v>5.0999999999999996</v>
      </c>
      <c r="I7" s="49"/>
      <c r="J7" s="193">
        <f t="shared" si="1"/>
        <v>5738809925</v>
      </c>
      <c r="K7" s="194">
        <f t="shared" ref="K7:K17" si="3">ROUND((J7/J6-1)*100,1)</f>
        <v>5.0999999999999996</v>
      </c>
      <c r="L7" s="156"/>
    </row>
    <row r="8" spans="1:12" ht="14.25" customHeight="1" x14ac:dyDescent="0.15">
      <c r="A8" s="175">
        <v>3</v>
      </c>
      <c r="B8" s="186">
        <v>114280453</v>
      </c>
      <c r="C8" s="198">
        <f t="shared" ref="C8:C26" si="4">ROUND((B8/B7-1)*100,1)</f>
        <v>8.5</v>
      </c>
      <c r="D8" s="49"/>
      <c r="E8" s="193">
        <f t="shared" si="0"/>
        <v>114280453</v>
      </c>
      <c r="F8" s="194">
        <f t="shared" si="2"/>
        <v>8.5</v>
      </c>
      <c r="G8" s="178">
        <v>5998135182</v>
      </c>
      <c r="H8" s="197">
        <f t="shared" ref="H8:H26" si="5">ROUND((G8/G7-1)*100,1)</f>
        <v>4.5</v>
      </c>
      <c r="I8" s="49"/>
      <c r="J8" s="193">
        <f t="shared" si="1"/>
        <v>5998135182</v>
      </c>
      <c r="K8" s="194">
        <f t="shared" si="3"/>
        <v>4.5</v>
      </c>
      <c r="L8" s="156"/>
    </row>
    <row r="9" spans="1:12" ht="14.25" customHeight="1" x14ac:dyDescent="0.15">
      <c r="A9" s="175">
        <v>4</v>
      </c>
      <c r="B9" s="186">
        <v>132880332</v>
      </c>
      <c r="C9" s="198">
        <f t="shared" si="4"/>
        <v>16.3</v>
      </c>
      <c r="D9" s="49"/>
      <c r="E9" s="193">
        <f t="shared" si="0"/>
        <v>132880332</v>
      </c>
      <c r="F9" s="194">
        <f t="shared" si="2"/>
        <v>16.3</v>
      </c>
      <c r="G9" s="178">
        <v>6704320518</v>
      </c>
      <c r="H9" s="197">
        <f t="shared" si="5"/>
        <v>11.8</v>
      </c>
      <c r="I9" s="49"/>
      <c r="J9" s="193">
        <f t="shared" si="1"/>
        <v>6704320518</v>
      </c>
      <c r="K9" s="194">
        <f t="shared" si="3"/>
        <v>11.8</v>
      </c>
      <c r="L9" s="156"/>
    </row>
    <row r="10" spans="1:12" ht="14.25" customHeight="1" x14ac:dyDescent="0.15">
      <c r="A10" s="175">
        <v>5</v>
      </c>
      <c r="B10" s="186">
        <v>116766997</v>
      </c>
      <c r="C10" s="198">
        <f t="shared" si="4"/>
        <v>-12.1</v>
      </c>
      <c r="D10" s="49"/>
      <c r="E10" s="193">
        <f t="shared" si="0"/>
        <v>116766997</v>
      </c>
      <c r="F10" s="194">
        <f t="shared" si="2"/>
        <v>-12.1</v>
      </c>
      <c r="G10" s="178">
        <v>6592866884</v>
      </c>
      <c r="H10" s="197">
        <f t="shared" si="5"/>
        <v>-1.7</v>
      </c>
      <c r="I10" s="49"/>
      <c r="J10" s="193">
        <f t="shared" si="1"/>
        <v>6592866884</v>
      </c>
      <c r="K10" s="194">
        <f t="shared" si="3"/>
        <v>-1.7</v>
      </c>
      <c r="L10" s="156"/>
    </row>
    <row r="11" spans="1:12" ht="14.25" customHeight="1" x14ac:dyDescent="0.15">
      <c r="A11" s="175">
        <v>6</v>
      </c>
      <c r="B11" s="186">
        <v>121540158</v>
      </c>
      <c r="C11" s="198">
        <f t="shared" si="4"/>
        <v>4.0999999999999996</v>
      </c>
      <c r="D11" s="49"/>
      <c r="E11" s="193">
        <f t="shared" si="0"/>
        <v>121540158</v>
      </c>
      <c r="F11" s="194">
        <f t="shared" si="2"/>
        <v>4.0999999999999996</v>
      </c>
      <c r="G11" s="178">
        <v>6603980272</v>
      </c>
      <c r="H11" s="197">
        <f t="shared" si="5"/>
        <v>0.2</v>
      </c>
      <c r="I11" s="49"/>
      <c r="J11" s="193">
        <f t="shared" si="1"/>
        <v>6603980272</v>
      </c>
      <c r="K11" s="194">
        <f t="shared" si="3"/>
        <v>0.2</v>
      </c>
      <c r="L11" s="156"/>
    </row>
    <row r="12" spans="1:12" ht="14.25" customHeight="1" x14ac:dyDescent="0.15">
      <c r="A12" s="175">
        <v>7</v>
      </c>
      <c r="B12" s="186">
        <v>126421980</v>
      </c>
      <c r="C12" s="198">
        <f t="shared" si="4"/>
        <v>4</v>
      </c>
      <c r="D12" s="49"/>
      <c r="E12" s="193">
        <f t="shared" si="0"/>
        <v>126421980</v>
      </c>
      <c r="F12" s="194">
        <f t="shared" si="2"/>
        <v>4</v>
      </c>
      <c r="G12" s="178">
        <v>6928619460</v>
      </c>
      <c r="H12" s="197">
        <f t="shared" si="5"/>
        <v>4.9000000000000004</v>
      </c>
      <c r="I12" s="49"/>
      <c r="J12" s="193">
        <f t="shared" si="1"/>
        <v>6928619460</v>
      </c>
      <c r="K12" s="194">
        <f t="shared" si="3"/>
        <v>4.9000000000000004</v>
      </c>
      <c r="L12" s="156"/>
    </row>
    <row r="13" spans="1:12" ht="14.25" customHeight="1" x14ac:dyDescent="0.15">
      <c r="A13" s="175">
        <v>8</v>
      </c>
      <c r="B13" s="186">
        <v>138061623</v>
      </c>
      <c r="C13" s="198">
        <f t="shared" si="4"/>
        <v>9.1999999999999993</v>
      </c>
      <c r="D13" s="49"/>
      <c r="E13" s="193">
        <f t="shared" si="0"/>
        <v>138061623</v>
      </c>
      <c r="F13" s="194">
        <f t="shared" si="2"/>
        <v>9.1999999999999993</v>
      </c>
      <c r="G13" s="178">
        <v>7198970017</v>
      </c>
      <c r="H13" s="197">
        <f t="shared" si="5"/>
        <v>3.9</v>
      </c>
      <c r="I13" s="49"/>
      <c r="J13" s="193">
        <f t="shared" si="1"/>
        <v>7198970017</v>
      </c>
      <c r="K13" s="194">
        <f t="shared" si="3"/>
        <v>3.9</v>
      </c>
      <c r="L13" s="156"/>
    </row>
    <row r="14" spans="1:12" ht="14.25" customHeight="1" x14ac:dyDescent="0.15">
      <c r="A14" s="175">
        <v>9</v>
      </c>
      <c r="B14" s="186">
        <v>163347941</v>
      </c>
      <c r="C14" s="198">
        <f t="shared" si="4"/>
        <v>18.3</v>
      </c>
      <c r="D14" s="49"/>
      <c r="E14" s="193">
        <f t="shared" si="0"/>
        <v>163347941</v>
      </c>
      <c r="F14" s="194">
        <f t="shared" si="2"/>
        <v>18.3</v>
      </c>
      <c r="G14" s="178">
        <v>7504317598</v>
      </c>
      <c r="H14" s="197">
        <f t="shared" si="5"/>
        <v>4.2</v>
      </c>
      <c r="I14" s="49"/>
      <c r="J14" s="193">
        <f t="shared" si="1"/>
        <v>7504317598</v>
      </c>
      <c r="K14" s="194">
        <f t="shared" si="3"/>
        <v>4.2</v>
      </c>
      <c r="L14" s="156"/>
    </row>
    <row r="15" spans="1:12" ht="14.25" customHeight="1" x14ac:dyDescent="0.15">
      <c r="A15" s="175">
        <v>10</v>
      </c>
      <c r="B15" s="186">
        <v>179629693</v>
      </c>
      <c r="C15" s="198">
        <f t="shared" si="4"/>
        <v>10</v>
      </c>
      <c r="D15" s="49"/>
      <c r="E15" s="193">
        <f t="shared" si="0"/>
        <v>179629693</v>
      </c>
      <c r="F15" s="194">
        <f t="shared" si="2"/>
        <v>10</v>
      </c>
      <c r="G15" s="190">
        <v>7833079286</v>
      </c>
      <c r="H15" s="197">
        <f t="shared" si="5"/>
        <v>4.4000000000000004</v>
      </c>
      <c r="I15" s="49"/>
      <c r="J15" s="193">
        <f t="shared" si="1"/>
        <v>7833079286</v>
      </c>
      <c r="K15" s="194">
        <f t="shared" si="3"/>
        <v>4.4000000000000004</v>
      </c>
      <c r="L15" s="156"/>
    </row>
    <row r="16" spans="1:12" ht="14.25" customHeight="1" x14ac:dyDescent="0.15">
      <c r="A16" s="175">
        <v>11</v>
      </c>
      <c r="B16" s="186">
        <v>224598945</v>
      </c>
      <c r="C16" s="198">
        <f t="shared" si="4"/>
        <v>25</v>
      </c>
      <c r="D16" s="49"/>
      <c r="E16" s="193">
        <f t="shared" si="0"/>
        <v>224598945</v>
      </c>
      <c r="F16" s="194">
        <f t="shared" si="2"/>
        <v>25</v>
      </c>
      <c r="G16" s="190">
        <v>8691960218</v>
      </c>
      <c r="H16" s="197">
        <f t="shared" si="5"/>
        <v>11</v>
      </c>
      <c r="I16" s="49"/>
      <c r="J16" s="193">
        <f t="shared" si="1"/>
        <v>8691960218</v>
      </c>
      <c r="K16" s="194">
        <f t="shared" si="3"/>
        <v>11</v>
      </c>
      <c r="L16" s="156"/>
    </row>
    <row r="17" spans="1:12" ht="14.25" customHeight="1" x14ac:dyDescent="0.15">
      <c r="A17" s="175">
        <v>12</v>
      </c>
      <c r="B17" s="187">
        <v>227955737</v>
      </c>
      <c r="C17" s="198">
        <f t="shared" si="4"/>
        <v>1.5</v>
      </c>
      <c r="D17" s="49"/>
      <c r="E17" s="193">
        <f t="shared" si="0"/>
        <v>227955737</v>
      </c>
      <c r="F17" s="194">
        <f t="shared" si="2"/>
        <v>1.5</v>
      </c>
      <c r="G17" s="190">
        <v>8898255190</v>
      </c>
      <c r="H17" s="197">
        <f t="shared" si="5"/>
        <v>2.4</v>
      </c>
      <c r="I17" s="49"/>
      <c r="J17" s="193">
        <f t="shared" si="1"/>
        <v>8898255190</v>
      </c>
      <c r="K17" s="194">
        <f t="shared" si="3"/>
        <v>2.4</v>
      </c>
      <c r="L17" s="156"/>
    </row>
    <row r="18" spans="1:12" ht="14.25" customHeight="1" x14ac:dyDescent="0.15">
      <c r="A18" s="175">
        <v>13</v>
      </c>
      <c r="B18" s="186">
        <v>197460097</v>
      </c>
      <c r="C18" s="198">
        <f t="shared" si="4"/>
        <v>-13.4</v>
      </c>
      <c r="D18" s="157">
        <v>27170820</v>
      </c>
      <c r="E18" s="193">
        <f t="shared" si="0"/>
        <v>224630917</v>
      </c>
      <c r="F18" s="194">
        <f t="shared" si="2"/>
        <v>-1.5</v>
      </c>
      <c r="G18" s="190">
        <v>8246654373</v>
      </c>
      <c r="H18" s="197">
        <f t="shared" si="5"/>
        <v>-7.3</v>
      </c>
      <c r="I18" s="157"/>
      <c r="J18" s="193">
        <f t="shared" si="1"/>
        <v>8246654373</v>
      </c>
      <c r="K18" s="200">
        <v>1.2</v>
      </c>
      <c r="L18" s="156"/>
    </row>
    <row r="19" spans="1:12" ht="14.25" customHeight="1" x14ac:dyDescent="0.15">
      <c r="A19" s="175">
        <v>14</v>
      </c>
      <c r="B19" s="186">
        <v>173729527</v>
      </c>
      <c r="C19" s="198">
        <f t="shared" si="4"/>
        <v>-12</v>
      </c>
      <c r="D19" s="157">
        <v>60996488</v>
      </c>
      <c r="E19" s="193">
        <f t="shared" si="0"/>
        <v>234726015</v>
      </c>
      <c r="F19" s="194">
        <f t="shared" si="2"/>
        <v>4.5</v>
      </c>
      <c r="G19" s="190">
        <v>7732719886</v>
      </c>
      <c r="H19" s="197">
        <f t="shared" si="5"/>
        <v>-6.2</v>
      </c>
      <c r="I19" s="157"/>
      <c r="J19" s="193">
        <f t="shared" si="1"/>
        <v>7732719886</v>
      </c>
      <c r="K19" s="200">
        <v>3.4</v>
      </c>
      <c r="L19" s="156"/>
    </row>
    <row r="20" spans="1:12" ht="14.25" customHeight="1" x14ac:dyDescent="0.15">
      <c r="A20" s="175">
        <v>15</v>
      </c>
      <c r="B20" s="186">
        <v>143303050</v>
      </c>
      <c r="C20" s="198">
        <f t="shared" si="4"/>
        <v>-17.5</v>
      </c>
      <c r="D20" s="157">
        <v>123071317</v>
      </c>
      <c r="E20" s="193">
        <f t="shared" si="0"/>
        <v>266374367</v>
      </c>
      <c r="F20" s="194">
        <f t="shared" si="2"/>
        <v>13.5</v>
      </c>
      <c r="G20" s="190">
        <v>7167662998</v>
      </c>
      <c r="H20" s="197">
        <f t="shared" si="5"/>
        <v>-7.3</v>
      </c>
      <c r="I20" s="157"/>
      <c r="J20" s="193">
        <f t="shared" si="1"/>
        <v>7167662998</v>
      </c>
      <c r="K20" s="200">
        <v>6</v>
      </c>
      <c r="L20" s="156"/>
    </row>
    <row r="21" spans="1:12" ht="14.25" customHeight="1" x14ac:dyDescent="0.15">
      <c r="A21" s="175">
        <v>16</v>
      </c>
      <c r="B21" s="187">
        <v>119094864</v>
      </c>
      <c r="C21" s="198">
        <f t="shared" si="4"/>
        <v>-16.899999999999999</v>
      </c>
      <c r="D21" s="157">
        <v>88441050</v>
      </c>
      <c r="E21" s="193">
        <f t="shared" si="0"/>
        <v>207535914</v>
      </c>
      <c r="F21" s="194">
        <f t="shared" si="2"/>
        <v>-22.1</v>
      </c>
      <c r="G21" s="190">
        <v>6789463826</v>
      </c>
      <c r="H21" s="197">
        <f t="shared" si="5"/>
        <v>-5.3</v>
      </c>
      <c r="I21" s="157"/>
      <c r="J21" s="193">
        <f t="shared" si="1"/>
        <v>6789463826</v>
      </c>
      <c r="K21" s="200">
        <v>-12.4</v>
      </c>
      <c r="L21" s="156"/>
    </row>
    <row r="22" spans="1:12" ht="14.25" customHeight="1" x14ac:dyDescent="0.15">
      <c r="A22" s="175">
        <v>17</v>
      </c>
      <c r="B22" s="187">
        <v>109205031</v>
      </c>
      <c r="C22" s="198">
        <f t="shared" si="4"/>
        <v>-8.3000000000000007</v>
      </c>
      <c r="D22" s="157">
        <v>66950315</v>
      </c>
      <c r="E22" s="193">
        <f t="shared" si="0"/>
        <v>176155346</v>
      </c>
      <c r="F22" s="194">
        <f t="shared" si="2"/>
        <v>-15.1</v>
      </c>
      <c r="G22" s="190">
        <v>6865456886</v>
      </c>
      <c r="H22" s="197">
        <f t="shared" si="5"/>
        <v>1.1000000000000001</v>
      </c>
      <c r="I22" s="157"/>
      <c r="J22" s="193">
        <f t="shared" si="1"/>
        <v>6865456886</v>
      </c>
      <c r="K22" s="200">
        <v>-3.8</v>
      </c>
      <c r="L22" s="156"/>
    </row>
    <row r="23" spans="1:12" ht="14.25" customHeight="1" x14ac:dyDescent="0.15">
      <c r="A23" s="175">
        <v>18</v>
      </c>
      <c r="B23" s="187">
        <v>86454594</v>
      </c>
      <c r="C23" s="198">
        <f t="shared" si="4"/>
        <v>-20.8</v>
      </c>
      <c r="D23" s="157">
        <v>52554300</v>
      </c>
      <c r="E23" s="193">
        <f t="shared" si="0"/>
        <v>139008894</v>
      </c>
      <c r="F23" s="194">
        <f t="shared" si="2"/>
        <v>-21.1</v>
      </c>
      <c r="G23" s="190">
        <v>6543419623</v>
      </c>
      <c r="H23" s="197">
        <f t="shared" si="5"/>
        <v>-4.7</v>
      </c>
      <c r="I23" s="157"/>
      <c r="J23" s="193">
        <f t="shared" si="1"/>
        <v>6543419623</v>
      </c>
      <c r="K23" s="200">
        <v>-6.7</v>
      </c>
      <c r="L23" s="156"/>
    </row>
    <row r="24" spans="1:12" ht="14.25" customHeight="1" x14ac:dyDescent="0.15">
      <c r="A24" s="175">
        <v>19</v>
      </c>
      <c r="B24" s="186">
        <v>75813543</v>
      </c>
      <c r="C24" s="198">
        <f t="shared" si="4"/>
        <v>-12.3</v>
      </c>
      <c r="D24" s="157">
        <v>44749817</v>
      </c>
      <c r="E24" s="193">
        <f t="shared" si="0"/>
        <v>120563360</v>
      </c>
      <c r="F24" s="194">
        <f t="shared" si="2"/>
        <v>-13.3</v>
      </c>
      <c r="G24" s="190">
        <v>6230054232</v>
      </c>
      <c r="H24" s="197">
        <f t="shared" si="5"/>
        <v>-4.8</v>
      </c>
      <c r="I24" s="157">
        <v>920200000</v>
      </c>
      <c r="J24" s="193">
        <f t="shared" si="1"/>
        <v>7150254232</v>
      </c>
      <c r="K24" s="200">
        <v>-5.0999999999999996</v>
      </c>
      <c r="L24" s="156"/>
    </row>
    <row r="25" spans="1:12" ht="14.25" customHeight="1" x14ac:dyDescent="0.15">
      <c r="A25" s="175">
        <v>20</v>
      </c>
      <c r="B25" s="187">
        <v>82630757</v>
      </c>
      <c r="C25" s="198">
        <f t="shared" si="4"/>
        <v>9</v>
      </c>
      <c r="D25" s="157">
        <v>44662174</v>
      </c>
      <c r="E25" s="193">
        <f>SUM(B25,D25)</f>
        <v>127292931</v>
      </c>
      <c r="F25" s="194">
        <f t="shared" si="2"/>
        <v>5.6</v>
      </c>
      <c r="G25" s="190">
        <v>6479522992</v>
      </c>
      <c r="H25" s="197">
        <f t="shared" si="5"/>
        <v>4</v>
      </c>
      <c r="I25" s="157">
        <v>861900000</v>
      </c>
      <c r="J25" s="193">
        <f>SUM(G25,I25)</f>
        <v>7341422992</v>
      </c>
      <c r="K25" s="210">
        <v>2.7</v>
      </c>
      <c r="L25" s="156"/>
    </row>
    <row r="26" spans="1:12" ht="16.5" customHeight="1" thickBot="1" x14ac:dyDescent="0.2">
      <c r="A26" s="175">
        <v>21</v>
      </c>
      <c r="B26" s="188">
        <v>89988143</v>
      </c>
      <c r="C26" s="199">
        <f t="shared" si="4"/>
        <v>8.9</v>
      </c>
      <c r="D26" s="189">
        <v>69317010</v>
      </c>
      <c r="E26" s="195">
        <f>SUM(B26,D26)</f>
        <v>159305153</v>
      </c>
      <c r="F26" s="196">
        <f t="shared" si="2"/>
        <v>25.1</v>
      </c>
      <c r="G26" s="211">
        <v>6808730000</v>
      </c>
      <c r="H26" s="212">
        <f t="shared" si="5"/>
        <v>5.0999999999999996</v>
      </c>
      <c r="I26" s="189">
        <v>1371800000</v>
      </c>
      <c r="J26" s="195">
        <f>SUM(G26,I26)</f>
        <v>8180530000</v>
      </c>
      <c r="K26" s="201">
        <v>11.1</v>
      </c>
      <c r="L26" s="156"/>
    </row>
    <row r="27" spans="1:12" ht="16.5" customHeight="1" thickTop="1" thickBot="1" x14ac:dyDescent="0.2">
      <c r="A27" s="175">
        <v>22</v>
      </c>
      <c r="B27" s="188"/>
      <c r="C27" s="199">
        <f>ROUND((B27/B26-1)*100,1)</f>
        <v>-100</v>
      </c>
      <c r="D27" s="189"/>
      <c r="E27" s="195">
        <f>SUM(B27,D27)</f>
        <v>0</v>
      </c>
      <c r="F27" s="196">
        <f>ROUND((E27/E26-1)*100,1)</f>
        <v>-100</v>
      </c>
      <c r="G27" s="213"/>
      <c r="H27" s="214">
        <f>ROUND((G27/G26-1)*100,1)</f>
        <v>-100</v>
      </c>
      <c r="I27" s="189"/>
      <c r="J27" s="195">
        <f>SUM(G27,I27)</f>
        <v>0</v>
      </c>
      <c r="K27" s="201"/>
      <c r="L27" s="156"/>
    </row>
    <row r="28" spans="1:12" ht="23.25" customHeight="1" thickTop="1" x14ac:dyDescent="0.15">
      <c r="A28" s="152"/>
      <c r="B28" s="202" t="s">
        <v>114</v>
      </c>
      <c r="C28" s="203" t="s">
        <v>112</v>
      </c>
      <c r="D28" s="202" t="s">
        <v>164</v>
      </c>
    </row>
    <row r="29" spans="1:12" ht="14.25" customHeight="1" x14ac:dyDescent="0.15">
      <c r="A29" s="152">
        <v>2</v>
      </c>
      <c r="B29" s="152">
        <f t="shared" ref="B29:B49" si="6">ROUND(B7/100000,0)</f>
        <v>1053</v>
      </c>
      <c r="C29" s="152"/>
      <c r="D29" s="152">
        <f t="shared" ref="D29:D48" si="7">B29+C29</f>
        <v>1053</v>
      </c>
    </row>
    <row r="30" spans="1:12" ht="14.25" customHeight="1" x14ac:dyDescent="0.15">
      <c r="A30" s="152">
        <v>3</v>
      </c>
      <c r="B30" s="152">
        <f t="shared" si="6"/>
        <v>1143</v>
      </c>
      <c r="C30" s="152"/>
      <c r="D30" s="152">
        <f t="shared" si="7"/>
        <v>1143</v>
      </c>
    </row>
    <row r="31" spans="1:12" ht="14.25" customHeight="1" x14ac:dyDescent="0.15">
      <c r="A31" s="152">
        <v>4</v>
      </c>
      <c r="B31" s="152">
        <f t="shared" si="6"/>
        <v>1329</v>
      </c>
      <c r="C31" s="152"/>
      <c r="D31" s="152">
        <f t="shared" si="7"/>
        <v>1329</v>
      </c>
    </row>
    <row r="32" spans="1:12" ht="14.25" customHeight="1" x14ac:dyDescent="0.15">
      <c r="A32" s="152">
        <v>5</v>
      </c>
      <c r="B32" s="152">
        <f t="shared" si="6"/>
        <v>1168</v>
      </c>
      <c r="C32" s="152"/>
      <c r="D32" s="152">
        <f t="shared" si="7"/>
        <v>1168</v>
      </c>
    </row>
    <row r="33" spans="1:4" ht="14.25" customHeight="1" x14ac:dyDescent="0.15">
      <c r="A33" s="152">
        <v>6</v>
      </c>
      <c r="B33" s="152">
        <f t="shared" si="6"/>
        <v>1215</v>
      </c>
      <c r="C33" s="152"/>
      <c r="D33" s="152">
        <f t="shared" si="7"/>
        <v>1215</v>
      </c>
    </row>
    <row r="34" spans="1:4" ht="14.25" customHeight="1" x14ac:dyDescent="0.15">
      <c r="A34" s="152">
        <v>7</v>
      </c>
      <c r="B34" s="152">
        <f t="shared" si="6"/>
        <v>1264</v>
      </c>
      <c r="C34" s="152"/>
      <c r="D34" s="152">
        <f t="shared" si="7"/>
        <v>1264</v>
      </c>
    </row>
    <row r="35" spans="1:4" ht="14.25" customHeight="1" x14ac:dyDescent="0.15">
      <c r="A35" s="152">
        <v>8</v>
      </c>
      <c r="B35" s="152">
        <f t="shared" si="6"/>
        <v>1381</v>
      </c>
      <c r="C35" s="152"/>
      <c r="D35" s="152">
        <f t="shared" si="7"/>
        <v>1381</v>
      </c>
    </row>
    <row r="36" spans="1:4" ht="14.25" customHeight="1" x14ac:dyDescent="0.15">
      <c r="A36" s="152">
        <v>9</v>
      </c>
      <c r="B36" s="152">
        <f t="shared" si="6"/>
        <v>1633</v>
      </c>
      <c r="C36" s="152"/>
      <c r="D36" s="152">
        <f t="shared" si="7"/>
        <v>1633</v>
      </c>
    </row>
    <row r="37" spans="1:4" ht="14.25" customHeight="1" x14ac:dyDescent="0.15">
      <c r="A37" s="152">
        <v>10</v>
      </c>
      <c r="B37" s="152">
        <f t="shared" si="6"/>
        <v>1796</v>
      </c>
      <c r="C37" s="152"/>
      <c r="D37" s="152">
        <f t="shared" si="7"/>
        <v>1796</v>
      </c>
    </row>
    <row r="38" spans="1:4" ht="14.25" customHeight="1" x14ac:dyDescent="0.15">
      <c r="A38" s="152">
        <v>11</v>
      </c>
      <c r="B38" s="152">
        <f t="shared" si="6"/>
        <v>2246</v>
      </c>
      <c r="C38" s="152"/>
      <c r="D38" s="152">
        <f t="shared" si="7"/>
        <v>2246</v>
      </c>
    </row>
    <row r="39" spans="1:4" ht="14.25" customHeight="1" x14ac:dyDescent="0.15">
      <c r="A39" s="152">
        <v>12</v>
      </c>
      <c r="B39" s="152">
        <f t="shared" si="6"/>
        <v>2280</v>
      </c>
      <c r="C39" s="152"/>
      <c r="D39" s="152">
        <f t="shared" si="7"/>
        <v>2280</v>
      </c>
    </row>
    <row r="40" spans="1:4" ht="14.25" customHeight="1" x14ac:dyDescent="0.15">
      <c r="A40" s="152">
        <v>13</v>
      </c>
      <c r="B40" s="152">
        <f t="shared" si="6"/>
        <v>1975</v>
      </c>
      <c r="C40" s="152">
        <f>ROUND(D18/100000,0)</f>
        <v>272</v>
      </c>
      <c r="D40" s="152">
        <f t="shared" si="7"/>
        <v>2247</v>
      </c>
    </row>
    <row r="41" spans="1:4" ht="14.25" customHeight="1" x14ac:dyDescent="0.15">
      <c r="A41" s="152">
        <v>14</v>
      </c>
      <c r="B41" s="152">
        <f t="shared" si="6"/>
        <v>1737</v>
      </c>
      <c r="C41" s="152">
        <f t="shared" ref="C41:C48" si="8">ROUND(D19/100000,0)</f>
        <v>610</v>
      </c>
      <c r="D41" s="152">
        <f t="shared" si="7"/>
        <v>2347</v>
      </c>
    </row>
    <row r="42" spans="1:4" ht="14.25" customHeight="1" x14ac:dyDescent="0.15">
      <c r="A42" s="152">
        <v>15</v>
      </c>
      <c r="B42" s="152">
        <f t="shared" si="6"/>
        <v>1433</v>
      </c>
      <c r="C42" s="152">
        <f t="shared" si="8"/>
        <v>1231</v>
      </c>
      <c r="D42" s="152">
        <f t="shared" si="7"/>
        <v>2664</v>
      </c>
    </row>
    <row r="43" spans="1:4" ht="14.25" customHeight="1" x14ac:dyDescent="0.15">
      <c r="A43" s="152">
        <v>16</v>
      </c>
      <c r="B43" s="152">
        <f t="shared" si="6"/>
        <v>1191</v>
      </c>
      <c r="C43" s="152">
        <f t="shared" si="8"/>
        <v>884</v>
      </c>
      <c r="D43" s="152">
        <f t="shared" si="7"/>
        <v>2075</v>
      </c>
    </row>
    <row r="44" spans="1:4" ht="14.25" customHeight="1" x14ac:dyDescent="0.15">
      <c r="A44" s="152">
        <v>17</v>
      </c>
      <c r="B44" s="152">
        <f t="shared" si="6"/>
        <v>1092</v>
      </c>
      <c r="C44" s="152">
        <f t="shared" si="8"/>
        <v>670</v>
      </c>
      <c r="D44" s="152">
        <f t="shared" si="7"/>
        <v>1762</v>
      </c>
    </row>
    <row r="45" spans="1:4" ht="14.25" customHeight="1" x14ac:dyDescent="0.15">
      <c r="A45" s="152">
        <v>18</v>
      </c>
      <c r="B45" s="152">
        <f t="shared" si="6"/>
        <v>865</v>
      </c>
      <c r="C45" s="152">
        <f t="shared" si="8"/>
        <v>526</v>
      </c>
      <c r="D45" s="152">
        <f t="shared" si="7"/>
        <v>1391</v>
      </c>
    </row>
    <row r="46" spans="1:4" ht="14.25" customHeight="1" x14ac:dyDescent="0.15">
      <c r="A46" s="152">
        <v>19</v>
      </c>
      <c r="B46" s="152">
        <f t="shared" si="6"/>
        <v>758</v>
      </c>
      <c r="C46" s="152">
        <f t="shared" si="8"/>
        <v>447</v>
      </c>
      <c r="D46" s="152">
        <f t="shared" si="7"/>
        <v>1205</v>
      </c>
    </row>
    <row r="47" spans="1:4" ht="14.25" customHeight="1" x14ac:dyDescent="0.15">
      <c r="A47" s="152">
        <v>20</v>
      </c>
      <c r="B47" s="152">
        <f t="shared" si="6"/>
        <v>826</v>
      </c>
      <c r="C47" s="152">
        <f t="shared" si="8"/>
        <v>447</v>
      </c>
      <c r="D47" s="152">
        <f t="shared" si="7"/>
        <v>1273</v>
      </c>
    </row>
    <row r="48" spans="1:4" ht="14.25" customHeight="1" x14ac:dyDescent="0.15">
      <c r="A48" s="152">
        <v>21</v>
      </c>
      <c r="B48" s="152">
        <f t="shared" si="6"/>
        <v>900</v>
      </c>
      <c r="C48" s="152">
        <f t="shared" si="8"/>
        <v>693</v>
      </c>
      <c r="D48" s="152">
        <f t="shared" si="7"/>
        <v>1593</v>
      </c>
    </row>
    <row r="49" spans="1:4" ht="14.25" customHeight="1" x14ac:dyDescent="0.15">
      <c r="A49" s="152">
        <v>22</v>
      </c>
      <c r="B49" s="152">
        <f t="shared" si="6"/>
        <v>0</v>
      </c>
      <c r="C49" s="152">
        <f>ROUND(D27/100000,0)</f>
        <v>0</v>
      </c>
      <c r="D49" s="152">
        <f>B49+C49</f>
        <v>0</v>
      </c>
    </row>
    <row r="50" spans="1:4" ht="14.25" customHeight="1" x14ac:dyDescent="0.15"/>
  </sheetData>
  <mergeCells count="2">
    <mergeCell ref="B3:F3"/>
    <mergeCell ref="G3:K3"/>
  </mergeCells>
  <phoneticPr fontId="10"/>
  <pageMargins left="0.78740157480314965" right="0.59055118110236227" top="0.78740157480314965" bottom="0.59055118110236227" header="0.51181102362204722" footer="0.51181102362204722"/>
  <pageSetup paperSize="9" scale="80" fitToWidth="2" orientation="landscape" cellComments="asDisplayed" r:id="rId1"/>
  <headerFooter alignWithMargins="0"/>
  <rowBreaks count="1" manualBreakCount="1">
    <brk id="27" max="1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（旧）参考１</vt:lpstr>
      <vt:lpstr>（旧）参考２</vt:lpstr>
      <vt:lpstr>追加交付概要</vt:lpstr>
      <vt:lpstr>02再算定による増加額（増加額順）</vt:lpstr>
      <vt:lpstr>参考４</vt:lpstr>
      <vt:lpstr>再算定による臨財債異動</vt:lpstr>
      <vt:lpstr>ＢＤ（印刷不要）</vt:lpstr>
      <vt:lpstr>'（旧）参考１'!Print_Area</vt:lpstr>
      <vt:lpstr>'（旧）参考２'!Print_Area</vt:lpstr>
      <vt:lpstr>'02再算定による増加額（増加額順）'!Print_Area</vt:lpstr>
      <vt:lpstr>'ＢＤ（印刷不要）'!Print_Area</vt:lpstr>
      <vt:lpstr>再算定による臨財債異動!Print_Area</vt:lpstr>
      <vt:lpstr>参考４!Print_Area</vt:lpstr>
      <vt:lpstr>追加交付概要!Print_Area</vt:lpstr>
      <vt:lpstr>'（旧）参考２'!Print_Titles</vt:lpstr>
      <vt:lpstr>'02再算定による増加額（増加額順）'!Print_Titles</vt:lpstr>
      <vt:lpstr>再算定による臨財債異動!Print_Titles</vt:lpstr>
      <vt:lpstr>参考４!Print_Titles</vt:lpstr>
      <vt:lpstr>追加交付概要!Print_Titles</vt:lpstr>
    </vt:vector>
  </TitlesOfParts>
  <Company>市町村課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庶務係長</dc:creator>
  <cp:lastModifiedBy>原 翔悟（市町村課）</cp:lastModifiedBy>
  <cp:lastPrinted>2024-12-26T01:03:20Z</cp:lastPrinted>
  <dcterms:created xsi:type="dcterms:W3CDTF">1999-04-02T06:42:12Z</dcterms:created>
  <dcterms:modified xsi:type="dcterms:W3CDTF">2025-12-22T10:29:07Z</dcterms:modified>
</cp:coreProperties>
</file>