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20" r:id="rId1"/>
    <sheet name="4-1" sheetId="582" r:id="rId2"/>
    <sheet name="4-2" sheetId="583" r:id="rId3"/>
    <sheet name="4-3" sheetId="584" r:id="rId4"/>
    <sheet name="4-4" sheetId="585" r:id="rId5"/>
    <sheet name="4-5" sheetId="586" r:id="rId6"/>
    <sheet name="4-6" sheetId="587" r:id="rId7"/>
    <sheet name="4-7(1)" sheetId="588" r:id="rId8"/>
    <sheet name="4-7(2)" sheetId="589" r:id="rId9"/>
    <sheet name="4-8" sheetId="591" r:id="rId10"/>
    <sheet name="4-9" sheetId="592" r:id="rId11"/>
    <sheet name="4-10" sheetId="593" r:id="rId12"/>
    <sheet name="4-11" sheetId="594" r:id="rId13"/>
    <sheet name="4-12" sheetId="595" r:id="rId14"/>
    <sheet name="4-13" sheetId="596" r:id="rId15"/>
    <sheet name="4-14" sheetId="597" r:id="rId16"/>
    <sheet name="4-15" sheetId="598" r:id="rId17"/>
    <sheet name="4-16" sheetId="599" r:id="rId18"/>
    <sheet name="4-17" sheetId="601" r:id="rId19"/>
    <sheet name="4-18" sheetId="602" r:id="rId20"/>
    <sheet name="4-19" sheetId="604" r:id="rId21"/>
    <sheet name="4-20" sheetId="605" r:id="rId22"/>
    <sheet name="4-21" sheetId="606" r:id="rId23"/>
    <sheet name="4-22" sheetId="607" r:id="rId24"/>
    <sheet name="4-23" sheetId="608" r:id="rId25"/>
    <sheet name="4-24(1)" sheetId="609" r:id="rId26"/>
    <sheet name="4-24(2)" sheetId="610" r:id="rId27"/>
    <sheet name="4-25" sheetId="611" r:id="rId28"/>
    <sheet name="4-26" sheetId="613" r:id="rId29"/>
    <sheet name="4-27" sheetId="614" r:id="rId30"/>
    <sheet name="4-28" sheetId="615" r:id="rId31"/>
    <sheet name="4-29" sheetId="616" r:id="rId32"/>
    <sheet name="4-30" sheetId="617" r:id="rId33"/>
    <sheet name="4-31" sheetId="618" r:id="rId34"/>
    <sheet name="4-32" sheetId="619" r:id="rId35"/>
  </sheets>
  <definedNames>
    <definedName name="_xlnm._FilterDatabase" localSheetId="1" hidden="1">'4-1'!$A$7:$C$13</definedName>
    <definedName name="_xlnm._FilterDatabase" localSheetId="5" hidden="1">'4-5'!$A$22:$A$25</definedName>
    <definedName name="_xlnm.Print_Area" localSheetId="11">'4-10'!$A$3:$AT$24</definedName>
  </definedNames>
  <calcPr calcId="162913" calcMode="manual"/>
</workbook>
</file>

<file path=xl/calcChain.xml><?xml version="1.0" encoding="utf-8"?>
<calcChain xmlns="http://schemas.openxmlformats.org/spreadsheetml/2006/main">
  <c r="G9" i="618" l="1"/>
  <c r="F9" i="618"/>
  <c r="B8" i="616"/>
  <c r="E20" i="615"/>
  <c r="D20" i="615"/>
  <c r="C20" i="615"/>
  <c r="H81" i="613"/>
  <c r="G81" i="613"/>
  <c r="F81" i="613"/>
  <c r="E81" i="613"/>
  <c r="D81" i="613"/>
  <c r="C81" i="613"/>
  <c r="I80" i="613"/>
  <c r="I79" i="613"/>
  <c r="I78" i="613"/>
  <c r="I77" i="613"/>
  <c r="I76" i="613"/>
  <c r="I75" i="613"/>
  <c r="I74" i="613"/>
  <c r="I73" i="613"/>
  <c r="I72" i="613"/>
  <c r="I71" i="613"/>
  <c r="I70" i="613"/>
  <c r="I69" i="613"/>
  <c r="I68" i="613"/>
  <c r="I67" i="613"/>
  <c r="I66" i="613"/>
  <c r="I65" i="613"/>
  <c r="I64" i="613"/>
  <c r="I63" i="613"/>
  <c r="I62" i="613"/>
  <c r="I61" i="613"/>
  <c r="I60" i="613"/>
  <c r="I59" i="613"/>
  <c r="I58" i="613"/>
  <c r="I57" i="613"/>
  <c r="I56" i="613"/>
  <c r="I55" i="613"/>
  <c r="I54" i="613"/>
  <c r="I53" i="613"/>
  <c r="I52" i="613"/>
  <c r="I51" i="613"/>
  <c r="I50" i="613"/>
  <c r="I49" i="613"/>
  <c r="I48" i="613"/>
  <c r="I47" i="613"/>
  <c r="I46" i="613"/>
  <c r="I45" i="613"/>
  <c r="I44" i="613"/>
  <c r="I43" i="613"/>
  <c r="I42" i="613"/>
  <c r="I41" i="613"/>
  <c r="I40" i="613"/>
  <c r="I39" i="613"/>
  <c r="I38" i="613"/>
  <c r="I37" i="613"/>
  <c r="I36" i="613"/>
  <c r="I35" i="613"/>
  <c r="I34" i="613"/>
  <c r="I33" i="613"/>
  <c r="I32" i="613"/>
  <c r="I31" i="613"/>
  <c r="I30" i="613"/>
  <c r="I29" i="613"/>
  <c r="I28" i="613"/>
  <c r="I27" i="613"/>
  <c r="I26" i="613"/>
  <c r="I25" i="613"/>
  <c r="I24" i="613"/>
  <c r="I23" i="613"/>
  <c r="I22" i="613"/>
  <c r="I21" i="613"/>
  <c r="I20" i="613"/>
  <c r="I19" i="613"/>
  <c r="I18" i="613"/>
  <c r="I17" i="613"/>
  <c r="I16" i="613"/>
  <c r="I15" i="613"/>
  <c r="I14" i="613"/>
  <c r="I13" i="613"/>
  <c r="I12" i="613"/>
  <c r="I11" i="613"/>
  <c r="I10" i="613"/>
  <c r="I9" i="613"/>
  <c r="I8" i="613"/>
  <c r="I7" i="613"/>
  <c r="I81" i="613" s="1"/>
  <c r="B8" i="609" l="1"/>
  <c r="B18" i="608"/>
  <c r="B17" i="608"/>
  <c r="B16" i="608"/>
  <c r="B15" i="608"/>
  <c r="B14" i="608"/>
  <c r="B13" i="608"/>
  <c r="B12" i="608"/>
  <c r="B11" i="608"/>
  <c r="B10" i="608"/>
  <c r="B9" i="608"/>
  <c r="F10" i="607"/>
  <c r="B10" i="607" s="1"/>
  <c r="C10" i="607"/>
  <c r="D6" i="604"/>
  <c r="C6" i="604"/>
  <c r="F23" i="598" l="1"/>
  <c r="E23" i="598"/>
  <c r="D23" i="598"/>
  <c r="F22" i="598"/>
  <c r="E22" i="598"/>
  <c r="D22" i="598"/>
  <c r="D21" i="598"/>
  <c r="F20" i="598"/>
  <c r="E20" i="598"/>
  <c r="D20" i="598"/>
  <c r="B8" i="595"/>
  <c r="S23" i="594"/>
  <c r="P23" i="594"/>
  <c r="M23" i="594"/>
  <c r="S22" i="594"/>
  <c r="P22" i="594"/>
  <c r="M22" i="594"/>
  <c r="S21" i="594"/>
  <c r="P21" i="594"/>
  <c r="M21" i="594"/>
  <c r="S20" i="594"/>
  <c r="P20" i="594"/>
  <c r="M20" i="594"/>
  <c r="S19" i="594"/>
  <c r="P19" i="594"/>
  <c r="M19" i="594"/>
  <c r="S18" i="594"/>
  <c r="P18" i="594"/>
  <c r="M18" i="594"/>
  <c r="S17" i="594"/>
  <c r="P17" i="594"/>
  <c r="M17" i="594"/>
  <c r="S16" i="594"/>
  <c r="P16" i="594"/>
  <c r="M16" i="594"/>
  <c r="S15" i="594"/>
  <c r="P15" i="594"/>
  <c r="M15" i="594"/>
  <c r="S14" i="594"/>
  <c r="P14" i="594"/>
  <c r="M14" i="594"/>
  <c r="S13" i="594"/>
  <c r="P13" i="594"/>
  <c r="M13" i="594"/>
  <c r="S12" i="594"/>
  <c r="P12" i="594"/>
  <c r="M12" i="594"/>
  <c r="S11" i="594"/>
  <c r="P11" i="594"/>
  <c r="M11" i="594"/>
  <c r="S10" i="594"/>
  <c r="P10" i="594"/>
  <c r="M10" i="594"/>
  <c r="S9" i="594"/>
  <c r="P9" i="594"/>
  <c r="M9" i="594"/>
  <c r="S8" i="594"/>
  <c r="P8" i="594"/>
  <c r="M8" i="594"/>
  <c r="F18" i="588" l="1"/>
  <c r="F15" i="588"/>
  <c r="F11" i="588"/>
  <c r="D33" i="585"/>
  <c r="D31" i="584"/>
  <c r="D16" i="584"/>
  <c r="D33" i="584" s="1"/>
  <c r="P8" i="583"/>
  <c r="A25" i="582"/>
  <c r="A24" i="582"/>
  <c r="A23" i="582"/>
  <c r="A22" i="582"/>
  <c r="A21" i="582"/>
  <c r="A20" i="582"/>
  <c r="A19" i="582"/>
  <c r="A18" i="582"/>
  <c r="A17" i="582"/>
</calcChain>
</file>

<file path=xl/sharedStrings.xml><?xml version="1.0" encoding="utf-8"?>
<sst xmlns="http://schemas.openxmlformats.org/spreadsheetml/2006/main" count="1206" uniqueCount="798">
  <si>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43"/>
  </si>
  <si>
    <t>年平均</t>
    <rPh sb="0" eb="1">
      <t>ネン</t>
    </rPh>
    <rPh sb="1" eb="3">
      <t>ヘイキン</t>
    </rPh>
    <phoneticPr fontId="43"/>
  </si>
  <si>
    <t>（令和2年＝100）</t>
    <rPh sb="1" eb="3">
      <t>レイワ</t>
    </rPh>
    <phoneticPr fontId="43"/>
  </si>
  <si>
    <t>年</t>
    <rPh sb="0" eb="1">
      <t>ネン</t>
    </rPh>
    <phoneticPr fontId="43"/>
  </si>
  <si>
    <t>総合</t>
    <phoneticPr fontId="43"/>
  </si>
  <si>
    <t>食料</t>
    <phoneticPr fontId="43"/>
  </si>
  <si>
    <t>住居</t>
    <phoneticPr fontId="43"/>
  </si>
  <si>
    <t>光熱･
水道</t>
    <phoneticPr fontId="43"/>
  </si>
  <si>
    <t>家具 ･
家事用品</t>
    <phoneticPr fontId="43"/>
  </si>
  <si>
    <t>被服及び履物</t>
    <phoneticPr fontId="43"/>
  </si>
  <si>
    <t>保健
医療</t>
    <phoneticPr fontId="43"/>
  </si>
  <si>
    <t>交通・
通信　</t>
    <phoneticPr fontId="43"/>
  </si>
  <si>
    <t>教育</t>
    <phoneticPr fontId="43"/>
  </si>
  <si>
    <t>教養
娯楽</t>
    <phoneticPr fontId="43"/>
  </si>
  <si>
    <t>諸雑費</t>
    <phoneticPr fontId="43"/>
  </si>
  <si>
    <t>（さいたま市）</t>
    <rPh sb="5" eb="6">
      <t>シ</t>
    </rPh>
    <phoneticPr fontId="43"/>
  </si>
  <si>
    <t>平成25</t>
    <rPh sb="0" eb="2">
      <t>ヘー</t>
    </rPh>
    <phoneticPr fontId="41"/>
  </si>
  <si>
    <t>令和元</t>
    <rPh sb="0" eb="3">
      <t>レイワガン</t>
    </rPh>
    <phoneticPr fontId="3"/>
  </si>
  <si>
    <t>（全国）</t>
    <rPh sb="1" eb="3">
      <t>ゼンコク</t>
    </rPh>
    <phoneticPr fontId="41"/>
  </si>
  <si>
    <t>（注）基準改定により、令和2年を基準に変更</t>
    <rPh sb="1" eb="2">
      <t>チュウ</t>
    </rPh>
    <rPh sb="3" eb="5">
      <t>キジュン</t>
    </rPh>
    <rPh sb="5" eb="7">
      <t>カイテイ</t>
    </rPh>
    <rPh sb="11" eb="13">
      <t>レイワ</t>
    </rPh>
    <rPh sb="14" eb="15">
      <t>ネン</t>
    </rPh>
    <rPh sb="15" eb="16">
      <t>ヘイネン</t>
    </rPh>
    <rPh sb="16" eb="18">
      <t>キジュン</t>
    </rPh>
    <rPh sb="19" eb="21">
      <t>ヘンコウ</t>
    </rPh>
    <phoneticPr fontId="43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</si>
  <si>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43"/>
  </si>
  <si>
    <t>4-2. 消費生活相談内容別件数</t>
    <phoneticPr fontId="43"/>
  </si>
  <si>
    <t>（単位：件）</t>
    <rPh sb="1" eb="3">
      <t>タンイ</t>
    </rPh>
    <phoneticPr fontId="43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</si>
  <si>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</si>
  <si>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</si>
  <si>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</si>
  <si>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</si>
  <si>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</si>
  <si>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</si>
  <si>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</si>
  <si>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</si>
  <si>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</si>
  <si>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</si>
  <si>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</si>
  <si>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</si>
  <si>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</si>
  <si>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</si>
  <si>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</si>
  <si>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</si>
  <si>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平成30</t>
    <rPh sb="0" eb="2">
      <t>ヘイセイ</t>
    </rPh>
    <phoneticPr fontId="1"/>
  </si>
  <si>
    <t>令和元</t>
  </si>
  <si>
    <t>2</t>
    <phoneticPr fontId="3"/>
  </si>
  <si>
    <t>資料：くらし安心課</t>
    <rPh sb="6" eb="8">
      <t>アンシン</t>
    </rPh>
    <phoneticPr fontId="43"/>
  </si>
  <si>
    <t>4-3. 消費生活相談種類別件数</t>
    <rPh sb="11" eb="13">
      <t>シュルイ</t>
    </rPh>
    <rPh sb="13" eb="14">
      <t>ベツ</t>
    </rPh>
    <phoneticPr fontId="43"/>
  </si>
  <si>
    <t>内容別及び種類別</t>
  </si>
  <si>
    <t>平成30年度</t>
    <rPh sb="0" eb="2">
      <t>ヘイセイ</t>
    </rPh>
    <rPh sb="4" eb="6">
      <t>ネンド</t>
    </rPh>
    <phoneticPr fontId="1"/>
  </si>
  <si>
    <t>令和元年度</t>
    <rPh sb="0" eb="3">
      <t>レイワガン</t>
    </rPh>
    <rPh sb="3" eb="5">
      <t>ネンド</t>
    </rPh>
    <phoneticPr fontId="1"/>
  </si>
  <si>
    <t>2年度</t>
    <rPh sb="1" eb="3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</si>
  <si>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</si>
  <si>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</si>
  <si>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</si>
  <si>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</si>
  <si>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</si>
  <si>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</si>
  <si>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</si>
  <si>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</si>
  <si>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</si>
  <si>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</si>
  <si>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</si>
  <si>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</si>
  <si>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</si>
  <si>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</si>
  <si>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</si>
  <si>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</si>
  <si>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</si>
  <si>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</si>
  <si>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</si>
  <si>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</si>
  <si>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</si>
  <si>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</si>
  <si>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</si>
  <si>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</si>
  <si>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</si>
  <si>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</si>
  <si>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</si>
  <si>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</si>
  <si>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１世帯当たり年平均１か月間の消費支出（さいたま市・総世帯）</t>
    <phoneticPr fontId="43"/>
  </si>
  <si>
    <t>（単位：円）</t>
    <phoneticPr fontId="43"/>
  </si>
  <si>
    <t>区　　　　　分</t>
    <phoneticPr fontId="43"/>
  </si>
  <si>
    <t>平成30年</t>
    <rPh sb="0" eb="2">
      <t>ヘイセイ</t>
    </rPh>
    <phoneticPr fontId="43"/>
  </si>
  <si>
    <t>令和元年</t>
    <rPh sb="0" eb="2">
      <t>レイワ</t>
    </rPh>
    <rPh sb="2" eb="3">
      <t>ガン</t>
    </rPh>
    <rPh sb="3" eb="4">
      <t>ネン</t>
    </rPh>
    <phoneticPr fontId="43"/>
  </si>
  <si>
    <t>2年</t>
    <rPh sb="1" eb="2">
      <t>ネン</t>
    </rPh>
    <phoneticPr fontId="43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</si>
  <si>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</si>
  <si>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</si>
  <si>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</si>
  <si>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</si>
  <si>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</si>
  <si>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43"/>
  </si>
  <si>
    <t>穀　　類</t>
    <phoneticPr fontId="43"/>
  </si>
  <si>
    <t>魚 介 類</t>
    <rPh sb="2" eb="3">
      <t>カイ</t>
    </rPh>
    <phoneticPr fontId="43"/>
  </si>
  <si>
    <t>肉　　類</t>
    <phoneticPr fontId="43"/>
  </si>
  <si>
    <t>乳卵類</t>
    <phoneticPr fontId="43"/>
  </si>
  <si>
    <t>野菜・海藻</t>
    <rPh sb="4" eb="5">
      <t>モ</t>
    </rPh>
    <phoneticPr fontId="43"/>
  </si>
  <si>
    <t>果　　物</t>
    <phoneticPr fontId="43"/>
  </si>
  <si>
    <t>油脂・調味料</t>
    <phoneticPr fontId="43"/>
  </si>
  <si>
    <t>菓子類</t>
    <phoneticPr fontId="43"/>
  </si>
  <si>
    <t>調理食品</t>
    <phoneticPr fontId="43"/>
  </si>
  <si>
    <t>飲　　料</t>
    <phoneticPr fontId="43"/>
  </si>
  <si>
    <t>酒　　類</t>
    <phoneticPr fontId="43"/>
  </si>
  <si>
    <t>外　　食</t>
    <phoneticPr fontId="43"/>
  </si>
  <si>
    <t>住　　居</t>
    <phoneticPr fontId="43"/>
  </si>
  <si>
    <t>家賃地代</t>
    <phoneticPr fontId="43"/>
  </si>
  <si>
    <t>設備修繕・維持</t>
    <phoneticPr fontId="43"/>
  </si>
  <si>
    <t>光熱・水道</t>
    <phoneticPr fontId="43"/>
  </si>
  <si>
    <t>電気・ガス代</t>
    <phoneticPr fontId="43"/>
  </si>
  <si>
    <t>他の光熱</t>
    <phoneticPr fontId="43"/>
  </si>
  <si>
    <t>上下水道料</t>
    <rPh sb="0" eb="2">
      <t>ジョウゲ</t>
    </rPh>
    <phoneticPr fontId="43"/>
  </si>
  <si>
    <t>家具・家事用品</t>
    <phoneticPr fontId="43"/>
  </si>
  <si>
    <t>家庭用耐久財</t>
    <phoneticPr fontId="43"/>
  </si>
  <si>
    <t>他の家具・家事用品等</t>
    <rPh sb="9" eb="10">
      <t>トウ</t>
    </rPh>
    <phoneticPr fontId="43"/>
  </si>
  <si>
    <t>被服及び履き物</t>
    <phoneticPr fontId="43"/>
  </si>
  <si>
    <t>和服・洋服</t>
    <rPh sb="0" eb="2">
      <t>ワフク</t>
    </rPh>
    <rPh sb="3" eb="5">
      <t>ヨウフク</t>
    </rPh>
    <phoneticPr fontId="43"/>
  </si>
  <si>
    <t>シャツ・セーター類</t>
    <rPh sb="8" eb="9">
      <t>ルイ</t>
    </rPh>
    <phoneticPr fontId="43"/>
  </si>
  <si>
    <t>下着類</t>
    <rPh sb="2" eb="3">
      <t>ルイ</t>
    </rPh>
    <phoneticPr fontId="43"/>
  </si>
  <si>
    <t>生地・他の被服</t>
    <rPh sb="5" eb="6">
      <t>ヒフク</t>
    </rPh>
    <phoneticPr fontId="43"/>
  </si>
  <si>
    <t>履物類</t>
    <phoneticPr fontId="43"/>
  </si>
  <si>
    <t>被服関連サービス</t>
    <rPh sb="0" eb="2">
      <t>ヒフク</t>
    </rPh>
    <rPh sb="2" eb="4">
      <t>カンレン</t>
    </rPh>
    <phoneticPr fontId="43"/>
  </si>
  <si>
    <t>保健医療</t>
    <phoneticPr fontId="43"/>
  </si>
  <si>
    <t>医薬品・摂取品・器具</t>
    <rPh sb="4" eb="6">
      <t>セッシュ</t>
    </rPh>
    <rPh sb="6" eb="7">
      <t>ヒン</t>
    </rPh>
    <phoneticPr fontId="43"/>
  </si>
  <si>
    <t>保健医療サービス</t>
    <rPh sb="0" eb="2">
      <t>ホケン</t>
    </rPh>
    <phoneticPr fontId="43"/>
  </si>
  <si>
    <t>交通通信</t>
    <phoneticPr fontId="43"/>
  </si>
  <si>
    <t>交　　通</t>
    <phoneticPr fontId="43"/>
  </si>
  <si>
    <t>自動車等関係費</t>
    <phoneticPr fontId="43"/>
  </si>
  <si>
    <t>通　　信</t>
    <phoneticPr fontId="43"/>
  </si>
  <si>
    <t>教　　育</t>
    <phoneticPr fontId="43"/>
  </si>
  <si>
    <t>教養娯楽</t>
    <phoneticPr fontId="43"/>
  </si>
  <si>
    <t>教養娯楽用耐久財</t>
    <phoneticPr fontId="43"/>
  </si>
  <si>
    <t>教養娯楽用品</t>
    <phoneticPr fontId="43"/>
  </si>
  <si>
    <t>書籍・他の印刷物</t>
    <rPh sb="0" eb="2">
      <t>ショセキ</t>
    </rPh>
    <rPh sb="3" eb="4">
      <t>タ</t>
    </rPh>
    <rPh sb="5" eb="8">
      <t>インサツブツ</t>
    </rPh>
    <phoneticPr fontId="43"/>
  </si>
  <si>
    <t>教養娯楽サービス</t>
    <phoneticPr fontId="43"/>
  </si>
  <si>
    <t>その他の消費支出</t>
    <phoneticPr fontId="43"/>
  </si>
  <si>
    <t>こづかい（使途不明）</t>
    <phoneticPr fontId="43"/>
  </si>
  <si>
    <t>交際費</t>
    <phoneticPr fontId="43"/>
  </si>
  <si>
    <t>仕送り金</t>
    <phoneticPr fontId="43"/>
  </si>
  <si>
    <t>エンゲル係数（%）</t>
  </si>
  <si>
    <t>資料：総務省統計局「家計調査年報」</t>
    <rPh sb="5" eb="6">
      <t>ショウ</t>
    </rPh>
    <phoneticPr fontId="43"/>
  </si>
  <si>
    <t>4-5. レギュラーガソリン価格の推移</t>
    <rPh sb="14" eb="16">
      <t>カカク</t>
    </rPh>
    <rPh sb="17" eb="19">
      <t>スイイ</t>
    </rPh>
    <phoneticPr fontId="43"/>
  </si>
  <si>
    <t>各年1月初週</t>
    <rPh sb="3" eb="4">
      <t>ガツ</t>
    </rPh>
    <rPh sb="4" eb="6">
      <t>ショシュウ</t>
    </rPh>
    <phoneticPr fontId="3"/>
  </si>
  <si>
    <t>（単位：\/L）</t>
    <phoneticPr fontId="3"/>
  </si>
  <si>
    <t>年</t>
  </si>
  <si>
    <t>埼玉県</t>
    <rPh sb="0" eb="3">
      <t>サイタマケン</t>
    </rPh>
    <phoneticPr fontId="3"/>
  </si>
  <si>
    <t>全国</t>
    <rPh sb="0" eb="2">
      <t>ゼンコク</t>
    </rPh>
    <phoneticPr fontId="3"/>
  </si>
  <si>
    <t>関東局</t>
    <rPh sb="0" eb="2">
      <t>カントウ</t>
    </rPh>
    <rPh sb="2" eb="3">
      <t>キョク</t>
    </rPh>
    <phoneticPr fontId="3"/>
  </si>
  <si>
    <t>東京</t>
    <rPh sb="0" eb="2">
      <t>トウキョウ</t>
    </rPh>
    <phoneticPr fontId="3"/>
  </si>
  <si>
    <t>平成17</t>
    <rPh sb="0" eb="2">
      <t>ヘイセイ</t>
    </rPh>
    <phoneticPr fontId="41"/>
  </si>
  <si>
    <t>平成25</t>
    <rPh sb="0" eb="2">
      <t>ヘイセイ</t>
    </rPh>
    <phoneticPr fontId="3"/>
  </si>
  <si>
    <t>令和 2</t>
    <rPh sb="0" eb="2">
      <t>レイワ</t>
    </rPh>
    <phoneticPr fontId="3"/>
  </si>
  <si>
    <t>3</t>
    <phoneticPr fontId="3"/>
  </si>
  <si>
    <t>3年1月</t>
    <rPh sb="0" eb="1">
      <t>ガツ</t>
    </rPh>
    <phoneticPr fontId="3"/>
  </si>
  <si>
    <t>2月</t>
    <rPh sb="0" eb="1">
      <t>ガツ</t>
    </rPh>
    <phoneticPr fontId="3"/>
  </si>
  <si>
    <t>3月</t>
    <rPh sb="0" eb="1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</si>
  <si>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</si>
  <si>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</si>
  <si>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</si>
  <si>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</si>
  <si>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</si>
  <si>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</si>
  <si>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</si>
  <si>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</si>
  <si>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</si>
  <si>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資料：経済産業省「給油所小売価格調査」</t>
    <rPh sb="0" eb="2">
      <t>シリョウ</t>
    </rPh>
    <rPh sb="3" eb="8">
      <t>ケイザイサンギョウショウ</t>
    </rPh>
    <rPh sb="9" eb="11">
      <t>キュウユ</t>
    </rPh>
    <rPh sb="11" eb="12">
      <t>トコロ</t>
    </rPh>
    <rPh sb="12" eb="14">
      <t>コウ</t>
    </rPh>
    <rPh sb="14" eb="16">
      <t>カカク</t>
    </rPh>
    <rPh sb="16" eb="18">
      <t>チョウサ</t>
    </rPh>
    <phoneticPr fontId="43"/>
  </si>
  <si>
    <t>4-6. 内職相談状況</t>
    <phoneticPr fontId="3"/>
  </si>
  <si>
    <t>（単位：人、件）</t>
  </si>
  <si>
    <t>年　度</t>
    <phoneticPr fontId="43"/>
  </si>
  <si>
    <t>求職者数</t>
  </si>
  <si>
    <t>再相談者延数</t>
    <rPh sb="4" eb="5">
      <t>ノ</t>
    </rPh>
    <phoneticPr fontId="6"/>
  </si>
  <si>
    <t>求人相談</t>
    <rPh sb="2" eb="4">
      <t>ソウダン</t>
    </rPh>
    <phoneticPr fontId="6"/>
  </si>
  <si>
    <t>斡旋件数</t>
  </si>
  <si>
    <t>平成30</t>
    <phoneticPr fontId="3"/>
  </si>
  <si>
    <t>令和元</t>
    <rPh sb="0" eb="2">
      <t>レイワガン</t>
    </rPh>
    <phoneticPr fontId="3"/>
  </si>
  <si>
    <t>資料：経済振興課</t>
    <rPh sb="3" eb="8">
      <t>ケイザイシンコウカ</t>
    </rPh>
    <phoneticPr fontId="6"/>
  </si>
  <si>
    <t>4-7. 計量法関係検査件数</t>
    <phoneticPr fontId="43"/>
  </si>
  <si>
    <t>（1）はかり検査の状況</t>
    <phoneticPr fontId="51"/>
  </si>
  <si>
    <t>（単位：件）</t>
    <rPh sb="1" eb="3">
      <t>タンイ</t>
    </rPh>
    <rPh sb="4" eb="5">
      <t>ケン</t>
    </rPh>
    <phoneticPr fontId="43"/>
  </si>
  <si>
    <t>区　分</t>
  </si>
  <si>
    <t>平成30年度</t>
    <phoneticPr fontId="3"/>
  </si>
  <si>
    <t>令和元年度</t>
    <rPh sb="0" eb="2">
      <t>レイワ</t>
    </rPh>
    <rPh sb="2" eb="5">
      <t>ガンネンド</t>
    </rPh>
    <phoneticPr fontId="3"/>
  </si>
  <si>
    <t>2年度</t>
    <rPh sb="1" eb="3">
      <t>ネンド</t>
    </rPh>
    <phoneticPr fontId="3"/>
  </si>
  <si>
    <t>越谷市による検査</t>
  </si>
  <si>
    <t>集合検査</t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</si>
  <si>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</si>
  <si>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</si>
  <si>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</si>
  <si>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</si>
  <si>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</si>
  <si>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</si>
  <si>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</si>
  <si>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</si>
  <si>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</si>
  <si>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51"/>
  </si>
  <si>
    <t>令和元年度</t>
    <rPh sb="0" eb="5">
      <t>レイワガンネンド</t>
    </rPh>
    <phoneticPr fontId="3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</si>
  <si>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</si>
  <si>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</si>
  <si>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</si>
  <si>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</si>
  <si>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</si>
  <si>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</si>
  <si>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</si>
  <si>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</si>
  <si>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</si>
  <si>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</si>
  <si>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</si>
  <si>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4-8. 産業別常用労働者１人平均月間現金給与額（埼玉県）</t>
    <rPh sb="19" eb="21">
      <t>ゲンキン</t>
    </rPh>
    <rPh sb="21" eb="23">
      <t>キュウヨ</t>
    </rPh>
    <rPh sb="23" eb="24">
      <t>ガク</t>
    </rPh>
    <phoneticPr fontId="43"/>
  </si>
  <si>
    <t>（事業所規模５人以上）</t>
    <phoneticPr fontId="43"/>
  </si>
  <si>
    <t>（単位：円）</t>
    <rPh sb="4" eb="5">
      <t>エン</t>
    </rPh>
    <phoneticPr fontId="43"/>
  </si>
  <si>
    <t>産業大分類</t>
    <rPh sb="0" eb="2">
      <t>サンギョウ</t>
    </rPh>
    <rPh sb="2" eb="5">
      <t>ダイブンルイ</t>
    </rPh>
    <phoneticPr fontId="43"/>
  </si>
  <si>
    <t>平成30年平均</t>
    <rPh sb="4" eb="5">
      <t>ネン</t>
    </rPh>
    <rPh sb="5" eb="7">
      <t>ヘイキン</t>
    </rPh>
    <phoneticPr fontId="4"/>
  </si>
  <si>
    <t>令和元年平均</t>
    <rPh sb="0" eb="2">
      <t>レイワ</t>
    </rPh>
    <rPh sb="2" eb="4">
      <t>ガンネン</t>
    </rPh>
    <rPh sb="3" eb="4">
      <t>ネン</t>
    </rPh>
    <rPh sb="4" eb="6">
      <t>ヘイキン</t>
    </rPh>
    <phoneticPr fontId="4"/>
  </si>
  <si>
    <t>2年平均</t>
    <rPh sb="1" eb="2">
      <t>ネン</t>
    </rPh>
    <rPh sb="2" eb="4">
      <t>ヘイキン</t>
    </rPh>
    <phoneticPr fontId="4"/>
  </si>
  <si>
    <t>総数</t>
    <rPh sb="0" eb="2">
      <t>ソウスウ</t>
    </rPh>
    <phoneticPr fontId="43"/>
  </si>
  <si>
    <t>男子</t>
    <rPh sb="0" eb="2">
      <t>ダンシ</t>
    </rPh>
    <phoneticPr fontId="43"/>
  </si>
  <si>
    <t>女子</t>
    <rPh sb="0" eb="2">
      <t>ジョシ</t>
    </rPh>
    <phoneticPr fontId="43"/>
  </si>
  <si>
    <t>調査産業計</t>
    <rPh sb="0" eb="2">
      <t>チョウサ</t>
    </rPh>
    <rPh sb="2" eb="4">
      <t>サンギョウ</t>
    </rPh>
    <rPh sb="4" eb="5">
      <t>ケイ</t>
    </rPh>
    <phoneticPr fontId="42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</si>
  <si>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2"/>
  </si>
  <si>
    <t>‐</t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</si>
  <si>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</si>
  <si>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</si>
  <si>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</si>
  <si>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</si>
  <si>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2"/>
  </si>
  <si>
    <t>卸売業，小売業</t>
    <rPh sb="2" eb="3">
      <t>ギョウ</t>
    </rPh>
    <phoneticPr fontId="42"/>
  </si>
  <si>
    <t>金融業，保険業</t>
    <rPh sb="2" eb="3">
      <t>ギョウ</t>
    </rPh>
    <phoneticPr fontId="42"/>
  </si>
  <si>
    <t>不動産業，
物品賃貸業</t>
    <rPh sb="6" eb="8">
      <t>ブッピン</t>
    </rPh>
    <rPh sb="8" eb="11">
      <t>チンタイギョウ</t>
    </rPh>
    <phoneticPr fontId="42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</si>
  <si>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2"/>
  </si>
  <si>
    <t>宿泊業，
飲食サービス業</t>
    <rPh sb="5" eb="7">
      <t>インショク</t>
    </rPh>
    <rPh sb="11" eb="12">
      <t>ギョウ</t>
    </rPh>
    <phoneticPr fontId="42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</si>
  <si>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2"/>
  </si>
  <si>
    <t>教育，学習支援業</t>
  </si>
  <si>
    <t>医療，福祉</t>
  </si>
  <si>
    <t>複合サービス事業</t>
    <rPh sb="6" eb="8">
      <t>ジギョウ</t>
    </rPh>
    <phoneticPr fontId="42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</si>
  <si>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51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</si>
  <si>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43"/>
  </si>
  <si>
    <t>4-9. 産業別常用労働者１人平均月間総実労働時間数（埼玉県）</t>
    <rPh sb="19" eb="20">
      <t>ソウ</t>
    </rPh>
    <rPh sb="20" eb="23">
      <t>ジツロウドウ</t>
    </rPh>
    <rPh sb="23" eb="26">
      <t>ジカンスウ</t>
    </rPh>
    <phoneticPr fontId="43"/>
  </si>
  <si>
    <t>（単位：時間）</t>
    <rPh sb="4" eb="6">
      <t>ジカン</t>
    </rPh>
    <phoneticPr fontId="4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</si>
  <si>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</si>
  <si>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4-10. 産業別１人平均月間現金給与額（埼玉県）</t>
    <rPh sb="15" eb="17">
      <t>ゲンキン</t>
    </rPh>
    <rPh sb="17" eb="19">
      <t>キュウヨ</t>
    </rPh>
    <rPh sb="19" eb="20">
      <t>ガク</t>
    </rPh>
    <phoneticPr fontId="43"/>
  </si>
  <si>
    <t>（令和元年平均、事業所規模５人以上）</t>
    <rPh sb="1" eb="3">
      <t>レイワ</t>
    </rPh>
    <rPh sb="3" eb="5">
      <t>ガンネン</t>
    </rPh>
    <rPh sb="5" eb="7">
      <t>ヘイキン</t>
    </rPh>
    <phoneticPr fontId="43"/>
  </si>
  <si>
    <t>（単位：円、％）</t>
    <phoneticPr fontId="43"/>
  </si>
  <si>
    <t>（令和2年平均、事業所規模５人以上）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3"/>
  </si>
  <si>
    <t>現金給与総額</t>
    <rPh sb="0" eb="2">
      <t>ゲンキン</t>
    </rPh>
    <rPh sb="2" eb="4">
      <t>キュウヨ</t>
    </rPh>
    <rPh sb="4" eb="6">
      <t>ソウガク</t>
    </rPh>
    <phoneticPr fontId="43"/>
  </si>
  <si>
    <t>きまって支給する給与</t>
    <rPh sb="4" eb="6">
      <t>シキュウ</t>
    </rPh>
    <rPh sb="8" eb="10">
      <t>キュウヨ</t>
    </rPh>
    <phoneticPr fontId="43"/>
  </si>
  <si>
    <t>特別に支給した給与</t>
    <rPh sb="0" eb="2">
      <t>トクベツ</t>
    </rPh>
    <rPh sb="3" eb="5">
      <t>シキュウ</t>
    </rPh>
    <rPh sb="7" eb="9">
      <t>キュウヨ</t>
    </rPh>
    <phoneticPr fontId="43"/>
  </si>
  <si>
    <t>支給額</t>
    <rPh sb="0" eb="2">
      <t>シキュウ</t>
    </rPh>
    <rPh sb="2" eb="3">
      <t>ガク</t>
    </rPh>
    <phoneticPr fontId="43"/>
  </si>
  <si>
    <t>対前年比</t>
    <rPh sb="0" eb="1">
      <t>タイ</t>
    </rPh>
    <rPh sb="1" eb="3">
      <t>ゼンネン</t>
    </rPh>
    <rPh sb="3" eb="4">
      <t>ヒ</t>
    </rPh>
    <phoneticPr fontId="43"/>
  </si>
  <si>
    <t>うち所定
内給与</t>
    <rPh sb="2" eb="4">
      <t>ショテイ</t>
    </rPh>
    <rPh sb="5" eb="6">
      <t>ウチ</t>
    </rPh>
    <rPh sb="6" eb="8">
      <t>キュウヨ</t>
    </rPh>
    <phoneticPr fontId="43"/>
  </si>
  <si>
    <t>うち超過
労働給与</t>
    <rPh sb="2" eb="4">
      <t>チョウカ</t>
    </rPh>
    <rPh sb="5" eb="7">
      <t>ロウドウ</t>
    </rPh>
    <rPh sb="7" eb="9">
      <t>キュウヨ</t>
    </rPh>
    <phoneticPr fontId="43"/>
  </si>
  <si>
    <t>対前年差</t>
    <rPh sb="0" eb="1">
      <t>タイ</t>
    </rPh>
    <rPh sb="1" eb="3">
      <t>ゼンネン</t>
    </rPh>
    <rPh sb="3" eb="4">
      <t>サ</t>
    </rPh>
    <phoneticPr fontId="43"/>
  </si>
  <si>
    <t>×</t>
  </si>
  <si>
    <t>△ 9,487</t>
  </si>
  <si>
    <t>△ 120</t>
  </si>
  <si>
    <t>△ 4,870</t>
  </si>
  <si>
    <t>△ 9,268</t>
  </si>
  <si>
    <t>△ 132</t>
  </si>
  <si>
    <t>△ 23,580</t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</si>
  <si>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43"/>
  </si>
  <si>
    <t>（令和元年平均、事業所規模５人以上）</t>
    <rPh sb="1" eb="3">
      <t>レイワ</t>
    </rPh>
    <rPh sb="3" eb="5">
      <t>ガンネン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"/>
  </si>
  <si>
    <t>（単位：100人、％）</t>
    <rPh sb="1" eb="3">
      <t>タンイ</t>
    </rPh>
    <rPh sb="7" eb="8">
      <t>ニン</t>
    </rPh>
    <phoneticPr fontId="4"/>
  </si>
  <si>
    <t>（令和2年平均、事業所規模５人以上）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"/>
  </si>
  <si>
    <t>（単位：100人、％）</t>
    <rPh sb="1" eb="3">
      <t>タンイ</t>
    </rPh>
    <rPh sb="7" eb="8">
      <t>ニン</t>
    </rPh>
    <phoneticPr fontId="43"/>
  </si>
  <si>
    <t>産業大分類</t>
    <rPh sb="0" eb="1">
      <t>サン</t>
    </rPh>
    <rPh sb="1" eb="2">
      <t>ギョウ</t>
    </rPh>
    <rPh sb="2" eb="5">
      <t>ダイブンルイ</t>
    </rPh>
    <phoneticPr fontId="43"/>
  </si>
  <si>
    <t>総　数</t>
    <rPh sb="0" eb="1">
      <t>フサ</t>
    </rPh>
    <rPh sb="2" eb="3">
      <t>スウ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</si>
  <si>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</si>
  <si>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</si>
  <si>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43"/>
  </si>
  <si>
    <t>構成比</t>
    <rPh sb="0" eb="2">
      <t>コウセイ</t>
    </rPh>
    <rPh sb="2" eb="3">
      <t>ヒ</t>
    </rPh>
    <phoneticPr fontId="43"/>
  </si>
  <si>
    <t>パート
比率</t>
    <rPh sb="4" eb="6">
      <t>ヒリツ</t>
    </rPh>
    <phoneticPr fontId="43"/>
  </si>
  <si>
    <t>4-12. 労働関係相談件数</t>
    <phoneticPr fontId="43"/>
  </si>
  <si>
    <t>（単位：件）</t>
  </si>
  <si>
    <t>総　数</t>
    <phoneticPr fontId="43"/>
  </si>
  <si>
    <t>労働条件</t>
    <phoneticPr fontId="43"/>
  </si>
  <si>
    <t>賃　金</t>
    <phoneticPr fontId="43"/>
  </si>
  <si>
    <t>雇　用</t>
    <phoneticPr fontId="43"/>
  </si>
  <si>
    <t>労働福祉</t>
  </si>
  <si>
    <t>労働組合</t>
  </si>
  <si>
    <t>労　災</t>
    <phoneticPr fontId="43"/>
  </si>
  <si>
    <t>年　金</t>
    <rPh sb="0" eb="1">
      <t>トシ</t>
    </rPh>
    <rPh sb="2" eb="3">
      <t>キン</t>
    </rPh>
    <phoneticPr fontId="43"/>
  </si>
  <si>
    <t>令和元　</t>
    <rPh sb="0" eb="1">
      <t>レイワ</t>
    </rPh>
    <rPh sb="1" eb="2">
      <t>ガン</t>
    </rPh>
    <phoneticPr fontId="3"/>
  </si>
  <si>
    <t>資料：経済振興課</t>
    <rPh sb="3" eb="8">
      <t>ケイザイシンコウカ</t>
    </rPh>
    <phoneticPr fontId="43"/>
  </si>
  <si>
    <t>4-13. パート相談状況</t>
    <rPh sb="9" eb="11">
      <t>ソウダン</t>
    </rPh>
    <rPh sb="11" eb="13">
      <t>ジョウキョウ</t>
    </rPh>
    <phoneticPr fontId="43"/>
  </si>
  <si>
    <t>（単位：人、件）</t>
    <rPh sb="4" eb="5">
      <t>ニン</t>
    </rPh>
    <phoneticPr fontId="43"/>
  </si>
  <si>
    <t>新規求職者数</t>
    <rPh sb="0" eb="2">
      <t>シンキ</t>
    </rPh>
    <phoneticPr fontId="43"/>
  </si>
  <si>
    <t>紹介件数</t>
  </si>
  <si>
    <t>就職件数</t>
  </si>
  <si>
    <t>令和元</t>
    <rPh sb="0" eb="1">
      <t>レイワ</t>
    </rPh>
    <rPh sb="1" eb="2">
      <t>ガン</t>
    </rPh>
    <phoneticPr fontId="3"/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</si>
  <si>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43"/>
  </si>
  <si>
    <t>相談者数</t>
    <rPh sb="0" eb="3">
      <t>ソウダンシャ</t>
    </rPh>
    <rPh sb="3" eb="4">
      <t>スウ</t>
    </rPh>
    <phoneticPr fontId="43"/>
  </si>
  <si>
    <t>相談件数</t>
    <rPh sb="0" eb="2">
      <t>ソウダン</t>
    </rPh>
    <rPh sb="2" eb="4">
      <t>ケンスウ</t>
    </rPh>
    <phoneticPr fontId="43"/>
  </si>
  <si>
    <t>終了者数</t>
    <rPh sb="0" eb="3">
      <t>シュウリョウシャ</t>
    </rPh>
    <rPh sb="3" eb="4">
      <t>スウ</t>
    </rPh>
    <phoneticPr fontId="43"/>
  </si>
  <si>
    <t>就職者数</t>
    <rPh sb="0" eb="2">
      <t>シュウショク</t>
    </rPh>
    <rPh sb="2" eb="3">
      <t>シャ</t>
    </rPh>
    <rPh sb="3" eb="4">
      <t>スウ</t>
    </rPh>
    <phoneticPr fontId="43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</si>
  <si>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8"/>
  </si>
  <si>
    <t>平成29年10月1日</t>
    <phoneticPr fontId="43"/>
  </si>
  <si>
    <t>（単位：人）</t>
    <rPh sb="1" eb="3">
      <t>タンイ</t>
    </rPh>
    <rPh sb="4" eb="5">
      <t>ニン</t>
    </rPh>
    <phoneticPr fontId="48"/>
  </si>
  <si>
    <t>従業上の地位</t>
    <rPh sb="0" eb="2">
      <t>ジュウギョウ</t>
    </rPh>
    <rPh sb="2" eb="3">
      <t>ジョウ</t>
    </rPh>
    <rPh sb="4" eb="6">
      <t>チイ</t>
    </rPh>
    <phoneticPr fontId="48"/>
  </si>
  <si>
    <t>男</t>
    <rPh sb="0" eb="1">
      <t>オトコ</t>
    </rPh>
    <phoneticPr fontId="48"/>
  </si>
  <si>
    <t>女</t>
    <rPh sb="0" eb="1">
      <t>オンナ</t>
    </rPh>
    <phoneticPr fontId="48"/>
  </si>
  <si>
    <t>総　数</t>
    <rPh sb="0" eb="1">
      <t>フサ</t>
    </rPh>
    <rPh sb="2" eb="3">
      <t>スウ</t>
    </rPh>
    <phoneticPr fontId="48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</si>
  <si>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8"/>
  </si>
  <si>
    <t>雇人のある業主</t>
    <rPh sb="0" eb="1">
      <t>ヤトイ</t>
    </rPh>
    <rPh sb="1" eb="2">
      <t>ジン</t>
    </rPh>
    <rPh sb="5" eb="7">
      <t>ギョウシュ</t>
    </rPh>
    <phoneticPr fontId="48"/>
  </si>
  <si>
    <t>雇人のない業主</t>
    <rPh sb="0" eb="1">
      <t>ヤト</t>
    </rPh>
    <rPh sb="1" eb="2">
      <t>ニン</t>
    </rPh>
    <rPh sb="5" eb="7">
      <t>ギョウシュ</t>
    </rPh>
    <phoneticPr fontId="48"/>
  </si>
  <si>
    <t>内職者</t>
    <rPh sb="0" eb="2">
      <t>ナイショク</t>
    </rPh>
    <rPh sb="2" eb="3">
      <t>シャ</t>
    </rPh>
    <phoneticPr fontId="48"/>
  </si>
  <si>
    <t>‐</t>
    <phoneticPr fontId="3"/>
  </si>
  <si>
    <t>総　数</t>
    <rPh sb="0" eb="1">
      <t>ソウ</t>
    </rPh>
    <rPh sb="2" eb="3">
      <t>スウ</t>
    </rPh>
    <phoneticPr fontId="48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</si>
  <si>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8"/>
  </si>
  <si>
    <t>雇用者</t>
    <rPh sb="0" eb="1">
      <t>ヤトイ</t>
    </rPh>
    <rPh sb="1" eb="2">
      <t>ヨウ</t>
    </rPh>
    <rPh sb="2" eb="3">
      <t>モノ</t>
    </rPh>
    <phoneticPr fontId="48"/>
  </si>
  <si>
    <t>会社などの役員</t>
    <rPh sb="0" eb="2">
      <t>カイシャ</t>
    </rPh>
    <rPh sb="5" eb="7">
      <t>ヤクイン</t>
    </rPh>
    <phoneticPr fontId="48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</si>
  <si>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8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</si>
  <si>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8"/>
  </si>
  <si>
    <t xml:space="preserve"> パート</t>
    <phoneticPr fontId="48"/>
  </si>
  <si>
    <t xml:space="preserve"> アルバイト</t>
    <phoneticPr fontId="48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</si>
  <si>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8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</si>
  <si>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8"/>
  </si>
  <si>
    <t xml:space="preserve"> その他</t>
    <rPh sb="3" eb="4">
      <t>タ</t>
    </rPh>
    <phoneticPr fontId="48"/>
  </si>
  <si>
    <t>総　数</t>
    <rPh sb="0" eb="1">
      <t>フサ</t>
    </rPh>
    <rPh sb="2" eb="3">
      <t>カズ</t>
    </rPh>
    <phoneticPr fontId="48"/>
  </si>
  <si>
    <t>総数</t>
    <rPh sb="0" eb="1">
      <t>フサ</t>
    </rPh>
    <rPh sb="1" eb="2">
      <t>カズ</t>
    </rPh>
    <phoneticPr fontId="48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</si>
  <si>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8"/>
  </si>
  <si>
    <t>総   数</t>
    <rPh sb="0" eb="1">
      <t>フサ</t>
    </rPh>
    <rPh sb="4" eb="5">
      <t>カズ</t>
    </rPh>
    <phoneticPr fontId="48"/>
  </si>
  <si>
    <t>（別掲）</t>
    <rPh sb="1" eb="3">
      <t>ベッケイ</t>
    </rPh>
    <phoneticPr fontId="48"/>
  </si>
  <si>
    <t>雇用者に占める
比率（％）</t>
    <rPh sb="0" eb="3">
      <t>コヨウシャ</t>
    </rPh>
    <rPh sb="4" eb="5">
      <t>シ</t>
    </rPh>
    <rPh sb="8" eb="10">
      <t>ヒリツ</t>
    </rPh>
    <phoneticPr fontId="48"/>
  </si>
  <si>
    <t>正規の職員・従業員</t>
    <rPh sb="0" eb="2">
      <t>セイキ</t>
    </rPh>
    <rPh sb="3" eb="5">
      <t>ショクイン</t>
    </rPh>
    <rPh sb="6" eb="9">
      <t>ジュウギョウイン</t>
    </rPh>
    <phoneticPr fontId="48"/>
  </si>
  <si>
    <t>パート・アルバイト</t>
    <phoneticPr fontId="48"/>
  </si>
  <si>
    <t>（注1）出典の就業構造基本調査は抽出調査であり、越谷市では抽出された約700世帯から全体を推計した</t>
    <phoneticPr fontId="48"/>
  </si>
  <si>
    <t>　　　 ものであり調査結果は実数ではない。また、総数には分類不能・不詳の数値を含むため、総数と</t>
    <phoneticPr fontId="43"/>
  </si>
  <si>
    <t>　　　 内訳の合計とは必ずしも一致しない。</t>
    <phoneticPr fontId="43"/>
  </si>
  <si>
    <t>（注2）</t>
    <phoneticPr fontId="48"/>
  </si>
  <si>
    <t>就業構造基本調査は5年に一度実施され、平成29年の結果が、現時点で最新のものとなる。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48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</si>
  <si>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8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</si>
  <si>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8"/>
  </si>
  <si>
    <t>平成29年10月1日</t>
    <rPh sb="0" eb="2">
      <t>ヘイセイ</t>
    </rPh>
    <rPh sb="4" eb="5">
      <t>ネン</t>
    </rPh>
    <rPh sb="7" eb="8">
      <t>ガツ</t>
    </rPh>
    <rPh sb="9" eb="10">
      <t>ニチ</t>
    </rPh>
    <phoneticPr fontId="48"/>
  </si>
  <si>
    <t>（単位：人）</t>
  </si>
  <si>
    <t>所　得</t>
    <rPh sb="0" eb="1">
      <t>トコロ</t>
    </rPh>
    <rPh sb="2" eb="3">
      <t>エ</t>
    </rPh>
    <phoneticPr fontId="48"/>
  </si>
  <si>
    <t>男</t>
  </si>
  <si>
    <t>女</t>
  </si>
  <si>
    <t>総　数</t>
    <phoneticPr fontId="51"/>
  </si>
  <si>
    <t>（内）雇用者</t>
    <rPh sb="1" eb="2">
      <t>ウチ</t>
    </rPh>
    <rPh sb="3" eb="6">
      <t>コヨウシャ</t>
    </rPh>
    <phoneticPr fontId="48"/>
  </si>
  <si>
    <t>総  数</t>
    <rPh sb="0" eb="1">
      <t>フサ</t>
    </rPh>
    <rPh sb="3" eb="4">
      <t>カズ</t>
    </rPh>
    <phoneticPr fontId="48"/>
  </si>
  <si>
    <t xml:space="preserve">  50万円未満</t>
    <rPh sb="4" eb="6">
      <t>マンエン</t>
    </rPh>
    <rPh sb="6" eb="8">
      <t>ミマン</t>
    </rPh>
    <phoneticPr fontId="48"/>
  </si>
  <si>
    <t xml:space="preserve">  50～ 100万円未満</t>
    <rPh sb="9" eb="11">
      <t>マンエン</t>
    </rPh>
    <rPh sb="11" eb="13">
      <t>ミマン</t>
    </rPh>
    <phoneticPr fontId="48"/>
  </si>
  <si>
    <t xml:space="preserve"> 100～ 150万円未満</t>
    <rPh sb="9" eb="11">
      <t>マンエン</t>
    </rPh>
    <rPh sb="11" eb="13">
      <t>ミマン</t>
    </rPh>
    <phoneticPr fontId="48"/>
  </si>
  <si>
    <t xml:space="preserve"> 150～ 200万円未満</t>
    <rPh sb="9" eb="11">
      <t>マンエン</t>
    </rPh>
    <rPh sb="11" eb="13">
      <t>ミマン</t>
    </rPh>
    <phoneticPr fontId="48"/>
  </si>
  <si>
    <t xml:space="preserve"> 200～ 250万円未満</t>
    <rPh sb="9" eb="11">
      <t>マンエン</t>
    </rPh>
    <rPh sb="11" eb="13">
      <t>ミマン</t>
    </rPh>
    <phoneticPr fontId="48"/>
  </si>
  <si>
    <t xml:space="preserve"> 250～ 300万円未満</t>
    <rPh sb="9" eb="11">
      <t>マンエン</t>
    </rPh>
    <rPh sb="11" eb="13">
      <t>ミマン</t>
    </rPh>
    <phoneticPr fontId="48"/>
  </si>
  <si>
    <t xml:space="preserve"> 300～ 400万円未満</t>
    <rPh sb="9" eb="11">
      <t>マンエン</t>
    </rPh>
    <rPh sb="11" eb="13">
      <t>ミマン</t>
    </rPh>
    <phoneticPr fontId="48"/>
  </si>
  <si>
    <t xml:space="preserve"> 400～ 500万円未満</t>
    <rPh sb="9" eb="11">
      <t>マンエン</t>
    </rPh>
    <rPh sb="11" eb="13">
      <t>ミマン</t>
    </rPh>
    <phoneticPr fontId="48"/>
  </si>
  <si>
    <t xml:space="preserve"> 500～ 600万円未満</t>
    <rPh sb="9" eb="11">
      <t>マンエン</t>
    </rPh>
    <rPh sb="11" eb="13">
      <t>ミマン</t>
    </rPh>
    <phoneticPr fontId="48"/>
  </si>
  <si>
    <t xml:space="preserve"> 600～ 700万円未満</t>
    <rPh sb="9" eb="11">
      <t>マンエン</t>
    </rPh>
    <rPh sb="11" eb="13">
      <t>ミマン</t>
    </rPh>
    <phoneticPr fontId="48"/>
  </si>
  <si>
    <t xml:space="preserve"> 700～ 800万円未満</t>
    <rPh sb="9" eb="11">
      <t>マンエン</t>
    </rPh>
    <rPh sb="11" eb="13">
      <t>ミマン</t>
    </rPh>
    <phoneticPr fontId="48"/>
  </si>
  <si>
    <t xml:space="preserve"> 800～ 900万円未満</t>
    <rPh sb="9" eb="11">
      <t>マンエン</t>
    </rPh>
    <rPh sb="11" eb="13">
      <t>ミマン</t>
    </rPh>
    <phoneticPr fontId="48"/>
  </si>
  <si>
    <t xml:space="preserve"> 900～1000万円未満</t>
    <rPh sb="9" eb="11">
      <t>マンエン</t>
    </rPh>
    <rPh sb="11" eb="13">
      <t>ミマン</t>
    </rPh>
    <phoneticPr fontId="48"/>
  </si>
  <si>
    <t>1000～1500万円未満</t>
    <rPh sb="9" eb="11">
      <t>マンエン</t>
    </rPh>
    <rPh sb="11" eb="13">
      <t>ミマン</t>
    </rPh>
    <phoneticPr fontId="48"/>
  </si>
  <si>
    <t>1500万円以上</t>
    <rPh sb="4" eb="6">
      <t>マンエン</t>
    </rPh>
    <rPh sb="6" eb="8">
      <t>イジョウ</t>
    </rPh>
    <phoneticPr fontId="48"/>
  </si>
  <si>
    <t>（注2）就業構造基本調査は5年に一度実施され、平成29年の結果が、現時点で最新のものとなる。</t>
    <phoneticPr fontId="48"/>
  </si>
  <si>
    <t>資料：就業構造基本調査</t>
    <phoneticPr fontId="48"/>
  </si>
  <si>
    <t>4-17. 市内総生産</t>
    <rPh sb="8" eb="9">
      <t>ソウ</t>
    </rPh>
    <rPh sb="9" eb="11">
      <t>セイサン</t>
    </rPh>
    <phoneticPr fontId="43"/>
  </si>
  <si>
    <t>（単位：百万円）</t>
    <rPh sb="4" eb="6">
      <t>ヒャクマン</t>
    </rPh>
    <rPh sb="6" eb="7">
      <t>エン</t>
    </rPh>
    <phoneticPr fontId="43"/>
  </si>
  <si>
    <t>産　業　別</t>
    <phoneticPr fontId="43"/>
  </si>
  <si>
    <t>平成26年度</t>
    <rPh sb="0" eb="2">
      <t>ヘイセイ</t>
    </rPh>
    <phoneticPr fontId="3"/>
  </si>
  <si>
    <t>27年度</t>
  </si>
  <si>
    <t>28年度</t>
  </si>
  <si>
    <t>29年度</t>
    <rPh sb="2" eb="3">
      <t>ネン</t>
    </rPh>
    <rPh sb="3" eb="4">
      <t>ド</t>
    </rPh>
    <phoneticPr fontId="3"/>
  </si>
  <si>
    <t>30年度</t>
    <rPh sb="2" eb="3">
      <t>ネン</t>
    </rPh>
    <rPh sb="3" eb="4">
      <t>ド</t>
    </rPh>
    <phoneticPr fontId="3"/>
  </si>
  <si>
    <t>市内総生産（総 額）</t>
    <rPh sb="2" eb="3">
      <t>ソウ</t>
    </rPh>
    <phoneticPr fontId="43"/>
  </si>
  <si>
    <t>第１次産業</t>
  </si>
  <si>
    <t>農　業</t>
    <phoneticPr fontId="43"/>
  </si>
  <si>
    <t>林　業</t>
    <phoneticPr fontId="43"/>
  </si>
  <si>
    <t>水産業</t>
    <rPh sb="0" eb="2">
      <t>スイサン</t>
    </rPh>
    <phoneticPr fontId="43"/>
  </si>
  <si>
    <t>第２次産業</t>
  </si>
  <si>
    <t>鉱　業</t>
    <phoneticPr fontId="43"/>
  </si>
  <si>
    <t>‐</t>
    <phoneticPr fontId="51"/>
  </si>
  <si>
    <t>製造業</t>
    <phoneticPr fontId="43"/>
  </si>
  <si>
    <t>建設業</t>
    <phoneticPr fontId="43"/>
  </si>
  <si>
    <t>第３次産業</t>
    <rPh sb="0" eb="1">
      <t>ダイ</t>
    </rPh>
    <rPh sb="2" eb="3">
      <t>ジ</t>
    </rPh>
    <rPh sb="3" eb="5">
      <t>サンギョウ</t>
    </rPh>
    <phoneticPr fontId="4"/>
  </si>
  <si>
    <t>電気･ガス･水道・廃棄物処理業</t>
    <rPh sb="0" eb="1">
      <t>デン</t>
    </rPh>
    <phoneticPr fontId="4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</si>
  <si>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</si>
  <si>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4"/>
  </si>
  <si>
    <t>宿泊・飲食サービス業</t>
  </si>
  <si>
    <t>情報通信業</t>
    <rPh sb="0" eb="2">
      <t>ジョウホウ</t>
    </rPh>
    <phoneticPr fontId="4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</si>
  <si>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</si>
  <si>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</si>
  <si>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</si>
  <si>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1"/>
  </si>
  <si>
    <t>教育</t>
    <rPh sb="0" eb="2">
      <t>キョウイク</t>
    </rPh>
    <phoneticPr fontId="11"/>
  </si>
  <si>
    <t>保健衛生・社会事業</t>
  </si>
  <si>
    <t>その他のサービス</t>
    <rPh sb="2" eb="3">
      <t>タ</t>
    </rPh>
    <phoneticPr fontId="11"/>
  </si>
  <si>
    <t>輸入品に課される税・関税</t>
  </si>
  <si>
    <t>(控除)総資本形成に係る消費税</t>
    <rPh sb="1" eb="3">
      <t>コウジョ</t>
    </rPh>
    <phoneticPr fontId="4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</si>
  <si>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43"/>
  </si>
  <si>
    <t>（注2）平成30年結果が、現時点での最新データとなる。</t>
    <rPh sb="4" eb="6">
      <t>ヘー</t>
    </rPh>
    <rPh sb="8" eb="9">
      <t>ネン</t>
    </rPh>
    <rPh sb="9" eb="11">
      <t>ケッカ</t>
    </rPh>
    <rPh sb="13" eb="16">
      <t>ゲンジテン</t>
    </rPh>
    <rPh sb="18" eb="20">
      <t>サイシン</t>
    </rPh>
    <phoneticPr fontId="43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</si>
  <si>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3"/>
  </si>
  <si>
    <t>4-18. 市民所得の分配</t>
    <phoneticPr fontId="43"/>
  </si>
  <si>
    <t>項　　　目</t>
    <phoneticPr fontId="43"/>
  </si>
  <si>
    <t>29年度</t>
  </si>
  <si>
    <t>30年度</t>
    <phoneticPr fontId="3"/>
  </si>
  <si>
    <t>市民所得（分配）（総 額）</t>
    <phoneticPr fontId="43"/>
  </si>
  <si>
    <t>雇用者報酬</t>
    <rPh sb="3" eb="5">
      <t>ホウシュウ</t>
    </rPh>
    <phoneticPr fontId="43"/>
  </si>
  <si>
    <t>財産所得　　</t>
    <phoneticPr fontId="43"/>
  </si>
  <si>
    <t>一般政府</t>
    <phoneticPr fontId="43"/>
  </si>
  <si>
    <t>家計</t>
    <phoneticPr fontId="43"/>
  </si>
  <si>
    <t>対家計民間非営利団体</t>
    <phoneticPr fontId="43"/>
  </si>
  <si>
    <t>企業所得（配当受払後）</t>
  </si>
  <si>
    <t>民間法人企業</t>
    <phoneticPr fontId="43"/>
  </si>
  <si>
    <t>公的企業</t>
    <phoneticPr fontId="43"/>
  </si>
  <si>
    <t>個人企業</t>
    <phoneticPr fontId="43"/>
  </si>
  <si>
    <t>4-19. 市営住宅の状況</t>
    <phoneticPr fontId="43"/>
  </si>
  <si>
    <t>令和3年12月1日</t>
    <rPh sb="0" eb="2">
      <t>レイワ</t>
    </rPh>
    <phoneticPr fontId="43"/>
  </si>
  <si>
    <t>住宅名</t>
  </si>
  <si>
    <t>建設年度</t>
  </si>
  <si>
    <t>棟数</t>
  </si>
  <si>
    <t>戸数</t>
  </si>
  <si>
    <t>世帯</t>
  </si>
  <si>
    <t>入居者総数</t>
  </si>
  <si>
    <t>総　数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</si>
  <si>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</si>
  <si>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</si>
  <si>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</si>
  <si>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</si>
  <si>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</si>
  <si>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</si>
  <si>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</si>
  <si>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</si>
  <si>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</si>
  <si>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43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</si>
  <si>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4"/>
  </si>
  <si>
    <t>令和2年10月1日</t>
    <rPh sb="0" eb="2">
      <t>レイワ</t>
    </rPh>
    <phoneticPr fontId="51"/>
  </si>
  <si>
    <t>住居の種類</t>
  </si>
  <si>
    <t>世帯数</t>
  </si>
  <si>
    <t>世帯人員</t>
  </si>
  <si>
    <t>１世帯当り人員</t>
    <phoneticPr fontId="51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</si>
  <si>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</si>
  <si>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</si>
  <si>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</si>
  <si>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</si>
  <si>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</si>
  <si>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</si>
  <si>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</si>
  <si>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</si>
  <si>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（注）国勢調査は5年に一度実施され、令和2年の結果が現時点で最新のデータとなる。</t>
    <rPh sb="18" eb="20">
      <t>レイワ</t>
    </rPh>
    <phoneticPr fontId="51"/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</si>
  <si>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</si>
  <si>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43"/>
  </si>
  <si>
    <t>各年10月1日</t>
  </si>
  <si>
    <t>一　　　般　　　世　　　帯　　　数</t>
  </si>
  <si>
    <t>一般
世帯人員</t>
    <phoneticPr fontId="43"/>
  </si>
  <si>
    <t>１世帯
当り
人員</t>
    <phoneticPr fontId="43"/>
  </si>
  <si>
    <t>総数</t>
  </si>
  <si>
    <t>１人</t>
  </si>
  <si>
    <t>２人</t>
  </si>
  <si>
    <t>３人</t>
  </si>
  <si>
    <t>４人</t>
  </si>
  <si>
    <t>５人</t>
  </si>
  <si>
    <t>６人</t>
  </si>
  <si>
    <t>７人
以上</t>
    <phoneticPr fontId="43"/>
  </si>
  <si>
    <t>平成22</t>
    <rPh sb="0" eb="2">
      <t>ヘイセイ</t>
    </rPh>
    <phoneticPr fontId="4"/>
  </si>
  <si>
    <t>27</t>
    <phoneticPr fontId="3"/>
  </si>
  <si>
    <t>令和 2</t>
    <rPh sb="0" eb="2">
      <t>レイワ</t>
    </rPh>
    <phoneticPr fontId="4"/>
  </si>
  <si>
    <t>4-22. 居住世帯の有無別住宅数</t>
    <phoneticPr fontId="43"/>
  </si>
  <si>
    <t>住　　　　　宅　　　　　数</t>
    <phoneticPr fontId="43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</si>
  <si>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43"/>
  </si>
  <si>
    <t>居住世帯あり</t>
  </si>
  <si>
    <t>居住世帯なし</t>
  </si>
  <si>
    <t>同居世帯なし</t>
  </si>
  <si>
    <t>同居世帯あり</t>
  </si>
  <si>
    <t>一時現在者のみ</t>
    <phoneticPr fontId="43"/>
  </si>
  <si>
    <t>空き家</t>
    <phoneticPr fontId="43"/>
  </si>
  <si>
    <t>建設中</t>
    <phoneticPr fontId="43"/>
  </si>
  <si>
    <t>平成20</t>
    <rPh sb="0" eb="1">
      <t>ヘイセイ</t>
    </rPh>
    <phoneticPr fontId="3"/>
  </si>
  <si>
    <t>（注1）住宅・土地統計調査は標本調査であり、越谷市では抽出された約6000戸から全体を推計したもの</t>
    <rPh sb="1" eb="2">
      <t>チュウ</t>
    </rPh>
    <phoneticPr fontId="43"/>
  </si>
  <si>
    <t>　　　 で実数ではない。</t>
    <phoneticPr fontId="43"/>
  </si>
  <si>
    <t>（注2）住宅・土地統計調査は5年に一度実施され、平成30年の結果が、現時点での最新データとなる。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3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</si>
  <si>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3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</si>
  <si>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43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</si>
  <si>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</si>
  <si>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総  数</t>
    <phoneticPr fontId="43"/>
  </si>
  <si>
    <t>住宅の種類</t>
    <phoneticPr fontId="43"/>
  </si>
  <si>
    <t xml:space="preserve">構          造 </t>
    <phoneticPr fontId="43"/>
  </si>
  <si>
    <t>建築の時期</t>
    <phoneticPr fontId="43"/>
  </si>
  <si>
    <t>専用住宅</t>
  </si>
  <si>
    <t>店舗
その他の
併用住宅</t>
    <phoneticPr fontId="43"/>
  </si>
  <si>
    <t>木造</t>
  </si>
  <si>
    <t>防火木造</t>
  </si>
  <si>
    <t>鉄筋･鉄骨コンクリート造</t>
    <phoneticPr fontId="43"/>
  </si>
  <si>
    <t>鉄骨造</t>
  </si>
  <si>
    <t>（9区分）</t>
    <rPh sb="2" eb="4">
      <t>クブン</t>
    </rPh>
    <phoneticPr fontId="43"/>
  </si>
  <si>
    <t>住宅総数</t>
    <rPh sb="0" eb="2">
      <t>ジュウタク</t>
    </rPh>
    <rPh sb="2" eb="4">
      <t>ソウスウ</t>
    </rPh>
    <phoneticPr fontId="43"/>
  </si>
  <si>
    <t>昭和45年以前</t>
    <phoneticPr fontId="43"/>
  </si>
  <si>
    <t>昭和46年～　　55年</t>
    <phoneticPr fontId="43"/>
  </si>
  <si>
    <t>昭和56年～平成 2年</t>
    <rPh sb="6" eb="8">
      <t>ヘイセイ</t>
    </rPh>
    <phoneticPr fontId="43"/>
  </si>
  <si>
    <t>平成 3年～　　 7年</t>
    <rPh sb="0" eb="2">
      <t>ヘイセイ</t>
    </rPh>
    <rPh sb="10" eb="11">
      <t>ネン</t>
    </rPh>
    <phoneticPr fontId="43"/>
  </si>
  <si>
    <t>平成 8年～　　12年</t>
    <phoneticPr fontId="43"/>
  </si>
  <si>
    <t>平成13年～　　17年</t>
    <phoneticPr fontId="43"/>
  </si>
  <si>
    <t>平成18年～　　22年</t>
    <phoneticPr fontId="43"/>
  </si>
  <si>
    <t>平成23年～　　27年</t>
    <rPh sb="10" eb="11">
      <t>ネン</t>
    </rPh>
    <phoneticPr fontId="3"/>
  </si>
  <si>
    <t>平成28年～　　30年9月</t>
    <rPh sb="12" eb="13">
      <t>ツキ</t>
    </rPh>
    <phoneticPr fontId="43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</si>
  <si>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43"/>
  </si>
  <si>
    <t>（注3）住宅・土地統計調査は5年に一度実施され、平成30年の結果が、現時点での最新データとなる。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3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</si>
  <si>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7"/>
  </si>
  <si>
    <t>（1）住宅の所有関係・建て方・階数別専用住宅数</t>
    <phoneticPr fontId="57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</si>
  <si>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57"/>
  </si>
  <si>
    <t>住宅の
所有関係</t>
    <phoneticPr fontId="57"/>
  </si>
  <si>
    <t>総　数</t>
    <rPh sb="0" eb="1">
      <t>フサ</t>
    </rPh>
    <rPh sb="2" eb="3">
      <t>カズ</t>
    </rPh>
    <phoneticPr fontId="57"/>
  </si>
  <si>
    <t>一戸建</t>
    <rPh sb="0" eb="2">
      <t>イッコ</t>
    </rPh>
    <rPh sb="2" eb="3">
      <t>ダ</t>
    </rPh>
    <phoneticPr fontId="43"/>
  </si>
  <si>
    <t>長屋建</t>
    <rPh sb="0" eb="2">
      <t>ナガヤ</t>
    </rPh>
    <rPh sb="2" eb="3">
      <t>ダテ</t>
    </rPh>
    <phoneticPr fontId="43"/>
  </si>
  <si>
    <t>共同住宅</t>
    <rPh sb="0" eb="2">
      <t>キョウドウ</t>
    </rPh>
    <rPh sb="2" eb="4">
      <t>ジュウタク</t>
    </rPh>
    <phoneticPr fontId="43"/>
  </si>
  <si>
    <t>その他</t>
    <phoneticPr fontId="57"/>
  </si>
  <si>
    <t>１階建</t>
    <rPh sb="1" eb="2">
      <t>カイ</t>
    </rPh>
    <rPh sb="2" eb="3">
      <t>ダテ</t>
    </rPh>
    <phoneticPr fontId="57"/>
  </si>
  <si>
    <t>２階建以上</t>
    <rPh sb="1" eb="2">
      <t>カイ</t>
    </rPh>
    <rPh sb="2" eb="3">
      <t>ダテ</t>
    </rPh>
    <rPh sb="3" eb="5">
      <t>イジョウ</t>
    </rPh>
    <phoneticPr fontId="57"/>
  </si>
  <si>
    <t>２階建</t>
    <rPh sb="1" eb="2">
      <t>カイ</t>
    </rPh>
    <rPh sb="2" eb="3">
      <t>タ</t>
    </rPh>
    <phoneticPr fontId="57"/>
  </si>
  <si>
    <t>３～５階</t>
    <rPh sb="3" eb="4">
      <t>カイ</t>
    </rPh>
    <phoneticPr fontId="57"/>
  </si>
  <si>
    <t>６階建以上</t>
    <rPh sb="1" eb="2">
      <t>カイ</t>
    </rPh>
    <rPh sb="2" eb="3">
      <t>ダテ</t>
    </rPh>
    <rPh sb="3" eb="5">
      <t>イジョウ</t>
    </rPh>
    <phoneticPr fontId="57"/>
  </si>
  <si>
    <t>専用住宅総数</t>
    <phoneticPr fontId="57"/>
  </si>
  <si>
    <t>持ち家総数</t>
    <rPh sb="0" eb="1">
      <t>モ</t>
    </rPh>
    <rPh sb="2" eb="3">
      <t>イエ</t>
    </rPh>
    <rPh sb="3" eb="5">
      <t>ソウスウ</t>
    </rPh>
    <phoneticPr fontId="43"/>
  </si>
  <si>
    <t>借　家</t>
    <rPh sb="0" eb="1">
      <t>シャク</t>
    </rPh>
    <rPh sb="2" eb="3">
      <t>イエ</t>
    </rPh>
    <phoneticPr fontId="57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</si>
  <si>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57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</si>
  <si>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7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</si>
  <si>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57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</si>
  <si>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57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</si>
  <si>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43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</si>
  <si>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57"/>
  </si>
  <si>
    <t>住宅の所有関係住宅総数</t>
    <phoneticPr fontId="57"/>
  </si>
  <si>
    <t>総数
（子の
居住地
不詳を
含む）</t>
    <rPh sb="0" eb="2">
      <t>ソウスウ</t>
    </rPh>
    <phoneticPr fontId="43"/>
  </si>
  <si>
    <t>子がいる</t>
    <phoneticPr fontId="43"/>
  </si>
  <si>
    <t>子は
いない</t>
    <rPh sb="0" eb="1">
      <t>コ</t>
    </rPh>
    <phoneticPr fontId="57"/>
  </si>
  <si>
    <t>総数
（注3）</t>
    <phoneticPr fontId="43"/>
  </si>
  <si>
    <t>一緒に
住んでいる
(同じ建物
又は敷地内
に住んでい
る場合も
含む)</t>
    <phoneticPr fontId="43"/>
  </si>
  <si>
    <t>徒歩5分
程度の
場所に
住んでいる</t>
    <phoneticPr fontId="43"/>
  </si>
  <si>
    <t>片道15分
未満の
場所に
住んでいる</t>
    <phoneticPr fontId="43"/>
  </si>
  <si>
    <t>片道1時間
未満の
場所に
住んでいる</t>
    <phoneticPr fontId="43"/>
  </si>
  <si>
    <t>片道1時間
以上の
場所に
住んでいる</t>
    <phoneticPr fontId="43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</si>
  <si>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7"/>
  </si>
  <si>
    <t>持ち家</t>
    <rPh sb="0" eb="1">
      <t>モチ</t>
    </rPh>
    <rPh sb="2" eb="3">
      <t>イエ</t>
    </rPh>
    <phoneticPr fontId="57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</si>
  <si>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57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</si>
  <si>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57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</si>
  <si>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57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</si>
  <si>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43"/>
  </si>
  <si>
    <t>　　　 む。</t>
    <phoneticPr fontId="43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</si>
  <si>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7"/>
  </si>
  <si>
    <t>4-25. 土地の標準価格</t>
    <phoneticPr fontId="57"/>
  </si>
  <si>
    <t>各年7月1日</t>
    <rPh sb="0" eb="2">
      <t>カクネン</t>
    </rPh>
    <rPh sb="3" eb="4">
      <t>ガツ</t>
    </rPh>
    <rPh sb="5" eb="6">
      <t>ニチ</t>
    </rPh>
    <phoneticPr fontId="57"/>
  </si>
  <si>
    <t>（単位：円／㎡）</t>
    <rPh sb="1" eb="3">
      <t>タンイ</t>
    </rPh>
    <rPh sb="4" eb="5">
      <t>エン</t>
    </rPh>
    <phoneticPr fontId="57"/>
  </si>
  <si>
    <t>年</t>
    <rPh sb="0" eb="1">
      <t>ネン</t>
    </rPh>
    <phoneticPr fontId="57"/>
  </si>
  <si>
    <t>種　別</t>
    <rPh sb="0" eb="1">
      <t>シュ</t>
    </rPh>
    <rPh sb="2" eb="3">
      <t>ベツ</t>
    </rPh>
    <phoneticPr fontId="57"/>
  </si>
  <si>
    <t>住宅地</t>
    <rPh sb="0" eb="3">
      <t>ジュウタクチ</t>
    </rPh>
    <phoneticPr fontId="57"/>
  </si>
  <si>
    <t>商業地</t>
    <rPh sb="0" eb="3">
      <t>ショウギョウチ</t>
    </rPh>
    <phoneticPr fontId="57"/>
  </si>
  <si>
    <t>工業地</t>
    <rPh sb="0" eb="3">
      <t>コウギョウチ</t>
    </rPh>
    <phoneticPr fontId="57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</si>
  <si>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7"/>
  </si>
  <si>
    <t>平均価格</t>
    <rPh sb="0" eb="2">
      <t>ヘイキン</t>
    </rPh>
    <rPh sb="2" eb="4">
      <t>カカク</t>
    </rPh>
    <phoneticPr fontId="57"/>
  </si>
  <si>
    <r>
      <t>対前年比
変動率(%</t>
    </r>
    <r>
      <rPr>
        <sz val="10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57"/>
  </si>
  <si>
    <t>平成29</t>
    <rPh sb="0" eb="1">
      <t>ヘイセイ</t>
    </rPh>
    <phoneticPr fontId="3"/>
  </si>
  <si>
    <t>越谷市</t>
  </si>
  <si>
    <t>県平均</t>
  </si>
  <si>
    <t>越谷市</t>
    <rPh sb="0" eb="3">
      <t>コシガヤシ</t>
    </rPh>
    <phoneticPr fontId="57"/>
  </si>
  <si>
    <t>県平均</t>
    <rPh sb="0" eb="1">
      <t>ケン</t>
    </rPh>
    <rPh sb="1" eb="3">
      <t>ヘイキン</t>
    </rPh>
    <phoneticPr fontId="57"/>
  </si>
  <si>
    <t>資料：埼玉県地価調査</t>
    <phoneticPr fontId="3"/>
  </si>
  <si>
    <t>4-26. 「市長への手紙等市民の声」関係担当部課所別・種別件数</t>
    <phoneticPr fontId="43"/>
  </si>
  <si>
    <t>令和2年度</t>
    <rPh sb="0" eb="2">
      <t>レイワ</t>
    </rPh>
    <rPh sb="3" eb="5">
      <t>ネンド</t>
    </rPh>
    <phoneticPr fontId="43"/>
  </si>
  <si>
    <t>担　　　当</t>
  </si>
  <si>
    <t>種　　　　　　　別</t>
    <rPh sb="0" eb="1">
      <t>タネ</t>
    </rPh>
    <rPh sb="8" eb="9">
      <t>ベツ</t>
    </rPh>
    <phoneticPr fontId="43"/>
  </si>
  <si>
    <t>総件数</t>
  </si>
  <si>
    <t>部</t>
  </si>
  <si>
    <t>課所別</t>
  </si>
  <si>
    <t>意　見</t>
    <phoneticPr fontId="43"/>
  </si>
  <si>
    <t>要　望</t>
    <phoneticPr fontId="43"/>
  </si>
  <si>
    <t>苦　情</t>
    <phoneticPr fontId="43"/>
  </si>
  <si>
    <t>照　会</t>
    <phoneticPr fontId="43"/>
  </si>
  <si>
    <t>相　談</t>
    <phoneticPr fontId="43"/>
  </si>
  <si>
    <t>市長公室</t>
  </si>
  <si>
    <t>秘　書</t>
  </si>
  <si>
    <t>政策課</t>
  </si>
  <si>
    <t>公共施設
マネジメント推進課</t>
  </si>
  <si>
    <t>広報広聴課</t>
  </si>
  <si>
    <t>人権・男女
共同参画推進課</t>
  </si>
  <si>
    <t>行財政部</t>
  </si>
  <si>
    <t>財政課</t>
  </si>
  <si>
    <t>行政管理課</t>
  </si>
  <si>
    <t>情報推進課</t>
  </si>
  <si>
    <t>市民税課</t>
  </si>
  <si>
    <t>資産税課</t>
  </si>
  <si>
    <t>収納課</t>
  </si>
  <si>
    <t>総務部</t>
  </si>
  <si>
    <t>法務課</t>
  </si>
  <si>
    <t>総務課</t>
  </si>
  <si>
    <t>人事課</t>
  </si>
  <si>
    <t>安全衛生管理課</t>
  </si>
  <si>
    <t>契約課</t>
  </si>
  <si>
    <t>工事検査課</t>
  </si>
  <si>
    <t>庁舎管理課</t>
  </si>
  <si>
    <t>市民協働部</t>
  </si>
  <si>
    <t>市民活動支援課</t>
  </si>
  <si>
    <t>危機管理課</t>
  </si>
  <si>
    <t>くらし安心課</t>
  </si>
  <si>
    <t>市民課</t>
  </si>
  <si>
    <t>北部出張所</t>
  </si>
  <si>
    <t>南部出張所</t>
  </si>
  <si>
    <t>福祉部</t>
  </si>
  <si>
    <t>福祉推進課</t>
  </si>
  <si>
    <t>福祉指導監査課</t>
  </si>
  <si>
    <t>生活福祉課</t>
  </si>
  <si>
    <t>障害福祉課</t>
  </si>
  <si>
    <t>地域包括ケア推進課</t>
  </si>
  <si>
    <t>介護保険課</t>
  </si>
  <si>
    <t>プレミアム付商品券事業担当室</t>
    <rPh sb="5" eb="6">
      <t>ツ</t>
    </rPh>
    <rPh sb="6" eb="9">
      <t>ショウヒンケン</t>
    </rPh>
    <rPh sb="9" eb="14">
      <t>ジギョウタントウシツ</t>
    </rPh>
    <phoneticPr fontId="51"/>
  </si>
  <si>
    <t>子ども家庭部</t>
  </si>
  <si>
    <t>子育て支援課</t>
  </si>
  <si>
    <t>子ども育成課</t>
  </si>
  <si>
    <t>青少年課</t>
  </si>
  <si>
    <t>保健医療部</t>
  </si>
  <si>
    <t>地域医療課</t>
  </si>
  <si>
    <t>市民健康課</t>
  </si>
  <si>
    <t>国民健康保険課</t>
  </si>
  <si>
    <t>保健総務課</t>
  </si>
  <si>
    <t>生活衛生課</t>
  </si>
  <si>
    <t>衛生検査課</t>
  </si>
  <si>
    <t>環境経済部</t>
  </si>
  <si>
    <t>環境政策課</t>
  </si>
  <si>
    <t>リサイクルプラザ</t>
  </si>
  <si>
    <t>産業廃棄物指導課</t>
  </si>
  <si>
    <t>産業支援課</t>
  </si>
  <si>
    <t>観光課</t>
  </si>
  <si>
    <t>農業振興課</t>
  </si>
  <si>
    <t>建設部</t>
  </si>
  <si>
    <t>道路総務課</t>
  </si>
  <si>
    <t>道路建設課</t>
  </si>
  <si>
    <t>治水課</t>
  </si>
  <si>
    <t>下水道課</t>
  </si>
  <si>
    <t>営繕課</t>
  </si>
  <si>
    <t>維持管理課</t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</si>
  <si>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</si>
  <si>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</si>
  <si>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</si>
  <si>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</si>
  <si>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</si>
  <si>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</si>
  <si>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</si>
  <si>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</si>
  <si>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</si>
  <si>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</si>
  <si>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</si>
  <si>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</si>
  <si>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</si>
  <si>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</si>
  <si>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</si>
  <si>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</si>
  <si>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</si>
  <si>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</si>
  <si>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</si>
  <si>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</si>
  <si>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</si>
  <si>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</si>
  <si>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</si>
  <si>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</si>
  <si>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</si>
  <si>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（注）その他は特別定額給付金室のみの件数</t>
    <rPh sb="5" eb="6">
      <t>タ</t>
    </rPh>
    <rPh sb="7" eb="9">
      <t>トクベツ</t>
    </rPh>
    <rPh sb="9" eb="11">
      <t>テイガク</t>
    </rPh>
    <rPh sb="11" eb="15">
      <t>キュウフキンシツ</t>
    </rPh>
    <rPh sb="18" eb="20">
      <t>ケンスウ</t>
    </rPh>
    <phoneticPr fontId="3"/>
  </si>
  <si>
    <t>資料：くらし安心課</t>
    <rPh sb="6" eb="8">
      <t>アンシン</t>
    </rPh>
    <rPh sb="8" eb="9">
      <t>カ</t>
    </rPh>
    <phoneticPr fontId="3"/>
  </si>
  <si>
    <t>4-27. 各種相談件数</t>
    <phoneticPr fontId="43"/>
  </si>
  <si>
    <t>種　類</t>
    <rPh sb="0" eb="1">
      <t>シュ</t>
    </rPh>
    <rPh sb="2" eb="3">
      <t>タグイ</t>
    </rPh>
    <phoneticPr fontId="43"/>
  </si>
  <si>
    <t>平成30年度</t>
    <phoneticPr fontId="43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</si>
  <si>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</si>
  <si>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</si>
  <si>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</si>
  <si>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</si>
  <si>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43"/>
  </si>
  <si>
    <t>登記相談</t>
  </si>
  <si>
    <t>行政相談</t>
  </si>
  <si>
    <t>行政書士会による相談</t>
  </si>
  <si>
    <t>4-28. 市民相談、法律相談の状況</t>
    <phoneticPr fontId="43"/>
  </si>
  <si>
    <t>分　類</t>
    <rPh sb="0" eb="1">
      <t>ブン</t>
    </rPh>
    <rPh sb="2" eb="3">
      <t>タグイ</t>
    </rPh>
    <phoneticPr fontId="43"/>
  </si>
  <si>
    <t>令和元年度</t>
    <rPh sb="0" eb="4">
      <t>レイワガンネン</t>
    </rPh>
    <rPh sb="4" eb="5">
      <t>ド</t>
    </rPh>
    <phoneticPr fontId="3"/>
  </si>
  <si>
    <t>2年度</t>
    <rPh sb="1" eb="3">
      <t>ネンド</t>
    </rPh>
    <rPh sb="2" eb="3">
      <t>ド</t>
    </rPh>
    <phoneticPr fontId="3"/>
  </si>
  <si>
    <t xml:space="preserve">  男女別</t>
    <rPh sb="2" eb="4">
      <t>ダンジョ</t>
    </rPh>
    <rPh sb="4" eb="5">
      <t>ベツ</t>
    </rPh>
    <phoneticPr fontId="43"/>
  </si>
  <si>
    <t xml:space="preserve">  受付方法別</t>
    <phoneticPr fontId="43"/>
  </si>
  <si>
    <t>来　訪</t>
  </si>
  <si>
    <t>電　話</t>
  </si>
  <si>
    <t>投　書</t>
  </si>
  <si>
    <t xml:space="preserve">  種類別</t>
    <phoneticPr fontId="43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</si>
  <si>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</si>
  <si>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</si>
  <si>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</si>
  <si>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</si>
  <si>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</si>
  <si>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43"/>
  </si>
  <si>
    <t xml:space="preserve">  管轄別</t>
    <rPh sb="2" eb="4">
      <t>カンカツ</t>
    </rPh>
    <phoneticPr fontId="43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</si>
  <si>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</si>
  <si>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</si>
  <si>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</si>
  <si>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43"/>
  </si>
  <si>
    <t>4-29. 面談要望等件数</t>
    <rPh sb="6" eb="8">
      <t>メンダン</t>
    </rPh>
    <rPh sb="8" eb="10">
      <t>ヨウボウ</t>
    </rPh>
    <rPh sb="10" eb="11">
      <t>トウ</t>
    </rPh>
    <phoneticPr fontId="46"/>
  </si>
  <si>
    <t>年　度</t>
    <rPh sb="0" eb="1">
      <t>トシ</t>
    </rPh>
    <rPh sb="2" eb="3">
      <t>ド</t>
    </rPh>
    <phoneticPr fontId="46"/>
  </si>
  <si>
    <t>総　数</t>
    <rPh sb="0" eb="1">
      <t>フサ</t>
    </rPh>
    <rPh sb="2" eb="3">
      <t>スウ</t>
    </rPh>
    <phoneticPr fontId="46"/>
  </si>
  <si>
    <t>4月</t>
    <rPh sb="1" eb="2">
      <t>ガツ</t>
    </rPh>
    <phoneticPr fontId="46"/>
  </si>
  <si>
    <t>1月</t>
  </si>
  <si>
    <t>2月</t>
  </si>
  <si>
    <t>3月</t>
  </si>
  <si>
    <t>令和元</t>
    <rPh sb="0" eb="1">
      <t>レイワ</t>
    </rPh>
    <rPh sb="2" eb="3">
      <t>ガン</t>
    </rPh>
    <phoneticPr fontId="3"/>
  </si>
  <si>
    <t>資料：秘書課</t>
    <rPh sb="3" eb="6">
      <t>ヒショカ</t>
    </rPh>
    <phoneticPr fontId="3"/>
  </si>
  <si>
    <t>4-30.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43"/>
  </si>
  <si>
    <t>種　別</t>
    <phoneticPr fontId="43"/>
  </si>
  <si>
    <t>令和元年度</t>
    <rPh sb="0" eb="4">
      <t>レイワガンネン</t>
    </rPh>
    <rPh sb="4" eb="5">
      <t>ド</t>
    </rPh>
    <phoneticPr fontId="43"/>
  </si>
  <si>
    <t>2年度</t>
    <rPh sb="1" eb="3">
      <t>ネンド</t>
    </rPh>
    <rPh sb="2" eb="3">
      <t>ド</t>
    </rPh>
    <phoneticPr fontId="43"/>
  </si>
  <si>
    <t>備考</t>
    <rPh sb="0" eb="2">
      <t>ビコウ</t>
    </rPh>
    <phoneticPr fontId="43"/>
  </si>
  <si>
    <t>戸 籍</t>
    <rPh sb="0" eb="1">
      <t>ト</t>
    </rPh>
    <rPh sb="2" eb="3">
      <t>セキ</t>
    </rPh>
    <phoneticPr fontId="43"/>
  </si>
  <si>
    <t>出生</t>
    <phoneticPr fontId="43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</si>
  <si>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43"/>
  </si>
  <si>
    <t>死亡</t>
    <phoneticPr fontId="43"/>
  </si>
  <si>
    <t>婚姻</t>
    <phoneticPr fontId="43"/>
  </si>
  <si>
    <t>離婚</t>
    <phoneticPr fontId="43"/>
  </si>
  <si>
    <t>転籍</t>
    <rPh sb="0" eb="1">
      <t>テン</t>
    </rPh>
    <rPh sb="1" eb="2">
      <t>セキ</t>
    </rPh>
    <phoneticPr fontId="43"/>
  </si>
  <si>
    <t>その他</t>
    <phoneticPr fontId="43"/>
  </si>
  <si>
    <t>住民基本台帳</t>
    <rPh sb="0" eb="2">
      <t>ジュウミン</t>
    </rPh>
    <rPh sb="2" eb="4">
      <t>キホン</t>
    </rPh>
    <rPh sb="4" eb="6">
      <t>ダイチョウ</t>
    </rPh>
    <phoneticPr fontId="43"/>
  </si>
  <si>
    <t>転入</t>
    <phoneticPr fontId="43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</si>
  <si>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43"/>
  </si>
  <si>
    <t>転出</t>
    <phoneticPr fontId="43"/>
  </si>
  <si>
    <t>転居</t>
    <phoneticPr fontId="43"/>
  </si>
  <si>
    <t>出　生</t>
    <phoneticPr fontId="43"/>
  </si>
  <si>
    <t>死　亡</t>
    <phoneticPr fontId="43"/>
  </si>
  <si>
    <t>印鑑登録</t>
    <rPh sb="0" eb="2">
      <t>インカン</t>
    </rPh>
    <rPh sb="2" eb="4">
      <t>トウロク</t>
    </rPh>
    <phoneticPr fontId="43"/>
  </si>
  <si>
    <t>登録、切替、回答</t>
    <rPh sb="0" eb="2">
      <t>トウロク</t>
    </rPh>
    <rPh sb="3" eb="5">
      <t>キリカエ</t>
    </rPh>
    <rPh sb="6" eb="8">
      <t>カイトウ</t>
    </rPh>
    <phoneticPr fontId="43"/>
  </si>
  <si>
    <t>廃　止</t>
    <rPh sb="0" eb="1">
      <t>ハイ</t>
    </rPh>
    <rPh sb="2" eb="3">
      <t>トメ</t>
    </rPh>
    <phoneticPr fontId="43"/>
  </si>
  <si>
    <t>除　鑑</t>
    <rPh sb="0" eb="1">
      <t>ジョ</t>
    </rPh>
    <rPh sb="2" eb="3">
      <t>カン</t>
    </rPh>
    <phoneticPr fontId="43"/>
  </si>
  <si>
    <t>証　明　書</t>
    <rPh sb="0" eb="1">
      <t>アカシ</t>
    </rPh>
    <rPh sb="2" eb="3">
      <t>メイ</t>
    </rPh>
    <rPh sb="4" eb="5">
      <t>ショ</t>
    </rPh>
    <phoneticPr fontId="43"/>
  </si>
  <si>
    <t>戸　籍</t>
    <phoneticPr fontId="43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</si>
  <si>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43"/>
  </si>
  <si>
    <t>住民票</t>
    <phoneticPr fontId="43"/>
  </si>
  <si>
    <t>印鑑登録</t>
    <rPh sb="2" eb="4">
      <t>トウロク</t>
    </rPh>
    <phoneticPr fontId="43"/>
  </si>
  <si>
    <t>マイナンバー</t>
    <phoneticPr fontId="43"/>
  </si>
  <si>
    <t>通知カード（再交付）</t>
    <rPh sb="0" eb="2">
      <t>ツウチ</t>
    </rPh>
    <rPh sb="6" eb="7">
      <t>サイ</t>
    </rPh>
    <rPh sb="7" eb="9">
      <t>コウフ</t>
    </rPh>
    <phoneticPr fontId="43"/>
  </si>
  <si>
    <t>個人番号カード（交付）</t>
    <rPh sb="0" eb="2">
      <t>コジン</t>
    </rPh>
    <rPh sb="2" eb="4">
      <t>バンゴウ</t>
    </rPh>
    <rPh sb="8" eb="10">
      <t>コウフ</t>
    </rPh>
    <phoneticPr fontId="43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</si>
  <si>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43"/>
  </si>
  <si>
    <t>公的個人認証サービス</t>
    <rPh sb="0" eb="2">
      <t>コウテキ</t>
    </rPh>
    <rPh sb="2" eb="4">
      <t>コジン</t>
    </rPh>
    <rPh sb="4" eb="6">
      <t>ニンショウ</t>
    </rPh>
    <phoneticPr fontId="43"/>
  </si>
  <si>
    <t>合計</t>
    <rPh sb="0" eb="1">
      <t>ゴウ</t>
    </rPh>
    <rPh sb="1" eb="2">
      <t>ケイ</t>
    </rPh>
    <phoneticPr fontId="43"/>
  </si>
  <si>
    <t>斎場</t>
    <phoneticPr fontId="3"/>
  </si>
  <si>
    <t>火葬件数</t>
    <phoneticPr fontId="43"/>
  </si>
  <si>
    <t>動物火葬件数</t>
    <rPh sb="0" eb="2">
      <t>ドウブツ</t>
    </rPh>
    <rPh sb="2" eb="4">
      <t>カソウ</t>
    </rPh>
    <rPh sb="4" eb="6">
      <t>ケンスウ</t>
    </rPh>
    <phoneticPr fontId="43"/>
  </si>
  <si>
    <t>（注）戸籍、住民基本台帳の件数は、届出件数と送付件数の合計。（　）内は、公用扱いを含んだ数</t>
    <rPh sb="3" eb="5">
      <t>コセキ</t>
    </rPh>
    <rPh sb="6" eb="8">
      <t>ジュウミン</t>
    </rPh>
    <rPh sb="8" eb="10">
      <t>キホン</t>
    </rPh>
    <rPh sb="10" eb="12">
      <t>ダイチョウ</t>
    </rPh>
    <rPh sb="13" eb="15">
      <t>ケンスウ</t>
    </rPh>
    <rPh sb="17" eb="19">
      <t>トドケデ</t>
    </rPh>
    <rPh sb="19" eb="21">
      <t>ケンスウ</t>
    </rPh>
    <rPh sb="22" eb="24">
      <t>ソウフ</t>
    </rPh>
    <rPh sb="24" eb="26">
      <t>ケンスウ</t>
    </rPh>
    <rPh sb="27" eb="29">
      <t>ゴウケイ</t>
    </rPh>
    <rPh sb="33" eb="34">
      <t>ウチ</t>
    </rPh>
    <rPh sb="36" eb="38">
      <t>コウヨウ</t>
    </rPh>
    <rPh sb="38" eb="39">
      <t>アツカ</t>
    </rPh>
    <rPh sb="41" eb="42">
      <t>フク</t>
    </rPh>
    <rPh sb="44" eb="45">
      <t>カズ</t>
    </rPh>
    <phoneticPr fontId="43"/>
  </si>
  <si>
    <t>　　　斎場の件数は、管内（越谷市、吉川市、松伏町）と管外（市外、その他）の利用件数の合計</t>
    <rPh sb="3" eb="5">
      <t>サイジョウ</t>
    </rPh>
    <rPh sb="6" eb="8">
      <t>ケンスウ</t>
    </rPh>
    <rPh sb="10" eb="12">
      <t>カンナイ</t>
    </rPh>
    <rPh sb="13" eb="15">
      <t>コシガヤ</t>
    </rPh>
    <rPh sb="15" eb="16">
      <t>シ</t>
    </rPh>
    <rPh sb="17" eb="20">
      <t>ヨシカワシ</t>
    </rPh>
    <rPh sb="21" eb="23">
      <t>マツブシ</t>
    </rPh>
    <rPh sb="23" eb="24">
      <t>マチ</t>
    </rPh>
    <rPh sb="26" eb="28">
      <t>カンガイ</t>
    </rPh>
    <rPh sb="29" eb="31">
      <t>シガイ</t>
    </rPh>
    <rPh sb="34" eb="35">
      <t>タ</t>
    </rPh>
    <rPh sb="37" eb="39">
      <t>リヨウ</t>
    </rPh>
    <rPh sb="39" eb="41">
      <t>ケンスウ</t>
    </rPh>
    <rPh sb="42" eb="44">
      <t>ゴウケイ</t>
    </rPh>
    <phoneticPr fontId="3"/>
  </si>
  <si>
    <t>資料：市民課</t>
    <phoneticPr fontId="3"/>
  </si>
  <si>
    <t>4-31. 市政移動教室（令和2年から市内見学バスツアー）実施回数及び参加人数</t>
    <rPh sb="13" eb="15">
      <t>レイワ</t>
    </rPh>
    <rPh sb="16" eb="17">
      <t>ネン</t>
    </rPh>
    <rPh sb="19" eb="21">
      <t>シナイ</t>
    </rPh>
    <rPh sb="21" eb="23">
      <t>ケンガク</t>
    </rPh>
    <rPh sb="38" eb="39">
      <t>スウ</t>
    </rPh>
    <phoneticPr fontId="42"/>
  </si>
  <si>
    <t>（単位：回、人）</t>
  </si>
  <si>
    <t>定例（一般申込み）</t>
  </si>
  <si>
    <t>各種団体申込み</t>
  </si>
  <si>
    <t>合　　　計</t>
    <phoneticPr fontId="43"/>
  </si>
  <si>
    <t>実施回数</t>
  </si>
  <si>
    <t>参加人数</t>
    <rPh sb="3" eb="4">
      <t>カズ</t>
    </rPh>
    <phoneticPr fontId="43"/>
  </si>
  <si>
    <t>平成30</t>
    <rPh sb="0" eb="1">
      <t>ヘイセイ</t>
    </rPh>
    <phoneticPr fontId="3"/>
  </si>
  <si>
    <t>資料：広報シティプロモーション課</t>
    <rPh sb="15" eb="16">
      <t>カ</t>
    </rPh>
    <phoneticPr fontId="3"/>
  </si>
  <si>
    <t>4-32. 広報刊行物等発行状況</t>
    <phoneticPr fontId="43"/>
  </si>
  <si>
    <t>令和3年12月1日現在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43"/>
  </si>
  <si>
    <t>刊　　行　　物</t>
  </si>
  <si>
    <t>発　　行</t>
  </si>
  <si>
    <t>規　　格</t>
  </si>
  <si>
    <t>創刊日</t>
  </si>
  <si>
    <t>広報こしがや</t>
    <phoneticPr fontId="3"/>
  </si>
  <si>
    <t>毎月１日</t>
  </si>
  <si>
    <t>タブロイド</t>
  </si>
  <si>
    <t>テレビ広報番組「Koshigaya Collection」</t>
    <phoneticPr fontId="3"/>
  </si>
  <si>
    <t>毎月</t>
  </si>
  <si>
    <t>15分</t>
    <phoneticPr fontId="3"/>
  </si>
  <si>
    <t>市勢要覧</t>
  </si>
  <si>
    <t>3年に1回</t>
  </si>
  <si>
    <t>Ａ４</t>
  </si>
  <si>
    <t>こしがや市民ガイドブック</t>
    <phoneticPr fontId="3"/>
  </si>
  <si>
    <t>こしがや案内図</t>
    <phoneticPr fontId="3"/>
  </si>
  <si>
    <t>毎年１回</t>
  </si>
  <si>
    <t>Ａ１</t>
  </si>
  <si>
    <t>S45～</t>
  </si>
  <si>
    <t>資料：広報シティプロモーション課</t>
    <rPh sb="0" eb="2">
      <t>シリョウ</t>
    </rPh>
    <rPh sb="3" eb="5">
      <t>コウホウ</t>
    </rPh>
    <rPh sb="15" eb="16">
      <t>カ</t>
    </rPh>
    <phoneticPr fontId="43"/>
  </si>
  <si>
    <t>目次</t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</si>
  <si>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</si>
  <si>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</si>
  <si>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</si>
  <si>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</si>
  <si>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１世帯当たり年平均１か月間の消費支出（さいたま市・総世帯）</t>
  </si>
  <si>
    <t>4-5. レギュラーガソリン価格の推移</t>
  </si>
  <si>
    <t>4-6. 内職相談状況</t>
  </si>
  <si>
    <t>4-7. 計量法関係検査件数　（1）はかり検査の状況</t>
  </si>
  <si>
    <t>4-7. 計量法関係検査件数　（2）立入検査の状況</t>
  </si>
  <si>
    <t>4-8. 産業別常用労働者１人平均月間現金給与額（埼玉県）　（事業所規模５人以上）</t>
  </si>
  <si>
    <t>4-9. 産業別常用労働者１人平均月間総実労働時間数（埼玉県）　（事業所規模５人以上）</t>
  </si>
  <si>
    <t>4-10. 産業別１人平均月間現金給与額（埼玉県）　（令和元年平均、事業所規模５人以上）</t>
  </si>
  <si>
    <t>4-11. 産業別男女別常用労働者数及びパートタイム労働者比率（埼玉県）　（令和元年平均、事業所規模５人以上）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</si>
  <si>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</si>
  <si>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</si>
  <si>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</si>
  <si>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</si>
  <si>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</si>
  <si>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</si>
  <si>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</si>
  <si>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</si>
  <si>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</si>
  <si>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</si>
  <si>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</si>
  <si>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</si>
  <si>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</si>
  <si>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</si>
  <si>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</si>
  <si>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</si>
  <si>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</si>
  <si>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</si>
  <si>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面談要望等件数</t>
  </si>
  <si>
    <t>4-30. 種類別届出件数</t>
  </si>
  <si>
    <t>4-31. 市政移動教室（令和2年から市内見学バスツアー）実施回数及び参加人数</t>
  </si>
  <si>
    <t>4-32. 広報刊行物等発行状況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</si>
</sst>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.0_ "/>
    <numFmt numFmtId="179" formatCode="#,##0_ "/>
    <numFmt numFmtId="180" formatCode="#,##0.00_ "/>
    <numFmt numFmtId="181" formatCode="0.0_);[Red]\(0.0\)"/>
    <numFmt numFmtId="182" formatCode="#,##0;&quot;△ &quot;#,##0"/>
    <numFmt numFmtId="183" formatCode="#,##0.0;&quot;△ &quot;#,##0.0"/>
    <numFmt numFmtId="184" formatCode="#,##0.0_);[Red]\(#,##0.0\)"/>
    <numFmt numFmtId="185" formatCode="0_);[Red]\(0\)"/>
    <numFmt numFmtId="186" formatCode="0.00%\ "/>
    <numFmt numFmtId="187" formatCode="\(#,##0\)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4"/>
      <name val="ＭＳ 明朝"/>
      <family val="1"/>
      <charset val="128"/>
    </font>
    <font>
      <sz val="9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7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7" fillId="0" borderId="0"/>
    <xf numFmtId="177" fontId="7" fillId="0" borderId="0"/>
    <xf numFmtId="0" fontId="65" fillId="0" borderId="0" applyNumberFormat="0" applyFill="0" applyBorder="0" applyAlignment="0" applyProtection="0">
      <alignment vertical="center"/>
    </xf>
  </cellStyleXfs>
  <cellXfs count="735">
    <xf numFmtId="0" fontId="0" fillId="0" borderId="0" xfId="0">
      <alignment vertical="center"/>
    </xf>
    <xf numFmtId="0" fontId="42" fillId="0" borderId="0" xfId="203" applyNumberFormat="1" applyFont="1" applyFill="1" applyAlignment="1">
      <alignment vertical="center"/>
    </xf>
    <xf numFmtId="0" fontId="7" fillId="0" borderId="0" xfId="203" applyNumberFormat="1" applyFont="1" applyFill="1"/>
    <xf numFmtId="0" fontId="6" fillId="0" borderId="0" xfId="203" applyNumberFormat="1" applyFont="1" applyFill="1" applyAlignment="1">
      <alignment horizontal="left" vertical="center" indent="1"/>
    </xf>
    <xf numFmtId="0" fontId="44" fillId="0" borderId="0" xfId="203" applyNumberFormat="1" applyFont="1" applyFill="1" applyAlignment="1">
      <alignment vertical="center"/>
    </xf>
    <xf numFmtId="0" fontId="6" fillId="0" borderId="0" xfId="203" applyNumberFormat="1" applyFont="1" applyFill="1" applyAlignment="1">
      <alignment horizontal="right"/>
    </xf>
    <xf numFmtId="0" fontId="45" fillId="0" borderId="13" xfId="203" applyNumberFormat="1" applyFont="1" applyFill="1" applyBorder="1" applyAlignment="1">
      <alignment horizontal="center" vertical="center" wrapText="1"/>
    </xf>
    <xf numFmtId="0" fontId="45" fillId="0" borderId="14" xfId="203" applyNumberFormat="1" applyFont="1" applyFill="1" applyBorder="1" applyAlignment="1">
      <alignment horizontal="center" vertical="center" wrapText="1"/>
    </xf>
    <xf numFmtId="0" fontId="46" fillId="0" borderId="14" xfId="203" applyNumberFormat="1" applyFont="1" applyFill="1" applyBorder="1" applyAlignment="1">
      <alignment horizontal="center" vertical="center" wrapText="1"/>
    </xf>
    <xf numFmtId="0" fontId="47" fillId="0" borderId="15" xfId="203" applyNumberFormat="1" applyFont="1" applyFill="1" applyBorder="1" applyAlignment="1">
      <alignment horizontal="center" vertical="center" wrapText="1"/>
    </xf>
    <xf numFmtId="0" fontId="46" fillId="0" borderId="16" xfId="203" applyNumberFormat="1" applyFont="1" applyFill="1" applyBorder="1" applyAlignment="1">
      <alignment horizontal="center" vertical="center" wrapText="1"/>
    </xf>
    <xf numFmtId="0" fontId="46" fillId="0" borderId="17" xfId="203" applyNumberFormat="1" applyFont="1" applyFill="1" applyBorder="1" applyAlignment="1">
      <alignment horizontal="center" vertical="center" wrapText="1"/>
    </xf>
    <xf numFmtId="0" fontId="46" fillId="0" borderId="18" xfId="203" applyNumberFormat="1" applyFont="1" applyFill="1" applyBorder="1" applyAlignment="1">
      <alignment horizontal="center" vertical="center" wrapText="1"/>
    </xf>
    <xf numFmtId="0" fontId="46" fillId="0" borderId="1" xfId="203" applyNumberFormat="1" applyFont="1" applyFill="1" applyBorder="1" applyAlignment="1">
      <alignment horizontal="center" vertical="center" wrapText="1"/>
    </xf>
    <xf numFmtId="0" fontId="45" fillId="0" borderId="0" xfId="203" applyNumberFormat="1" applyFont="1" applyFill="1" applyAlignment="1">
      <alignment vertical="center"/>
    </xf>
    <xf numFmtId="0" fontId="45" fillId="0" borderId="0" xfId="203" applyNumberFormat="1" applyFont="1" applyFill="1" applyBorder="1" applyAlignment="1">
      <alignment horizontal="right" vertical="center" indent="1"/>
    </xf>
    <xf numFmtId="0" fontId="45" fillId="0" borderId="19" xfId="203" applyNumberFormat="1" applyFont="1" applyFill="1" applyBorder="1" applyAlignment="1">
      <alignment vertical="center"/>
    </xf>
    <xf numFmtId="0" fontId="45" fillId="0" borderId="0" xfId="203" applyNumberFormat="1" applyFont="1" applyFill="1" applyBorder="1" applyAlignment="1">
      <alignment vertical="center"/>
    </xf>
    <xf numFmtId="0" fontId="45" fillId="0" borderId="0" xfId="203" applyNumberFormat="1" applyFont="1" applyFill="1" applyBorder="1" applyAlignment="1">
      <alignment horizontal="center" vertical="center"/>
    </xf>
    <xf numFmtId="0" fontId="45" fillId="0" borderId="0" xfId="203" applyNumberFormat="1" applyFont="1" applyFill="1" applyBorder="1" applyAlignment="1">
      <alignment horizontal="distributed" vertical="center" justifyLastLine="1"/>
    </xf>
    <xf numFmtId="0" fontId="45" fillId="0" borderId="20" xfId="203" applyNumberFormat="1" applyFont="1" applyFill="1" applyBorder="1" applyAlignment="1">
      <alignment horizontal="right" vertical="center" indent="1"/>
    </xf>
    <xf numFmtId="178" fontId="6" fillId="0" borderId="19" xfId="203" applyNumberFormat="1" applyFont="1" applyFill="1" applyBorder="1" applyAlignment="1">
      <alignment vertical="center"/>
    </xf>
    <xf numFmtId="178" fontId="6" fillId="0" borderId="0" xfId="203" applyNumberFormat="1" applyFont="1" applyFill="1" applyAlignment="1">
      <alignment vertical="center"/>
    </xf>
    <xf numFmtId="0" fontId="6" fillId="0" borderId="0" xfId="203" applyNumberFormat="1" applyFont="1" applyFill="1" applyAlignment="1">
      <alignment vertical="center"/>
    </xf>
    <xf numFmtId="0" fontId="48" fillId="0" borderId="0" xfId="203" applyNumberFormat="1" applyFont="1" applyFill="1" applyAlignment="1">
      <alignment vertical="center"/>
    </xf>
    <xf numFmtId="178" fontId="6" fillId="0" borderId="0" xfId="203" applyNumberFormat="1" applyFont="1" applyFill="1" applyBorder="1" applyAlignment="1">
      <alignment vertical="center"/>
    </xf>
    <xf numFmtId="0" fontId="7" fillId="0" borderId="21" xfId="203" applyNumberFormat="1" applyFont="1" applyFill="1" applyBorder="1" applyAlignment="1">
      <alignment horizontal="right" indent="1"/>
    </xf>
    <xf numFmtId="0" fontId="6" fillId="0" borderId="22" xfId="203" applyNumberFormat="1" applyFont="1" applyFill="1" applyBorder="1" applyAlignment="1">
      <alignment vertical="center"/>
    </xf>
    <xf numFmtId="0" fontId="7" fillId="0" borderId="22" xfId="203" applyNumberFormat="1" applyFont="1" applyFill="1" applyBorder="1"/>
    <xf numFmtId="178" fontId="6" fillId="0" borderId="23" xfId="203" applyNumberFormat="1" applyFont="1" applyFill="1" applyBorder="1" applyAlignment="1">
      <alignment vertical="center"/>
    </xf>
    <xf numFmtId="0" fontId="45" fillId="0" borderId="24" xfId="203" applyNumberFormat="1" applyFont="1" applyFill="1" applyBorder="1" applyAlignment="1">
      <alignment horizontal="right" vertical="center" indent="1"/>
    </xf>
    <xf numFmtId="178" fontId="6" fillId="0" borderId="25" xfId="203" applyNumberFormat="1" applyFont="1" applyFill="1" applyBorder="1" applyAlignment="1">
      <alignment vertical="center"/>
    </xf>
    <xf numFmtId="178" fontId="6" fillId="0" borderId="26" xfId="203" applyNumberFormat="1" applyFont="1" applyFill="1" applyBorder="1" applyAlignment="1">
      <alignment vertical="center"/>
    </xf>
    <xf numFmtId="0" fontId="7" fillId="0" borderId="0" xfId="203" applyNumberFormat="1" applyFont="1" applyFill="1" applyAlignment="1">
      <alignment vertical="center"/>
    </xf>
    <xf numFmtId="0" fontId="6" fillId="0" borderId="0" xfId="203" applyNumberFormat="1" applyFont="1" applyFill="1" applyAlignment="1">
      <alignment horizontal="right" vertical="center"/>
    </xf>
    <xf numFmtId="0" fontId="42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vertical="top" textRotation="255" indent="1"/>
    </xf>
    <xf numFmtId="0" fontId="42" fillId="0" borderId="17" xfId="269" applyNumberFormat="1" applyFont="1" applyFill="1" applyBorder="1" applyAlignment="1" applyProtection="1">
      <alignment vertical="center" textRotation="255"/>
    </xf>
    <xf numFmtId="0" fontId="6" fillId="0" borderId="20" xfId="269" applyNumberFormat="1" applyFont="1" applyFill="1" applyBorder="1" applyAlignment="1" applyProtection="1">
      <alignment horizontal="right" vertical="center" indent="1"/>
    </xf>
    <xf numFmtId="179" fontId="6" fillId="0" borderId="23" xfId="270" applyNumberFormat="1" applyFont="1" applyFill="1" applyBorder="1" applyAlignment="1" applyProtection="1">
      <alignment horizontal="right" vertical="center"/>
    </xf>
    <xf numFmtId="179" fontId="6" fillId="0" borderId="0" xfId="270" applyNumberFormat="1" applyFont="1" applyFill="1" applyBorder="1" applyAlignment="1" applyProtection="1">
      <alignment horizontal="right" vertical="center"/>
    </xf>
    <xf numFmtId="179" fontId="42" fillId="0" borderId="0" xfId="270" applyNumberFormat="1" applyFont="1" applyFill="1" applyBorder="1" applyAlignment="1" applyProtection="1">
      <alignment vertical="center"/>
    </xf>
    <xf numFmtId="0" fontId="6" fillId="0" borderId="20" xfId="269" quotePrefix="1" applyNumberFormat="1" applyFont="1" applyFill="1" applyBorder="1" applyAlignment="1" applyProtection="1">
      <alignment horizontal="right" vertical="center" indent="1"/>
    </xf>
    <xf numFmtId="0" fontId="6" fillId="0" borderId="24" xfId="269" quotePrefix="1" applyNumberFormat="1" applyFont="1" applyFill="1" applyBorder="1" applyAlignment="1" applyProtection="1">
      <alignment horizontal="right" vertical="center" indent="1"/>
    </xf>
    <xf numFmtId="179" fontId="6" fillId="0" borderId="25" xfId="270" applyNumberFormat="1" applyFont="1" applyFill="1" applyBorder="1" applyAlignment="1" applyProtection="1">
      <alignment horizontal="right" vertical="center"/>
    </xf>
    <xf numFmtId="179" fontId="6" fillId="0" borderId="26" xfId="270" applyNumberFormat="1" applyFont="1" applyFill="1" applyBorder="1" applyAlignment="1" applyProtection="1">
      <alignment horizontal="right" vertical="center"/>
    </xf>
    <xf numFmtId="179" fontId="42" fillId="0" borderId="26" xfId="270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Protection="1"/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center" vertical="center" textRotation="255"/>
    </xf>
    <xf numFmtId="0" fontId="6" fillId="0" borderId="21" xfId="2" applyNumberFormat="1" applyFont="1" applyFill="1" applyBorder="1" applyAlignment="1" applyProtection="1">
      <alignment horizontal="left" vertical="center" indent="1"/>
    </xf>
    <xf numFmtId="179" fontId="6" fillId="0" borderId="22" xfId="98" applyNumberFormat="1" applyFont="1" applyFill="1" applyBorder="1" applyAlignment="1" applyProtection="1">
      <alignment horizontal="right" vertical="center"/>
    </xf>
    <xf numFmtId="0" fontId="6" fillId="0" borderId="20" xfId="2" applyNumberFormat="1" applyFont="1" applyFill="1" applyBorder="1" applyAlignment="1" applyProtection="1">
      <alignment horizontal="left" vertical="center" indent="1"/>
    </xf>
    <xf numFmtId="179" fontId="6" fillId="0" borderId="0" xfId="98" applyNumberFormat="1" applyFont="1" applyFill="1" applyBorder="1" applyAlignment="1" applyProtection="1">
      <alignment horizontal="right" vertical="center"/>
    </xf>
    <xf numFmtId="0" fontId="6" fillId="0" borderId="20" xfId="2" applyNumberFormat="1" applyFont="1" applyFill="1" applyBorder="1" applyAlignment="1" applyProtection="1">
      <alignment horizontal="left" vertical="center" wrapText="1" indent="1"/>
    </xf>
    <xf numFmtId="0" fontId="42" fillId="0" borderId="24" xfId="2" applyNumberFormat="1" applyFont="1" applyFill="1" applyBorder="1" applyAlignment="1" applyProtection="1">
      <alignment horizontal="center" vertical="center"/>
    </xf>
    <xf numFmtId="179" fontId="42" fillId="0" borderId="26" xfId="98" applyNumberFormat="1" applyFont="1" applyFill="1" applyBorder="1" applyAlignment="1" applyProtection="1">
      <alignment horizontal="right" vertical="center"/>
    </xf>
    <xf numFmtId="0" fontId="6" fillId="0" borderId="20" xfId="2" applyNumberFormat="1" applyFont="1" applyFill="1" applyBorder="1" applyAlignment="1" applyProtection="1">
      <alignment horizontal="left" vertical="center" indent="1" shrinkToFit="1"/>
    </xf>
    <xf numFmtId="0" fontId="42" fillId="0" borderId="16" xfId="2" applyNumberFormat="1" applyFont="1" applyFill="1" applyBorder="1" applyAlignment="1" applyProtection="1">
      <alignment horizontal="center" vertical="center" wrapText="1"/>
    </xf>
    <xf numFmtId="179" fontId="42" fillId="0" borderId="1" xfId="98" applyNumberFormat="1" applyFont="1" applyFill="1" applyBorder="1" applyAlignment="1" applyProtection="1">
      <alignment horizontal="right" vertical="center"/>
    </xf>
    <xf numFmtId="0" fontId="42" fillId="0" borderId="16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42" fillId="0" borderId="0" xfId="8" applyNumberFormat="1" applyFont="1" applyFill="1" applyAlignment="1">
      <alignment vertical="center"/>
    </xf>
    <xf numFmtId="0" fontId="20" fillId="0" borderId="0" xfId="8" applyNumberFormat="1" applyFont="1" applyFill="1"/>
    <xf numFmtId="0" fontId="6" fillId="0" borderId="26" xfId="8" applyNumberFormat="1" applyFont="1" applyFill="1" applyBorder="1" applyAlignment="1">
      <alignment horizontal="left" vertical="center" indent="1"/>
    </xf>
    <xf numFmtId="0" fontId="7" fillId="0" borderId="26" xfId="8" applyNumberFormat="1" applyFont="1" applyFill="1" applyBorder="1" applyAlignment="1">
      <alignment horizontal="right"/>
    </xf>
    <xf numFmtId="0" fontId="6" fillId="0" borderId="26" xfId="8" applyNumberFormat="1" applyFont="1" applyFill="1" applyBorder="1" applyAlignment="1">
      <alignment horizontal="right"/>
    </xf>
    <xf numFmtId="0" fontId="7" fillId="0" borderId="0" xfId="8" applyNumberFormat="1" applyFont="1" applyFill="1"/>
    <xf numFmtId="0" fontId="6" fillId="0" borderId="16" xfId="8" applyNumberFormat="1" applyFont="1" applyFill="1" applyBorder="1" applyAlignment="1">
      <alignment horizontal="center" vertical="center"/>
    </xf>
    <xf numFmtId="0" fontId="6" fillId="0" borderId="17" xfId="8" applyNumberFormat="1" applyFont="1" applyFill="1" applyBorder="1" applyAlignment="1">
      <alignment horizontal="center" vertical="center"/>
    </xf>
    <xf numFmtId="0" fontId="6" fillId="0" borderId="20" xfId="8" applyNumberFormat="1" applyFont="1" applyFill="1" applyBorder="1" applyAlignment="1">
      <alignment horizontal="left" vertical="center" indent="1"/>
    </xf>
    <xf numFmtId="179" fontId="6" fillId="0" borderId="0" xfId="8" applyNumberFormat="1" applyFont="1" applyFill="1" applyAlignment="1">
      <alignment vertical="center"/>
    </xf>
    <xf numFmtId="180" fontId="6" fillId="0" borderId="0" xfId="8" applyNumberFormat="1" applyFont="1" applyFill="1" applyAlignment="1">
      <alignment vertical="center"/>
    </xf>
    <xf numFmtId="0" fontId="6" fillId="0" borderId="24" xfId="8" applyNumberFormat="1" applyFont="1" applyFill="1" applyBorder="1" applyAlignment="1">
      <alignment horizontal="left" vertical="center" indent="1"/>
    </xf>
    <xf numFmtId="178" fontId="6" fillId="0" borderId="26" xfId="8" applyNumberFormat="1" applyFont="1" applyFill="1" applyBorder="1" applyAlignment="1">
      <alignment vertical="center"/>
    </xf>
    <xf numFmtId="0" fontId="49" fillId="0" borderId="20" xfId="8" applyNumberFormat="1" applyFont="1" applyFill="1" applyBorder="1" applyAlignment="1">
      <alignment horizontal="left" vertical="center" indent="1"/>
    </xf>
    <xf numFmtId="179" fontId="49" fillId="0" borderId="0" xfId="8" applyNumberFormat="1" applyFont="1" applyFill="1" applyAlignment="1">
      <alignment vertical="center"/>
    </xf>
    <xf numFmtId="0" fontId="42" fillId="0" borderId="20" xfId="8" applyNumberFormat="1" applyFont="1" applyFill="1" applyBorder="1" applyAlignment="1">
      <alignment horizontal="left" vertical="center" indent="2"/>
    </xf>
    <xf numFmtId="179" fontId="42" fillId="0" borderId="0" xfId="8" applyNumberFormat="1" applyFont="1" applyFill="1" applyAlignment="1">
      <alignment vertical="center"/>
    </xf>
    <xf numFmtId="0" fontId="6" fillId="0" borderId="20" xfId="8" applyNumberFormat="1" applyFont="1" applyFill="1" applyBorder="1" applyAlignment="1">
      <alignment horizontal="left" vertical="center" indent="4"/>
    </xf>
    <xf numFmtId="0" fontId="42" fillId="0" borderId="24" xfId="8" applyNumberFormat="1" applyFont="1" applyFill="1" applyBorder="1" applyAlignment="1">
      <alignment horizontal="left" vertical="center" indent="1"/>
    </xf>
    <xf numFmtId="178" fontId="42" fillId="0" borderId="26" xfId="8" applyNumberFormat="1" applyFont="1" applyFill="1" applyBorder="1" applyAlignment="1">
      <alignment vertical="center"/>
    </xf>
    <xf numFmtId="0" fontId="6" fillId="0" borderId="0" xfId="8" applyNumberFormat="1" applyFont="1" applyFill="1" applyAlignment="1">
      <alignment vertical="center"/>
    </xf>
    <xf numFmtId="0" fontId="7" fillId="0" borderId="0" xfId="8" applyNumberFormat="1" applyFont="1" applyFill="1" applyAlignment="1">
      <alignment vertical="center"/>
    </xf>
    <xf numFmtId="0" fontId="6" fillId="0" borderId="0" xfId="8" applyNumberFormat="1" applyFont="1" applyFill="1" applyAlignment="1">
      <alignment horizontal="right" vertical="center"/>
    </xf>
    <xf numFmtId="0" fontId="41" fillId="0" borderId="0" xfId="269" applyNumberFormat="1" applyFont="1" applyFill="1" applyAlignment="1" applyProtection="1">
      <alignment horizontal="center"/>
    </xf>
    <xf numFmtId="0" fontId="41" fillId="0" borderId="0" xfId="269" applyNumberFormat="1" applyFont="1" applyFill="1" applyProtection="1"/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0" xfId="269" applyNumberFormat="1" applyFont="1" applyFill="1" applyAlignment="1" applyProtection="1">
      <alignment horizontal="center"/>
    </xf>
    <xf numFmtId="0" fontId="6" fillId="0" borderId="0" xfId="269" applyNumberFormat="1" applyFont="1" applyFill="1" applyAlignment="1" applyProtection="1">
      <alignment horizontal="right"/>
    </xf>
    <xf numFmtId="0" fontId="6" fillId="0" borderId="0" xfId="269" applyNumberFormat="1" applyFont="1" applyFill="1" applyProtection="1"/>
    <xf numFmtId="0" fontId="6" fillId="0" borderId="15" xfId="269" applyNumberFormat="1" applyFont="1" applyFill="1" applyBorder="1" applyAlignment="1" applyProtection="1">
      <alignment horizontal="center" vertical="center" shrinkToFit="1"/>
    </xf>
    <xf numFmtId="0" fontId="6" fillId="0" borderId="1" xfId="269" applyNumberFormat="1" applyFont="1" applyFill="1" applyBorder="1" applyAlignment="1" applyProtection="1">
      <alignment horizontal="center" vertical="center" shrinkToFit="1"/>
    </xf>
    <xf numFmtId="0" fontId="6" fillId="0" borderId="0" xfId="269" applyNumberFormat="1" applyFont="1" applyFill="1" applyAlignment="1" applyProtection="1">
      <alignment horizontal="right" vertical="center" indent="1"/>
    </xf>
    <xf numFmtId="181" fontId="6" fillId="0" borderId="27" xfId="269" applyNumberFormat="1" applyFont="1" applyFill="1" applyBorder="1" applyAlignment="1" applyProtection="1">
      <alignment horizontal="center" vertical="center" shrinkToFit="1"/>
    </xf>
    <xf numFmtId="181" fontId="6" fillId="0" borderId="0" xfId="269" applyNumberFormat="1" applyFont="1" applyFill="1" applyBorder="1" applyAlignment="1" applyProtection="1">
      <alignment horizontal="center" vertical="center" shrinkToFit="1"/>
    </xf>
    <xf numFmtId="0" fontId="6" fillId="0" borderId="0" xfId="269" quotePrefix="1" applyNumberFormat="1" applyFont="1" applyFill="1" applyAlignment="1" applyProtection="1">
      <alignment horizontal="right" vertical="center" indent="1"/>
    </xf>
    <xf numFmtId="181" fontId="6" fillId="0" borderId="23" xfId="269" applyNumberFormat="1" applyFont="1" applyFill="1" applyBorder="1" applyAlignment="1" applyProtection="1">
      <alignment horizontal="center" vertical="center" shrinkToFit="1"/>
    </xf>
    <xf numFmtId="181" fontId="6" fillId="0" borderId="27" xfId="269" applyNumberFormat="1" applyFont="1" applyFill="1" applyBorder="1" applyAlignment="1" applyProtection="1">
      <alignment horizontal="distributed" vertical="center"/>
    </xf>
    <xf numFmtId="181" fontId="6" fillId="0" borderId="0" xfId="269" applyNumberFormat="1" applyFont="1" applyFill="1" applyAlignment="1" applyProtection="1">
      <alignment horizontal="distributed" vertical="center"/>
    </xf>
    <xf numFmtId="181" fontId="6" fillId="0" borderId="0" xfId="2" applyNumberFormat="1" applyFont="1" applyFill="1" applyAlignment="1" applyProtection="1">
      <alignment horizontal="distributed" vertical="center"/>
    </xf>
    <xf numFmtId="181" fontId="50" fillId="0" borderId="0" xfId="269" applyNumberFormat="1" applyFont="1" applyFill="1" applyBorder="1" applyAlignment="1" applyProtection="1">
      <alignment horizontal="distributed" vertical="center"/>
    </xf>
    <xf numFmtId="181" fontId="6" fillId="0" borderId="23" xfId="269" applyNumberFormat="1" applyFont="1" applyFill="1" applyBorder="1" applyAlignment="1" applyProtection="1">
      <alignment horizontal="distributed" vertical="center"/>
    </xf>
    <xf numFmtId="181" fontId="6" fillId="0" borderId="0" xfId="269" applyNumberFormat="1" applyFont="1" applyFill="1" applyBorder="1" applyAlignment="1" applyProtection="1">
      <alignment horizontal="distributed" vertical="center"/>
    </xf>
    <xf numFmtId="55" fontId="6" fillId="0" borderId="20" xfId="269" quotePrefix="1" applyNumberFormat="1" applyFont="1" applyFill="1" applyBorder="1" applyAlignment="1" applyProtection="1">
      <alignment horizontal="right" vertical="center" indent="1"/>
    </xf>
    <xf numFmtId="181" fontId="6" fillId="0" borderId="0" xfId="269" applyNumberFormat="1" applyFont="1" applyFill="1" applyBorder="1" applyAlignment="1" applyProtection="1">
      <alignment horizontal="distributed" vertical="center"/>
      <protection hidden="1"/>
    </xf>
    <xf numFmtId="181" fontId="6" fillId="0" borderId="26" xfId="269" applyNumberFormat="1" applyFont="1" applyFill="1" applyBorder="1" applyAlignment="1" applyProtection="1">
      <alignment horizontal="distributed" vertical="center"/>
      <protection hidden="1"/>
    </xf>
    <xf numFmtId="0" fontId="4" fillId="0" borderId="0" xfId="269" applyNumberFormat="1" applyFill="1" applyAlignment="1">
      <alignment horizontal="center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22" xfId="269" applyNumberFormat="1" applyFont="1" applyFill="1" applyBorder="1" applyAlignment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26" xfId="269" applyNumberFormat="1" applyFont="1" applyFill="1" applyBorder="1" applyAlignment="1" applyProtection="1">
      <alignment vertical="center"/>
    </xf>
    <xf numFmtId="0" fontId="6" fillId="0" borderId="26" xfId="269" applyNumberFormat="1" applyFont="1" applyFill="1" applyBorder="1" applyAlignment="1" applyProtection="1">
      <alignment horizontal="right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26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Alignment="1" applyProtection="1">
      <alignment horizontal="center" vertical="center"/>
    </xf>
    <xf numFmtId="179" fontId="6" fillId="0" borderId="0" xfId="269" applyNumberFormat="1" applyFont="1" applyFill="1" applyBorder="1" applyAlignment="1" applyProtection="1">
      <alignment vertical="center"/>
    </xf>
    <xf numFmtId="179" fontId="6" fillId="0" borderId="0" xfId="269" applyNumberFormat="1" applyFont="1" applyFill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right" vertical="center"/>
    </xf>
    <xf numFmtId="0" fontId="4" fillId="0" borderId="0" xfId="269" applyNumberFormat="1" applyFill="1" applyAlignment="1" applyProtection="1">
      <alignment vertical="center"/>
    </xf>
    <xf numFmtId="0" fontId="42" fillId="0" borderId="0" xfId="269" applyNumberFormat="1" applyFont="1" applyFill="1" applyAlignment="1">
      <alignment vertical="center"/>
    </xf>
    <xf numFmtId="0" fontId="6" fillId="0" borderId="0" xfId="269" applyNumberFormat="1" applyFont="1" applyFill="1"/>
    <xf numFmtId="0" fontId="6" fillId="0" borderId="0" xfId="269" applyNumberFormat="1" applyFont="1" applyFill="1" applyAlignment="1">
      <alignment vertical="center"/>
    </xf>
    <xf numFmtId="0" fontId="42" fillId="0" borderId="0" xfId="269" applyNumberFormat="1" applyFont="1" applyFill="1"/>
    <xf numFmtId="0" fontId="6" fillId="0" borderId="0" xfId="269" applyNumberFormat="1" applyFont="1" applyFill="1" applyAlignment="1">
      <alignment horizontal="right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29" xfId="269" applyNumberFormat="1" applyFont="1" applyFill="1" applyBorder="1" applyAlignment="1">
      <alignment horizontal="center" vertical="center"/>
    </xf>
    <xf numFmtId="0" fontId="6" fillId="0" borderId="30" xfId="269" applyNumberFormat="1" applyFont="1" applyFill="1" applyBorder="1" applyAlignment="1">
      <alignment horizontal="center" vertical="center"/>
    </xf>
    <xf numFmtId="179" fontId="6" fillId="0" borderId="0" xfId="270" applyNumberFormat="1" applyFont="1" applyFill="1" applyAlignment="1">
      <alignment vertical="center"/>
    </xf>
    <xf numFmtId="0" fontId="6" fillId="0" borderId="33" xfId="269" applyNumberFormat="1" applyFont="1" applyFill="1" applyBorder="1" applyAlignment="1">
      <alignment horizontal="center" vertical="center"/>
    </xf>
    <xf numFmtId="179" fontId="6" fillId="0" borderId="0" xfId="270" quotePrefix="1" applyNumberFormat="1" applyFont="1" applyFill="1" applyAlignment="1">
      <alignment horizontal="right" vertical="center"/>
    </xf>
    <xf numFmtId="0" fontId="6" fillId="0" borderId="36" xfId="269" applyNumberFormat="1" applyFont="1" applyFill="1" applyBorder="1" applyAlignment="1">
      <alignment horizontal="center" vertical="center"/>
    </xf>
    <xf numFmtId="179" fontId="6" fillId="0" borderId="40" xfId="270" applyNumberFormat="1" applyFont="1" applyFill="1" applyBorder="1" applyAlignment="1">
      <alignment vertical="center"/>
    </xf>
    <xf numFmtId="179" fontId="6" fillId="0" borderId="22" xfId="270" applyNumberFormat="1" applyFont="1" applyFill="1" applyBorder="1" applyAlignment="1">
      <alignment vertical="center"/>
    </xf>
    <xf numFmtId="179" fontId="6" fillId="0" borderId="0" xfId="270" applyNumberFormat="1" applyFont="1" applyFill="1" applyBorder="1" applyAlignment="1">
      <alignment horizontal="right" vertical="center"/>
    </xf>
    <xf numFmtId="179" fontId="6" fillId="0" borderId="0" xfId="270" applyNumberFormat="1" applyFont="1" applyFill="1" applyBorder="1" applyAlignment="1">
      <alignment vertical="center"/>
    </xf>
    <xf numFmtId="179" fontId="6" fillId="0" borderId="44" xfId="270" applyNumberFormat="1" applyFont="1" applyFill="1" applyBorder="1" applyAlignment="1">
      <alignment vertical="center"/>
    </xf>
    <xf numFmtId="0" fontId="6" fillId="0" borderId="46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>
      <alignment horizontal="right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35" xfId="269" applyNumberFormat="1" applyFont="1" applyFill="1" applyBorder="1" applyAlignment="1">
      <alignment horizontal="left" vertical="center" indent="1"/>
    </xf>
    <xf numFmtId="0" fontId="6" fillId="0" borderId="47" xfId="269" applyNumberFormat="1" applyFont="1" applyFill="1" applyBorder="1" applyAlignment="1">
      <alignment horizontal="left" vertical="center" indent="1"/>
    </xf>
    <xf numFmtId="0" fontId="6" fillId="0" borderId="48" xfId="269" applyNumberFormat="1" applyFont="1" applyFill="1" applyBorder="1" applyAlignment="1">
      <alignment horizontal="left" vertical="center" indent="1"/>
    </xf>
    <xf numFmtId="179" fontId="6" fillId="0" borderId="0" xfId="270" quotePrefix="1" applyNumberFormat="1" applyFont="1" applyFill="1" applyBorder="1" applyAlignment="1">
      <alignment horizontal="right" vertical="center"/>
    </xf>
    <xf numFmtId="0" fontId="6" fillId="0" borderId="32" xfId="269" applyNumberFormat="1" applyFont="1" applyFill="1" applyBorder="1" applyAlignment="1">
      <alignment horizontal="left" vertical="center" indent="1"/>
    </xf>
    <xf numFmtId="0" fontId="6" fillId="0" borderId="42" xfId="269" applyNumberFormat="1" applyFont="1" applyFill="1" applyBorder="1" applyAlignment="1">
      <alignment horizontal="center" vertical="center"/>
    </xf>
    <xf numFmtId="179" fontId="6" fillId="0" borderId="26" xfId="270" applyNumberFormat="1" applyFont="1" applyFill="1" applyBorder="1" applyAlignment="1">
      <alignment vertical="center"/>
    </xf>
    <xf numFmtId="177" fontId="42" fillId="0" borderId="0" xfId="2" applyNumberFormat="1" applyFont="1" applyFill="1" applyAlignment="1">
      <alignment vertical="center"/>
    </xf>
    <xf numFmtId="177" fontId="20" fillId="0" borderId="0" xfId="2" applyNumberFormat="1" applyFont="1" applyFill="1"/>
    <xf numFmtId="177" fontId="4" fillId="0" borderId="0" xfId="269" applyNumberFormat="1" applyFill="1"/>
    <xf numFmtId="177" fontId="6" fillId="0" borderId="0" xfId="2" applyNumberFormat="1" applyFont="1" applyFill="1" applyBorder="1" applyAlignment="1">
      <alignment vertical="center"/>
    </xf>
    <xf numFmtId="177" fontId="6" fillId="0" borderId="0" xfId="2" applyNumberFormat="1" applyFont="1" applyFill="1"/>
    <xf numFmtId="177" fontId="48" fillId="0" borderId="0" xfId="2" applyNumberFormat="1" applyFont="1" applyFill="1"/>
    <xf numFmtId="177" fontId="6" fillId="0" borderId="0" xfId="2" applyNumberFormat="1" applyFont="1" applyFill="1" applyBorder="1" applyAlignment="1">
      <alignment horizontal="right"/>
    </xf>
    <xf numFmtId="177" fontId="6" fillId="0" borderId="15" xfId="269" applyNumberFormat="1" applyFont="1" applyFill="1" applyBorder="1" applyAlignment="1">
      <alignment horizontal="center" vertical="center"/>
    </xf>
    <xf numFmtId="177" fontId="6" fillId="0" borderId="17" xfId="269" applyNumberFormat="1" applyFont="1" applyFill="1" applyBorder="1" applyAlignment="1">
      <alignment horizontal="center" vertical="center"/>
    </xf>
    <xf numFmtId="177" fontId="42" fillId="0" borderId="20" xfId="182" applyNumberFormat="1" applyFont="1" applyFill="1" applyBorder="1" applyAlignment="1">
      <alignment horizontal="left" vertical="center" wrapText="1"/>
    </xf>
    <xf numFmtId="179" fontId="52" fillId="0" borderId="0" xfId="2" applyNumberFormat="1" applyFont="1" applyFill="1" applyAlignment="1">
      <alignment vertical="center"/>
    </xf>
    <xf numFmtId="177" fontId="6" fillId="0" borderId="20" xfId="182" applyNumberFormat="1" applyFont="1" applyFill="1" applyBorder="1" applyAlignment="1">
      <alignment horizontal="left" vertical="center" wrapText="1"/>
    </xf>
    <xf numFmtId="179" fontId="7" fillId="0" borderId="0" xfId="2" applyNumberFormat="1" applyFont="1" applyFill="1" applyAlignment="1">
      <alignment vertical="center"/>
    </xf>
    <xf numFmtId="179" fontId="7" fillId="0" borderId="0" xfId="2" applyNumberFormat="1" applyFont="1" applyFill="1" applyAlignment="1">
      <alignment horizontal="right" vertical="center"/>
    </xf>
    <xf numFmtId="177" fontId="53" fillId="0" borderId="0" xfId="269" applyNumberFormat="1" applyFont="1" applyFill="1"/>
    <xf numFmtId="179" fontId="7" fillId="0" borderId="0" xfId="2" applyNumberFormat="1" applyFont="1" applyFill="1" applyBorder="1" applyAlignment="1">
      <alignment vertical="center"/>
    </xf>
    <xf numFmtId="177" fontId="7" fillId="0" borderId="20" xfId="182" applyNumberFormat="1" applyFont="1" applyFill="1" applyBorder="1" applyAlignment="1">
      <alignment horizontal="left" vertical="center" wrapText="1"/>
    </xf>
    <xf numFmtId="179" fontId="7" fillId="0" borderId="26" xfId="2" applyNumberFormat="1" applyFont="1" applyFill="1" applyBorder="1" applyAlignment="1">
      <alignment vertical="center"/>
    </xf>
    <xf numFmtId="177" fontId="6" fillId="0" borderId="22" xfId="269" applyNumberFormat="1" applyFont="1" applyFill="1" applyBorder="1"/>
    <xf numFmtId="177" fontId="6" fillId="0" borderId="22" xfId="269" applyNumberFormat="1" applyFont="1" applyFill="1" applyBorder="1" applyAlignment="1">
      <alignment horizontal="right" vertical="center"/>
    </xf>
    <xf numFmtId="178" fontId="42" fillId="0" borderId="0" xfId="269" applyNumberFormat="1" applyFont="1" applyFill="1" applyAlignment="1">
      <alignment vertical="center"/>
    </xf>
    <xf numFmtId="178" fontId="6" fillId="0" borderId="0" xfId="269" applyNumberFormat="1" applyFont="1" applyFill="1" applyAlignment="1">
      <alignment vertical="center"/>
    </xf>
    <xf numFmtId="178" fontId="6" fillId="0" borderId="0" xfId="269" applyNumberFormat="1" applyFont="1" applyFill="1" applyAlignment="1">
      <alignment horizontal="right" vertical="center"/>
    </xf>
    <xf numFmtId="178" fontId="6" fillId="0" borderId="0" xfId="269" applyNumberFormat="1" applyFont="1" applyFill="1" applyBorder="1" applyAlignment="1">
      <alignment vertical="center"/>
    </xf>
    <xf numFmtId="177" fontId="4" fillId="0" borderId="22" xfId="269" applyNumberFormat="1" applyFill="1" applyBorder="1"/>
    <xf numFmtId="177" fontId="6" fillId="0" borderId="0" xfId="271" applyNumberFormat="1" applyFont="1" applyFill="1" applyBorder="1" applyAlignment="1">
      <alignment horizontal="left" vertical="center" indent="1"/>
    </xf>
    <xf numFmtId="177" fontId="6" fillId="0" borderId="0" xfId="2" applyNumberFormat="1" applyFont="1" applyFill="1" applyAlignment="1">
      <alignment vertical="center"/>
    </xf>
    <xf numFmtId="177" fontId="4" fillId="0" borderId="0" xfId="269" applyNumberFormat="1" applyFill="1" applyAlignment="1">
      <alignment vertical="center"/>
    </xf>
    <xf numFmtId="177" fontId="6" fillId="0" borderId="15" xfId="269" applyNumberFormat="1" applyFont="1" applyFill="1" applyBorder="1" applyAlignment="1">
      <alignment horizontal="center" vertical="center" shrinkToFit="1"/>
    </xf>
    <xf numFmtId="177" fontId="6" fillId="0" borderId="15" xfId="269" applyNumberFormat="1" applyFont="1" applyFill="1" applyBorder="1" applyAlignment="1">
      <alignment horizontal="center" vertical="center" wrapText="1" shrinkToFit="1"/>
    </xf>
    <xf numFmtId="177" fontId="6" fillId="0" borderId="17" xfId="269" applyNumberFormat="1" applyFont="1" applyFill="1" applyBorder="1" applyAlignment="1">
      <alignment horizontal="center" vertical="center" shrinkToFit="1"/>
    </xf>
    <xf numFmtId="182" fontId="42" fillId="0" borderId="0" xfId="8" applyNumberFormat="1" applyFont="1" applyFill="1" applyBorder="1" applyAlignment="1">
      <alignment vertical="center"/>
    </xf>
    <xf numFmtId="183" fontId="42" fillId="0" borderId="0" xfId="182" applyNumberFormat="1" applyFont="1" applyFill="1" applyBorder="1" applyAlignment="1">
      <alignment horizontal="right" vertical="center"/>
    </xf>
    <xf numFmtId="182" fontId="42" fillId="0" borderId="0" xfId="8" applyNumberFormat="1" applyFont="1" applyFill="1" applyBorder="1" applyAlignment="1">
      <alignment horizontal="right" vertical="center"/>
    </xf>
    <xf numFmtId="182" fontId="42" fillId="0" borderId="0" xfId="182" applyNumberFormat="1" applyFont="1" applyFill="1" applyBorder="1" applyAlignment="1">
      <alignment horizontal="right" vertical="center"/>
    </xf>
    <xf numFmtId="182" fontId="6" fillId="0" borderId="0" xfId="8" applyNumberFormat="1" applyFont="1" applyFill="1" applyAlignment="1">
      <alignment horizontal="right" vertical="center"/>
    </xf>
    <xf numFmtId="183" fontId="6" fillId="0" borderId="0" xfId="182" applyNumberFormat="1" applyFont="1" applyFill="1" applyBorder="1" applyAlignment="1">
      <alignment horizontal="right" vertical="center"/>
    </xf>
    <xf numFmtId="182" fontId="6" fillId="0" borderId="0" xfId="8" applyNumberFormat="1" applyFont="1" applyFill="1" applyBorder="1" applyAlignment="1">
      <alignment horizontal="right" vertical="center"/>
    </xf>
    <xf numFmtId="182" fontId="6" fillId="0" borderId="0" xfId="182" applyNumberFormat="1" applyFont="1" applyFill="1" applyBorder="1" applyAlignment="1">
      <alignment horizontal="right" vertical="center"/>
    </xf>
    <xf numFmtId="182" fontId="6" fillId="0" borderId="0" xfId="8" applyNumberFormat="1" applyFont="1" applyFill="1" applyAlignment="1">
      <alignment vertical="center"/>
    </xf>
    <xf numFmtId="182" fontId="6" fillId="0" borderId="0" xfId="8" applyNumberFormat="1" applyFont="1" applyFill="1" applyBorder="1" applyAlignment="1">
      <alignment vertical="center"/>
    </xf>
    <xf numFmtId="182" fontId="6" fillId="0" borderId="23" xfId="8" applyNumberFormat="1" applyFont="1" applyFill="1" applyBorder="1" applyAlignment="1">
      <alignment horizontal="right" vertical="center"/>
    </xf>
    <xf numFmtId="177" fontId="42" fillId="0" borderId="0" xfId="271" applyNumberFormat="1" applyFont="1" applyFill="1" applyAlignment="1">
      <alignment vertical="center"/>
    </xf>
    <xf numFmtId="177" fontId="55" fillId="0" borderId="0" xfId="271" applyNumberFormat="1" applyFont="1" applyFill="1" applyAlignment="1"/>
    <xf numFmtId="177" fontId="6" fillId="0" borderId="0" xfId="271" applyNumberFormat="1" applyFont="1" applyFill="1">
      <alignment vertical="center"/>
    </xf>
    <xf numFmtId="177" fontId="42" fillId="0" borderId="0" xfId="271" applyNumberFormat="1" applyFont="1" applyFill="1" applyAlignment="1"/>
    <xf numFmtId="177" fontId="56" fillId="0" borderId="0" xfId="271" applyNumberFormat="1" applyFont="1" applyFill="1">
      <alignment vertical="center"/>
    </xf>
    <xf numFmtId="177" fontId="6" fillId="0" borderId="0" xfId="271" applyNumberFormat="1" applyFont="1" applyFill="1" applyAlignment="1">
      <alignment horizontal="right"/>
    </xf>
    <xf numFmtId="177" fontId="6" fillId="0" borderId="15" xfId="271" applyNumberFormat="1" applyFont="1" applyFill="1" applyBorder="1" applyAlignment="1">
      <alignment horizontal="distributed" vertical="center" wrapText="1"/>
    </xf>
    <xf numFmtId="177" fontId="7" fillId="0" borderId="15" xfId="271" applyNumberFormat="1" applyFont="1" applyFill="1" applyBorder="1" applyAlignment="1">
      <alignment horizontal="center" vertical="center"/>
    </xf>
    <xf numFmtId="177" fontId="7" fillId="0" borderId="15" xfId="271" applyNumberFormat="1" applyFont="1" applyFill="1" applyBorder="1" applyAlignment="1">
      <alignment horizontal="distributed" vertical="center" wrapText="1"/>
    </xf>
    <xf numFmtId="177" fontId="7" fillId="0" borderId="17" xfId="271" applyNumberFormat="1" applyFont="1" applyFill="1" applyBorder="1" applyAlignment="1">
      <alignment horizontal="distributed" vertical="center" wrapText="1"/>
    </xf>
    <xf numFmtId="178" fontId="42" fillId="0" borderId="0" xfId="8" applyNumberFormat="1" applyFont="1" applyFill="1" applyAlignment="1">
      <alignment vertical="center"/>
    </xf>
    <xf numFmtId="179" fontId="42" fillId="0" borderId="0" xfId="8" applyNumberFormat="1" applyFont="1" applyFill="1" applyBorder="1" applyAlignment="1">
      <alignment vertical="center"/>
    </xf>
    <xf numFmtId="178" fontId="42" fillId="0" borderId="0" xfId="8" applyNumberFormat="1" applyFont="1" applyFill="1" applyBorder="1" applyAlignment="1">
      <alignment vertical="center"/>
    </xf>
    <xf numFmtId="38" fontId="42" fillId="0" borderId="0" xfId="8" applyNumberFormat="1" applyFont="1" applyFill="1" applyAlignment="1">
      <alignment vertical="center"/>
    </xf>
    <xf numFmtId="184" fontId="42" fillId="0" borderId="0" xfId="8" applyNumberFormat="1" applyFont="1" applyFill="1" applyAlignment="1">
      <alignment vertical="center"/>
    </xf>
    <xf numFmtId="184" fontId="42" fillId="0" borderId="0" xfId="8" applyNumberFormat="1" applyFont="1" applyFill="1" applyBorder="1" applyAlignment="1">
      <alignment vertical="center"/>
    </xf>
    <xf numFmtId="185" fontId="56" fillId="0" borderId="0" xfId="271" applyNumberFormat="1" applyFont="1" applyFill="1">
      <alignment vertical="center"/>
    </xf>
    <xf numFmtId="179" fontId="42" fillId="0" borderId="0" xfId="8" applyNumberFormat="1" applyFont="1" applyFill="1" applyAlignment="1">
      <alignment horizontal="right" vertical="center"/>
    </xf>
    <xf numFmtId="178" fontId="6" fillId="0" borderId="0" xfId="8" applyNumberFormat="1" applyFont="1" applyFill="1" applyAlignment="1">
      <alignment horizontal="right" vertical="center"/>
    </xf>
    <xf numFmtId="179" fontId="42" fillId="0" borderId="0" xfId="8" applyNumberFormat="1" applyFont="1" applyFill="1" applyBorder="1" applyAlignment="1">
      <alignment horizontal="right" vertical="center"/>
    </xf>
    <xf numFmtId="178" fontId="6" fillId="0" borderId="0" xfId="8" applyNumberFormat="1" applyFont="1" applyFill="1" applyBorder="1" applyAlignment="1">
      <alignment horizontal="right" vertical="center"/>
    </xf>
    <xf numFmtId="184" fontId="6" fillId="0" borderId="0" xfId="8" quotePrefix="1" applyNumberFormat="1" applyFont="1" applyFill="1" applyAlignment="1">
      <alignment horizontal="right" vertical="center"/>
    </xf>
    <xf numFmtId="184" fontId="6" fillId="0" borderId="0" xfId="8" applyNumberFormat="1" applyFont="1" applyFill="1" applyAlignment="1">
      <alignment vertical="center"/>
    </xf>
    <xf numFmtId="184" fontId="6" fillId="0" borderId="0" xfId="8" applyNumberFormat="1" applyFont="1" applyFill="1" applyAlignment="1">
      <alignment horizontal="right" vertical="center"/>
    </xf>
    <xf numFmtId="178" fontId="6" fillId="0" borderId="0" xfId="8" applyNumberFormat="1" applyFont="1" applyFill="1" applyAlignment="1">
      <alignment vertical="center"/>
    </xf>
    <xf numFmtId="178" fontId="6" fillId="0" borderId="0" xfId="8" applyNumberFormat="1" applyFont="1" applyFill="1" applyBorder="1" applyAlignment="1">
      <alignment vertical="center"/>
    </xf>
    <xf numFmtId="184" fontId="6" fillId="0" borderId="0" xfId="8" applyNumberFormat="1" applyFont="1" applyFill="1" applyBorder="1" applyAlignment="1">
      <alignment vertical="center"/>
    </xf>
    <xf numFmtId="179" fontId="42" fillId="0" borderId="23" xfId="8" applyNumberFormat="1" applyFont="1" applyFill="1" applyBorder="1" applyAlignment="1">
      <alignment vertical="center"/>
    </xf>
    <xf numFmtId="177" fontId="6" fillId="0" borderId="22" xfId="271" applyNumberFormat="1" applyFont="1" applyFill="1" applyBorder="1">
      <alignment vertical="center"/>
    </xf>
    <xf numFmtId="177" fontId="56" fillId="0" borderId="22" xfId="271" applyNumberFormat="1" applyFont="1" applyFill="1" applyBorder="1">
      <alignment vertical="center"/>
    </xf>
    <xf numFmtId="177" fontId="6" fillId="0" borderId="22" xfId="271" applyNumberFormat="1" applyFont="1" applyFill="1" applyBorder="1" applyAlignment="1">
      <alignment horizontal="right" vertical="center"/>
    </xf>
    <xf numFmtId="0" fontId="42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42" fillId="0" borderId="17" xfId="269" applyNumberFormat="1" applyFont="1" applyFill="1" applyBorder="1" applyAlignment="1" applyProtection="1">
      <alignment horizontal="center" vertical="center" shrinkToFit="1"/>
    </xf>
    <xf numFmtId="0" fontId="6" fillId="0" borderId="17" xfId="269" applyNumberFormat="1" applyFont="1" applyFill="1" applyBorder="1" applyAlignment="1" applyProtection="1">
      <alignment horizontal="center" vertical="center" shrinkToFit="1"/>
    </xf>
    <xf numFmtId="0" fontId="6" fillId="0" borderId="0" xfId="269" applyNumberFormat="1" applyFont="1" applyFill="1" applyAlignment="1" applyProtection="1">
      <alignment horizontal="center" vertical="center" textRotation="255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179" fontId="42" fillId="0" borderId="23" xfId="269" applyNumberFormat="1" applyFont="1" applyFill="1" applyBorder="1" applyAlignment="1" applyProtection="1">
      <alignment vertical="center"/>
    </xf>
    <xf numFmtId="0" fontId="6" fillId="0" borderId="0" xfId="269" quotePrefix="1" applyNumberFormat="1" applyFont="1" applyFill="1" applyBorder="1" applyAlignment="1" applyProtection="1">
      <alignment horizontal="right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179" fontId="6" fillId="0" borderId="0" xfId="2" applyNumberFormat="1" applyFont="1" applyFill="1" applyBorder="1" applyAlignment="1" applyProtection="1">
      <alignment vertical="center"/>
    </xf>
    <xf numFmtId="0" fontId="41" fillId="0" borderId="22" xfId="269" applyNumberFormat="1" applyFont="1" applyFill="1" applyBorder="1" applyAlignment="1" applyProtection="1">
      <alignment vertical="center"/>
    </xf>
    <xf numFmtId="0" fontId="42" fillId="0" borderId="0" xfId="272" applyNumberFormat="1" applyFont="1" applyFill="1">
      <alignment vertical="center"/>
    </xf>
    <xf numFmtId="0" fontId="4" fillId="0" borderId="0" xfId="272" applyNumberFormat="1" applyFill="1" applyBorder="1">
      <alignment vertical="center"/>
    </xf>
    <xf numFmtId="0" fontId="6" fillId="0" borderId="26" xfId="272" applyNumberFormat="1" applyFont="1" applyFill="1" applyBorder="1" applyAlignment="1" applyProtection="1">
      <alignment horizontal="right"/>
    </xf>
    <xf numFmtId="0" fontId="6" fillId="0" borderId="17" xfId="272" applyNumberFormat="1" applyFont="1" applyFill="1" applyBorder="1" applyAlignment="1">
      <alignment horizontal="center" vertical="center"/>
    </xf>
    <xf numFmtId="179" fontId="6" fillId="0" borderId="0" xfId="272" applyNumberFormat="1" applyFont="1" applyFill="1" applyBorder="1" applyAlignment="1">
      <alignment vertical="center"/>
    </xf>
    <xf numFmtId="0" fontId="6" fillId="0" borderId="22" xfId="272" applyNumberFormat="1" applyFont="1" applyFill="1" applyBorder="1" applyAlignment="1" applyProtection="1">
      <alignment horizontal="right" vertical="center"/>
    </xf>
    <xf numFmtId="177" fontId="42" fillId="0" borderId="0" xfId="273" applyNumberFormat="1" applyFont="1" applyFill="1" applyAlignment="1">
      <alignment vertical="center"/>
    </xf>
    <xf numFmtId="177" fontId="6" fillId="0" borderId="0" xfId="273" applyNumberFormat="1" applyFont="1" applyFill="1"/>
    <xf numFmtId="177" fontId="7" fillId="0" borderId="0" xfId="273" applyNumberFormat="1" applyFill="1"/>
    <xf numFmtId="177" fontId="6" fillId="0" borderId="26" xfId="273" quotePrefix="1" applyNumberFormat="1" applyFont="1" applyFill="1" applyBorder="1" applyAlignment="1">
      <alignment horizontal="left" vertical="center" indent="1"/>
    </xf>
    <xf numFmtId="177" fontId="6" fillId="0" borderId="26" xfId="273" applyNumberFormat="1" applyFont="1" applyFill="1" applyBorder="1" applyAlignment="1">
      <alignment horizontal="left" vertical="center" indent="1"/>
    </xf>
    <xf numFmtId="177" fontId="6" fillId="0" borderId="0" xfId="273" quotePrefix="1" applyNumberFormat="1" applyFont="1" applyFill="1" applyAlignment="1">
      <alignment horizontal="left" vertical="center"/>
    </xf>
    <xf numFmtId="177" fontId="6" fillId="0" borderId="0" xfId="273" applyNumberFormat="1" applyFont="1" applyFill="1" applyAlignment="1">
      <alignment horizontal="left" vertical="center"/>
    </xf>
    <xf numFmtId="177" fontId="6" fillId="0" borderId="0" xfId="273" applyNumberFormat="1" applyFont="1" applyFill="1" applyAlignment="1">
      <alignment horizontal="right"/>
    </xf>
    <xf numFmtId="177" fontId="6" fillId="0" borderId="21" xfId="273" applyNumberFormat="1" applyFont="1" applyFill="1" applyBorder="1" applyAlignment="1">
      <alignment horizontal="center" vertical="center"/>
    </xf>
    <xf numFmtId="177" fontId="6" fillId="0" borderId="49" xfId="273" applyNumberFormat="1" applyFont="1" applyFill="1" applyBorder="1" applyAlignment="1">
      <alignment horizontal="center" vertical="center"/>
    </xf>
    <xf numFmtId="177" fontId="6" fillId="0" borderId="22" xfId="273" applyNumberFormat="1" applyFont="1" applyFill="1" applyBorder="1" applyAlignment="1">
      <alignment horizontal="center" vertical="center"/>
    </xf>
    <xf numFmtId="179" fontId="6" fillId="0" borderId="22" xfId="273" applyNumberFormat="1" applyFont="1" applyFill="1" applyBorder="1" applyAlignment="1">
      <alignment horizontal="right" vertical="center"/>
    </xf>
    <xf numFmtId="179" fontId="6" fillId="0" borderId="0" xfId="273" applyNumberFormat="1" applyFont="1" applyFill="1" applyBorder="1" applyAlignment="1">
      <alignment horizontal="right" vertical="center"/>
    </xf>
    <xf numFmtId="179" fontId="6" fillId="0" borderId="0" xfId="273" quotePrefix="1" applyNumberFormat="1" applyFont="1" applyFill="1" applyBorder="1" applyAlignment="1">
      <alignment horizontal="right" vertical="center"/>
    </xf>
    <xf numFmtId="177" fontId="6" fillId="0" borderId="20" xfId="273" applyNumberFormat="1" applyFont="1" applyFill="1" applyBorder="1" applyAlignment="1">
      <alignment horizontal="left" vertical="center"/>
    </xf>
    <xf numFmtId="179" fontId="6" fillId="0" borderId="53" xfId="273" applyNumberFormat="1" applyFont="1" applyFill="1" applyBorder="1" applyAlignment="1">
      <alignment horizontal="right" vertical="center"/>
    </xf>
    <xf numFmtId="177" fontId="6" fillId="0" borderId="40" xfId="273" applyNumberFormat="1" applyFont="1" applyFill="1" applyBorder="1" applyAlignment="1">
      <alignment horizontal="left" vertical="center" indent="1"/>
    </xf>
    <xf numFmtId="177" fontId="6" fillId="0" borderId="39" xfId="273" applyNumberFormat="1" applyFont="1" applyFill="1" applyBorder="1" applyAlignment="1">
      <alignment horizontal="left" vertical="center"/>
    </xf>
    <xf numFmtId="177" fontId="6" fillId="0" borderId="39" xfId="273" applyNumberFormat="1" applyFont="1" applyFill="1" applyBorder="1" applyAlignment="1">
      <alignment horizontal="left" vertical="center" wrapText="1"/>
    </xf>
    <xf numFmtId="179" fontId="6" fillId="0" borderId="40" xfId="273" applyNumberFormat="1" applyFont="1" applyFill="1" applyBorder="1" applyAlignment="1">
      <alignment horizontal="right" vertical="center"/>
    </xf>
    <xf numFmtId="177" fontId="6" fillId="0" borderId="20" xfId="273" applyNumberFormat="1" applyFont="1" applyFill="1" applyBorder="1" applyAlignment="1">
      <alignment horizontal="left" vertical="center" wrapText="1"/>
    </xf>
    <xf numFmtId="177" fontId="6" fillId="0" borderId="20" xfId="273" applyNumberFormat="1" applyFont="1" applyFill="1" applyBorder="1" applyAlignment="1">
      <alignment horizontal="left" vertical="center" shrinkToFit="1"/>
    </xf>
    <xf numFmtId="177" fontId="6" fillId="0" borderId="52" xfId="273" applyNumberFormat="1" applyFont="1" applyFill="1" applyBorder="1" applyAlignment="1">
      <alignment horizontal="center" vertical="center"/>
    </xf>
    <xf numFmtId="178" fontId="6" fillId="0" borderId="0" xfId="273" applyNumberFormat="1" applyFont="1" applyFill="1" applyBorder="1" applyAlignment="1">
      <alignment horizontal="right" vertical="center"/>
    </xf>
    <xf numFmtId="179" fontId="42" fillId="0" borderId="53" xfId="273" applyNumberFormat="1" applyFont="1" applyFill="1" applyBorder="1" applyAlignment="1">
      <alignment horizontal="right" vertical="center"/>
    </xf>
    <xf numFmtId="177" fontId="6" fillId="0" borderId="20" xfId="273" applyNumberFormat="1" applyFont="1" applyFill="1" applyBorder="1" applyAlignment="1">
      <alignment horizontal="left" vertical="center" wrapText="1" indent="1"/>
    </xf>
    <xf numFmtId="177" fontId="6" fillId="0" borderId="24" xfId="273" applyNumberFormat="1" applyFont="1" applyFill="1" applyBorder="1" applyAlignment="1">
      <alignment horizontal="left" vertical="center" wrapText="1" indent="1"/>
    </xf>
    <xf numFmtId="177" fontId="6" fillId="0" borderId="22" xfId="273" applyNumberFormat="1" applyFont="1" applyFill="1" applyBorder="1" applyAlignment="1">
      <alignment vertical="center"/>
    </xf>
    <xf numFmtId="177" fontId="6" fillId="0" borderId="22" xfId="273" applyNumberFormat="1" applyFont="1" applyFill="1" applyBorder="1" applyAlignment="1">
      <alignment vertical="center" wrapText="1"/>
    </xf>
    <xf numFmtId="177" fontId="6" fillId="0" borderId="0" xfId="273" applyNumberFormat="1" applyFont="1" applyFill="1" applyAlignment="1">
      <alignment vertical="center"/>
    </xf>
    <xf numFmtId="177" fontId="6" fillId="0" borderId="0" xfId="273" applyNumberFormat="1" applyFont="1" applyFill="1" applyAlignment="1">
      <alignment horizontal="right" vertical="center"/>
    </xf>
    <xf numFmtId="177" fontId="42" fillId="0" borderId="0" xfId="182" applyNumberFormat="1" applyFont="1" applyFill="1" applyAlignment="1">
      <alignment vertical="center"/>
    </xf>
    <xf numFmtId="177" fontId="6" fillId="0" borderId="0" xfId="182" applyNumberFormat="1" applyFont="1" applyFill="1" applyAlignment="1">
      <alignment vertical="center"/>
    </xf>
    <xf numFmtId="177" fontId="6" fillId="0" borderId="26" xfId="182" quotePrefix="1" applyNumberFormat="1" applyFont="1" applyFill="1" applyBorder="1" applyAlignment="1">
      <alignment horizontal="left" vertical="center" indent="1"/>
    </xf>
    <xf numFmtId="177" fontId="6" fillId="0" borderId="0" xfId="182" applyNumberFormat="1" applyFont="1" applyFill="1" applyAlignment="1">
      <alignment horizontal="right"/>
    </xf>
    <xf numFmtId="177" fontId="6" fillId="0" borderId="15" xfId="182" applyNumberFormat="1" applyFont="1" applyFill="1" applyBorder="1" applyAlignment="1">
      <alignment horizontal="center" vertical="center"/>
    </xf>
    <xf numFmtId="177" fontId="6" fillId="0" borderId="17" xfId="182" applyNumberFormat="1" applyFont="1" applyFill="1" applyBorder="1" applyAlignment="1">
      <alignment horizontal="center" vertical="center"/>
    </xf>
    <xf numFmtId="177" fontId="42" fillId="0" borderId="21" xfId="182" applyNumberFormat="1" applyFont="1" applyFill="1" applyBorder="1" applyAlignment="1">
      <alignment horizontal="center" vertical="center"/>
    </xf>
    <xf numFmtId="179" fontId="42" fillId="0" borderId="22" xfId="182" applyNumberFormat="1" applyFont="1" applyFill="1" applyBorder="1" applyAlignment="1">
      <alignment vertical="center"/>
    </xf>
    <xf numFmtId="177" fontId="6" fillId="0" borderId="20" xfId="182" applyNumberFormat="1" applyFont="1" applyFill="1" applyBorder="1" applyAlignment="1">
      <alignment horizontal="left" vertical="center" indent="1"/>
    </xf>
    <xf numFmtId="179" fontId="6" fillId="0" borderId="0" xfId="182" applyNumberFormat="1" applyFont="1" applyFill="1" applyAlignment="1">
      <alignment vertical="center"/>
    </xf>
    <xf numFmtId="179" fontId="6" fillId="0" borderId="0" xfId="182" quotePrefix="1" applyNumberFormat="1" applyFont="1" applyFill="1" applyAlignment="1">
      <alignment horizontal="right" vertical="center"/>
    </xf>
    <xf numFmtId="179" fontId="6" fillId="0" borderId="0" xfId="182" quotePrefix="1" applyNumberFormat="1" applyFont="1" applyFill="1" applyBorder="1" applyAlignment="1">
      <alignment horizontal="right" vertical="center"/>
    </xf>
    <xf numFmtId="177" fontId="6" fillId="0" borderId="24" xfId="182" applyNumberFormat="1" applyFont="1" applyFill="1" applyBorder="1" applyAlignment="1">
      <alignment horizontal="left" vertical="center" indent="1"/>
    </xf>
    <xf numFmtId="179" fontId="6" fillId="0" borderId="26" xfId="182" applyNumberFormat="1" applyFont="1" applyFill="1" applyBorder="1" applyAlignment="1">
      <alignment vertical="center"/>
    </xf>
    <xf numFmtId="177" fontId="6" fillId="0" borderId="0" xfId="182" applyNumberFormat="1" applyFont="1" applyFill="1" applyAlignment="1">
      <alignment horizontal="left" vertical="center"/>
    </xf>
    <xf numFmtId="177" fontId="6" fillId="0" borderId="22" xfId="182" applyNumberFormat="1" applyFont="1" applyFill="1" applyBorder="1" applyAlignment="1">
      <alignment vertical="center"/>
    </xf>
    <xf numFmtId="177" fontId="6" fillId="0" borderId="0" xfId="182" applyNumberFormat="1" applyFont="1" applyFill="1" applyAlignment="1">
      <alignment horizontal="right" vertical="center"/>
    </xf>
    <xf numFmtId="177" fontId="6" fillId="0" borderId="0" xfId="182" applyNumberFormat="1" applyFont="1" applyFill="1"/>
    <xf numFmtId="0" fontId="42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6" xfId="2" applyNumberFormat="1" applyFont="1" applyBorder="1" applyAlignment="1">
      <alignment vertical="center"/>
    </xf>
    <xf numFmtId="0" fontId="6" fillId="0" borderId="26" xfId="2" applyNumberFormat="1" applyFont="1" applyFill="1" applyBorder="1" applyAlignment="1">
      <alignment horizontal="right"/>
    </xf>
    <xf numFmtId="0" fontId="6" fillId="0" borderId="26" xfId="2" applyNumberFormat="1" applyFont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42" fillId="0" borderId="21" xfId="2" applyNumberFormat="1" applyFont="1" applyBorder="1" applyAlignment="1">
      <alignment horizontal="left" vertical="center"/>
    </xf>
    <xf numFmtId="179" fontId="42" fillId="0" borderId="22" xfId="269" applyNumberFormat="1" applyFont="1" applyFill="1" applyBorder="1" applyAlignment="1">
      <alignment horizontal="right" vertical="center"/>
    </xf>
    <xf numFmtId="0" fontId="6" fillId="0" borderId="20" xfId="2" applyNumberFormat="1" applyFont="1" applyBorder="1" applyAlignment="1">
      <alignment horizontal="left" vertical="center"/>
    </xf>
    <xf numFmtId="179" fontId="6" fillId="0" borderId="0" xfId="2" quotePrefix="1" applyNumberFormat="1" applyFont="1" applyAlignment="1">
      <alignment horizontal="right" vertical="center"/>
    </xf>
    <xf numFmtId="186" fontId="6" fillId="0" borderId="0" xfId="86" applyNumberFormat="1" applyFont="1" applyFill="1" applyBorder="1" applyAlignment="1">
      <alignment horizontal="right" vertical="center"/>
    </xf>
    <xf numFmtId="0" fontId="6" fillId="0" borderId="20" xfId="2" applyNumberFormat="1" applyFont="1" applyBorder="1" applyAlignment="1">
      <alignment vertical="center"/>
    </xf>
    <xf numFmtId="179" fontId="6" fillId="0" borderId="0" xfId="2" applyNumberFormat="1" applyFont="1" applyAlignment="1">
      <alignment horizontal="right" vertical="center"/>
    </xf>
    <xf numFmtId="179" fontId="6" fillId="0" borderId="0" xfId="2" applyNumberFormat="1" applyFont="1" applyFill="1" applyAlignment="1">
      <alignment horizontal="right" vertical="center"/>
    </xf>
    <xf numFmtId="0" fontId="6" fillId="0" borderId="20" xfId="2" applyNumberFormat="1" applyFont="1" applyBorder="1" applyAlignment="1">
      <alignment horizontal="left" vertical="center" indent="1"/>
    </xf>
    <xf numFmtId="0" fontId="6" fillId="0" borderId="20" xfId="2" applyNumberFormat="1" applyFont="1" applyFill="1" applyBorder="1" applyAlignment="1">
      <alignment horizontal="left" vertical="center" indent="1"/>
    </xf>
    <xf numFmtId="0" fontId="7" fillId="0" borderId="20" xfId="2" applyNumberFormat="1" applyFont="1" applyBorder="1" applyAlignment="1">
      <alignment horizontal="left" vertical="center" indent="1"/>
    </xf>
    <xf numFmtId="179" fontId="6" fillId="0" borderId="0" xfId="2" applyNumberFormat="1" applyFont="1" applyBorder="1" applyAlignment="1">
      <alignment horizontal="right" vertical="center"/>
    </xf>
    <xf numFmtId="179" fontId="6" fillId="0" borderId="0" xfId="2" applyNumberFormat="1" applyFont="1" applyFill="1" applyBorder="1" applyAlignment="1">
      <alignment horizontal="right" vertical="center"/>
    </xf>
    <xf numFmtId="0" fontId="6" fillId="0" borderId="24" xfId="2" applyNumberFormat="1" applyFont="1" applyBorder="1" applyAlignment="1">
      <alignment horizontal="left" vertical="center"/>
    </xf>
    <xf numFmtId="179" fontId="6" fillId="0" borderId="26" xfId="2" applyNumberFormat="1" applyFont="1" applyBorder="1" applyAlignment="1">
      <alignment horizontal="right" vertical="center"/>
    </xf>
    <xf numFmtId="179" fontId="6" fillId="0" borderId="26" xfId="2" applyNumberFormat="1" applyFont="1" applyFill="1" applyBorder="1" applyAlignment="1">
      <alignment horizontal="right" vertical="center"/>
    </xf>
    <xf numFmtId="0" fontId="50" fillId="0" borderId="0" xfId="2" applyNumberFormat="1" applyFont="1" applyAlignment="1">
      <alignment vertical="center"/>
    </xf>
    <xf numFmtId="0" fontId="6" fillId="0" borderId="0" xfId="2" applyNumberFormat="1" applyFont="1" applyFill="1" applyAlignment="1">
      <alignment horizontal="right" vertical="center"/>
    </xf>
    <xf numFmtId="0" fontId="50" fillId="0" borderId="0" xfId="2" applyNumberFormat="1" applyFont="1" applyFill="1" applyAlignment="1">
      <alignment vertical="center"/>
    </xf>
    <xf numFmtId="0" fontId="6" fillId="0" borderId="0" xfId="2" applyNumberFormat="1" applyFont="1" applyAlignment="1">
      <alignment horizontal="right" vertical="center"/>
    </xf>
    <xf numFmtId="0" fontId="6" fillId="0" borderId="26" xfId="2" applyNumberFormat="1" applyFont="1" applyBorder="1" applyAlignment="1">
      <alignment horizontal="right" vertical="center"/>
    </xf>
    <xf numFmtId="0" fontId="6" fillId="0" borderId="26" xfId="2" applyNumberFormat="1" applyFont="1" applyBorder="1" applyAlignment="1">
      <alignment horizontal="right"/>
    </xf>
    <xf numFmtId="0" fontId="42" fillId="0" borderId="21" xfId="2" applyNumberFormat="1" applyFont="1" applyBorder="1" applyAlignment="1">
      <alignment vertical="center"/>
    </xf>
    <xf numFmtId="179" fontId="42" fillId="0" borderId="0" xfId="2" applyNumberFormat="1" applyFont="1" applyAlignment="1">
      <alignment vertical="center"/>
    </xf>
    <xf numFmtId="179" fontId="42" fillId="0" borderId="0" xfId="2" applyNumberFormat="1" applyFont="1" applyFill="1" applyAlignment="1">
      <alignment vertical="center"/>
    </xf>
    <xf numFmtId="186" fontId="6" fillId="0" borderId="0" xfId="2" applyNumberFormat="1" applyFont="1" applyFill="1" applyAlignment="1">
      <alignment vertical="center"/>
    </xf>
    <xf numFmtId="179" fontId="6" fillId="0" borderId="0" xfId="2" applyNumberFormat="1" applyFont="1" applyAlignment="1">
      <alignment vertical="center"/>
    </xf>
    <xf numFmtId="179" fontId="6" fillId="0" borderId="0" xfId="2" applyNumberFormat="1" applyFont="1" applyFill="1" applyAlignment="1">
      <alignment vertical="center"/>
    </xf>
    <xf numFmtId="0" fontId="6" fillId="0" borderId="22" xfId="2" applyNumberFormat="1" applyFont="1" applyBorder="1" applyAlignment="1">
      <alignment vertical="center"/>
    </xf>
    <xf numFmtId="0" fontId="6" fillId="0" borderId="22" xfId="2" applyNumberFormat="1" applyFont="1" applyFill="1" applyBorder="1" applyAlignment="1">
      <alignment horizontal="right" vertical="center"/>
    </xf>
    <xf numFmtId="0" fontId="6" fillId="0" borderId="0" xfId="270" quotePrefix="1" applyNumberFormat="1" applyFont="1" applyFill="1" applyBorder="1" applyAlignment="1" applyProtection="1">
      <alignment horizontal="left" vertical="center" indent="1"/>
    </xf>
    <xf numFmtId="0" fontId="42" fillId="0" borderId="21" xfId="269" applyNumberFormat="1" applyFont="1" applyFill="1" applyBorder="1" applyAlignment="1" applyProtection="1">
      <alignment horizontal="center" vertical="center"/>
    </xf>
    <xf numFmtId="0" fontId="42" fillId="0" borderId="27" xfId="270" quotePrefix="1" applyNumberFormat="1" applyFont="1" applyFill="1" applyBorder="1" applyAlignment="1" applyProtection="1">
      <alignment horizontal="right" vertical="center" indent="1"/>
    </xf>
    <xf numFmtId="179" fontId="42" fillId="0" borderId="22" xfId="270" applyNumberFormat="1" applyFont="1" applyFill="1" applyBorder="1" applyAlignment="1" applyProtection="1">
      <alignment horizontal="right" vertical="center"/>
    </xf>
    <xf numFmtId="0" fontId="6" fillId="0" borderId="23" xfId="270" applyNumberFormat="1" applyFont="1" applyFill="1" applyBorder="1" applyAlignment="1" applyProtection="1">
      <alignment horizontal="right" vertical="center" indent="1"/>
    </xf>
    <xf numFmtId="179" fontId="6" fillId="0" borderId="0" xfId="270" applyNumberFormat="1" applyFont="1" applyFill="1" applyAlignment="1" applyProtection="1">
      <alignment horizontal="right"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6" fillId="0" borderId="24" xfId="269" applyNumberFormat="1" applyFont="1" applyFill="1" applyBorder="1" applyAlignment="1" applyProtection="1">
      <alignment horizontal="left" vertical="center" indent="1"/>
    </xf>
    <xf numFmtId="0" fontId="6" fillId="0" borderId="25" xfId="270" applyNumberFormat="1" applyFont="1" applyFill="1" applyBorder="1" applyAlignment="1" applyProtection="1">
      <alignment horizontal="right" vertical="center" indent="1"/>
    </xf>
    <xf numFmtId="0" fontId="42" fillId="0" borderId="0" xfId="269" applyNumberFormat="1" applyFont="1" applyAlignment="1">
      <alignment vertical="center"/>
    </xf>
    <xf numFmtId="0" fontId="41" fillId="0" borderId="0" xfId="269" applyNumberFormat="1" applyFont="1" applyAlignment="1">
      <alignment vertical="center"/>
    </xf>
    <xf numFmtId="0" fontId="6" fillId="0" borderId="26" xfId="269" quotePrefix="1" applyNumberFormat="1" applyFont="1" applyBorder="1" applyAlignment="1">
      <alignment horizontal="left" vertical="center" indent="1"/>
    </xf>
    <xf numFmtId="0" fontId="6" fillId="0" borderId="0" xfId="269" quotePrefix="1" applyNumberFormat="1" applyFont="1" applyAlignment="1">
      <alignment vertical="center"/>
    </xf>
    <xf numFmtId="0" fontId="6" fillId="0" borderId="0" xfId="269" applyNumberFormat="1" applyFont="1" applyAlignment="1">
      <alignment vertical="center"/>
    </xf>
    <xf numFmtId="0" fontId="6" fillId="0" borderId="26" xfId="269" applyNumberFormat="1" applyFont="1" applyBorder="1" applyAlignment="1">
      <alignment vertical="center"/>
    </xf>
    <xf numFmtId="0" fontId="6" fillId="0" borderId="26" xfId="269" applyNumberFormat="1" applyFont="1" applyBorder="1" applyAlignment="1">
      <alignment horizontal="center" vertical="center" wrapText="1"/>
    </xf>
    <xf numFmtId="0" fontId="6" fillId="0" borderId="15" xfId="269" applyNumberFormat="1" applyFont="1" applyBorder="1" applyAlignment="1">
      <alignment horizontal="center" vertical="center" wrapText="1"/>
    </xf>
    <xf numFmtId="0" fontId="6" fillId="0" borderId="17" xfId="269" applyNumberFormat="1" applyFont="1" applyBorder="1" applyAlignment="1">
      <alignment horizontal="center" vertical="center" wrapText="1"/>
    </xf>
    <xf numFmtId="0" fontId="6" fillId="0" borderId="0" xfId="269" applyNumberFormat="1" applyFont="1" applyAlignment="1">
      <alignment vertical="center" wrapText="1"/>
    </xf>
    <xf numFmtId="0" fontId="6" fillId="0" borderId="20" xfId="269" applyNumberFormat="1" applyFont="1" applyBorder="1" applyAlignment="1">
      <alignment horizontal="left" vertical="center" indent="1"/>
    </xf>
    <xf numFmtId="180" fontId="6" fillId="0" borderId="0" xfId="269" applyNumberFormat="1" applyFont="1" applyAlignment="1">
      <alignment vertical="center"/>
    </xf>
    <xf numFmtId="0" fontId="6" fillId="0" borderId="20" xfId="269" applyNumberFormat="1" applyFont="1" applyBorder="1" applyAlignment="1">
      <alignment horizontal="left" vertical="center" indent="2"/>
    </xf>
    <xf numFmtId="179" fontId="6" fillId="0" borderId="0" xfId="2" applyNumberFormat="1" applyFont="1" applyBorder="1" applyAlignment="1">
      <alignment vertical="center"/>
    </xf>
    <xf numFmtId="0" fontId="6" fillId="0" borderId="24" xfId="269" applyNumberFormat="1" applyFont="1" applyBorder="1" applyAlignment="1">
      <alignment horizontal="left" vertical="center" indent="1"/>
    </xf>
    <xf numFmtId="179" fontId="6" fillId="0" borderId="26" xfId="2" applyNumberFormat="1" applyFont="1" applyBorder="1" applyAlignment="1">
      <alignment vertical="center"/>
    </xf>
    <xf numFmtId="180" fontId="6" fillId="0" borderId="26" xfId="269" applyNumberFormat="1" applyFont="1" applyBorder="1" applyAlignment="1">
      <alignment vertical="center"/>
    </xf>
    <xf numFmtId="0" fontId="6" fillId="0" borderId="0" xfId="269" applyNumberFormat="1" applyFont="1" applyAlignment="1">
      <alignment horizontal="right" vertical="center"/>
    </xf>
    <xf numFmtId="0" fontId="41" fillId="0" borderId="0" xfId="269" applyNumberFormat="1" applyFont="1"/>
    <xf numFmtId="0" fontId="6" fillId="0" borderId="26" xfId="269" applyNumberFormat="1" applyFont="1" applyBorder="1" applyAlignment="1">
      <alignment horizontal="left" vertical="center" indent="1"/>
    </xf>
    <xf numFmtId="0" fontId="6" fillId="0" borderId="26" xfId="269" applyNumberFormat="1" applyFont="1" applyBorder="1"/>
    <xf numFmtId="0" fontId="6" fillId="0" borderId="0" xfId="269" applyNumberFormat="1" applyFont="1"/>
    <xf numFmtId="0" fontId="42" fillId="0" borderId="15" xfId="269" applyNumberFormat="1" applyFont="1" applyBorder="1" applyAlignment="1">
      <alignment horizontal="center" vertical="center" wrapText="1"/>
    </xf>
    <xf numFmtId="0" fontId="6" fillId="0" borderId="21" xfId="269" applyNumberFormat="1" applyFont="1" applyBorder="1" applyAlignment="1">
      <alignment horizontal="right" vertical="center" indent="1"/>
    </xf>
    <xf numFmtId="179" fontId="42" fillId="0" borderId="23" xfId="2" applyNumberFormat="1" applyFont="1" applyBorder="1" applyAlignment="1">
      <alignment vertical="center"/>
    </xf>
    <xf numFmtId="179" fontId="6" fillId="0" borderId="0" xfId="269" applyNumberFormat="1" applyFont="1" applyBorder="1" applyAlignment="1">
      <alignment vertical="center"/>
    </xf>
    <xf numFmtId="180" fontId="6" fillId="0" borderId="0" xfId="269" applyNumberFormat="1" applyFont="1" applyBorder="1" applyAlignment="1">
      <alignment vertical="center"/>
    </xf>
    <xf numFmtId="0" fontId="6" fillId="0" borderId="20" xfId="269" quotePrefix="1" applyNumberFormat="1" applyFont="1" applyBorder="1" applyAlignment="1">
      <alignment horizontal="right" vertical="center" indent="1"/>
    </xf>
    <xf numFmtId="0" fontId="6" fillId="0" borderId="24" xfId="269" applyNumberFormat="1" applyFont="1" applyBorder="1" applyAlignment="1">
      <alignment horizontal="right" vertical="center" indent="1"/>
    </xf>
    <xf numFmtId="179" fontId="42" fillId="0" borderId="25" xfId="2" applyNumberFormat="1" applyFont="1" applyBorder="1" applyAlignment="1">
      <alignment vertical="center"/>
    </xf>
    <xf numFmtId="179" fontId="6" fillId="0" borderId="26" xfId="269" applyNumberFormat="1" applyFont="1" applyBorder="1" applyAlignment="1">
      <alignment vertical="center"/>
    </xf>
    <xf numFmtId="0" fontId="6" fillId="0" borderId="0" xfId="2" applyNumberFormat="1" applyFont="1"/>
    <xf numFmtId="0" fontId="4" fillId="0" borderId="0" xfId="269" applyNumberFormat="1"/>
    <xf numFmtId="0" fontId="6" fillId="0" borderId="26" xfId="2" applyNumberFormat="1" applyFont="1" applyBorder="1" applyAlignment="1">
      <alignment horizontal="left" vertical="center" indent="1"/>
    </xf>
    <xf numFmtId="0" fontId="6" fillId="0" borderId="26" xfId="2" applyNumberFormat="1" applyFont="1" applyBorder="1"/>
    <xf numFmtId="0" fontId="6" fillId="0" borderId="17" xfId="2" applyNumberFormat="1" applyFont="1" applyBorder="1" applyAlignment="1">
      <alignment horizontal="centerContinuous" vertical="center"/>
    </xf>
    <xf numFmtId="0" fontId="6" fillId="0" borderId="1" xfId="2" applyNumberFormat="1" applyFont="1" applyBorder="1" applyAlignment="1">
      <alignment horizontal="centerContinuous" vertical="center"/>
    </xf>
    <xf numFmtId="0" fontId="6" fillId="0" borderId="16" xfId="2" applyNumberFormat="1" applyFont="1" applyBorder="1" applyAlignment="1">
      <alignment horizontal="centerContinuous" vertical="center"/>
    </xf>
    <xf numFmtId="0" fontId="6" fillId="0" borderId="15" xfId="2" applyNumberFormat="1" applyFont="1" applyBorder="1" applyAlignment="1">
      <alignment horizontal="center" vertical="center" wrapText="1"/>
    </xf>
    <xf numFmtId="0" fontId="6" fillId="0" borderId="20" xfId="2" quotePrefix="1" applyNumberFormat="1" applyFont="1" applyBorder="1" applyAlignment="1">
      <alignment horizontal="right" vertical="center" indent="1"/>
    </xf>
    <xf numFmtId="179" fontId="42" fillId="0" borderId="0" xfId="2" applyNumberFormat="1" applyFont="1" applyBorder="1" applyAlignment="1">
      <alignment horizontal="right" vertical="center"/>
    </xf>
    <xf numFmtId="0" fontId="6" fillId="0" borderId="24" xfId="2" quotePrefix="1" applyNumberFormat="1" applyFont="1" applyBorder="1" applyAlignment="1">
      <alignment horizontal="right" vertical="center" indent="1"/>
    </xf>
    <xf numFmtId="179" fontId="42" fillId="0" borderId="26" xfId="2" applyNumberFormat="1" applyFont="1" applyBorder="1" applyAlignment="1">
      <alignment horizontal="right" vertical="center"/>
    </xf>
    <xf numFmtId="0" fontId="6" fillId="0" borderId="22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 wrapText="1"/>
    </xf>
    <xf numFmtId="0" fontId="6" fillId="0" borderId="22" xfId="2" applyNumberFormat="1" applyFont="1" applyBorder="1"/>
    <xf numFmtId="0" fontId="6" fillId="0" borderId="0" xfId="2" applyNumberFormat="1" applyFont="1" applyBorder="1" applyAlignment="1">
      <alignment horizontal="center" vertical="center" wrapText="1"/>
    </xf>
    <xf numFmtId="0" fontId="6" fillId="0" borderId="26" xfId="2" applyNumberFormat="1" applyFont="1" applyBorder="1" applyAlignment="1">
      <alignment vertical="center" wrapText="1"/>
    </xf>
    <xf numFmtId="0" fontId="49" fillId="0" borderId="21" xfId="2" applyNumberFormat="1" applyFont="1" applyBorder="1" applyAlignment="1">
      <alignment horizontal="center" vertical="center"/>
    </xf>
    <xf numFmtId="179" fontId="49" fillId="0" borderId="22" xfId="2" applyNumberFormat="1" applyFont="1" applyBorder="1" applyAlignment="1">
      <alignment horizontal="right" vertical="center"/>
    </xf>
    <xf numFmtId="0" fontId="6" fillId="0" borderId="24" xfId="2" applyNumberFormat="1" applyFont="1" applyBorder="1" applyAlignment="1">
      <alignment horizontal="left" vertical="center" indent="1"/>
    </xf>
    <xf numFmtId="0" fontId="6" fillId="0" borderId="0" xfId="2" applyNumberFormat="1" applyFont="1" applyAlignment="1">
      <alignment horizontal="left" vertical="center"/>
    </xf>
    <xf numFmtId="0" fontId="42" fillId="0" borderId="0" xfId="274" applyNumberFormat="1" applyFont="1" applyAlignment="1">
      <alignment vertical="center"/>
    </xf>
    <xf numFmtId="0" fontId="6" fillId="0" borderId="0" xfId="274" applyNumberFormat="1" applyFont="1"/>
    <xf numFmtId="0" fontId="7" fillId="0" borderId="0" xfId="274" applyNumberFormat="1" applyFont="1"/>
    <xf numFmtId="0" fontId="6" fillId="0" borderId="0" xfId="274" applyNumberFormat="1" applyFont="1" applyFill="1" applyAlignment="1">
      <alignment vertical="center"/>
    </xf>
    <xf numFmtId="0" fontId="45" fillId="0" borderId="0" xfId="274" applyNumberFormat="1" applyFont="1" applyFill="1" applyAlignment="1">
      <alignment horizontal="right" vertical="center"/>
    </xf>
    <xf numFmtId="0" fontId="45" fillId="0" borderId="0" xfId="274" applyNumberFormat="1" applyFont="1" applyFill="1" applyAlignment="1">
      <alignment horizontal="left" vertical="center"/>
    </xf>
    <xf numFmtId="0" fontId="45" fillId="0" borderId="0" xfId="274" applyNumberFormat="1" applyFont="1" applyFill="1" applyAlignment="1">
      <alignment vertical="center"/>
    </xf>
    <xf numFmtId="0" fontId="58" fillId="0" borderId="0" xfId="274" applyNumberFormat="1" applyFont="1" applyAlignment="1">
      <alignment vertical="center"/>
    </xf>
    <xf numFmtId="0" fontId="45" fillId="0" borderId="0" xfId="274" quotePrefix="1" applyNumberFormat="1" applyFont="1" applyAlignment="1">
      <alignment horizontal="left" vertical="center" indent="1"/>
    </xf>
    <xf numFmtId="0" fontId="45" fillId="0" borderId="26" xfId="274" applyNumberFormat="1" applyFont="1" applyFill="1" applyBorder="1" applyAlignment="1"/>
    <xf numFmtId="0" fontId="59" fillId="0" borderId="0" xfId="274" applyNumberFormat="1" applyFont="1" applyAlignment="1">
      <alignment vertical="center"/>
    </xf>
    <xf numFmtId="0" fontId="45" fillId="0" borderId="63" xfId="274" applyNumberFormat="1" applyFont="1" applyFill="1" applyBorder="1" applyAlignment="1">
      <alignment horizontal="center" vertical="center"/>
    </xf>
    <xf numFmtId="0" fontId="47" fillId="0" borderId="63" xfId="274" applyNumberFormat="1" applyFont="1" applyFill="1" applyBorder="1" applyAlignment="1">
      <alignment horizontal="center" vertical="center" wrapText="1"/>
    </xf>
    <xf numFmtId="0" fontId="47" fillId="0" borderId="63" xfId="274" applyNumberFormat="1" applyFont="1" applyFill="1" applyBorder="1" applyAlignment="1">
      <alignment horizontal="center" vertical="center"/>
    </xf>
    <xf numFmtId="0" fontId="45" fillId="0" borderId="64" xfId="274" applyNumberFormat="1" applyFont="1" applyFill="1" applyBorder="1" applyAlignment="1">
      <alignment horizontal="center" vertical="center"/>
    </xf>
    <xf numFmtId="0" fontId="45" fillId="0" borderId="49" xfId="274" applyNumberFormat="1" applyFont="1" applyFill="1" applyBorder="1" applyAlignment="1">
      <alignment horizontal="center" vertical="center"/>
    </xf>
    <xf numFmtId="0" fontId="47" fillId="0" borderId="65" xfId="274" applyNumberFormat="1" applyFont="1" applyFill="1" applyBorder="1" applyAlignment="1">
      <alignment horizontal="center" vertical="center"/>
    </xf>
    <xf numFmtId="0" fontId="60" fillId="0" borderId="21" xfId="274" applyNumberFormat="1" applyFont="1" applyFill="1" applyBorder="1" applyAlignment="1">
      <alignment horizontal="center" vertical="center" shrinkToFit="1"/>
    </xf>
    <xf numFmtId="179" fontId="60" fillId="0" borderId="27" xfId="274" applyNumberFormat="1" applyFont="1" applyFill="1" applyBorder="1" applyAlignment="1">
      <alignment horizontal="right" vertical="center"/>
    </xf>
    <xf numFmtId="179" fontId="60" fillId="0" borderId="22" xfId="274" applyNumberFormat="1" applyFont="1" applyFill="1" applyBorder="1" applyAlignment="1">
      <alignment horizontal="right" vertical="center"/>
    </xf>
    <xf numFmtId="0" fontId="45" fillId="0" borderId="20" xfId="274" applyNumberFormat="1" applyFont="1" applyFill="1" applyBorder="1" applyAlignment="1">
      <alignment vertical="center" shrinkToFit="1"/>
    </xf>
    <xf numFmtId="179" fontId="60" fillId="0" borderId="23" xfId="274" applyNumberFormat="1" applyFont="1" applyFill="1" applyBorder="1" applyAlignment="1">
      <alignment horizontal="right" vertical="center"/>
    </xf>
    <xf numFmtId="179" fontId="45" fillId="0" borderId="0" xfId="274" applyNumberFormat="1" applyFont="1" applyFill="1" applyBorder="1" applyAlignment="1">
      <alignment horizontal="right" vertical="center"/>
    </xf>
    <xf numFmtId="0" fontId="45" fillId="0" borderId="20" xfId="274" applyNumberFormat="1" applyFont="1" applyFill="1" applyBorder="1" applyAlignment="1">
      <alignment horizontal="left" vertical="center" indent="1" shrinkToFit="1"/>
    </xf>
    <xf numFmtId="179" fontId="45" fillId="0" borderId="0" xfId="274" quotePrefix="1" applyNumberFormat="1" applyFont="1" applyFill="1" applyBorder="1" applyAlignment="1">
      <alignment horizontal="right" vertical="center"/>
    </xf>
    <xf numFmtId="0" fontId="45" fillId="0" borderId="24" xfId="274" applyNumberFormat="1" applyFont="1" applyFill="1" applyBorder="1" applyAlignment="1">
      <alignment horizontal="left" vertical="center" indent="1" shrinkToFit="1"/>
    </xf>
    <xf numFmtId="179" fontId="60" fillId="0" borderId="25" xfId="274" applyNumberFormat="1" applyFont="1" applyFill="1" applyBorder="1" applyAlignment="1">
      <alignment horizontal="right" vertical="center"/>
    </xf>
    <xf numFmtId="179" fontId="45" fillId="0" borderId="26" xfId="274" applyNumberFormat="1" applyFont="1" applyFill="1" applyBorder="1" applyAlignment="1">
      <alignment horizontal="right" vertical="center"/>
    </xf>
    <xf numFmtId="0" fontId="6" fillId="0" borderId="0" xfId="2" applyNumberFormat="1" applyFont="1" applyAlignment="1"/>
    <xf numFmtId="0" fontId="6" fillId="0" borderId="22" xfId="2" applyNumberFormat="1" applyFont="1" applyBorder="1" applyAlignment="1">
      <alignment vertical="top"/>
    </xf>
    <xf numFmtId="0" fontId="6" fillId="0" borderId="22" xfId="2" applyNumberFormat="1" applyFont="1" applyBorder="1" applyAlignment="1">
      <alignment vertical="top" wrapText="1"/>
    </xf>
    <xf numFmtId="0" fontId="6" fillId="0" borderId="0" xfId="2" applyNumberFormat="1" applyFont="1" applyBorder="1" applyAlignment="1">
      <alignment vertical="top"/>
    </xf>
    <xf numFmtId="0" fontId="6" fillId="0" borderId="0" xfId="2" applyNumberFormat="1" applyFont="1" applyBorder="1" applyAlignment="1">
      <alignment vertical="top" wrapText="1"/>
    </xf>
    <xf numFmtId="0" fontId="6" fillId="0" borderId="0" xfId="274" applyNumberFormat="1" applyFont="1" applyAlignment="1"/>
    <xf numFmtId="0" fontId="6" fillId="0" borderId="0" xfId="182" applyNumberFormat="1" applyFont="1" applyFill="1" applyAlignment="1">
      <alignment vertical="center"/>
    </xf>
    <xf numFmtId="0" fontId="6" fillId="0" borderId="0" xfId="182" applyNumberFormat="1" applyFont="1" applyAlignment="1">
      <alignment vertical="center"/>
    </xf>
    <xf numFmtId="0" fontId="7" fillId="0" borderId="0" xfId="182" applyNumberFormat="1" applyFont="1"/>
    <xf numFmtId="0" fontId="6" fillId="0" borderId="0" xfId="182" quotePrefix="1" applyNumberFormat="1" applyFont="1" applyFill="1" applyBorder="1" applyAlignment="1">
      <alignment horizontal="left" vertical="center" indent="1"/>
    </xf>
    <xf numFmtId="0" fontId="45" fillId="0" borderId="0" xfId="182" applyNumberFormat="1" applyFont="1" applyFill="1" applyAlignment="1">
      <alignment vertical="center"/>
    </xf>
    <xf numFmtId="0" fontId="59" fillId="0" borderId="0" xfId="182" applyNumberFormat="1" applyFont="1" applyAlignment="1">
      <alignment vertical="center"/>
    </xf>
    <xf numFmtId="0" fontId="6" fillId="0" borderId="26" xfId="182" applyNumberFormat="1" applyFont="1" applyFill="1" applyBorder="1" applyAlignment="1">
      <alignment horizontal="center" vertical="center" wrapText="1"/>
    </xf>
    <xf numFmtId="0" fontId="54" fillId="0" borderId="15" xfId="182" applyNumberFormat="1" applyFont="1" applyFill="1" applyBorder="1" applyAlignment="1">
      <alignment horizontal="center" vertical="center" wrapText="1"/>
    </xf>
    <xf numFmtId="0" fontId="47" fillId="0" borderId="1" xfId="182" applyNumberFormat="1" applyFont="1" applyFill="1" applyBorder="1" applyAlignment="1">
      <alignment horizontal="center" vertical="center" wrapText="1"/>
    </xf>
    <xf numFmtId="0" fontId="47" fillId="0" borderId="15" xfId="182" applyNumberFormat="1" applyFont="1" applyBorder="1" applyAlignment="1">
      <alignment horizontal="center" vertical="center" wrapText="1"/>
    </xf>
    <xf numFmtId="0" fontId="47" fillId="0" borderId="1" xfId="182" applyNumberFormat="1" applyFont="1" applyFill="1" applyBorder="1" applyAlignment="1">
      <alignment horizontal="center" vertical="center" wrapText="1" shrinkToFit="1"/>
    </xf>
    <xf numFmtId="0" fontId="47" fillId="0" borderId="15" xfId="182" applyNumberFormat="1" applyFont="1" applyFill="1" applyBorder="1" applyAlignment="1">
      <alignment horizontal="center" vertical="center" wrapText="1" shrinkToFit="1"/>
    </xf>
    <xf numFmtId="0" fontId="42" fillId="0" borderId="20" xfId="182" applyNumberFormat="1" applyFont="1" applyFill="1" applyBorder="1" applyAlignment="1">
      <alignment vertical="center"/>
    </xf>
    <xf numFmtId="179" fontId="60" fillId="0" borderId="0" xfId="182" quotePrefix="1" applyNumberFormat="1" applyFont="1" applyFill="1" applyBorder="1" applyAlignment="1">
      <alignment horizontal="right" vertical="center"/>
    </xf>
    <xf numFmtId="0" fontId="6" fillId="0" borderId="20" xfId="182" applyNumberFormat="1" applyFont="1" applyFill="1" applyBorder="1" applyAlignment="1">
      <alignment horizontal="left" vertical="center" indent="1"/>
    </xf>
    <xf numFmtId="179" fontId="45" fillId="0" borderId="0" xfId="182" quotePrefix="1" applyNumberFormat="1" applyFont="1" applyFill="1" applyBorder="1" applyAlignment="1">
      <alignment horizontal="right" vertical="center"/>
    </xf>
    <xf numFmtId="0" fontId="7" fillId="0" borderId="0" xfId="182" applyNumberFormat="1" applyFont="1" applyAlignment="1">
      <alignment vertical="center"/>
    </xf>
    <xf numFmtId="0" fontId="48" fillId="0" borderId="20" xfId="182" applyNumberFormat="1" applyFont="1" applyFill="1" applyBorder="1" applyAlignment="1">
      <alignment horizontal="left" vertical="center" indent="2"/>
    </xf>
    <xf numFmtId="179" fontId="45" fillId="0" borderId="0" xfId="182" applyNumberFormat="1" applyFont="1" applyFill="1" applyBorder="1" applyAlignment="1">
      <alignment horizontal="right" vertical="center"/>
    </xf>
    <xf numFmtId="0" fontId="6" fillId="0" borderId="20" xfId="182" applyNumberFormat="1" applyFont="1" applyFill="1" applyBorder="1" applyAlignment="1">
      <alignment horizontal="left" vertical="center" indent="2"/>
    </xf>
    <xf numFmtId="0" fontId="42" fillId="0" borderId="39" xfId="182" applyNumberFormat="1" applyFont="1" applyFill="1" applyBorder="1" applyAlignment="1">
      <alignment vertical="center"/>
    </xf>
    <xf numFmtId="179" fontId="60" fillId="0" borderId="40" xfId="182" quotePrefix="1" applyNumberFormat="1" applyFont="1" applyFill="1" applyBorder="1" applyAlignment="1">
      <alignment horizontal="right" vertical="center"/>
    </xf>
    <xf numFmtId="0" fontId="6" fillId="0" borderId="24" xfId="182" applyNumberFormat="1" applyFont="1" applyFill="1" applyBorder="1" applyAlignment="1">
      <alignment horizontal="left" vertical="center" indent="1"/>
    </xf>
    <xf numFmtId="179" fontId="45" fillId="0" borderId="26" xfId="182" quotePrefix="1" applyNumberFormat="1" applyFont="1" applyFill="1" applyBorder="1" applyAlignment="1">
      <alignment horizontal="right" vertical="center"/>
    </xf>
    <xf numFmtId="0" fontId="6" fillId="0" borderId="0" xfId="98" applyNumberFormat="1" applyFont="1" applyAlignment="1">
      <alignment vertical="center"/>
    </xf>
    <xf numFmtId="0" fontId="6" fillId="0" borderId="22" xfId="98" applyNumberFormat="1" applyFont="1" applyBorder="1" applyAlignment="1">
      <alignment vertical="center" wrapText="1"/>
    </xf>
    <xf numFmtId="0" fontId="6" fillId="0" borderId="0" xfId="98" applyNumberFormat="1" applyFont="1" applyAlignment="1"/>
    <xf numFmtId="0" fontId="6" fillId="0" borderId="0" xfId="98" applyNumberFormat="1" applyFont="1" applyBorder="1" applyAlignment="1">
      <alignment vertical="center" wrapText="1"/>
    </xf>
    <xf numFmtId="0" fontId="6" fillId="0" borderId="0" xfId="182" applyNumberFormat="1" applyFont="1" applyAlignment="1">
      <alignment horizontal="right" vertical="center"/>
    </xf>
    <xf numFmtId="0" fontId="42" fillId="0" borderId="0" xfId="182" applyNumberFormat="1" applyFont="1" applyFill="1" applyBorder="1" applyAlignment="1">
      <alignment vertical="center"/>
    </xf>
    <xf numFmtId="0" fontId="6" fillId="0" borderId="0" xfId="182" applyNumberFormat="1" applyFont="1" applyBorder="1" applyAlignment="1">
      <alignment vertical="center"/>
    </xf>
    <xf numFmtId="0" fontId="6" fillId="0" borderId="0" xfId="182" applyNumberFormat="1" applyFont="1" applyFill="1" applyBorder="1" applyAlignment="1">
      <alignment horizontal="left" vertical="center" indent="1"/>
    </xf>
    <xf numFmtId="0" fontId="6" fillId="0" borderId="0" xfId="182" applyNumberFormat="1" applyFont="1" applyFill="1" applyBorder="1" applyAlignment="1">
      <alignment horizontal="left" vertical="center"/>
    </xf>
    <xf numFmtId="0" fontId="45" fillId="0" borderId="0" xfId="182" applyNumberFormat="1" applyFont="1" applyFill="1" applyBorder="1" applyAlignment="1">
      <alignment horizontal="right" vertical="center"/>
    </xf>
    <xf numFmtId="0" fontId="45" fillId="0" borderId="0" xfId="182" applyNumberFormat="1" applyFont="1" applyFill="1" applyBorder="1" applyAlignment="1">
      <alignment horizontal="right"/>
    </xf>
    <xf numFmtId="0" fontId="45" fillId="0" borderId="0" xfId="182" applyNumberFormat="1" applyFont="1" applyBorder="1" applyAlignment="1">
      <alignment vertical="center"/>
    </xf>
    <xf numFmtId="0" fontId="6" fillId="0" borderId="15" xfId="182" applyNumberFormat="1" applyFont="1" applyFill="1" applyBorder="1" applyAlignment="1">
      <alignment horizontal="center" vertical="center"/>
    </xf>
    <xf numFmtId="0" fontId="6" fillId="0" borderId="15" xfId="182" applyNumberFormat="1" applyFont="1" applyFill="1" applyBorder="1" applyAlignment="1">
      <alignment horizontal="center" vertical="center" wrapText="1"/>
    </xf>
    <xf numFmtId="0" fontId="6" fillId="0" borderId="17" xfId="182" applyNumberFormat="1" applyFont="1" applyFill="1" applyBorder="1" applyAlignment="1">
      <alignment horizontal="center" vertical="center" wrapText="1"/>
    </xf>
    <xf numFmtId="0" fontId="45" fillId="0" borderId="59" xfId="182" applyNumberFormat="1" applyFont="1" applyFill="1" applyBorder="1" applyAlignment="1">
      <alignment horizontal="center" vertical="center"/>
    </xf>
    <xf numFmtId="179" fontId="45" fillId="0" borderId="0" xfId="98" quotePrefix="1" applyNumberFormat="1" applyFont="1" applyFill="1" applyBorder="1" applyAlignment="1">
      <alignment horizontal="right" vertical="center"/>
    </xf>
    <xf numFmtId="178" fontId="45" fillId="0" borderId="0" xfId="98" quotePrefix="1" applyNumberFormat="1" applyFont="1" applyFill="1" applyBorder="1" applyAlignment="1">
      <alignment horizontal="right" vertical="center"/>
    </xf>
    <xf numFmtId="0" fontId="45" fillId="0" borderId="67" xfId="182" applyNumberFormat="1" applyFont="1" applyFill="1" applyBorder="1" applyAlignment="1">
      <alignment horizontal="center" vertical="center"/>
    </xf>
    <xf numFmtId="179" fontId="45" fillId="0" borderId="51" xfId="98" applyNumberFormat="1" applyFont="1" applyFill="1" applyBorder="1" applyAlignment="1">
      <alignment horizontal="right" vertical="center"/>
    </xf>
    <xf numFmtId="178" fontId="45" fillId="0" borderId="51" xfId="98" applyNumberFormat="1" applyFont="1" applyFill="1" applyBorder="1" applyAlignment="1">
      <alignment horizontal="right" vertical="center"/>
    </xf>
    <xf numFmtId="179" fontId="45" fillId="0" borderId="51" xfId="98" quotePrefix="1" applyNumberFormat="1" applyFont="1" applyFill="1" applyBorder="1" applyAlignment="1">
      <alignment horizontal="right" vertical="center"/>
    </xf>
    <xf numFmtId="178" fontId="45" fillId="0" borderId="51" xfId="98" quotePrefix="1" applyNumberFormat="1" applyFont="1" applyFill="1" applyBorder="1" applyAlignment="1">
      <alignment horizontal="right" vertical="center"/>
    </xf>
    <xf numFmtId="0" fontId="45" fillId="0" borderId="68" xfId="182" applyNumberFormat="1" applyFont="1" applyFill="1" applyBorder="1" applyAlignment="1">
      <alignment horizontal="center" vertical="center"/>
    </xf>
    <xf numFmtId="179" fontId="45" fillId="0" borderId="40" xfId="98" quotePrefix="1" applyNumberFormat="1" applyFont="1" applyFill="1" applyBorder="1" applyAlignment="1">
      <alignment horizontal="right" vertical="center"/>
    </xf>
    <xf numFmtId="178" fontId="45" fillId="0" borderId="40" xfId="98" quotePrefix="1" applyNumberFormat="1" applyFont="1" applyFill="1" applyBorder="1" applyAlignment="1">
      <alignment horizontal="right" vertical="center"/>
    </xf>
    <xf numFmtId="0" fontId="6" fillId="0" borderId="22" xfId="182" applyNumberFormat="1" applyFont="1" applyFill="1" applyBorder="1" applyAlignment="1">
      <alignment vertical="center"/>
    </xf>
    <xf numFmtId="0" fontId="61" fillId="0" borderId="22" xfId="182" quotePrefix="1" applyNumberFormat="1" applyFont="1" applyFill="1" applyBorder="1" applyAlignment="1">
      <alignment horizontal="right" vertical="center"/>
    </xf>
    <xf numFmtId="0" fontId="45" fillId="0" borderId="22" xfId="182" quotePrefix="1" applyNumberFormat="1" applyFont="1" applyFill="1" applyBorder="1" applyAlignment="1">
      <alignment horizontal="right" vertical="center"/>
    </xf>
    <xf numFmtId="0" fontId="6" fillId="0" borderId="22" xfId="182" applyNumberFormat="1" applyFont="1" applyFill="1" applyBorder="1" applyAlignment="1">
      <alignment horizontal="right" vertical="center"/>
    </xf>
    <xf numFmtId="0" fontId="7" fillId="0" borderId="0" xfId="182" applyNumberFormat="1" applyFont="1" applyBorder="1" applyAlignment="1">
      <alignment vertical="center"/>
    </xf>
    <xf numFmtId="0" fontId="42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Border="1" applyAlignment="1">
      <alignment vertical="center"/>
    </xf>
    <xf numFmtId="0" fontId="41" fillId="0" borderId="0" xfId="269" applyNumberFormat="1" applyFont="1" applyFill="1" applyAlignment="1">
      <alignment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2" fillId="0" borderId="0" xfId="269" applyNumberFormat="1" applyFont="1" applyFill="1" applyBorder="1" applyAlignment="1">
      <alignment horizontal="left" vertical="center"/>
    </xf>
    <xf numFmtId="0" fontId="63" fillId="0" borderId="27" xfId="269" applyNumberFormat="1" applyFont="1" applyFill="1" applyBorder="1" applyAlignment="1">
      <alignment horizontal="center" vertical="center" wrapText="1"/>
    </xf>
    <xf numFmtId="0" fontId="46" fillId="0" borderId="1" xfId="269" applyNumberFormat="1" applyFont="1" applyFill="1" applyBorder="1" applyAlignment="1">
      <alignment horizontal="center" vertical="center" wrapText="1"/>
    </xf>
    <xf numFmtId="0" fontId="46" fillId="0" borderId="15" xfId="269" applyNumberFormat="1" applyFont="1" applyFill="1" applyBorder="1" applyAlignment="1">
      <alignment horizontal="center" vertical="center" wrapText="1"/>
    </xf>
    <xf numFmtId="0" fontId="46" fillId="0" borderId="16" xfId="269" applyNumberFormat="1" applyFont="1" applyFill="1" applyBorder="1" applyAlignment="1">
      <alignment horizontal="center" vertical="center" wrapText="1"/>
    </xf>
    <xf numFmtId="0" fontId="63" fillId="0" borderId="25" xfId="269" applyNumberFormat="1" applyFont="1" applyFill="1" applyBorder="1" applyAlignment="1">
      <alignment horizontal="center" vertical="center" wrapText="1"/>
    </xf>
    <xf numFmtId="0" fontId="59" fillId="0" borderId="22" xfId="269" applyNumberFormat="1" applyFont="1" applyFill="1" applyBorder="1" applyAlignment="1">
      <alignment horizontal="left" vertical="center" wrapText="1" indent="1"/>
    </xf>
    <xf numFmtId="0" fontId="59" fillId="0" borderId="21" xfId="269" applyNumberFormat="1" applyFont="1" applyFill="1" applyBorder="1" applyAlignment="1">
      <alignment horizontal="left" vertical="center" wrapText="1" indent="1"/>
    </xf>
    <xf numFmtId="179" fontId="59" fillId="0" borderId="0" xfId="269" applyNumberFormat="1" applyFont="1" applyFill="1" applyBorder="1" applyAlignment="1">
      <alignment vertical="center"/>
    </xf>
    <xf numFmtId="179" fontId="64" fillId="0" borderId="0" xfId="269" applyNumberFormat="1" applyFont="1" applyFill="1" applyBorder="1" applyAlignment="1">
      <alignment vertical="center"/>
    </xf>
    <xf numFmtId="0" fontId="59" fillId="0" borderId="0" xfId="269" applyNumberFormat="1" applyFont="1" applyFill="1" applyBorder="1" applyAlignment="1">
      <alignment horizontal="left" vertical="center" wrapText="1" indent="1"/>
    </xf>
    <xf numFmtId="0" fontId="59" fillId="0" borderId="20" xfId="269" applyNumberFormat="1" applyFont="1" applyFill="1" applyBorder="1" applyAlignment="1">
      <alignment horizontal="left" vertical="center" wrapText="1" indent="1"/>
    </xf>
    <xf numFmtId="0" fontId="20" fillId="0" borderId="0" xfId="269" applyNumberFormat="1" applyFont="1" applyFill="1" applyBorder="1" applyAlignment="1">
      <alignment vertical="center"/>
    </xf>
    <xf numFmtId="0" fontId="59" fillId="0" borderId="20" xfId="269" applyNumberFormat="1" applyFont="1" applyFill="1" applyBorder="1" applyAlignment="1">
      <alignment horizontal="left" vertical="center" indent="1" shrinkToFit="1"/>
    </xf>
    <xf numFmtId="0" fontId="59" fillId="0" borderId="26" xfId="269" applyNumberFormat="1" applyFont="1" applyFill="1" applyBorder="1" applyAlignment="1">
      <alignment horizontal="left" vertical="center" wrapText="1" indent="1"/>
    </xf>
    <xf numFmtId="0" fontId="59" fillId="0" borderId="24" xfId="269" applyNumberFormat="1" applyFont="1" applyFill="1" applyBorder="1" applyAlignment="1">
      <alignment horizontal="left" vertical="center" wrapText="1" indent="1"/>
    </xf>
    <xf numFmtId="179" fontId="59" fillId="0" borderId="26" xfId="269" applyNumberFormat="1" applyFont="1" applyFill="1" applyBorder="1" applyAlignment="1">
      <alignment vertical="center"/>
    </xf>
    <xf numFmtId="179" fontId="64" fillId="0" borderId="26" xfId="269" applyNumberFormat="1" applyFont="1" applyFill="1" applyBorder="1" applyAlignment="1">
      <alignment vertical="center"/>
    </xf>
    <xf numFmtId="0" fontId="7" fillId="0" borderId="0" xfId="269" applyNumberFormat="1" applyFont="1" applyFill="1" applyBorder="1" applyAlignment="1">
      <alignment horizontal="left" vertical="center" indent="1"/>
    </xf>
    <xf numFmtId="0" fontId="7" fillId="0" borderId="20" xfId="269" applyNumberFormat="1" applyFont="1" applyFill="1" applyBorder="1" applyAlignment="1">
      <alignment horizontal="left" vertical="center" indent="1"/>
    </xf>
    <xf numFmtId="179" fontId="7" fillId="0" borderId="0" xfId="269" applyNumberFormat="1" applyFont="1" applyFill="1" applyBorder="1" applyAlignment="1">
      <alignment vertical="center"/>
    </xf>
    <xf numFmtId="179" fontId="7" fillId="0" borderId="0" xfId="269" applyNumberFormat="1" applyFont="1" applyFill="1" applyAlignment="1">
      <alignment vertical="center"/>
    </xf>
    <xf numFmtId="0" fontId="52" fillId="0" borderId="26" xfId="269" applyNumberFormat="1" applyFont="1" applyFill="1" applyBorder="1" applyAlignment="1">
      <alignment horizontal="left" vertical="center" indent="1"/>
    </xf>
    <xf numFmtId="0" fontId="52" fillId="0" borderId="24" xfId="269" applyNumberFormat="1" applyFont="1" applyFill="1" applyBorder="1" applyAlignment="1">
      <alignment vertical="center"/>
    </xf>
    <xf numFmtId="179" fontId="52" fillId="0" borderId="26" xfId="269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horizontal="center" vertical="center" wrapText="1"/>
    </xf>
    <xf numFmtId="179" fontId="6" fillId="0" borderId="0" xfId="2" applyNumberFormat="1" applyFont="1" applyFill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left" vertical="center" indent="1"/>
    </xf>
    <xf numFmtId="179" fontId="6" fillId="0" borderId="26" xfId="2" applyNumberFormat="1" applyFont="1" applyFill="1" applyBorder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7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Alignment="1" applyProtection="1">
      <alignment vertical="center" wrapText="1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179" fontId="6" fillId="0" borderId="40" xfId="2" applyNumberFormat="1" applyFont="1" applyFill="1" applyBorder="1" applyAlignment="1" applyProtection="1">
      <alignment vertical="center"/>
    </xf>
    <xf numFmtId="0" fontId="6" fillId="0" borderId="52" xfId="2" applyNumberFormat="1" applyFont="1" applyFill="1" applyBorder="1" applyAlignment="1" applyProtection="1">
      <alignment horizontal="center" vertical="center"/>
    </xf>
    <xf numFmtId="179" fontId="6" fillId="0" borderId="51" xfId="2" quotePrefix="1" applyNumberFormat="1" applyFont="1" applyFill="1" applyBorder="1" applyAlignment="1" applyProtection="1">
      <alignment horizontal="right"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179" fontId="6" fillId="0" borderId="51" xfId="2" applyNumberFormat="1" applyFont="1" applyFill="1" applyBorder="1" applyAlignment="1" applyProtection="1">
      <alignment horizontal="right" vertical="center"/>
    </xf>
    <xf numFmtId="179" fontId="49" fillId="0" borderId="1" xfId="2" applyNumberFormat="1" applyFont="1" applyFill="1" applyBorder="1" applyAlignment="1" applyProtection="1">
      <alignment vertical="center"/>
    </xf>
    <xf numFmtId="0" fontId="42" fillId="0" borderId="17" xfId="269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right" vertical="center"/>
    </xf>
    <xf numFmtId="0" fontId="6" fillId="0" borderId="26" xfId="2" applyNumberFormat="1" applyFont="1" applyFill="1" applyBorder="1" applyAlignment="1" applyProtection="1">
      <alignment horizontal="right"/>
    </xf>
    <xf numFmtId="0" fontId="6" fillId="0" borderId="39" xfId="2" applyNumberFormat="1" applyFont="1" applyFill="1" applyBorder="1" applyAlignment="1" applyProtection="1">
      <alignment horizontal="left" vertical="center" indent="1"/>
    </xf>
    <xf numFmtId="0" fontId="6" fillId="0" borderId="59" xfId="2" applyNumberFormat="1" applyFont="1" applyFill="1" applyBorder="1" applyAlignment="1" applyProtection="1">
      <alignment horizontal="left" vertical="center" indent="1"/>
    </xf>
    <xf numFmtId="0" fontId="6" fillId="0" borderId="52" xfId="2" applyNumberFormat="1" applyFont="1" applyFill="1" applyBorder="1" applyAlignment="1" applyProtection="1">
      <alignment horizontal="left" vertical="center" indent="1"/>
    </xf>
    <xf numFmtId="179" fontId="6" fillId="0" borderId="51" xfId="2" applyNumberFormat="1" applyFont="1" applyFill="1" applyBorder="1" applyAlignment="1" applyProtection="1">
      <alignment vertical="center"/>
    </xf>
    <xf numFmtId="187" fontId="6" fillId="0" borderId="0" xfId="2" quotePrefix="1" applyNumberFormat="1" applyFont="1" applyFill="1" applyBorder="1" applyAlignment="1" applyProtection="1">
      <alignment horizontal="right" vertical="center"/>
    </xf>
    <xf numFmtId="179" fontId="6" fillId="0" borderId="0" xfId="2" quotePrefix="1" applyNumberFormat="1" applyFont="1" applyFill="1" applyBorder="1" applyAlignment="1" applyProtection="1">
      <alignment horizontal="right" vertical="center"/>
    </xf>
    <xf numFmtId="0" fontId="6" fillId="0" borderId="67" xfId="2" applyNumberFormat="1" applyFont="1" applyFill="1" applyBorder="1" applyAlignment="1" applyProtection="1">
      <alignment horizontal="left" vertical="center" indent="1"/>
    </xf>
    <xf numFmtId="187" fontId="6" fillId="0" borderId="51" xfId="2" quotePrefix="1" applyNumberFormat="1" applyFont="1" applyFill="1" applyBorder="1" applyAlignment="1" applyProtection="1">
      <alignment horizontal="right" vertical="center"/>
    </xf>
    <xf numFmtId="179" fontId="6" fillId="0" borderId="0" xfId="2" quotePrefix="1" applyNumberFormat="1" applyFont="1" applyFill="1" applyAlignment="1" applyProtection="1">
      <alignment horizontal="right" vertical="center"/>
    </xf>
    <xf numFmtId="0" fontId="6" fillId="0" borderId="22" xfId="2" applyNumberFormat="1" applyFont="1" applyFill="1" applyBorder="1" applyAlignment="1" applyProtection="1">
      <alignment vertical="center"/>
    </xf>
    <xf numFmtId="0" fontId="49" fillId="0" borderId="21" xfId="2" applyNumberFormat="1" applyFont="1" applyFill="1" applyBorder="1" applyAlignment="1" applyProtection="1">
      <alignment horizontal="center" vertical="center"/>
    </xf>
    <xf numFmtId="179" fontId="49" fillId="0" borderId="22" xfId="2" applyNumberFormat="1" applyFont="1" applyFill="1" applyBorder="1" applyAlignment="1" applyProtection="1">
      <alignment vertical="center"/>
    </xf>
    <xf numFmtId="0" fontId="6" fillId="0" borderId="71" xfId="2" applyNumberFormat="1" applyFont="1" applyFill="1" applyBorder="1" applyAlignment="1" applyProtection="1">
      <alignment vertical="center"/>
    </xf>
    <xf numFmtId="0" fontId="49" fillId="0" borderId="72" xfId="2" applyNumberFormat="1" applyFont="1" applyFill="1" applyBorder="1" applyAlignment="1" applyProtection="1">
      <alignment horizontal="center" vertical="center"/>
    </xf>
    <xf numFmtId="187" fontId="49" fillId="0" borderId="71" xfId="2" quotePrefix="1" applyNumberFormat="1" applyFont="1" applyFill="1" applyBorder="1" applyAlignment="1" applyProtection="1">
      <alignment horizontal="right" vertical="center"/>
    </xf>
    <xf numFmtId="0" fontId="41" fillId="0" borderId="0" xfId="2" applyNumberFormat="1" applyFont="1" applyFill="1" applyBorder="1" applyAlignment="1" applyProtection="1">
      <alignment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42" fillId="0" borderId="26" xfId="2" applyNumberFormat="1" applyFont="1" applyFill="1" applyBorder="1" applyAlignment="1" applyProtection="1">
      <alignment horizontal="center" vertical="center"/>
    </xf>
    <xf numFmtId="179" fontId="6" fillId="0" borderId="23" xfId="2" applyNumberFormat="1" applyFont="1" applyFill="1" applyBorder="1" applyAlignment="1" applyProtection="1">
      <alignment vertical="center"/>
    </xf>
    <xf numFmtId="179" fontId="42" fillId="0" borderId="0" xfId="2" applyNumberFormat="1" applyFont="1" applyFill="1" applyBorder="1" applyAlignment="1" applyProtection="1">
      <alignment vertical="center"/>
    </xf>
    <xf numFmtId="0" fontId="6" fillId="0" borderId="22" xfId="2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Fill="1" applyBorder="1" applyAlignment="1" applyProtection="1">
      <alignment vertical="center"/>
    </xf>
    <xf numFmtId="0" fontId="6" fillId="0" borderId="26" xfId="269" applyNumberFormat="1" applyFont="1" applyFill="1" applyBorder="1" applyAlignment="1" applyProtection="1">
      <alignment horizontal="left" vertical="center" indent="1"/>
    </xf>
    <xf numFmtId="0" fontId="41" fillId="0" borderId="26" xfId="269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left" vertical="center" indent="1"/>
    </xf>
    <xf numFmtId="0" fontId="6" fillId="0" borderId="27" xfId="269" applyNumberFormat="1" applyFont="1" applyFill="1" applyBorder="1" applyAlignment="1" applyProtection="1">
      <alignment horizontal="center" vertical="center"/>
    </xf>
    <xf numFmtId="57" fontId="6" fillId="0" borderId="0" xfId="269" quotePrefix="1" applyNumberFormat="1" applyFont="1" applyFill="1" applyAlignment="1" applyProtection="1">
      <alignment horizontal="left" vertical="center"/>
    </xf>
    <xf numFmtId="0" fontId="6" fillId="0" borderId="0" xfId="269" applyNumberFormat="1" applyFont="1" applyFill="1" applyBorder="1" applyAlignment="1" applyProtection="1">
      <alignment horizontal="left" vertical="center" indent="1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0" xfId="269" quotePrefix="1" applyNumberFormat="1" applyFont="1" applyFill="1" applyAlignment="1" applyProtection="1">
      <alignment horizontal="left" vertical="center"/>
    </xf>
    <xf numFmtId="0" fontId="6" fillId="0" borderId="28" xfId="269" applyNumberFormat="1" applyFont="1" applyFill="1" applyBorder="1" applyAlignment="1">
      <alignment horizontal="center" vertical="center" wrapText="1"/>
    </xf>
    <xf numFmtId="0" fontId="4" fillId="0" borderId="31" xfId="269" applyNumberFormat="1" applyFill="1" applyBorder="1" applyAlignment="1">
      <alignment horizontal="center" vertical="center" wrapText="1"/>
    </xf>
    <xf numFmtId="0" fontId="4" fillId="0" borderId="37" xfId="269" applyNumberFormat="1" applyFill="1" applyBorder="1" applyAlignment="1">
      <alignment horizontal="center" vertical="center" wrapText="1"/>
    </xf>
    <xf numFmtId="0" fontId="6" fillId="0" borderId="45" xfId="269" applyNumberFormat="1" applyFont="1" applyFill="1" applyBorder="1" applyAlignment="1">
      <alignment horizontal="left" vertical="center" indent="1"/>
    </xf>
    <xf numFmtId="0" fontId="6" fillId="0" borderId="29" xfId="269" applyNumberFormat="1" applyFont="1" applyFill="1" applyBorder="1" applyAlignment="1">
      <alignment horizontal="left" vertical="center" indent="1"/>
    </xf>
    <xf numFmtId="0" fontId="6" fillId="0" borderId="42" xfId="269" applyNumberFormat="1" applyFont="1" applyFill="1" applyBorder="1" applyAlignment="1">
      <alignment horizontal="center" vertical="center"/>
    </xf>
    <xf numFmtId="0" fontId="6" fillId="0" borderId="43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28" xfId="269" applyNumberFormat="1" applyFont="1" applyFill="1" applyBorder="1" applyAlignment="1">
      <alignment horizontal="center" vertical="center"/>
    </xf>
    <xf numFmtId="0" fontId="4" fillId="0" borderId="31" xfId="269" applyNumberFormat="1" applyFill="1" applyBorder="1" applyAlignment="1">
      <alignment horizontal="center" vertical="center"/>
    </xf>
    <xf numFmtId="0" fontId="4" fillId="0" borderId="37" xfId="269" applyNumberFormat="1" applyFill="1" applyBorder="1" applyAlignment="1">
      <alignment horizontal="center" vertical="center"/>
    </xf>
    <xf numFmtId="0" fontId="6" fillId="0" borderId="32" xfId="269" applyNumberFormat="1" applyFont="1" applyFill="1" applyBorder="1" applyAlignment="1">
      <alignment horizontal="left" vertical="center" indent="1"/>
    </xf>
    <xf numFmtId="0" fontId="6" fillId="0" borderId="34" xfId="269" applyNumberFormat="1" applyFont="1" applyFill="1" applyBorder="1" applyAlignment="1">
      <alignment horizontal="left" vertical="center" indent="1"/>
    </xf>
    <xf numFmtId="0" fontId="6" fillId="0" borderId="35" xfId="269" applyNumberFormat="1" applyFont="1" applyFill="1" applyBorder="1" applyAlignment="1">
      <alignment horizontal="left" vertical="center" indent="1"/>
    </xf>
    <xf numFmtId="0" fontId="6" fillId="0" borderId="38" xfId="269" applyNumberFormat="1" applyFont="1" applyFill="1" applyBorder="1" applyAlignment="1">
      <alignment horizontal="center" vertical="center"/>
    </xf>
    <xf numFmtId="0" fontId="6" fillId="0" borderId="39" xfId="269" applyNumberFormat="1" applyFont="1" applyFill="1" applyBorder="1" applyAlignment="1">
      <alignment horizontal="center" vertical="center"/>
    </xf>
    <xf numFmtId="0" fontId="6" fillId="0" borderId="41" xfId="269" applyNumberFormat="1" applyFont="1" applyFill="1" applyBorder="1" applyAlignment="1">
      <alignment horizontal="left" vertical="center" indent="1"/>
    </xf>
    <xf numFmtId="0" fontId="6" fillId="0" borderId="22" xfId="269" applyNumberFormat="1" applyFont="1" applyFill="1" applyBorder="1" applyAlignment="1">
      <alignment horizontal="center" vertical="center" wrapText="1"/>
    </xf>
    <xf numFmtId="0" fontId="4" fillId="0" borderId="0" xfId="269" applyNumberFormat="1" applyFill="1" applyBorder="1" applyAlignment="1">
      <alignment horizontal="center" vertical="center"/>
    </xf>
    <xf numFmtId="0" fontId="4" fillId="0" borderId="26" xfId="269" applyNumberFormat="1" applyFill="1" applyBorder="1" applyAlignment="1">
      <alignment horizontal="center" vertical="center"/>
    </xf>
    <xf numFmtId="177" fontId="6" fillId="0" borderId="16" xfId="269" applyNumberFormat="1" applyFont="1" applyFill="1" applyBorder="1" applyAlignment="1">
      <alignment horizontal="center" vertical="center"/>
    </xf>
    <xf numFmtId="177" fontId="6" fillId="0" borderId="17" xfId="269" applyNumberFormat="1" applyFont="1" applyFill="1" applyBorder="1" applyAlignment="1">
      <alignment horizontal="center" vertical="center"/>
    </xf>
    <xf numFmtId="177" fontId="6" fillId="0" borderId="1" xfId="269" applyNumberFormat="1" applyFont="1" applyFill="1" applyBorder="1" applyAlignment="1">
      <alignment horizontal="center" vertical="center"/>
    </xf>
    <xf numFmtId="177" fontId="6" fillId="0" borderId="15" xfId="271" applyNumberFormat="1" applyFont="1" applyFill="1" applyBorder="1" applyAlignment="1">
      <alignment horizontal="center" vertical="center"/>
    </xf>
    <xf numFmtId="177" fontId="6" fillId="0" borderId="17" xfId="271" applyNumberFormat="1" applyFont="1" applyFill="1" applyBorder="1" applyAlignment="1">
      <alignment horizontal="center" vertical="center"/>
    </xf>
    <xf numFmtId="177" fontId="6" fillId="0" borderId="21" xfId="271" applyNumberFormat="1" applyFont="1" applyFill="1" applyBorder="1" applyAlignment="1">
      <alignment horizontal="center" vertical="center"/>
    </xf>
    <xf numFmtId="177" fontId="6" fillId="0" borderId="24" xfId="271" applyNumberFormat="1" applyFont="1" applyFill="1" applyBorder="1" applyAlignment="1">
      <alignment horizontal="center" vertical="center"/>
    </xf>
    <xf numFmtId="177" fontId="6" fillId="0" borderId="54" xfId="273" applyNumberFormat="1" applyFont="1" applyFill="1" applyBorder="1" applyAlignment="1">
      <alignment horizontal="center" vertical="center"/>
    </xf>
    <xf numFmtId="177" fontId="6" fillId="0" borderId="37" xfId="273" applyNumberFormat="1" applyFont="1" applyFill="1" applyBorder="1" applyAlignment="1">
      <alignment horizontal="center" vertical="center"/>
    </xf>
    <xf numFmtId="177" fontId="6" fillId="0" borderId="0" xfId="273" applyNumberFormat="1" applyFont="1" applyFill="1" applyBorder="1" applyAlignment="1">
      <alignment horizontal="center" vertical="center" wrapText="1"/>
    </xf>
    <xf numFmtId="177" fontId="6" fillId="0" borderId="26" xfId="273" applyNumberFormat="1" applyFont="1" applyFill="1" applyBorder="1" applyAlignment="1">
      <alignment horizontal="center" vertical="center"/>
    </xf>
    <xf numFmtId="177" fontId="6" fillId="0" borderId="0" xfId="273" applyNumberFormat="1" applyFont="1" applyFill="1" applyBorder="1" applyAlignment="1">
      <alignment horizontal="left" vertical="center" wrapText="1" indent="1"/>
    </xf>
    <xf numFmtId="177" fontId="6" fillId="0" borderId="54" xfId="273" applyNumberFormat="1" applyFont="1" applyFill="1" applyBorder="1" applyAlignment="1">
      <alignment horizontal="center" vertical="center" textRotation="255" wrapText="1"/>
    </xf>
    <xf numFmtId="177" fontId="6" fillId="0" borderId="31" xfId="273" applyNumberFormat="1" applyFont="1" applyFill="1" applyBorder="1" applyAlignment="1">
      <alignment horizontal="center" vertical="center" textRotation="255"/>
    </xf>
    <xf numFmtId="177" fontId="6" fillId="0" borderId="50" xfId="273" applyNumberFormat="1" applyFont="1" applyFill="1" applyBorder="1" applyAlignment="1">
      <alignment horizontal="center" vertical="center" textRotation="255"/>
    </xf>
    <xf numFmtId="177" fontId="6" fillId="0" borderId="47" xfId="273" applyNumberFormat="1" applyFont="1" applyFill="1" applyBorder="1" applyAlignment="1">
      <alignment horizontal="center" vertical="center" wrapText="1"/>
    </xf>
    <xf numFmtId="177" fontId="6" fillId="0" borderId="55" xfId="273" applyNumberFormat="1" applyFont="1" applyFill="1" applyBorder="1" applyAlignment="1">
      <alignment horizontal="center" vertical="center"/>
    </xf>
    <xf numFmtId="177" fontId="6" fillId="0" borderId="56" xfId="273" applyNumberFormat="1" applyFont="1" applyFill="1" applyBorder="1" applyAlignment="1">
      <alignment horizontal="center" vertical="center"/>
    </xf>
    <xf numFmtId="177" fontId="6" fillId="0" borderId="0" xfId="273" applyNumberFormat="1" applyFont="1" applyFill="1" applyBorder="1" applyAlignment="1">
      <alignment horizontal="center" vertical="center"/>
    </xf>
    <xf numFmtId="177" fontId="6" fillId="0" borderId="20" xfId="273" applyNumberFormat="1" applyFont="1" applyFill="1" applyBorder="1" applyAlignment="1">
      <alignment horizontal="center" vertical="center"/>
    </xf>
    <xf numFmtId="177" fontId="6" fillId="0" borderId="51" xfId="273" applyNumberFormat="1" applyFont="1" applyFill="1" applyBorder="1" applyAlignment="1">
      <alignment horizontal="center" vertical="center" wrapText="1"/>
    </xf>
    <xf numFmtId="177" fontId="6" fillId="0" borderId="52" xfId="273" applyNumberFormat="1" applyFont="1" applyFill="1" applyBorder="1" applyAlignment="1">
      <alignment horizontal="center" vertical="center"/>
    </xf>
    <xf numFmtId="177" fontId="42" fillId="0" borderId="53" xfId="273" applyNumberFormat="1" applyFont="1" applyFill="1" applyBorder="1" applyAlignment="1">
      <alignment horizontal="center" vertical="center"/>
    </xf>
    <xf numFmtId="177" fontId="42" fillId="0" borderId="57" xfId="273" applyNumberFormat="1" applyFont="1" applyFill="1" applyBorder="1" applyAlignment="1">
      <alignment horizontal="center" vertical="center"/>
    </xf>
    <xf numFmtId="177" fontId="6" fillId="0" borderId="22" xfId="273" applyNumberFormat="1" applyFont="1" applyFill="1" applyBorder="1" applyAlignment="1">
      <alignment horizontal="center" vertical="center"/>
    </xf>
    <xf numFmtId="177" fontId="6" fillId="0" borderId="21" xfId="273" applyNumberFormat="1" applyFont="1" applyFill="1" applyBorder="1" applyAlignment="1">
      <alignment horizontal="center" vertical="center"/>
    </xf>
    <xf numFmtId="177" fontId="6" fillId="0" borderId="28" xfId="273" applyNumberFormat="1" applyFont="1" applyFill="1" applyBorder="1" applyAlignment="1">
      <alignment horizontal="center" vertical="center" textRotation="255" wrapText="1"/>
    </xf>
    <xf numFmtId="177" fontId="6" fillId="0" borderId="31" xfId="273" applyNumberFormat="1" applyFont="1" applyFill="1" applyBorder="1" applyAlignment="1">
      <alignment horizontal="center" vertical="center" textRotation="255" wrapText="1"/>
    </xf>
    <xf numFmtId="177" fontId="6" fillId="0" borderId="50" xfId="273" applyNumberFormat="1" applyFont="1" applyFill="1" applyBorder="1" applyAlignment="1">
      <alignment horizontal="center" vertical="center" textRotation="255" wrapText="1"/>
    </xf>
    <xf numFmtId="177" fontId="6" fillId="0" borderId="22" xfId="273" applyNumberFormat="1" applyFont="1" applyFill="1" applyBorder="1" applyAlignment="1">
      <alignment horizontal="left" vertical="center" indent="1"/>
    </xf>
    <xf numFmtId="177" fontId="6" fillId="0" borderId="21" xfId="273" applyNumberFormat="1" applyFont="1" applyFill="1" applyBorder="1" applyAlignment="1">
      <alignment horizontal="left" vertical="center" indent="1"/>
    </xf>
    <xf numFmtId="177" fontId="6" fillId="0" borderId="0" xfId="273" applyNumberFormat="1" applyFont="1" applyFill="1" applyBorder="1" applyAlignment="1">
      <alignment horizontal="left" vertical="center" indent="1"/>
    </xf>
    <xf numFmtId="177" fontId="6" fillId="0" borderId="20" xfId="273" applyNumberFormat="1" applyFont="1" applyFill="1" applyBorder="1" applyAlignment="1">
      <alignment horizontal="left" vertical="center" indent="1"/>
    </xf>
    <xf numFmtId="177" fontId="6" fillId="0" borderId="51" xfId="273" applyNumberFormat="1" applyFont="1" applyFill="1" applyBorder="1" applyAlignment="1">
      <alignment horizontal="center" vertical="center"/>
    </xf>
    <xf numFmtId="177" fontId="6" fillId="0" borderId="16" xfId="182" applyNumberFormat="1" applyFont="1" applyFill="1" applyBorder="1" applyAlignment="1">
      <alignment horizontal="center" vertical="center"/>
    </xf>
    <xf numFmtId="177" fontId="6" fillId="0" borderId="15" xfId="182" applyNumberFormat="1" applyFont="1" applyFill="1" applyBorder="1" applyAlignment="1">
      <alignment horizontal="center" vertical="center"/>
    </xf>
    <xf numFmtId="177" fontId="6" fillId="0" borderId="17" xfId="182" applyNumberFormat="1" applyFont="1" applyFill="1" applyBorder="1" applyAlignment="1">
      <alignment horizontal="center" vertical="center"/>
    </xf>
    <xf numFmtId="177" fontId="6" fillId="0" borderId="1" xfId="182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6" fillId="0" borderId="21" xfId="269" applyNumberFormat="1" applyFont="1" applyBorder="1" applyAlignment="1">
      <alignment horizontal="center" vertical="center" wrapText="1"/>
    </xf>
    <xf numFmtId="0" fontId="6" fillId="0" borderId="24" xfId="269" applyNumberFormat="1" applyFont="1" applyBorder="1" applyAlignment="1">
      <alignment horizontal="center" vertical="center" wrapText="1"/>
    </xf>
    <xf numFmtId="0" fontId="6" fillId="0" borderId="17" xfId="269" applyNumberFormat="1" applyFont="1" applyBorder="1" applyAlignment="1">
      <alignment horizontal="center" vertical="center"/>
    </xf>
    <xf numFmtId="0" fontId="6" fillId="0" borderId="1" xfId="269" applyNumberFormat="1" applyFont="1" applyBorder="1" applyAlignment="1">
      <alignment horizontal="center" vertical="center"/>
    </xf>
    <xf numFmtId="0" fontId="6" fillId="0" borderId="16" xfId="269" applyNumberFormat="1" applyFont="1" applyBorder="1" applyAlignment="1">
      <alignment horizontal="center" vertical="center"/>
    </xf>
    <xf numFmtId="0" fontId="6" fillId="0" borderId="49" xfId="269" applyNumberFormat="1" applyFont="1" applyBorder="1" applyAlignment="1">
      <alignment horizontal="center" vertical="center" wrapText="1"/>
    </xf>
    <xf numFmtId="0" fontId="6" fillId="0" borderId="58" xfId="269" applyNumberFormat="1" applyFont="1" applyBorder="1" applyAlignment="1">
      <alignment horizontal="center" vertical="center" wrapText="1"/>
    </xf>
    <xf numFmtId="0" fontId="6" fillId="0" borderId="27" xfId="269" applyNumberFormat="1" applyFont="1" applyBorder="1" applyAlignment="1">
      <alignment horizontal="center" vertical="center" wrapText="1"/>
    </xf>
    <xf numFmtId="0" fontId="6" fillId="0" borderId="25" xfId="269" applyNumberFormat="1" applyFont="1" applyBorder="1" applyAlignment="1">
      <alignment horizontal="center" vertical="center" wrapText="1"/>
    </xf>
    <xf numFmtId="0" fontId="6" fillId="0" borderId="21" xfId="2" applyNumberFormat="1" applyFont="1" applyBorder="1" applyAlignment="1">
      <alignment horizontal="center" vertical="center"/>
    </xf>
    <xf numFmtId="0" fontId="6" fillId="0" borderId="20" xfId="2" applyNumberFormat="1" applyFont="1" applyBorder="1" applyAlignment="1">
      <alignment horizontal="center" vertical="center"/>
    </xf>
    <xf numFmtId="0" fontId="6" fillId="0" borderId="24" xfId="2" applyNumberFormat="1" applyFont="1" applyBorder="1" applyAlignment="1">
      <alignment horizontal="center" vertical="center"/>
    </xf>
    <xf numFmtId="0" fontId="6" fillId="0" borderId="17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16" xfId="2" applyNumberFormat="1" applyFont="1" applyBorder="1" applyAlignment="1">
      <alignment horizontal="center" vertical="center"/>
    </xf>
    <xf numFmtId="0" fontId="6" fillId="0" borderId="27" xfId="2" applyNumberFormat="1" applyFont="1" applyBorder="1" applyAlignment="1">
      <alignment horizontal="center" vertical="center" wrapText="1"/>
    </xf>
    <xf numFmtId="0" fontId="6" fillId="0" borderId="23" xfId="269" applyNumberFormat="1" applyFont="1" applyBorder="1" applyAlignment="1">
      <alignment horizontal="center" vertical="center" wrapText="1"/>
    </xf>
    <xf numFmtId="0" fontId="42" fillId="0" borderId="49" xfId="2" applyNumberFormat="1" applyFont="1" applyBorder="1" applyAlignment="1">
      <alignment horizontal="center" vertical="center" wrapText="1"/>
    </xf>
    <xf numFmtId="0" fontId="42" fillId="0" borderId="58" xfId="2" applyNumberFormat="1" applyFont="1" applyBorder="1" applyAlignment="1">
      <alignment horizontal="center" vertical="center" wrapText="1"/>
    </xf>
    <xf numFmtId="0" fontId="6" fillId="0" borderId="23" xfId="2" applyNumberFormat="1" applyFont="1" applyBorder="1" applyAlignment="1">
      <alignment horizontal="center" vertical="center" wrapText="1"/>
    </xf>
    <xf numFmtId="0" fontId="6" fillId="0" borderId="25" xfId="2" applyNumberFormat="1" applyFont="1" applyBorder="1" applyAlignment="1">
      <alignment horizontal="center" vertical="center" wrapText="1"/>
    </xf>
    <xf numFmtId="0" fontId="6" fillId="0" borderId="26" xfId="2" quotePrefix="1" applyNumberFormat="1" applyFont="1" applyBorder="1" applyAlignment="1">
      <alignment horizontal="left" vertical="center" indent="1"/>
    </xf>
    <xf numFmtId="0" fontId="6" fillId="0" borderId="26" xfId="2" applyNumberFormat="1" applyFont="1" applyBorder="1" applyAlignment="1">
      <alignment horizontal="left" vertical="center" indent="1"/>
    </xf>
    <xf numFmtId="0" fontId="6" fillId="0" borderId="49" xfId="2" applyNumberFormat="1" applyFont="1" applyBorder="1" applyAlignment="1">
      <alignment horizontal="center" vertical="center"/>
    </xf>
    <xf numFmtId="0" fontId="6" fillId="0" borderId="59" xfId="2" applyNumberFormat="1" applyFont="1" applyBorder="1" applyAlignment="1">
      <alignment horizontal="center" vertical="center"/>
    </xf>
    <xf numFmtId="0" fontId="6" fillId="0" borderId="58" xfId="2" applyNumberFormat="1" applyFont="1" applyBorder="1" applyAlignment="1">
      <alignment horizontal="center" vertical="center"/>
    </xf>
    <xf numFmtId="0" fontId="6" fillId="0" borderId="49" xfId="2" applyNumberFormat="1" applyFont="1" applyBorder="1" applyAlignment="1">
      <alignment horizontal="center" vertical="center" wrapText="1"/>
    </xf>
    <xf numFmtId="0" fontId="6" fillId="0" borderId="59" xfId="2" applyNumberFormat="1" applyFont="1" applyBorder="1" applyAlignment="1">
      <alignment horizontal="center" vertical="center" wrapText="1"/>
    </xf>
    <xf numFmtId="0" fontId="6" fillId="0" borderId="58" xfId="2" applyNumberFormat="1" applyFont="1" applyBorder="1" applyAlignment="1">
      <alignment horizontal="center" vertical="center" wrapText="1"/>
    </xf>
    <xf numFmtId="0" fontId="7" fillId="0" borderId="49" xfId="2" applyNumberFormat="1" applyFont="1" applyBorder="1" applyAlignment="1">
      <alignment horizontal="center" vertical="center" wrapText="1"/>
    </xf>
    <xf numFmtId="0" fontId="7" fillId="0" borderId="59" xfId="2" applyNumberFormat="1" applyFont="1" applyBorder="1" applyAlignment="1">
      <alignment horizontal="center" vertical="center" wrapText="1"/>
    </xf>
    <xf numFmtId="0" fontId="7" fillId="0" borderId="0" xfId="2" applyNumberFormat="1" applyFont="1" applyBorder="1" applyAlignment="1">
      <alignment horizontal="center" vertical="center" wrapText="1"/>
    </xf>
    <xf numFmtId="0" fontId="45" fillId="0" borderId="21" xfId="274" applyNumberFormat="1" applyFont="1" applyFill="1" applyBorder="1" applyAlignment="1">
      <alignment horizontal="center" vertical="center" wrapText="1"/>
    </xf>
    <xf numFmtId="0" fontId="45" fillId="0" borderId="20" xfId="274" applyNumberFormat="1" applyFont="1" applyFill="1" applyBorder="1" applyAlignment="1">
      <alignment horizontal="center" vertical="center" wrapText="1"/>
    </xf>
    <xf numFmtId="0" fontId="45" fillId="0" borderId="60" xfId="274" applyNumberFormat="1" applyFont="1" applyFill="1" applyBorder="1" applyAlignment="1">
      <alignment horizontal="center" vertical="center"/>
    </xf>
    <xf numFmtId="0" fontId="45" fillId="0" borderId="62" xfId="274" applyNumberFormat="1" applyFont="1" applyFill="1" applyBorder="1" applyAlignment="1">
      <alignment horizontal="center" vertical="center"/>
    </xf>
    <xf numFmtId="0" fontId="45" fillId="0" borderId="1" xfId="274" applyNumberFormat="1" applyFont="1" applyFill="1" applyBorder="1" applyAlignment="1">
      <alignment horizontal="center" vertical="center"/>
    </xf>
    <xf numFmtId="0" fontId="45" fillId="0" borderId="13" xfId="274" applyNumberFormat="1" applyFont="1" applyFill="1" applyBorder="1" applyAlignment="1">
      <alignment horizontal="center" vertical="center"/>
    </xf>
    <xf numFmtId="0" fontId="45" fillId="0" borderId="61" xfId="274" applyNumberFormat="1" applyFont="1" applyFill="1" applyBorder="1" applyAlignment="1">
      <alignment horizontal="center" vertical="center"/>
    </xf>
    <xf numFmtId="0" fontId="45" fillId="0" borderId="66" xfId="274" applyNumberFormat="1" applyFont="1" applyFill="1" applyBorder="1" applyAlignment="1">
      <alignment horizontal="center" vertical="center"/>
    </xf>
    <xf numFmtId="0" fontId="6" fillId="0" borderId="21" xfId="182" applyNumberFormat="1" applyFont="1" applyFill="1" applyBorder="1" applyAlignment="1">
      <alignment horizontal="center" vertical="center"/>
    </xf>
    <xf numFmtId="0" fontId="6" fillId="0" borderId="24" xfId="182" applyNumberFormat="1" applyFont="1" applyFill="1" applyBorder="1" applyAlignment="1">
      <alignment horizontal="center" vertical="center"/>
    </xf>
    <xf numFmtId="0" fontId="45" fillId="0" borderId="49" xfId="182" applyNumberFormat="1" applyFont="1" applyFill="1" applyBorder="1" applyAlignment="1">
      <alignment horizontal="center" vertical="center" wrapText="1"/>
    </xf>
    <xf numFmtId="0" fontId="45" fillId="0" borderId="58" xfId="182" applyNumberFormat="1" applyFont="1" applyFill="1" applyBorder="1" applyAlignment="1">
      <alignment horizontal="center" vertical="center" wrapText="1"/>
    </xf>
    <xf numFmtId="0" fontId="6" fillId="0" borderId="1" xfId="182" applyNumberFormat="1" applyFont="1" applyFill="1" applyBorder="1" applyAlignment="1">
      <alignment horizontal="center" vertical="center"/>
    </xf>
    <xf numFmtId="0" fontId="6" fillId="0" borderId="16" xfId="182" applyNumberFormat="1" applyFont="1" applyFill="1" applyBorder="1" applyAlignment="1">
      <alignment horizontal="center" vertical="center"/>
    </xf>
    <xf numFmtId="0" fontId="45" fillId="0" borderId="27" xfId="182" applyNumberFormat="1" applyFont="1" applyFill="1" applyBorder="1" applyAlignment="1">
      <alignment horizontal="center" vertical="center" wrapText="1"/>
    </xf>
    <xf numFmtId="0" fontId="45" fillId="0" borderId="26" xfId="182" applyNumberFormat="1" applyFont="1" applyFill="1" applyBorder="1" applyAlignment="1">
      <alignment horizontal="center" vertical="center"/>
    </xf>
    <xf numFmtId="0" fontId="45" fillId="0" borderId="20" xfId="182" quotePrefix="1" applyNumberFormat="1" applyFont="1" applyFill="1" applyBorder="1" applyAlignment="1">
      <alignment horizontal="right" vertical="center" indent="1"/>
    </xf>
    <xf numFmtId="0" fontId="45" fillId="0" borderId="52" xfId="182" applyNumberFormat="1" applyFont="1" applyFill="1" applyBorder="1" applyAlignment="1">
      <alignment horizontal="right" vertical="center" indent="1"/>
    </xf>
    <xf numFmtId="0" fontId="45" fillId="0" borderId="21" xfId="182" applyNumberFormat="1" applyFont="1" applyFill="1" applyBorder="1" applyAlignment="1">
      <alignment horizontal="center" vertical="center"/>
    </xf>
    <xf numFmtId="0" fontId="45" fillId="0" borderId="24" xfId="182" applyNumberFormat="1" applyFont="1" applyFill="1" applyBorder="1" applyAlignment="1">
      <alignment horizontal="center" vertical="center"/>
    </xf>
    <xf numFmtId="0" fontId="45" fillId="0" borderId="49" xfId="182" applyNumberFormat="1" applyFont="1" applyFill="1" applyBorder="1" applyAlignment="1">
      <alignment horizontal="center" vertical="center"/>
    </xf>
    <xf numFmtId="0" fontId="45" fillId="0" borderId="58" xfId="182" applyNumberFormat="1" applyFont="1" applyFill="1" applyBorder="1" applyAlignment="1">
      <alignment horizontal="center" vertical="center"/>
    </xf>
    <xf numFmtId="0" fontId="45" fillId="0" borderId="15" xfId="182" applyNumberFormat="1" applyFont="1" applyFill="1" applyBorder="1" applyAlignment="1">
      <alignment horizontal="center" vertical="center"/>
    </xf>
    <xf numFmtId="0" fontId="45" fillId="0" borderId="15" xfId="182" applyNumberFormat="1" applyFont="1" applyFill="1" applyBorder="1" applyAlignment="1">
      <alignment horizontal="center" vertical="center" shrinkToFit="1"/>
    </xf>
    <xf numFmtId="0" fontId="45" fillId="0" borderId="17" xfId="182" applyNumberFormat="1" applyFont="1" applyFill="1" applyBorder="1" applyAlignment="1">
      <alignment horizontal="center" vertical="center" shrinkToFit="1"/>
    </xf>
    <xf numFmtId="0" fontId="46" fillId="0" borderId="1" xfId="269" applyNumberFormat="1" applyFont="1" applyFill="1" applyBorder="1" applyAlignment="1">
      <alignment horizontal="center" vertical="center" wrapText="1"/>
    </xf>
    <xf numFmtId="0" fontId="46" fillId="0" borderId="16" xfId="269" applyNumberFormat="1" applyFont="1" applyFill="1" applyBorder="1" applyAlignment="1">
      <alignment horizontal="center" vertical="center" wrapText="1"/>
    </xf>
    <xf numFmtId="0" fontId="46" fillId="0" borderId="17" xfId="269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6" xfId="2" applyNumberFormat="1" applyFont="1" applyFill="1" applyBorder="1" applyAlignment="1" applyProtection="1">
      <alignment horizontal="center" vertical="center" wrapText="1"/>
    </xf>
    <xf numFmtId="0" fontId="6" fillId="0" borderId="21" xfId="2" applyNumberFormat="1" applyFont="1" applyFill="1" applyBorder="1" applyAlignment="1" applyProtection="1">
      <alignment vertical="center" wrapText="1"/>
    </xf>
    <xf numFmtId="0" fontId="6" fillId="0" borderId="20" xfId="2" applyNumberFormat="1" applyFont="1" applyFill="1" applyBorder="1" applyAlignment="1" applyProtection="1">
      <alignment vertical="center" wrapText="1"/>
    </xf>
    <xf numFmtId="0" fontId="6" fillId="0" borderId="39" xfId="2" applyNumberFormat="1" applyFont="1" applyFill="1" applyBorder="1" applyAlignment="1" applyProtection="1">
      <alignment vertical="center"/>
    </xf>
    <xf numFmtId="0" fontId="6" fillId="0" borderId="20" xfId="2" applyNumberFormat="1" applyFont="1" applyFill="1" applyBorder="1" applyAlignment="1" applyProtection="1">
      <alignment vertical="center"/>
    </xf>
    <xf numFmtId="0" fontId="6" fillId="0" borderId="52" xfId="2" applyNumberFormat="1" applyFont="1" applyFill="1" applyBorder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vertical="center"/>
    </xf>
    <xf numFmtId="0" fontId="49" fillId="0" borderId="1" xfId="2" applyNumberFormat="1" applyFont="1" applyFill="1" applyBorder="1" applyAlignment="1" applyProtection="1">
      <alignment horizontal="center" vertical="center"/>
    </xf>
    <xf numFmtId="0" fontId="49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 textRotation="255"/>
    </xf>
    <xf numFmtId="0" fontId="6" fillId="0" borderId="20" xfId="2" applyNumberFormat="1" applyFont="1" applyFill="1" applyBorder="1" applyAlignment="1" applyProtection="1">
      <alignment horizontal="center" vertical="center" textRotation="255"/>
    </xf>
    <xf numFmtId="0" fontId="6" fillId="0" borderId="52" xfId="2" applyNumberFormat="1" applyFont="1" applyFill="1" applyBorder="1" applyAlignment="1" applyProtection="1">
      <alignment horizontal="center" vertical="center" textRotation="255"/>
    </xf>
    <xf numFmtId="0" fontId="6" fillId="0" borderId="69" xfId="2" applyNumberFormat="1" applyFont="1" applyFill="1" applyBorder="1" applyAlignment="1" applyProtection="1">
      <alignment horizontal="left" vertical="center" wrapText="1"/>
    </xf>
    <xf numFmtId="0" fontId="6" fillId="0" borderId="23" xfId="2" applyNumberFormat="1" applyFont="1" applyFill="1" applyBorder="1" applyAlignment="1" applyProtection="1">
      <alignment horizontal="left" vertical="center"/>
    </xf>
    <xf numFmtId="0" fontId="6" fillId="0" borderId="70" xfId="2" applyNumberFormat="1" applyFont="1" applyFill="1" applyBorder="1" applyAlignment="1" applyProtection="1">
      <alignment horizontal="left" vertical="center"/>
    </xf>
    <xf numFmtId="0" fontId="6" fillId="0" borderId="20" xfId="2" applyNumberFormat="1" applyFont="1" applyFill="1" applyBorder="1" applyAlignment="1" applyProtection="1">
      <alignment horizontal="center" vertical="center" textRotation="255" shrinkToFit="1"/>
    </xf>
    <xf numFmtId="0" fontId="6" fillId="0" borderId="24" xfId="2" applyNumberFormat="1" applyFont="1" applyFill="1" applyBorder="1" applyAlignment="1" applyProtection="1">
      <alignment horizontal="center" vertical="center" textRotation="255" shrinkToFit="1"/>
    </xf>
    <xf numFmtId="0" fontId="6" fillId="0" borderId="23" xfId="2" applyNumberFormat="1" applyFont="1" applyFill="1" applyBorder="1" applyAlignment="1" applyProtection="1">
      <alignment horizontal="left" vertical="center" wrapText="1"/>
    </xf>
    <xf numFmtId="0" fontId="6" fillId="0" borderId="73" xfId="2" applyNumberFormat="1" applyFont="1" applyFill="1" applyBorder="1" applyAlignment="1" applyProtection="1">
      <alignment horizontal="center" vertical="center" textRotation="255"/>
    </xf>
    <xf numFmtId="0" fontId="6" fillId="0" borderId="24" xfId="2" applyNumberFormat="1" applyFont="1" applyFill="1" applyBorder="1" applyAlignment="1" applyProtection="1">
      <alignment horizontal="center" vertical="center" textRotation="255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 textRotation="255"/>
    </xf>
    <xf numFmtId="0" fontId="6" fillId="0" borderId="27" xfId="2" applyNumberFormat="1" applyFont="1" applyFill="1" applyBorder="1" applyAlignment="1" applyProtection="1">
      <alignment horizontal="left" vertical="center" wrapText="1"/>
    </xf>
    <xf numFmtId="0" fontId="6" fillId="0" borderId="39" xfId="2" applyNumberFormat="1" applyFont="1" applyFill="1" applyBorder="1" applyAlignment="1" applyProtection="1">
      <alignment horizontal="center" vertical="center" textRotation="255" shrinkToFit="1"/>
    </xf>
    <xf numFmtId="0" fontId="6" fillId="0" borderId="52" xfId="2" applyNumberFormat="1" applyFont="1" applyFill="1" applyBorder="1" applyAlignment="1" applyProtection="1">
      <alignment horizontal="center" vertical="center" textRotation="255" shrinkToFit="1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24" xfId="269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42" fillId="0" borderId="17" xfId="2" applyNumberFormat="1" applyFont="1" applyFill="1" applyBorder="1" applyAlignment="1" applyProtection="1">
      <alignment horizontal="center" vertical="center"/>
    </xf>
    <xf numFmtId="0" fontId="42" fillId="0" borderId="1" xfId="2" applyNumberFormat="1" applyFont="1" applyFill="1" applyBorder="1" applyAlignment="1" applyProtection="1">
      <alignment horizontal="center" vertical="center"/>
    </xf>
    <xf numFmtId="0" fontId="65" fillId="0" borderId="0" xfId="275" applyNumberFormat="1" applyFill="1" applyAlignment="1">
      <alignment vertical="center"/>
    </xf>
    <xf numFmtId="0" fontId="65" fillId="0" borderId="0" xfId="275">
      <alignment vertical="center"/>
    </xf>
    <xf numFmtId="0" fontId="65" fillId="0" borderId="0" xfId="275" applyNumberFormat="1" applyFill="1" applyAlignment="1" applyProtection="1">
      <alignment vertical="center"/>
    </xf>
    <xf numFmtId="0" fontId="20" fillId="0" borderId="0" xfId="8" applyNumberFormat="1" applyFont="1" applyFill="1" applyAlignment="1">
      <alignment vertical="center"/>
    </xf>
    <xf numFmtId="177" fontId="65" fillId="0" borderId="0" xfId="275" applyNumberFormat="1" applyFill="1" applyAlignment="1">
      <alignment vertical="center"/>
    </xf>
    <xf numFmtId="177" fontId="56" fillId="0" borderId="0" xfId="271" applyNumberFormat="1" applyFont="1" applyFill="1" applyAlignment="1">
      <alignment vertical="center"/>
    </xf>
    <xf numFmtId="177" fontId="7" fillId="0" borderId="0" xfId="273" applyNumberFormat="1" applyFill="1" applyAlignment="1">
      <alignment vertical="center"/>
    </xf>
    <xf numFmtId="0" fontId="65" fillId="0" borderId="0" xfId="275" applyNumberFormat="1" applyAlignment="1">
      <alignment vertical="center"/>
    </xf>
    <xf numFmtId="0" fontId="4" fillId="0" borderId="0" xfId="269" applyNumberFormat="1" applyAlignment="1">
      <alignment vertical="center"/>
    </xf>
    <xf numFmtId="0" fontId="7" fillId="0" borderId="0" xfId="274" applyNumberFormat="1" applyFont="1" applyAlignment="1">
      <alignment vertical="center"/>
    </xf>
    <xf numFmtId="0" fontId="65" fillId="0" borderId="0" xfId="275" applyNumberFormat="1" applyBorder="1" applyAlignment="1">
      <alignment vertical="center"/>
    </xf>
  </cellXfs>
  <cellStyles count="276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5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0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4-13.  産業別、男女別常用労働者数及びパートタイム労働者比率（埼玉県）" xfId="271"/>
    <cellStyle name="標準_4-16.従業上の地位別雇用形態別男女別有業者数（推計）" xfId="273"/>
    <cellStyle name="標準_4-26.　（1）住宅の所有関係等の住宅数" xfId="274"/>
    <cellStyle name="標準_新規 若年者等就職支援相談状況" xfId="272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埼玉県のレギュラーガソリン価格の推移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1402819793104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47-4691-966A-B54E3CF0FAA4}"/>
                </c:ext>
              </c:extLst>
            </c:dLbl>
            <c:dLbl>
              <c:idx val="2"/>
              <c:layout>
                <c:manualLayout>
                  <c:x val="-3.1093122416825245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47-4691-966A-B54E3CF0FAA4}"/>
                </c:ext>
              </c:extLst>
            </c:dLbl>
            <c:dLbl>
              <c:idx val="4"/>
              <c:layout>
                <c:manualLayout>
                  <c:x val="-5.4371667620023954E-3"/>
                  <c:y val="-8.19845784560430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47-4691-966A-B54E3CF0FAA4}"/>
                </c:ext>
              </c:extLst>
            </c:dLbl>
            <c:dLbl>
              <c:idx val="5"/>
              <c:layout>
                <c:manualLayout>
                  <c:x val="-4.4907867769422113E-2"/>
                  <c:y val="-4.43799318949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47-4691-966A-B54E3CF0FAA4}"/>
                </c:ext>
              </c:extLst>
            </c:dLbl>
            <c:dLbl>
              <c:idx val="6"/>
              <c:layout>
                <c:manualLayout>
                  <c:x val="-4.6881402819793097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47-4691-966A-B54E3CF0FAA4}"/>
                </c:ext>
              </c:extLst>
            </c:dLbl>
            <c:dLbl>
              <c:idx val="8"/>
              <c:layout>
                <c:manualLayout>
                  <c:x val="-2.714605231608324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47-4691-966A-B54E3CF0FAA4}"/>
                </c:ext>
              </c:extLst>
            </c:dLbl>
            <c:dLbl>
              <c:idx val="10"/>
              <c:layout>
                <c:manualLayout>
                  <c:x val="-2.9119587366454223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47-4691-966A-B54E3CF0FAA4}"/>
                </c:ext>
              </c:extLst>
            </c:dLbl>
            <c:dLbl>
              <c:idx val="11"/>
              <c:layout>
                <c:manualLayout>
                  <c:x val="-3.8987262618309156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47-4691-966A-B54E3CF0FAA4}"/>
                </c:ext>
              </c:extLst>
            </c:dLbl>
            <c:dLbl>
              <c:idx val="12"/>
              <c:layout>
                <c:manualLayout>
                  <c:x val="-5.4775543021277039E-2"/>
                  <c:y val="-4.437993189491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47-4691-966A-B54E3CF0FAA4}"/>
                </c:ext>
              </c:extLst>
            </c:dLbl>
            <c:dLbl>
              <c:idx val="14"/>
              <c:layout>
                <c:manualLayout>
                  <c:x val="-3.5040192517567181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47-4691-966A-B54E3CF0FAA4}"/>
                </c:ext>
              </c:extLst>
            </c:dLbl>
            <c:dLbl>
              <c:idx val="16"/>
              <c:layout>
                <c:manualLayout>
                  <c:x val="-3.3993752751488582E-2"/>
                  <c:y val="3.1272241117279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47-4691-966A-B54E3CF0FA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'4-5'!$A$6:$A$23</c15:sqref>
                  </c15:fullRef>
                </c:ext>
              </c:extLst>
              <c:f>('4-5'!$A$6:$A$14,'4-5'!$A$16:$A$23)</c:f>
              <c:strCache>
                <c:ptCount val="17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令和 2</c:v>
                </c:pt>
                <c:pt idx="16">
                  <c:v>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'4-5'!$B$6:$B$23</c15:sqref>
                  </c15:fullRef>
                </c:ext>
              </c:extLst>
              <c:f>('4-5'!$B$6:$B$14,'4-5'!$B$16:$B$23)</c:f>
              <c:numCache>
                <c:formatCode>0.0_);[Red]\(0.0\)</c:formatCode>
                <c:ptCount val="17"/>
                <c:pt idx="0">
                  <c:v>113.5</c:v>
                </c:pt>
                <c:pt idx="1">
                  <c:v>124</c:v>
                </c:pt>
                <c:pt idx="2">
                  <c:v>127.4</c:v>
                </c:pt>
                <c:pt idx="3">
                  <c:v>150.69999999999999</c:v>
                </c:pt>
                <c:pt idx="4">
                  <c:v>103.3</c:v>
                </c:pt>
                <c:pt idx="5">
                  <c:v>123.1</c:v>
                </c:pt>
                <c:pt idx="6">
                  <c:v>131.6</c:v>
                </c:pt>
                <c:pt idx="7">
                  <c:v>139.69999999999999</c:v>
                </c:pt>
                <c:pt idx="8">
                  <c:v>144.69999999999999</c:v>
                </c:pt>
                <c:pt idx="9">
                  <c:v>153.80000000000001</c:v>
                </c:pt>
                <c:pt idx="10">
                  <c:v>138.80000000000001</c:v>
                </c:pt>
                <c:pt idx="11">
                  <c:v>114.3</c:v>
                </c:pt>
                <c:pt idx="12">
                  <c:v>125.8</c:v>
                </c:pt>
                <c:pt idx="13">
                  <c:v>137.1</c:v>
                </c:pt>
                <c:pt idx="14">
                  <c:v>137.5</c:v>
                </c:pt>
                <c:pt idx="15">
                  <c:v>145.9</c:v>
                </c:pt>
                <c:pt idx="16">
                  <c:v>131.6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947-4691-966A-B54E3CF0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52976"/>
        <c:axId val="936253632"/>
      </c:lineChart>
      <c:catAx>
        <c:axId val="93625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3632"/>
        <c:crosses val="autoZero"/>
        <c:auto val="1"/>
        <c:lblAlgn val="ctr"/>
        <c:lblOffset val="100"/>
        <c:noMultiLvlLbl val="0"/>
      </c:catAx>
      <c:valAx>
        <c:axId val="93625363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2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73600</xdr:colOff>
      <xdr:row>36</xdr:row>
      <xdr:rowOff>165386</xdr:rowOff>
    </xdr:from>
    <xdr:to>
      <xdr:col>4</xdr:col>
      <xdr:colOff>1365253</xdr:colOff>
      <xdr:row>57</xdr:row>
      <xdr:rowOff>25978</xdr:rowOff>
    </xdr:to>
    <xdr:graphicFrame macro="">
      <xdr:nvGraphicFramePr>
        <xdr:cNvPr id="2" name="グラフ 1" title="埼玉県のレギュラーガソリン価格の推移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zoomScale="115" zoomScaleNormal="115" workbookViewId="0"/>
  </sheetViews>
  <sheetFormatPr defaultRowHeight="13.5"/>
  <sheetData>
    <row r="1" spans="1:1">
      <c r="A1" t="s">
        <v>762</v>
      </c>
    </row>
    <row r="2" spans="1:1">
      <c r="A2" s="725" t="s">
        <v>764</v>
      </c>
    </row>
    <row r="3" spans="1:1">
      <c r="A3" s="725" t="s">
        <v>765</v>
      </c>
    </row>
    <row r="4" spans="1:1">
      <c r="A4" s="725" t="s">
        <v>766</v>
      </c>
    </row>
    <row r="5" spans="1:1">
      <c r="A5" s="725" t="s">
        <v>767</v>
      </c>
    </row>
    <row r="6" spans="1:1">
      <c r="A6" s="725" t="s">
        <v>768</v>
      </c>
    </row>
    <row r="7" spans="1:1">
      <c r="A7" s="725" t="s">
        <v>769</v>
      </c>
    </row>
    <row r="8" spans="1:1">
      <c r="A8" s="725" t="s">
        <v>770</v>
      </c>
    </row>
    <row r="9" spans="1:1">
      <c r="A9" s="725" t="s">
        <v>771</v>
      </c>
    </row>
    <row r="10" spans="1:1">
      <c r="A10" s="725" t="s">
        <v>772</v>
      </c>
    </row>
    <row r="11" spans="1:1">
      <c r="A11" s="725" t="s">
        <v>773</v>
      </c>
    </row>
    <row r="12" spans="1:1">
      <c r="A12" s="725" t="s">
        <v>774</v>
      </c>
    </row>
    <row r="13" spans="1:1">
      <c r="A13" s="725" t="s">
        <v>775</v>
      </c>
    </row>
    <row r="14" spans="1:1">
      <c r="A14" s="725" t="s">
        <v>776</v>
      </c>
    </row>
    <row r="15" spans="1:1">
      <c r="A15" s="725" t="s">
        <v>777</v>
      </c>
    </row>
    <row r="16" spans="1:1">
      <c r="A16" s="725" t="s">
        <v>778</v>
      </c>
    </row>
    <row r="17" spans="1:1">
      <c r="A17" s="725" t="s">
        <v>779</v>
      </c>
    </row>
    <row r="18" spans="1:1">
      <c r="A18" s="725" t="s">
        <v>780</v>
      </c>
    </row>
    <row r="19" spans="1:1">
      <c r="A19" s="725" t="s">
        <v>781</v>
      </c>
    </row>
    <row r="20" spans="1:1">
      <c r="A20" s="725" t="s">
        <v>782</v>
      </c>
    </row>
    <row r="21" spans="1:1">
      <c r="A21" s="725" t="s">
        <v>783</v>
      </c>
    </row>
    <row r="22" spans="1:1">
      <c r="A22" s="725" t="s">
        <v>784</v>
      </c>
    </row>
    <row r="23" spans="1:1">
      <c r="A23" s="725" t="s">
        <v>785</v>
      </c>
    </row>
    <row r="24" spans="1:1">
      <c r="A24" s="725" t="s">
        <v>786</v>
      </c>
    </row>
    <row r="25" spans="1:1">
      <c r="A25" s="725" t="s">
        <v>787</v>
      </c>
    </row>
    <row r="26" spans="1:1">
      <c r="A26" s="725" t="s">
        <v>788</v>
      </c>
    </row>
    <row r="27" spans="1:1">
      <c r="A27" s="725" t="s">
        <v>789</v>
      </c>
    </row>
    <row r="28" spans="1:1">
      <c r="A28" s="725" t="s">
        <v>790</v>
      </c>
    </row>
    <row r="29" spans="1:1">
      <c r="A29" s="725" t="s">
        <v>791</v>
      </c>
    </row>
    <row r="30" spans="1:1">
      <c r="A30" s="725" t="s">
        <v>792</v>
      </c>
    </row>
    <row r="31" spans="1:1">
      <c r="A31" s="725" t="s">
        <v>793</v>
      </c>
    </row>
    <row r="32" spans="1:1">
      <c r="A32" s="725" t="s">
        <v>794</v>
      </c>
    </row>
    <row r="33" spans="1:1">
      <c r="A33" s="725" t="s">
        <v>795</v>
      </c>
    </row>
    <row r="34" spans="1:1">
      <c r="A34" s="725" t="s">
        <v>796</v>
      </c>
    </row>
    <row r="35" spans="1:1">
      <c r="A35" s="725" t="s">
        <v>797</v>
      </c>
    </row>
  </sheetData>
  <phoneticPr fontId="3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１世帯当たり年平均１か月間の消費支出（さいたま市・総世帯）"/>
    <hyperlink ref="A6" location="'4-5'!A1" display="4-5. レギュラーガソリン価格の推移"/>
    <hyperlink ref="A7" location="'4-6'!A1" display="4-6. 内職相談状況"/>
    <hyperlink ref="A8" location="'4-7(1)'!A1" display="4-7. 計量法関係検査件数　（1）はかり検査の状況"/>
    <hyperlink ref="A9" location="'4-7(2)'!A1" display="4-7. 計量法関係検査件数　（2）立入検査の状況"/>
    <hyperlink ref="A10" location="'4-8'!A1" display="4-8. 産業別常用労働者１人平均月間現金給与額（埼玉県）　（事業所規模５人以上）"/>
    <hyperlink ref="A11" location="'4-9'!A1" display="4-9. 産業別常用労働者１人平均月間総実労働時間数（埼玉県）　（事業所規模５人以上）"/>
    <hyperlink ref="A12" location="'4-10'!A1" display="4-10. 産業別１人平均月間現金給与額（埼玉県）　（令和元年平均、事業所規模５人以上）"/>
    <hyperlink ref="A13" location="'4-11'!A1" display="4-11. 産業別男女別常用労働者数及びパートタイム労働者比率（埼玉県）　（令和元年平均、事業所規模５人以上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　（1）住宅の所有関係・建て方・階数別専用住宅数"/>
    <hyperlink ref="A27" location="'4-24(2)'!A1" display="4-24. 住宅の所有関係等の住宅数　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面談要望等件数"/>
    <hyperlink ref="A33" location="'4-30'!A1" display="4-30. 種類別届出件数"/>
    <hyperlink ref="A34" location="'4-31'!A1" display="4-31. 市政移動教室（令和2年から市内見学バスツアー）実施回数及び参加人数"/>
    <hyperlink ref="A35" location="'4-32'!A1" display="4-32. 広報刊行物等発行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4"/>
  <sheetViews>
    <sheetView zoomScale="110" zoomScaleNormal="110" workbookViewId="0"/>
  </sheetViews>
  <sheetFormatPr defaultColWidth="8.75" defaultRowHeight="13.5"/>
  <cols>
    <col min="1" max="1" width="18.75" style="163" customWidth="1"/>
    <col min="2" max="10" width="7.5" style="163" customWidth="1"/>
    <col min="11" max="16384" width="8.75" style="163"/>
  </cols>
  <sheetData>
    <row r="1" spans="1:10" s="188" customFormat="1" ht="15" customHeight="1">
      <c r="A1" s="728" t="s">
        <v>763</v>
      </c>
    </row>
    <row r="2" spans="1:10" s="188" customFormat="1" ht="15" customHeight="1"/>
    <row r="3" spans="1:10" ht="15" customHeight="1">
      <c r="A3" s="161" t="s">
        <v>202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" customHeight="1">
      <c r="A4" s="164" t="s">
        <v>203</v>
      </c>
      <c r="B4" s="165"/>
      <c r="C4" s="165"/>
      <c r="E4" s="165"/>
      <c r="F4" s="166"/>
      <c r="H4" s="165"/>
      <c r="J4" s="167" t="s">
        <v>204</v>
      </c>
    </row>
    <row r="5" spans="1:10" ht="15" customHeight="1">
      <c r="A5" s="592" t="s">
        <v>205</v>
      </c>
      <c r="B5" s="593" t="s">
        <v>206</v>
      </c>
      <c r="C5" s="594"/>
      <c r="D5" s="592"/>
      <c r="E5" s="593" t="s">
        <v>207</v>
      </c>
      <c r="F5" s="594"/>
      <c r="G5" s="594"/>
      <c r="H5" s="593" t="s">
        <v>208</v>
      </c>
      <c r="I5" s="594"/>
      <c r="J5" s="594"/>
    </row>
    <row r="6" spans="1:10" ht="15" customHeight="1">
      <c r="A6" s="592"/>
      <c r="B6" s="168" t="s">
        <v>209</v>
      </c>
      <c r="C6" s="168" t="s">
        <v>210</v>
      </c>
      <c r="D6" s="169" t="s">
        <v>211</v>
      </c>
      <c r="E6" s="168" t="s">
        <v>209</v>
      </c>
      <c r="F6" s="168" t="s">
        <v>210</v>
      </c>
      <c r="G6" s="169" t="s">
        <v>211</v>
      </c>
      <c r="H6" s="168" t="s">
        <v>209</v>
      </c>
      <c r="I6" s="168" t="s">
        <v>210</v>
      </c>
      <c r="J6" s="169" t="s">
        <v>211</v>
      </c>
    </row>
    <row r="7" spans="1:10" ht="37.5" customHeight="1">
      <c r="A7" s="170" t="s">
        <v>212</v>
      </c>
      <c r="B7" s="171">
        <v>285940</v>
      </c>
      <c r="C7" s="171">
        <v>374432</v>
      </c>
      <c r="D7" s="171">
        <v>189942</v>
      </c>
      <c r="E7" s="171">
        <v>287873</v>
      </c>
      <c r="F7" s="171">
        <v>377536</v>
      </c>
      <c r="G7" s="171">
        <v>190269</v>
      </c>
      <c r="H7" s="171">
        <v>285462</v>
      </c>
      <c r="I7" s="171">
        <v>369103</v>
      </c>
      <c r="J7" s="171">
        <v>196174</v>
      </c>
    </row>
    <row r="8" spans="1:10" s="175" customFormat="1" ht="37.5" customHeight="1">
      <c r="A8" s="172" t="s">
        <v>213</v>
      </c>
      <c r="B8" s="173">
        <v>478523</v>
      </c>
      <c r="C8" s="173">
        <v>488841</v>
      </c>
      <c r="D8" s="173">
        <v>362425</v>
      </c>
      <c r="E8" s="174" t="s">
        <v>214</v>
      </c>
      <c r="F8" s="174" t="s">
        <v>214</v>
      </c>
      <c r="G8" s="174" t="s">
        <v>214</v>
      </c>
      <c r="H8" s="174">
        <v>391941</v>
      </c>
      <c r="I8" s="174">
        <v>407239</v>
      </c>
      <c r="J8" s="174">
        <v>279815</v>
      </c>
    </row>
    <row r="9" spans="1:10" ht="37.5" customHeight="1">
      <c r="A9" s="172" t="s">
        <v>215</v>
      </c>
      <c r="B9" s="173">
        <v>437102</v>
      </c>
      <c r="C9" s="173">
        <v>470463</v>
      </c>
      <c r="D9" s="173">
        <v>263595</v>
      </c>
      <c r="E9" s="173">
        <v>453789</v>
      </c>
      <c r="F9" s="173">
        <v>482552</v>
      </c>
      <c r="G9" s="173">
        <v>293098</v>
      </c>
      <c r="H9" s="173">
        <v>439902</v>
      </c>
      <c r="I9" s="173">
        <v>481626</v>
      </c>
      <c r="J9" s="173">
        <v>294218</v>
      </c>
    </row>
    <row r="10" spans="1:10" ht="37.5" customHeight="1">
      <c r="A10" s="172" t="s">
        <v>216</v>
      </c>
      <c r="B10" s="173">
        <v>365311</v>
      </c>
      <c r="C10" s="173">
        <v>423271</v>
      </c>
      <c r="D10" s="173">
        <v>219770</v>
      </c>
      <c r="E10" s="173">
        <v>361591</v>
      </c>
      <c r="F10" s="173">
        <v>428257</v>
      </c>
      <c r="G10" s="173">
        <v>214589</v>
      </c>
      <c r="H10" s="173">
        <v>358343</v>
      </c>
      <c r="I10" s="173">
        <v>420112</v>
      </c>
      <c r="J10" s="173">
        <v>216658</v>
      </c>
    </row>
    <row r="11" spans="1:10" ht="37.5" customHeight="1">
      <c r="A11" s="172" t="s">
        <v>217</v>
      </c>
      <c r="B11" s="173">
        <v>518427</v>
      </c>
      <c r="C11" s="173">
        <v>539107</v>
      </c>
      <c r="D11" s="173">
        <v>362565</v>
      </c>
      <c r="E11" s="173">
        <v>522483</v>
      </c>
      <c r="F11" s="173">
        <v>543473</v>
      </c>
      <c r="G11" s="173">
        <v>383805</v>
      </c>
      <c r="H11" s="173">
        <v>523815</v>
      </c>
      <c r="I11" s="173">
        <v>538398</v>
      </c>
      <c r="J11" s="173">
        <v>415289</v>
      </c>
    </row>
    <row r="12" spans="1:10" ht="37.5" customHeight="1">
      <c r="A12" s="172" t="s">
        <v>218</v>
      </c>
      <c r="B12" s="173">
        <v>416487</v>
      </c>
      <c r="C12" s="173">
        <v>472346</v>
      </c>
      <c r="D12" s="173">
        <v>258838</v>
      </c>
      <c r="E12" s="173">
        <v>421514</v>
      </c>
      <c r="F12" s="173">
        <v>466959</v>
      </c>
      <c r="G12" s="173">
        <v>280286</v>
      </c>
      <c r="H12" s="173">
        <v>345122</v>
      </c>
      <c r="I12" s="173">
        <v>437448</v>
      </c>
      <c r="J12" s="173">
        <v>236314</v>
      </c>
    </row>
    <row r="13" spans="1:10" ht="37.5" customHeight="1">
      <c r="A13" s="172" t="s">
        <v>219</v>
      </c>
      <c r="B13" s="173">
        <v>284111</v>
      </c>
      <c r="C13" s="173">
        <v>325737</v>
      </c>
      <c r="D13" s="173">
        <v>142213</v>
      </c>
      <c r="E13" s="173">
        <v>324317</v>
      </c>
      <c r="F13" s="173">
        <v>374478</v>
      </c>
      <c r="G13" s="173">
        <v>161218</v>
      </c>
      <c r="H13" s="173">
        <v>263058</v>
      </c>
      <c r="I13" s="173">
        <v>331177</v>
      </c>
      <c r="J13" s="173">
        <v>128655</v>
      </c>
    </row>
    <row r="14" spans="1:10" ht="37.5" customHeight="1">
      <c r="A14" s="172" t="s">
        <v>220</v>
      </c>
      <c r="B14" s="173">
        <v>226438</v>
      </c>
      <c r="C14" s="173">
        <v>335091</v>
      </c>
      <c r="D14" s="173">
        <v>139649</v>
      </c>
      <c r="E14" s="173">
        <v>225627</v>
      </c>
      <c r="F14" s="173">
        <v>337773</v>
      </c>
      <c r="G14" s="173">
        <v>136053</v>
      </c>
      <c r="H14" s="173">
        <v>245890</v>
      </c>
      <c r="I14" s="173">
        <v>342059</v>
      </c>
      <c r="J14" s="173">
        <v>149184</v>
      </c>
    </row>
    <row r="15" spans="1:10" ht="37.5" customHeight="1">
      <c r="A15" s="172" t="s">
        <v>221</v>
      </c>
      <c r="B15" s="173">
        <v>410677</v>
      </c>
      <c r="C15" s="173">
        <v>590473</v>
      </c>
      <c r="D15" s="173">
        <v>292662</v>
      </c>
      <c r="E15" s="173">
        <v>423453</v>
      </c>
      <c r="F15" s="173">
        <v>643665</v>
      </c>
      <c r="G15" s="173">
        <v>301931</v>
      </c>
      <c r="H15" s="173">
        <v>413600</v>
      </c>
      <c r="I15" s="173">
        <v>649700</v>
      </c>
      <c r="J15" s="173">
        <v>304979</v>
      </c>
    </row>
    <row r="16" spans="1:10" ht="37.5" customHeight="1">
      <c r="A16" s="172" t="s">
        <v>222</v>
      </c>
      <c r="B16" s="173">
        <v>263192</v>
      </c>
      <c r="C16" s="173">
        <v>340103</v>
      </c>
      <c r="D16" s="173">
        <v>177211</v>
      </c>
      <c r="E16" s="173">
        <v>238714</v>
      </c>
      <c r="F16" s="173">
        <v>297686</v>
      </c>
      <c r="G16" s="173">
        <v>156799</v>
      </c>
      <c r="H16" s="173">
        <v>295905</v>
      </c>
      <c r="I16" s="173">
        <v>369743</v>
      </c>
      <c r="J16" s="173">
        <v>175863</v>
      </c>
    </row>
    <row r="17" spans="1:10" ht="37.5" customHeight="1">
      <c r="A17" s="172" t="s">
        <v>223</v>
      </c>
      <c r="B17" s="173">
        <v>462620</v>
      </c>
      <c r="C17" s="173">
        <v>527191</v>
      </c>
      <c r="D17" s="173">
        <v>304107</v>
      </c>
      <c r="E17" s="173">
        <v>430946</v>
      </c>
      <c r="F17" s="173">
        <v>518452</v>
      </c>
      <c r="G17" s="173">
        <v>267895</v>
      </c>
      <c r="H17" s="173">
        <v>443044</v>
      </c>
      <c r="I17" s="173">
        <v>534952</v>
      </c>
      <c r="J17" s="173">
        <v>272382</v>
      </c>
    </row>
    <row r="18" spans="1:10" ht="37.5" customHeight="1">
      <c r="A18" s="172" t="s">
        <v>224</v>
      </c>
      <c r="B18" s="173">
        <v>109566</v>
      </c>
      <c r="C18" s="173">
        <v>146713</v>
      </c>
      <c r="D18" s="173">
        <v>89601</v>
      </c>
      <c r="E18" s="173">
        <v>110806</v>
      </c>
      <c r="F18" s="173">
        <v>140664</v>
      </c>
      <c r="G18" s="173">
        <v>92212</v>
      </c>
      <c r="H18" s="173">
        <v>98735</v>
      </c>
      <c r="I18" s="173">
        <v>115160</v>
      </c>
      <c r="J18" s="173">
        <v>88249</v>
      </c>
    </row>
    <row r="19" spans="1:10" ht="37.5" customHeight="1">
      <c r="A19" s="172" t="s">
        <v>225</v>
      </c>
      <c r="B19" s="173">
        <v>182676</v>
      </c>
      <c r="C19" s="173">
        <v>254041</v>
      </c>
      <c r="D19" s="173">
        <v>137004</v>
      </c>
      <c r="E19" s="173">
        <v>196339</v>
      </c>
      <c r="F19" s="173">
        <v>262305</v>
      </c>
      <c r="G19" s="173">
        <v>143592</v>
      </c>
      <c r="H19" s="173">
        <v>182733</v>
      </c>
      <c r="I19" s="173">
        <v>230868</v>
      </c>
      <c r="J19" s="173">
        <v>141213</v>
      </c>
    </row>
    <row r="20" spans="1:10" ht="37.5" customHeight="1">
      <c r="A20" s="172" t="s">
        <v>226</v>
      </c>
      <c r="B20" s="173">
        <v>355119</v>
      </c>
      <c r="C20" s="173">
        <v>407977</v>
      </c>
      <c r="D20" s="173">
        <v>307298</v>
      </c>
      <c r="E20" s="173">
        <v>351957</v>
      </c>
      <c r="F20" s="173">
        <v>398927</v>
      </c>
      <c r="G20" s="173">
        <v>304499</v>
      </c>
      <c r="H20" s="173">
        <v>359037</v>
      </c>
      <c r="I20" s="173">
        <v>432366</v>
      </c>
      <c r="J20" s="173">
        <v>292935</v>
      </c>
    </row>
    <row r="21" spans="1:10" ht="37.5" customHeight="1">
      <c r="A21" s="172" t="s">
        <v>227</v>
      </c>
      <c r="B21" s="173">
        <v>285272</v>
      </c>
      <c r="C21" s="173">
        <v>395393</v>
      </c>
      <c r="D21" s="173">
        <v>242184</v>
      </c>
      <c r="E21" s="173">
        <v>282216</v>
      </c>
      <c r="F21" s="173">
        <v>385846</v>
      </c>
      <c r="G21" s="173">
        <v>244471</v>
      </c>
      <c r="H21" s="173">
        <v>291731</v>
      </c>
      <c r="I21" s="173">
        <v>395013</v>
      </c>
      <c r="J21" s="173">
        <v>257657</v>
      </c>
    </row>
    <row r="22" spans="1:10" ht="37.5" customHeight="1">
      <c r="A22" s="172" t="s">
        <v>228</v>
      </c>
      <c r="B22" s="176">
        <v>441225</v>
      </c>
      <c r="C22" s="176">
        <v>547739</v>
      </c>
      <c r="D22" s="176">
        <v>299724</v>
      </c>
      <c r="E22" s="173">
        <v>421573</v>
      </c>
      <c r="F22" s="173">
        <v>521030</v>
      </c>
      <c r="G22" s="173">
        <v>279280</v>
      </c>
      <c r="H22" s="173">
        <v>371948</v>
      </c>
      <c r="I22" s="173">
        <v>455600</v>
      </c>
      <c r="J22" s="173">
        <v>244561</v>
      </c>
    </row>
    <row r="23" spans="1:10" ht="37.5" customHeight="1">
      <c r="A23" s="177" t="s">
        <v>229</v>
      </c>
      <c r="B23" s="178">
        <v>238758</v>
      </c>
      <c r="C23" s="178">
        <v>311630</v>
      </c>
      <c r="D23" s="178">
        <v>159656</v>
      </c>
      <c r="E23" s="178">
        <v>239857</v>
      </c>
      <c r="F23" s="178">
        <v>309436</v>
      </c>
      <c r="G23" s="178">
        <v>152434</v>
      </c>
      <c r="H23" s="178">
        <v>245159</v>
      </c>
      <c r="I23" s="178">
        <v>313967</v>
      </c>
      <c r="J23" s="178">
        <v>157963</v>
      </c>
    </row>
    <row r="24" spans="1:10" ht="15" customHeight="1">
      <c r="A24" s="179"/>
      <c r="B24" s="179"/>
      <c r="C24" s="179"/>
      <c r="D24" s="179"/>
      <c r="E24" s="179"/>
      <c r="F24" s="179"/>
      <c r="G24" s="179"/>
      <c r="H24" s="179"/>
      <c r="I24" s="179"/>
      <c r="J24" s="180" t="s">
        <v>230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zoomScale="110" zoomScaleNormal="110" workbookViewId="0">
      <pane xSplit="1" ySplit="6" topLeftCell="F7" activePane="bottomRight" state="frozen"/>
      <selection activeCell="D18" sqref="D18"/>
      <selection pane="topRight" activeCell="D18" sqref="D18"/>
      <selection pane="bottomLeft" activeCell="D18" sqref="D18"/>
      <selection pane="bottomRight"/>
    </sheetView>
  </sheetViews>
  <sheetFormatPr defaultColWidth="8.75" defaultRowHeight="15" customHeight="1"/>
  <cols>
    <col min="1" max="1" width="18.75" style="163" customWidth="1"/>
    <col min="2" max="10" width="7.5" style="163" customWidth="1"/>
    <col min="11" max="16384" width="8.75" style="163"/>
  </cols>
  <sheetData>
    <row r="1" spans="1:10" s="188" customFormat="1" ht="15" customHeight="1">
      <c r="A1" s="728" t="s">
        <v>763</v>
      </c>
    </row>
    <row r="2" spans="1:10" s="188" customFormat="1" ht="15" customHeight="1"/>
    <row r="3" spans="1:10" ht="15" customHeight="1">
      <c r="A3" s="161" t="s">
        <v>231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" customHeight="1">
      <c r="A4" s="164" t="s">
        <v>203</v>
      </c>
      <c r="B4" s="165"/>
      <c r="C4" s="165"/>
      <c r="E4" s="165"/>
      <c r="F4" s="165"/>
      <c r="H4" s="165"/>
      <c r="I4" s="165"/>
      <c r="J4" s="167" t="s">
        <v>232</v>
      </c>
    </row>
    <row r="5" spans="1:10" ht="15" customHeight="1">
      <c r="A5" s="592" t="s">
        <v>205</v>
      </c>
      <c r="B5" s="593" t="s">
        <v>206</v>
      </c>
      <c r="C5" s="594"/>
      <c r="D5" s="592"/>
      <c r="E5" s="593" t="s">
        <v>233</v>
      </c>
      <c r="F5" s="594"/>
      <c r="G5" s="594"/>
      <c r="H5" s="593" t="s">
        <v>208</v>
      </c>
      <c r="I5" s="594"/>
      <c r="J5" s="594"/>
    </row>
    <row r="6" spans="1:10" ht="15" customHeight="1">
      <c r="A6" s="592"/>
      <c r="B6" s="168" t="s">
        <v>209</v>
      </c>
      <c r="C6" s="168" t="s">
        <v>210</v>
      </c>
      <c r="D6" s="169" t="s">
        <v>211</v>
      </c>
      <c r="E6" s="168" t="s">
        <v>209</v>
      </c>
      <c r="F6" s="168" t="s">
        <v>210</v>
      </c>
      <c r="G6" s="169" t="s">
        <v>211</v>
      </c>
      <c r="H6" s="168" t="s">
        <v>209</v>
      </c>
      <c r="I6" s="168" t="s">
        <v>210</v>
      </c>
      <c r="J6" s="169" t="s">
        <v>211</v>
      </c>
    </row>
    <row r="7" spans="1:10" ht="37.5" customHeight="1">
      <c r="A7" s="170" t="s">
        <v>212</v>
      </c>
      <c r="B7" s="181">
        <v>136.69999999999999</v>
      </c>
      <c r="C7" s="181">
        <v>157.6</v>
      </c>
      <c r="D7" s="181">
        <v>114</v>
      </c>
      <c r="E7" s="181">
        <v>131.9</v>
      </c>
      <c r="F7" s="181">
        <v>152.19999999999999</v>
      </c>
      <c r="G7" s="181">
        <v>109.8</v>
      </c>
      <c r="H7" s="181">
        <v>129</v>
      </c>
      <c r="I7" s="181">
        <v>147.5</v>
      </c>
      <c r="J7" s="181">
        <v>109.3</v>
      </c>
    </row>
    <row r="8" spans="1:10" ht="37.5" customHeight="1">
      <c r="A8" s="172" t="s">
        <v>213</v>
      </c>
      <c r="B8" s="182">
        <v>160</v>
      </c>
      <c r="C8" s="182">
        <v>161.9</v>
      </c>
      <c r="D8" s="182">
        <v>139.19999999999999</v>
      </c>
      <c r="E8" s="183" t="s">
        <v>214</v>
      </c>
      <c r="F8" s="183" t="s">
        <v>214</v>
      </c>
      <c r="G8" s="183" t="s">
        <v>214</v>
      </c>
      <c r="H8" s="183">
        <v>156.80000000000001</v>
      </c>
      <c r="I8" s="183">
        <v>159.69999999999999</v>
      </c>
      <c r="J8" s="183">
        <v>134.80000000000001</v>
      </c>
    </row>
    <row r="9" spans="1:10" ht="37.5" customHeight="1">
      <c r="A9" s="172" t="s">
        <v>215</v>
      </c>
      <c r="B9" s="182">
        <v>173</v>
      </c>
      <c r="C9" s="182">
        <v>179.4</v>
      </c>
      <c r="D9" s="182">
        <v>139.30000000000001</v>
      </c>
      <c r="E9" s="182">
        <v>170.9</v>
      </c>
      <c r="F9" s="182">
        <v>176.6</v>
      </c>
      <c r="G9" s="182">
        <v>139.80000000000001</v>
      </c>
      <c r="H9" s="182">
        <v>160.1</v>
      </c>
      <c r="I9" s="182">
        <v>167</v>
      </c>
      <c r="J9" s="182">
        <v>136.19999999999999</v>
      </c>
    </row>
    <row r="10" spans="1:10" ht="37.5" customHeight="1">
      <c r="A10" s="172" t="s">
        <v>216</v>
      </c>
      <c r="B10" s="182">
        <v>161.6</v>
      </c>
      <c r="C10" s="182">
        <v>170.9</v>
      </c>
      <c r="D10" s="182">
        <v>138.4</v>
      </c>
      <c r="E10" s="182">
        <v>155.30000000000001</v>
      </c>
      <c r="F10" s="182">
        <v>165.7</v>
      </c>
      <c r="G10" s="182">
        <v>132.4</v>
      </c>
      <c r="H10" s="182">
        <v>151.19999999999999</v>
      </c>
      <c r="I10" s="182">
        <v>160</v>
      </c>
      <c r="J10" s="182">
        <v>130.9</v>
      </c>
    </row>
    <row r="11" spans="1:10" ht="37.5" customHeight="1">
      <c r="A11" s="172" t="s">
        <v>217</v>
      </c>
      <c r="B11" s="182">
        <v>148.9</v>
      </c>
      <c r="C11" s="182">
        <v>151.80000000000001</v>
      </c>
      <c r="D11" s="182">
        <v>126.6</v>
      </c>
      <c r="E11" s="182">
        <v>147.80000000000001</v>
      </c>
      <c r="F11" s="182">
        <v>149.9</v>
      </c>
      <c r="G11" s="182">
        <v>133.19999999999999</v>
      </c>
      <c r="H11" s="182">
        <v>140.1</v>
      </c>
      <c r="I11" s="182">
        <v>140.9</v>
      </c>
      <c r="J11" s="182">
        <v>134.30000000000001</v>
      </c>
    </row>
    <row r="12" spans="1:10" ht="37.5" customHeight="1">
      <c r="A12" s="172" t="s">
        <v>218</v>
      </c>
      <c r="B12" s="182">
        <v>155</v>
      </c>
      <c r="C12" s="182">
        <v>162.6</v>
      </c>
      <c r="D12" s="182">
        <v>133.5</v>
      </c>
      <c r="E12" s="182">
        <v>155.5</v>
      </c>
      <c r="F12" s="182">
        <v>158.80000000000001</v>
      </c>
      <c r="G12" s="182">
        <v>145</v>
      </c>
      <c r="H12" s="182">
        <v>155.69999999999999</v>
      </c>
      <c r="I12" s="182">
        <v>161</v>
      </c>
      <c r="J12" s="182">
        <v>149.5</v>
      </c>
    </row>
    <row r="13" spans="1:10" ht="37.5" customHeight="1">
      <c r="A13" s="172" t="s">
        <v>219</v>
      </c>
      <c r="B13" s="182">
        <v>163.80000000000001</v>
      </c>
      <c r="C13" s="182">
        <v>181.4</v>
      </c>
      <c r="D13" s="182">
        <v>104.1</v>
      </c>
      <c r="E13" s="182">
        <v>163.4</v>
      </c>
      <c r="F13" s="182">
        <v>181.6</v>
      </c>
      <c r="G13" s="182">
        <v>104.1</v>
      </c>
      <c r="H13" s="182">
        <v>145.80000000000001</v>
      </c>
      <c r="I13" s="182">
        <v>169.5</v>
      </c>
      <c r="J13" s="182">
        <v>98.8</v>
      </c>
    </row>
    <row r="14" spans="1:10" ht="37.5" customHeight="1">
      <c r="A14" s="172" t="s">
        <v>220</v>
      </c>
      <c r="B14" s="182">
        <v>125.4</v>
      </c>
      <c r="C14" s="182">
        <v>150.30000000000001</v>
      </c>
      <c r="D14" s="182">
        <v>105.4</v>
      </c>
      <c r="E14" s="182">
        <v>119</v>
      </c>
      <c r="F14" s="182">
        <v>143.69999999999999</v>
      </c>
      <c r="G14" s="182">
        <v>99.4</v>
      </c>
      <c r="H14" s="182">
        <v>126.7</v>
      </c>
      <c r="I14" s="182">
        <v>150.30000000000001</v>
      </c>
      <c r="J14" s="182">
        <v>102.9</v>
      </c>
    </row>
    <row r="15" spans="1:10" ht="37.5" customHeight="1">
      <c r="A15" s="172" t="s">
        <v>221</v>
      </c>
      <c r="B15" s="182">
        <v>145.6</v>
      </c>
      <c r="C15" s="182">
        <v>165.7</v>
      </c>
      <c r="D15" s="182">
        <v>132.4</v>
      </c>
      <c r="E15" s="182">
        <v>141.5</v>
      </c>
      <c r="F15" s="182">
        <v>160.19999999999999</v>
      </c>
      <c r="G15" s="182">
        <v>131.1</v>
      </c>
      <c r="H15" s="182">
        <v>136.9</v>
      </c>
      <c r="I15" s="182">
        <v>157.5</v>
      </c>
      <c r="J15" s="182">
        <v>127.5</v>
      </c>
    </row>
    <row r="16" spans="1:10" ht="37.5" customHeight="1">
      <c r="A16" s="172" t="s">
        <v>222</v>
      </c>
      <c r="B16" s="182">
        <v>132.80000000000001</v>
      </c>
      <c r="C16" s="182">
        <v>151.69999999999999</v>
      </c>
      <c r="D16" s="182">
        <v>111.7</v>
      </c>
      <c r="E16" s="182">
        <v>125.5</v>
      </c>
      <c r="F16" s="182">
        <v>140.80000000000001</v>
      </c>
      <c r="G16" s="182">
        <v>104.1</v>
      </c>
      <c r="H16" s="182">
        <v>135.19999999999999</v>
      </c>
      <c r="I16" s="182">
        <v>152</v>
      </c>
      <c r="J16" s="182">
        <v>107.7</v>
      </c>
    </row>
    <row r="17" spans="1:10" ht="37.5" customHeight="1">
      <c r="A17" s="172" t="s">
        <v>223</v>
      </c>
      <c r="B17" s="182">
        <v>144.5</v>
      </c>
      <c r="C17" s="182">
        <v>152.6</v>
      </c>
      <c r="D17" s="182">
        <v>124.6</v>
      </c>
      <c r="E17" s="182">
        <v>143.80000000000001</v>
      </c>
      <c r="F17" s="182">
        <v>151.1</v>
      </c>
      <c r="G17" s="182">
        <v>130</v>
      </c>
      <c r="H17" s="182">
        <v>142.19999999999999</v>
      </c>
      <c r="I17" s="182">
        <v>151.80000000000001</v>
      </c>
      <c r="J17" s="182">
        <v>124.3</v>
      </c>
    </row>
    <row r="18" spans="1:10" ht="37.5" customHeight="1">
      <c r="A18" s="172" t="s">
        <v>224</v>
      </c>
      <c r="B18" s="182">
        <v>87.6</v>
      </c>
      <c r="C18" s="182">
        <v>102.5</v>
      </c>
      <c r="D18" s="182">
        <v>79.5</v>
      </c>
      <c r="E18" s="182">
        <v>86</v>
      </c>
      <c r="F18" s="182">
        <v>96.9</v>
      </c>
      <c r="G18" s="182">
        <v>79.2</v>
      </c>
      <c r="H18" s="182">
        <v>76.8</v>
      </c>
      <c r="I18" s="182">
        <v>81.7</v>
      </c>
      <c r="J18" s="182">
        <v>73.5</v>
      </c>
    </row>
    <row r="19" spans="1:10" ht="37.5" customHeight="1">
      <c r="A19" s="172" t="s">
        <v>225</v>
      </c>
      <c r="B19" s="182">
        <v>122.9</v>
      </c>
      <c r="C19" s="182">
        <v>143</v>
      </c>
      <c r="D19" s="182">
        <v>110.1</v>
      </c>
      <c r="E19" s="182">
        <v>121.9</v>
      </c>
      <c r="F19" s="182">
        <v>136.30000000000001</v>
      </c>
      <c r="G19" s="182">
        <v>110.3</v>
      </c>
      <c r="H19" s="182">
        <v>98.5</v>
      </c>
      <c r="I19" s="182">
        <v>115.6</v>
      </c>
      <c r="J19" s="182">
        <v>83.7</v>
      </c>
    </row>
    <row r="20" spans="1:10" ht="37.5" customHeight="1">
      <c r="A20" s="172" t="s">
        <v>226</v>
      </c>
      <c r="B20" s="182">
        <v>122.9</v>
      </c>
      <c r="C20" s="182">
        <v>130.19999999999999</v>
      </c>
      <c r="D20" s="182">
        <v>116.5</v>
      </c>
      <c r="E20" s="182">
        <v>114</v>
      </c>
      <c r="F20" s="182">
        <v>121.7</v>
      </c>
      <c r="G20" s="182">
        <v>106.4</v>
      </c>
      <c r="H20" s="182">
        <v>118.1</v>
      </c>
      <c r="I20" s="182">
        <v>127.2</v>
      </c>
      <c r="J20" s="182">
        <v>110</v>
      </c>
    </row>
    <row r="21" spans="1:10" ht="37.5" customHeight="1">
      <c r="A21" s="172" t="s">
        <v>227</v>
      </c>
      <c r="B21" s="182">
        <v>129</v>
      </c>
      <c r="C21" s="182">
        <v>138.6</v>
      </c>
      <c r="D21" s="182">
        <v>125.2</v>
      </c>
      <c r="E21" s="182">
        <v>121.1</v>
      </c>
      <c r="F21" s="182">
        <v>127.2</v>
      </c>
      <c r="G21" s="182">
        <v>118.9</v>
      </c>
      <c r="H21" s="182">
        <v>121.3</v>
      </c>
      <c r="I21" s="182">
        <v>121.8</v>
      </c>
      <c r="J21" s="182">
        <v>121.2</v>
      </c>
    </row>
    <row r="22" spans="1:10" ht="37.5" customHeight="1">
      <c r="A22" s="172" t="s">
        <v>228</v>
      </c>
      <c r="B22" s="182">
        <v>148.6</v>
      </c>
      <c r="C22" s="182">
        <v>159</v>
      </c>
      <c r="D22" s="182">
        <v>134.6</v>
      </c>
      <c r="E22" s="182">
        <v>144.1</v>
      </c>
      <c r="F22" s="182">
        <v>153.6</v>
      </c>
      <c r="G22" s="182">
        <v>130.80000000000001</v>
      </c>
      <c r="H22" s="182">
        <v>139.5</v>
      </c>
      <c r="I22" s="182">
        <v>148.6</v>
      </c>
      <c r="J22" s="182">
        <v>125.4</v>
      </c>
    </row>
    <row r="23" spans="1:10" ht="37.5" customHeight="1">
      <c r="A23" s="177" t="s">
        <v>229</v>
      </c>
      <c r="B23" s="184">
        <v>137</v>
      </c>
      <c r="C23" s="184">
        <v>160</v>
      </c>
      <c r="D23" s="184">
        <v>112.2</v>
      </c>
      <c r="E23" s="184">
        <v>135.30000000000001</v>
      </c>
      <c r="F23" s="184">
        <v>157.1</v>
      </c>
      <c r="G23" s="184">
        <v>107.9</v>
      </c>
      <c r="H23" s="184">
        <v>132.9</v>
      </c>
      <c r="I23" s="184">
        <v>154.5</v>
      </c>
      <c r="J23" s="184">
        <v>105.3</v>
      </c>
    </row>
    <row r="24" spans="1:10" ht="15" customHeight="1">
      <c r="A24" s="185"/>
      <c r="B24" s="185"/>
      <c r="C24" s="185"/>
      <c r="D24" s="185"/>
      <c r="E24" s="185"/>
      <c r="F24" s="185"/>
      <c r="G24" s="185"/>
      <c r="H24" s="185"/>
      <c r="I24" s="185"/>
      <c r="J24" s="180" t="s">
        <v>230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24"/>
  <sheetViews>
    <sheetView view="pageBreakPreview" topLeftCell="B2" zoomScale="110" zoomScaleNormal="110" zoomScaleSheetLayoutView="110" workbookViewId="0"/>
  </sheetViews>
  <sheetFormatPr defaultColWidth="8.75" defaultRowHeight="15" customHeight="1"/>
  <cols>
    <col min="1" max="1" width="18.75" style="163" customWidth="1"/>
    <col min="2" max="2" width="8.125" style="163" customWidth="1"/>
    <col min="3" max="3" width="7.5" style="163" customWidth="1"/>
    <col min="4" max="4" width="8.125" style="163" customWidth="1"/>
    <col min="5" max="5" width="7.5" style="163" customWidth="1"/>
    <col min="6" max="8" width="8.75" style="163" customWidth="1"/>
    <col min="9" max="9" width="10" style="163" customWidth="1"/>
    <col min="10" max="10" width="18.75" style="163" customWidth="1"/>
    <col min="11" max="11" width="8.125" style="163" customWidth="1"/>
    <col min="12" max="12" width="7.5" style="163" customWidth="1"/>
    <col min="13" max="13" width="8.125" style="163" customWidth="1"/>
    <col min="14" max="14" width="7.5" style="163" customWidth="1"/>
    <col min="15" max="17" width="8.75" style="163" customWidth="1"/>
    <col min="18" max="18" width="10" style="163" customWidth="1"/>
    <col min="19" max="16384" width="8.75" style="163"/>
  </cols>
  <sheetData>
    <row r="1" spans="1:18" s="188" customFormat="1" ht="15" customHeight="1">
      <c r="A1" s="728" t="s">
        <v>763</v>
      </c>
    </row>
    <row r="2" spans="1:18" s="188" customFormat="1" ht="15" customHeight="1"/>
    <row r="3" spans="1:18" ht="15" customHeight="1">
      <c r="A3" s="161" t="s">
        <v>234</v>
      </c>
      <c r="B3" s="162"/>
      <c r="C3" s="162"/>
      <c r="D3" s="162"/>
      <c r="E3" s="162"/>
      <c r="F3" s="162"/>
      <c r="G3" s="162"/>
      <c r="H3" s="162"/>
      <c r="I3" s="162"/>
      <c r="J3" s="161"/>
      <c r="K3" s="162"/>
      <c r="L3" s="162"/>
      <c r="M3" s="162"/>
      <c r="N3" s="162"/>
      <c r="O3" s="162"/>
      <c r="P3" s="162"/>
      <c r="Q3" s="162"/>
      <c r="R3" s="162"/>
    </row>
    <row r="4" spans="1:18" s="188" customFormat="1" ht="15" customHeight="1">
      <c r="A4" s="186" t="s">
        <v>235</v>
      </c>
      <c r="B4" s="187"/>
      <c r="C4" s="187"/>
      <c r="D4" s="187"/>
      <c r="E4" s="187"/>
      <c r="F4" s="187"/>
      <c r="G4" s="187"/>
      <c r="H4" s="187"/>
      <c r="I4" s="167" t="s">
        <v>236</v>
      </c>
      <c r="J4" s="186" t="s">
        <v>237</v>
      </c>
      <c r="K4" s="187"/>
      <c r="L4" s="187"/>
      <c r="M4" s="187"/>
      <c r="N4" s="187"/>
      <c r="O4" s="187"/>
      <c r="P4" s="187"/>
      <c r="Q4" s="187"/>
      <c r="R4" s="167" t="s">
        <v>236</v>
      </c>
    </row>
    <row r="5" spans="1:18" ht="15" customHeight="1">
      <c r="A5" s="592" t="s">
        <v>205</v>
      </c>
      <c r="B5" s="593" t="s">
        <v>238</v>
      </c>
      <c r="C5" s="594"/>
      <c r="D5" s="593" t="s">
        <v>239</v>
      </c>
      <c r="E5" s="594"/>
      <c r="F5" s="594"/>
      <c r="G5" s="592"/>
      <c r="H5" s="593" t="s">
        <v>240</v>
      </c>
      <c r="I5" s="594"/>
      <c r="J5" s="592" t="s">
        <v>205</v>
      </c>
      <c r="K5" s="593" t="s">
        <v>238</v>
      </c>
      <c r="L5" s="594"/>
      <c r="M5" s="593" t="s">
        <v>239</v>
      </c>
      <c r="N5" s="594"/>
      <c r="O5" s="594"/>
      <c r="P5" s="592"/>
      <c r="Q5" s="593" t="s">
        <v>240</v>
      </c>
      <c r="R5" s="594"/>
    </row>
    <row r="6" spans="1:18" ht="30" customHeight="1">
      <c r="A6" s="592"/>
      <c r="B6" s="189" t="s">
        <v>241</v>
      </c>
      <c r="C6" s="189" t="s">
        <v>242</v>
      </c>
      <c r="D6" s="189" t="s">
        <v>241</v>
      </c>
      <c r="E6" s="189" t="s">
        <v>242</v>
      </c>
      <c r="F6" s="190" t="s">
        <v>243</v>
      </c>
      <c r="G6" s="190" t="s">
        <v>244</v>
      </c>
      <c r="H6" s="189" t="s">
        <v>241</v>
      </c>
      <c r="I6" s="191" t="s">
        <v>245</v>
      </c>
      <c r="J6" s="592"/>
      <c r="K6" s="189" t="s">
        <v>241</v>
      </c>
      <c r="L6" s="189" t="s">
        <v>242</v>
      </c>
      <c r="M6" s="189" t="s">
        <v>241</v>
      </c>
      <c r="N6" s="189" t="s">
        <v>242</v>
      </c>
      <c r="O6" s="190" t="s">
        <v>243</v>
      </c>
      <c r="P6" s="190" t="s">
        <v>244</v>
      </c>
      <c r="Q6" s="189" t="s">
        <v>241</v>
      </c>
      <c r="R6" s="191" t="s">
        <v>245</v>
      </c>
    </row>
    <row r="7" spans="1:18" ht="37.5" customHeight="1">
      <c r="A7" s="170" t="s">
        <v>212</v>
      </c>
      <c r="B7" s="192">
        <v>287873</v>
      </c>
      <c r="C7" s="193">
        <v>0.7</v>
      </c>
      <c r="D7" s="194">
        <v>242672</v>
      </c>
      <c r="E7" s="193">
        <v>0</v>
      </c>
      <c r="F7" s="194">
        <v>225006</v>
      </c>
      <c r="G7" s="194">
        <v>17666</v>
      </c>
      <c r="H7" s="194">
        <v>45201</v>
      </c>
      <c r="I7" s="195">
        <v>2143</v>
      </c>
      <c r="J7" s="170" t="s">
        <v>212</v>
      </c>
      <c r="K7" s="192">
        <v>285462</v>
      </c>
      <c r="L7" s="193">
        <v>-0.8</v>
      </c>
      <c r="M7" s="194">
        <v>243163</v>
      </c>
      <c r="N7" s="193">
        <v>0.2</v>
      </c>
      <c r="O7" s="194">
        <v>227789</v>
      </c>
      <c r="P7" s="194">
        <v>15374</v>
      </c>
      <c r="Q7" s="194">
        <v>42299</v>
      </c>
      <c r="R7" s="195">
        <v>-2902</v>
      </c>
    </row>
    <row r="8" spans="1:18" ht="37.5" customHeight="1">
      <c r="A8" s="172" t="s">
        <v>213</v>
      </c>
      <c r="B8" s="196" t="s">
        <v>214</v>
      </c>
      <c r="C8" s="197" t="s">
        <v>214</v>
      </c>
      <c r="D8" s="198" t="s">
        <v>214</v>
      </c>
      <c r="E8" s="197" t="s">
        <v>214</v>
      </c>
      <c r="F8" s="198" t="s">
        <v>214</v>
      </c>
      <c r="G8" s="198" t="s">
        <v>214</v>
      </c>
      <c r="H8" s="198" t="s">
        <v>214</v>
      </c>
      <c r="I8" s="199" t="s">
        <v>214</v>
      </c>
      <c r="J8" s="172" t="s">
        <v>213</v>
      </c>
      <c r="K8" s="196">
        <v>391941</v>
      </c>
      <c r="L8" s="197" t="s">
        <v>246</v>
      </c>
      <c r="M8" s="198">
        <v>308833</v>
      </c>
      <c r="N8" s="197" t="s">
        <v>246</v>
      </c>
      <c r="O8" s="198">
        <v>279235</v>
      </c>
      <c r="P8" s="198">
        <v>29598</v>
      </c>
      <c r="Q8" s="198">
        <v>83108</v>
      </c>
      <c r="R8" s="199" t="s">
        <v>246</v>
      </c>
    </row>
    <row r="9" spans="1:18" ht="37.5" customHeight="1">
      <c r="A9" s="172" t="s">
        <v>215</v>
      </c>
      <c r="B9" s="200">
        <v>453789</v>
      </c>
      <c r="C9" s="197">
        <v>3.8</v>
      </c>
      <c r="D9" s="198">
        <v>379555</v>
      </c>
      <c r="E9" s="197">
        <v>7.5</v>
      </c>
      <c r="F9" s="198">
        <v>352989</v>
      </c>
      <c r="G9" s="198">
        <v>26566</v>
      </c>
      <c r="H9" s="198">
        <v>74234</v>
      </c>
      <c r="I9" s="199" t="s">
        <v>247</v>
      </c>
      <c r="J9" s="172" t="s">
        <v>215</v>
      </c>
      <c r="K9" s="196">
        <v>439902</v>
      </c>
      <c r="L9" s="197">
        <v>-3</v>
      </c>
      <c r="M9" s="198">
        <v>374688</v>
      </c>
      <c r="N9" s="197">
        <v>-1.3</v>
      </c>
      <c r="O9" s="198">
        <v>347666</v>
      </c>
      <c r="P9" s="198">
        <v>27022</v>
      </c>
      <c r="Q9" s="198">
        <v>65214</v>
      </c>
      <c r="R9" s="199">
        <v>-9020</v>
      </c>
    </row>
    <row r="10" spans="1:18" ht="37.5" customHeight="1">
      <c r="A10" s="172" t="s">
        <v>216</v>
      </c>
      <c r="B10" s="200">
        <v>361591</v>
      </c>
      <c r="C10" s="197">
        <v>-0.9</v>
      </c>
      <c r="D10" s="198">
        <v>298981</v>
      </c>
      <c r="E10" s="197">
        <v>-1.2</v>
      </c>
      <c r="F10" s="198">
        <v>273439</v>
      </c>
      <c r="G10" s="198">
        <v>25542</v>
      </c>
      <c r="H10" s="198">
        <v>62610</v>
      </c>
      <c r="I10" s="199" t="s">
        <v>248</v>
      </c>
      <c r="J10" s="172" t="s">
        <v>216</v>
      </c>
      <c r="K10" s="196">
        <v>358343</v>
      </c>
      <c r="L10" s="197">
        <v>-1</v>
      </c>
      <c r="M10" s="198">
        <v>299771</v>
      </c>
      <c r="N10" s="197">
        <v>0.3</v>
      </c>
      <c r="O10" s="198">
        <v>279908</v>
      </c>
      <c r="P10" s="198">
        <v>19863</v>
      </c>
      <c r="Q10" s="198">
        <v>58572</v>
      </c>
      <c r="R10" s="199">
        <v>-4038</v>
      </c>
    </row>
    <row r="11" spans="1:18" ht="37.5" customHeight="1">
      <c r="A11" s="172" t="s">
        <v>217</v>
      </c>
      <c r="B11" s="200">
        <v>522483</v>
      </c>
      <c r="C11" s="197">
        <v>0.4</v>
      </c>
      <c r="D11" s="198">
        <v>439788</v>
      </c>
      <c r="E11" s="197">
        <v>-1</v>
      </c>
      <c r="F11" s="198">
        <v>395330</v>
      </c>
      <c r="G11" s="198">
        <v>44458</v>
      </c>
      <c r="H11" s="198">
        <v>82695</v>
      </c>
      <c r="I11" s="199">
        <v>8856</v>
      </c>
      <c r="J11" s="172" t="s">
        <v>217</v>
      </c>
      <c r="K11" s="196">
        <v>523815</v>
      </c>
      <c r="L11" s="197">
        <v>0.5</v>
      </c>
      <c r="M11" s="198">
        <v>426375</v>
      </c>
      <c r="N11" s="197">
        <v>-2.9</v>
      </c>
      <c r="O11" s="198">
        <v>389919</v>
      </c>
      <c r="P11" s="198">
        <v>36456</v>
      </c>
      <c r="Q11" s="198">
        <v>97440</v>
      </c>
      <c r="R11" s="199">
        <v>14745</v>
      </c>
    </row>
    <row r="12" spans="1:18" ht="37.5" customHeight="1">
      <c r="A12" s="172" t="s">
        <v>218</v>
      </c>
      <c r="B12" s="200">
        <v>421514</v>
      </c>
      <c r="C12" s="197">
        <v>1</v>
      </c>
      <c r="D12" s="198">
        <v>333472</v>
      </c>
      <c r="E12" s="197">
        <v>-1.1000000000000001</v>
      </c>
      <c r="F12" s="198">
        <v>306410</v>
      </c>
      <c r="G12" s="198">
        <v>27062</v>
      </c>
      <c r="H12" s="198">
        <v>88042</v>
      </c>
      <c r="I12" s="199">
        <v>9006</v>
      </c>
      <c r="J12" s="172" t="s">
        <v>218</v>
      </c>
      <c r="K12" s="196">
        <v>345122</v>
      </c>
      <c r="L12" s="197">
        <v>-18.100000000000001</v>
      </c>
      <c r="M12" s="198">
        <v>281260</v>
      </c>
      <c r="N12" s="197">
        <v>-15.7</v>
      </c>
      <c r="O12" s="198">
        <v>258539</v>
      </c>
      <c r="P12" s="198">
        <v>22721</v>
      </c>
      <c r="Q12" s="198">
        <v>63862</v>
      </c>
      <c r="R12" s="199">
        <v>-24180</v>
      </c>
    </row>
    <row r="13" spans="1:18" ht="37.5" customHeight="1">
      <c r="A13" s="172" t="s">
        <v>219</v>
      </c>
      <c r="B13" s="200">
        <v>324317</v>
      </c>
      <c r="C13" s="197">
        <v>13.8</v>
      </c>
      <c r="D13" s="198">
        <v>282025</v>
      </c>
      <c r="E13" s="197">
        <v>8.9</v>
      </c>
      <c r="F13" s="198">
        <v>238938</v>
      </c>
      <c r="G13" s="198">
        <v>43087</v>
      </c>
      <c r="H13" s="198">
        <v>42292</v>
      </c>
      <c r="I13" s="199">
        <v>16929</v>
      </c>
      <c r="J13" s="172" t="s">
        <v>219</v>
      </c>
      <c r="K13" s="196">
        <v>263058</v>
      </c>
      <c r="L13" s="197">
        <v>-18.7</v>
      </c>
      <c r="M13" s="198">
        <v>236795</v>
      </c>
      <c r="N13" s="197">
        <v>-15.9</v>
      </c>
      <c r="O13" s="198">
        <v>207878</v>
      </c>
      <c r="P13" s="198">
        <v>28917</v>
      </c>
      <c r="Q13" s="198">
        <v>26263</v>
      </c>
      <c r="R13" s="199">
        <v>-16029</v>
      </c>
    </row>
    <row r="14" spans="1:18" ht="37.5" customHeight="1">
      <c r="A14" s="172" t="s">
        <v>220</v>
      </c>
      <c r="B14" s="200">
        <v>225627</v>
      </c>
      <c r="C14" s="197">
        <v>-0.2</v>
      </c>
      <c r="D14" s="198">
        <v>192382</v>
      </c>
      <c r="E14" s="197">
        <v>-2</v>
      </c>
      <c r="F14" s="198">
        <v>181267</v>
      </c>
      <c r="G14" s="198">
        <v>11115</v>
      </c>
      <c r="H14" s="198">
        <v>33245</v>
      </c>
      <c r="I14" s="199">
        <v>2965</v>
      </c>
      <c r="J14" s="172" t="s">
        <v>220</v>
      </c>
      <c r="K14" s="196">
        <v>245890</v>
      </c>
      <c r="L14" s="197">
        <v>9.1</v>
      </c>
      <c r="M14" s="198">
        <v>208988</v>
      </c>
      <c r="N14" s="197">
        <v>8.6999999999999993</v>
      </c>
      <c r="O14" s="198">
        <v>195883</v>
      </c>
      <c r="P14" s="198">
        <v>13105</v>
      </c>
      <c r="Q14" s="198">
        <v>36902</v>
      </c>
      <c r="R14" s="199">
        <v>3657</v>
      </c>
    </row>
    <row r="15" spans="1:18" ht="37.5" customHeight="1">
      <c r="A15" s="172" t="s">
        <v>221</v>
      </c>
      <c r="B15" s="200">
        <v>423453</v>
      </c>
      <c r="C15" s="197">
        <v>2.9</v>
      </c>
      <c r="D15" s="198">
        <v>320504</v>
      </c>
      <c r="E15" s="197">
        <v>1.5</v>
      </c>
      <c r="F15" s="198">
        <v>295776</v>
      </c>
      <c r="G15" s="198">
        <v>24728</v>
      </c>
      <c r="H15" s="198">
        <v>102949</v>
      </c>
      <c r="I15" s="199">
        <v>8242</v>
      </c>
      <c r="J15" s="172" t="s">
        <v>221</v>
      </c>
      <c r="K15" s="196">
        <v>413600</v>
      </c>
      <c r="L15" s="197">
        <v>-2.2000000000000002</v>
      </c>
      <c r="M15" s="198">
        <v>323327</v>
      </c>
      <c r="N15" s="197">
        <v>0.9</v>
      </c>
      <c r="O15" s="198">
        <v>301672</v>
      </c>
      <c r="P15" s="198">
        <v>21655</v>
      </c>
      <c r="Q15" s="198">
        <v>90273</v>
      </c>
      <c r="R15" s="199">
        <v>-12676</v>
      </c>
    </row>
    <row r="16" spans="1:18" ht="37.5" customHeight="1">
      <c r="A16" s="172" t="s">
        <v>222</v>
      </c>
      <c r="B16" s="200">
        <v>238714</v>
      </c>
      <c r="C16" s="197">
        <v>-9.3000000000000007</v>
      </c>
      <c r="D16" s="198">
        <v>206444</v>
      </c>
      <c r="E16" s="197">
        <v>-8.6999999999999993</v>
      </c>
      <c r="F16" s="198">
        <v>192270</v>
      </c>
      <c r="G16" s="198">
        <v>14174</v>
      </c>
      <c r="H16" s="198">
        <v>32270</v>
      </c>
      <c r="I16" s="199" t="s">
        <v>249</v>
      </c>
      <c r="J16" s="172" t="s">
        <v>222</v>
      </c>
      <c r="K16" s="196">
        <v>295905</v>
      </c>
      <c r="L16" s="197">
        <v>23.9</v>
      </c>
      <c r="M16" s="198">
        <v>247999</v>
      </c>
      <c r="N16" s="197">
        <v>20.100000000000001</v>
      </c>
      <c r="O16" s="198">
        <v>234214</v>
      </c>
      <c r="P16" s="198">
        <v>13785</v>
      </c>
      <c r="Q16" s="198">
        <v>47906</v>
      </c>
      <c r="R16" s="199">
        <v>15636</v>
      </c>
    </row>
    <row r="17" spans="1:18" ht="37.5" customHeight="1">
      <c r="A17" s="172" t="s">
        <v>223</v>
      </c>
      <c r="B17" s="200">
        <v>430946</v>
      </c>
      <c r="C17" s="197">
        <v>-6.8</v>
      </c>
      <c r="D17" s="198">
        <v>343601</v>
      </c>
      <c r="E17" s="197">
        <v>-6.1</v>
      </c>
      <c r="F17" s="198">
        <v>325759</v>
      </c>
      <c r="G17" s="198">
        <v>17842</v>
      </c>
      <c r="H17" s="198">
        <v>87345</v>
      </c>
      <c r="I17" s="199" t="s">
        <v>250</v>
      </c>
      <c r="J17" s="172" t="s">
        <v>223</v>
      </c>
      <c r="K17" s="196">
        <v>443044</v>
      </c>
      <c r="L17" s="197">
        <v>2.7</v>
      </c>
      <c r="M17" s="198">
        <v>357764</v>
      </c>
      <c r="N17" s="197">
        <v>4.0999999999999996</v>
      </c>
      <c r="O17" s="198">
        <v>336193</v>
      </c>
      <c r="P17" s="198">
        <v>21571</v>
      </c>
      <c r="Q17" s="198">
        <v>85280</v>
      </c>
      <c r="R17" s="199">
        <v>-2065</v>
      </c>
    </row>
    <row r="18" spans="1:18" ht="37.5" customHeight="1">
      <c r="A18" s="172" t="s">
        <v>224</v>
      </c>
      <c r="B18" s="200">
        <v>110806</v>
      </c>
      <c r="C18" s="197">
        <v>1.2</v>
      </c>
      <c r="D18" s="198">
        <v>103809</v>
      </c>
      <c r="E18" s="197">
        <v>1.4</v>
      </c>
      <c r="F18" s="198">
        <v>97021</v>
      </c>
      <c r="G18" s="198">
        <v>6788</v>
      </c>
      <c r="H18" s="198">
        <v>6997</v>
      </c>
      <c r="I18" s="199" t="s">
        <v>251</v>
      </c>
      <c r="J18" s="172" t="s">
        <v>224</v>
      </c>
      <c r="K18" s="196">
        <v>98735</v>
      </c>
      <c r="L18" s="197">
        <v>-10.9</v>
      </c>
      <c r="M18" s="198">
        <v>94246</v>
      </c>
      <c r="N18" s="197">
        <v>-9.3000000000000007</v>
      </c>
      <c r="O18" s="198">
        <v>89902</v>
      </c>
      <c r="P18" s="198">
        <v>4344</v>
      </c>
      <c r="Q18" s="198">
        <v>4489</v>
      </c>
      <c r="R18" s="199">
        <v>-2508</v>
      </c>
    </row>
    <row r="19" spans="1:18" ht="37.5" customHeight="1">
      <c r="A19" s="172" t="s">
        <v>225</v>
      </c>
      <c r="B19" s="200">
        <v>196339</v>
      </c>
      <c r="C19" s="197">
        <v>7.4</v>
      </c>
      <c r="D19" s="198">
        <v>179158</v>
      </c>
      <c r="E19" s="197">
        <v>4.4000000000000004</v>
      </c>
      <c r="F19" s="198">
        <v>170727</v>
      </c>
      <c r="G19" s="198">
        <v>8431</v>
      </c>
      <c r="H19" s="198">
        <v>17181</v>
      </c>
      <c r="I19" s="199">
        <v>6163</v>
      </c>
      <c r="J19" s="172" t="s">
        <v>225</v>
      </c>
      <c r="K19" s="196">
        <v>182733</v>
      </c>
      <c r="L19" s="197">
        <v>-6.8</v>
      </c>
      <c r="M19" s="198">
        <v>167831</v>
      </c>
      <c r="N19" s="197">
        <v>-6.4</v>
      </c>
      <c r="O19" s="198">
        <v>162493</v>
      </c>
      <c r="P19" s="198">
        <v>5338</v>
      </c>
      <c r="Q19" s="198">
        <v>14902</v>
      </c>
      <c r="R19" s="199">
        <v>-2279</v>
      </c>
    </row>
    <row r="20" spans="1:18" ht="37.5" customHeight="1">
      <c r="A20" s="172" t="s">
        <v>226</v>
      </c>
      <c r="B20" s="200">
        <v>351957</v>
      </c>
      <c r="C20" s="197">
        <v>-0.8</v>
      </c>
      <c r="D20" s="198">
        <v>272838</v>
      </c>
      <c r="E20" s="197">
        <v>-4.8</v>
      </c>
      <c r="F20" s="198">
        <v>269440</v>
      </c>
      <c r="G20" s="198">
        <v>3398</v>
      </c>
      <c r="H20" s="198">
        <v>79119</v>
      </c>
      <c r="I20" s="199">
        <v>10178</v>
      </c>
      <c r="J20" s="172" t="s">
        <v>226</v>
      </c>
      <c r="K20" s="196">
        <v>359037</v>
      </c>
      <c r="L20" s="197">
        <v>2</v>
      </c>
      <c r="M20" s="198">
        <v>282873</v>
      </c>
      <c r="N20" s="197">
        <v>3.8</v>
      </c>
      <c r="O20" s="198">
        <v>279974</v>
      </c>
      <c r="P20" s="198">
        <v>2899</v>
      </c>
      <c r="Q20" s="198">
        <v>76164</v>
      </c>
      <c r="R20" s="199">
        <v>-2955</v>
      </c>
    </row>
    <row r="21" spans="1:18" ht="37.5" customHeight="1">
      <c r="A21" s="172" t="s">
        <v>227</v>
      </c>
      <c r="B21" s="200">
        <v>282216</v>
      </c>
      <c r="C21" s="197">
        <v>-1</v>
      </c>
      <c r="D21" s="198">
        <v>242152</v>
      </c>
      <c r="E21" s="197">
        <v>-1.5</v>
      </c>
      <c r="F21" s="198">
        <v>229609</v>
      </c>
      <c r="G21" s="198">
        <v>12543</v>
      </c>
      <c r="H21" s="198">
        <v>40064</v>
      </c>
      <c r="I21" s="199">
        <v>557</v>
      </c>
      <c r="J21" s="172" t="s">
        <v>227</v>
      </c>
      <c r="K21" s="196">
        <v>291731</v>
      </c>
      <c r="L21" s="197">
        <v>3.4</v>
      </c>
      <c r="M21" s="198">
        <v>252853</v>
      </c>
      <c r="N21" s="197">
        <v>4.5</v>
      </c>
      <c r="O21" s="198">
        <v>241008</v>
      </c>
      <c r="P21" s="198">
        <v>11845</v>
      </c>
      <c r="Q21" s="198">
        <v>38878</v>
      </c>
      <c r="R21" s="199">
        <v>-1186</v>
      </c>
    </row>
    <row r="22" spans="1:18" ht="37.5" customHeight="1">
      <c r="A22" s="172" t="s">
        <v>228</v>
      </c>
      <c r="B22" s="201">
        <v>421573</v>
      </c>
      <c r="C22" s="197">
        <v>-4.5</v>
      </c>
      <c r="D22" s="198">
        <v>316454</v>
      </c>
      <c r="E22" s="197">
        <v>1.2</v>
      </c>
      <c r="F22" s="198">
        <v>298636</v>
      </c>
      <c r="G22" s="198">
        <v>17818</v>
      </c>
      <c r="H22" s="198">
        <v>105119</v>
      </c>
      <c r="I22" s="199" t="s">
        <v>252</v>
      </c>
      <c r="J22" s="172" t="s">
        <v>228</v>
      </c>
      <c r="K22" s="196">
        <v>371948</v>
      </c>
      <c r="L22" s="197">
        <v>-11.6</v>
      </c>
      <c r="M22" s="198">
        <v>289464</v>
      </c>
      <c r="N22" s="197">
        <v>-8.5</v>
      </c>
      <c r="O22" s="198">
        <v>272503</v>
      </c>
      <c r="P22" s="198">
        <v>16961</v>
      </c>
      <c r="Q22" s="198">
        <v>82484</v>
      </c>
      <c r="R22" s="199">
        <v>-22635</v>
      </c>
    </row>
    <row r="23" spans="1:18" ht="37.5" customHeight="1">
      <c r="A23" s="177" t="s">
        <v>229</v>
      </c>
      <c r="B23" s="201">
        <v>239857</v>
      </c>
      <c r="C23" s="197">
        <v>0.5</v>
      </c>
      <c r="D23" s="198">
        <v>214276</v>
      </c>
      <c r="E23" s="197">
        <v>0.4</v>
      </c>
      <c r="F23" s="198">
        <v>197621</v>
      </c>
      <c r="G23" s="198">
        <v>16655</v>
      </c>
      <c r="H23" s="198">
        <v>25581</v>
      </c>
      <c r="I23" s="199">
        <v>475</v>
      </c>
      <c r="J23" s="177" t="s">
        <v>229</v>
      </c>
      <c r="K23" s="202">
        <v>245159</v>
      </c>
      <c r="L23" s="197">
        <v>2.2000000000000002</v>
      </c>
      <c r="M23" s="198">
        <v>217654</v>
      </c>
      <c r="N23" s="197">
        <v>1.6</v>
      </c>
      <c r="O23" s="198">
        <v>200535</v>
      </c>
      <c r="P23" s="198">
        <v>17119</v>
      </c>
      <c r="Q23" s="198">
        <v>27505</v>
      </c>
      <c r="R23" s="199">
        <v>1924</v>
      </c>
    </row>
    <row r="24" spans="1:18" ht="15.95" customHeight="1">
      <c r="A24" s="179"/>
      <c r="B24" s="185"/>
      <c r="C24" s="185"/>
      <c r="D24" s="185"/>
      <c r="E24" s="185"/>
      <c r="F24" s="185"/>
      <c r="G24" s="185"/>
      <c r="H24" s="185"/>
      <c r="I24" s="185"/>
      <c r="J24" s="179"/>
      <c r="K24" s="185"/>
      <c r="L24" s="185"/>
      <c r="M24" s="185"/>
      <c r="N24" s="185"/>
      <c r="O24" s="185"/>
      <c r="P24" s="185"/>
      <c r="Q24" s="185"/>
      <c r="R24" s="180" t="s">
        <v>230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E24"/>
  <sheetViews>
    <sheetView zoomScale="110" zoomScaleNormal="110" workbookViewId="0">
      <pane xSplit="1" ySplit="6" topLeftCell="B7" activePane="bottomRight" state="frozen"/>
      <selection activeCell="D18" sqref="D18"/>
      <selection pane="topRight" activeCell="D18" sqref="D18"/>
      <selection pane="bottomLeft" activeCell="D18" sqref="D18"/>
      <selection pane="bottomRight"/>
    </sheetView>
  </sheetViews>
  <sheetFormatPr defaultColWidth="8.75" defaultRowHeight="15" customHeight="1"/>
  <cols>
    <col min="1" max="1" width="18.75" style="207" customWidth="1"/>
    <col min="2" max="2" width="8.75" style="207" customWidth="1"/>
    <col min="3" max="4" width="6.875" style="207" customWidth="1"/>
    <col min="5" max="5" width="8.75" style="207" customWidth="1"/>
    <col min="6" max="7" width="6.875" style="207" customWidth="1"/>
    <col min="8" max="8" width="8.75" style="207" customWidth="1"/>
    <col min="9" max="10" width="6.875" style="207" customWidth="1"/>
    <col min="11" max="11" width="18.75" style="207" customWidth="1"/>
    <col min="12" max="12" width="8.75" style="207" customWidth="1"/>
    <col min="13" max="14" width="6.875" style="207" customWidth="1"/>
    <col min="15" max="15" width="8.75" style="207" customWidth="1"/>
    <col min="16" max="17" width="6.875" style="207" customWidth="1"/>
    <col min="18" max="18" width="8.75" style="207" customWidth="1"/>
    <col min="19" max="20" width="6.875" style="207" customWidth="1"/>
    <col min="21" max="21" width="10.5" style="207" bestFit="1" customWidth="1"/>
    <col min="22" max="16384" width="8.75" style="207"/>
  </cols>
  <sheetData>
    <row r="1" spans="1:31" s="729" customFormat="1" ht="15" customHeight="1">
      <c r="A1" s="728" t="s">
        <v>763</v>
      </c>
    </row>
    <row r="2" spans="1:31" s="729" customFormat="1" ht="15" customHeight="1"/>
    <row r="3" spans="1:31" ht="15" customHeight="1">
      <c r="A3" s="203" t="s">
        <v>253</v>
      </c>
      <c r="B3" s="204"/>
      <c r="C3" s="204"/>
      <c r="D3" s="204"/>
      <c r="E3" s="205"/>
      <c r="F3" s="205"/>
      <c r="G3" s="205"/>
      <c r="H3" s="205"/>
      <c r="I3" s="205"/>
      <c r="J3" s="205"/>
      <c r="K3" s="206"/>
      <c r="L3" s="205"/>
      <c r="M3" s="205"/>
      <c r="N3" s="205"/>
      <c r="O3" s="205"/>
      <c r="P3" s="205"/>
      <c r="Q3" s="205"/>
      <c r="R3" s="205"/>
      <c r="S3" s="205"/>
      <c r="T3" s="205"/>
    </row>
    <row r="4" spans="1:31" ht="15" customHeight="1">
      <c r="A4" s="186" t="s">
        <v>254</v>
      </c>
      <c r="B4" s="204"/>
      <c r="C4" s="204"/>
      <c r="D4" s="204"/>
      <c r="E4" s="205"/>
      <c r="F4" s="205"/>
      <c r="G4" s="205"/>
      <c r="H4" s="205"/>
      <c r="I4" s="205"/>
      <c r="J4" s="208" t="s">
        <v>255</v>
      </c>
      <c r="K4" s="186" t="s">
        <v>256</v>
      </c>
      <c r="L4" s="205"/>
      <c r="M4" s="205"/>
      <c r="N4" s="205"/>
      <c r="O4" s="205"/>
      <c r="P4" s="205"/>
      <c r="Q4" s="205"/>
      <c r="R4" s="205"/>
      <c r="S4" s="205"/>
      <c r="T4" s="208" t="s">
        <v>257</v>
      </c>
    </row>
    <row r="5" spans="1:31" ht="15" customHeight="1">
      <c r="A5" s="597" t="s">
        <v>258</v>
      </c>
      <c r="B5" s="595" t="s">
        <v>259</v>
      </c>
      <c r="C5" s="595"/>
      <c r="D5" s="595"/>
      <c r="E5" s="595" t="s">
        <v>260</v>
      </c>
      <c r="F5" s="595"/>
      <c r="G5" s="595"/>
      <c r="H5" s="595" t="s">
        <v>261</v>
      </c>
      <c r="I5" s="595"/>
      <c r="J5" s="596"/>
      <c r="K5" s="597" t="s">
        <v>258</v>
      </c>
      <c r="L5" s="595" t="s">
        <v>259</v>
      </c>
      <c r="M5" s="595"/>
      <c r="N5" s="595"/>
      <c r="O5" s="595" t="s">
        <v>260</v>
      </c>
      <c r="P5" s="595"/>
      <c r="Q5" s="595"/>
      <c r="R5" s="595" t="s">
        <v>261</v>
      </c>
      <c r="S5" s="595"/>
      <c r="T5" s="596"/>
    </row>
    <row r="6" spans="1:31" ht="30" customHeight="1">
      <c r="A6" s="598"/>
      <c r="B6" s="209" t="s">
        <v>262</v>
      </c>
      <c r="C6" s="210" t="s">
        <v>263</v>
      </c>
      <c r="D6" s="211" t="s">
        <v>264</v>
      </c>
      <c r="E6" s="209" t="s">
        <v>262</v>
      </c>
      <c r="F6" s="210" t="s">
        <v>263</v>
      </c>
      <c r="G6" s="211" t="s">
        <v>264</v>
      </c>
      <c r="H6" s="209" t="s">
        <v>262</v>
      </c>
      <c r="I6" s="210" t="s">
        <v>263</v>
      </c>
      <c r="J6" s="212" t="s">
        <v>264</v>
      </c>
      <c r="K6" s="598"/>
      <c r="L6" s="209" t="s">
        <v>262</v>
      </c>
      <c r="M6" s="210" t="s">
        <v>263</v>
      </c>
      <c r="N6" s="211" t="s">
        <v>264</v>
      </c>
      <c r="O6" s="209" t="s">
        <v>262</v>
      </c>
      <c r="P6" s="210" t="s">
        <v>263</v>
      </c>
      <c r="Q6" s="211" t="s">
        <v>264</v>
      </c>
      <c r="R6" s="209" t="s">
        <v>262</v>
      </c>
      <c r="S6" s="210" t="s">
        <v>263</v>
      </c>
      <c r="T6" s="212" t="s">
        <v>264</v>
      </c>
    </row>
    <row r="7" spans="1:31" ht="37.5" customHeight="1">
      <c r="A7" s="170" t="s">
        <v>212</v>
      </c>
      <c r="B7" s="89">
        <v>21440.27</v>
      </c>
      <c r="C7" s="213">
        <v>100</v>
      </c>
      <c r="D7" s="213">
        <v>39.6</v>
      </c>
      <c r="E7" s="214">
        <v>11175.34</v>
      </c>
      <c r="F7" s="213">
        <v>100</v>
      </c>
      <c r="G7" s="215">
        <v>20.8</v>
      </c>
      <c r="H7" s="214">
        <v>10264.94</v>
      </c>
      <c r="I7" s="213">
        <v>100</v>
      </c>
      <c r="J7" s="215">
        <v>59.9</v>
      </c>
      <c r="K7" s="170" t="s">
        <v>212</v>
      </c>
      <c r="L7" s="216">
        <v>21480.06</v>
      </c>
      <c r="M7" s="217">
        <v>100</v>
      </c>
      <c r="N7" s="217">
        <v>39</v>
      </c>
      <c r="O7" s="216">
        <v>11091.25</v>
      </c>
      <c r="P7" s="217">
        <v>100</v>
      </c>
      <c r="Q7" s="218">
        <v>22</v>
      </c>
      <c r="R7" s="216">
        <v>10388.81</v>
      </c>
      <c r="S7" s="217">
        <v>100</v>
      </c>
      <c r="T7" s="218">
        <v>57.2</v>
      </c>
      <c r="U7" s="219">
        <v>2148006</v>
      </c>
      <c r="V7" s="219">
        <v>1109125</v>
      </c>
      <c r="W7" s="219">
        <v>1038881</v>
      </c>
      <c r="X7" s="219"/>
      <c r="Y7" s="219"/>
      <c r="Z7" s="219"/>
      <c r="AA7" s="219"/>
      <c r="AB7" s="219"/>
      <c r="AC7" s="219"/>
      <c r="AD7" s="219"/>
      <c r="AE7" s="219"/>
    </row>
    <row r="8" spans="1:31" ht="37.5" customHeight="1">
      <c r="A8" s="172" t="s">
        <v>213</v>
      </c>
      <c r="B8" s="220" t="s">
        <v>246</v>
      </c>
      <c r="C8" s="221" t="s">
        <v>214</v>
      </c>
      <c r="D8" s="221" t="s">
        <v>246</v>
      </c>
      <c r="E8" s="222" t="s">
        <v>246</v>
      </c>
      <c r="F8" s="221" t="s">
        <v>214</v>
      </c>
      <c r="G8" s="223" t="s">
        <v>246</v>
      </c>
      <c r="H8" s="222" t="s">
        <v>246</v>
      </c>
      <c r="I8" s="221" t="s">
        <v>214</v>
      </c>
      <c r="J8" s="223" t="s">
        <v>246</v>
      </c>
      <c r="K8" s="172" t="s">
        <v>213</v>
      </c>
      <c r="L8" s="216">
        <v>1.2</v>
      </c>
      <c r="M8" s="224">
        <f>L8/$L$7*100</f>
        <v>5.5865765738084524E-3</v>
      </c>
      <c r="N8" s="225">
        <v>4.2</v>
      </c>
      <c r="O8" s="216">
        <v>1.06</v>
      </c>
      <c r="P8" s="224">
        <f>O8/$O$7*100</f>
        <v>9.5570832863743956E-3</v>
      </c>
      <c r="Q8" s="226">
        <v>3.8</v>
      </c>
      <c r="R8" s="216">
        <v>0.14000000000000001</v>
      </c>
      <c r="S8" s="224">
        <f>R8/$R$7*100</f>
        <v>1.3476038160289776E-3</v>
      </c>
      <c r="T8" s="226">
        <v>6.9</v>
      </c>
      <c r="U8" s="219">
        <v>120</v>
      </c>
      <c r="V8" s="219">
        <v>106</v>
      </c>
      <c r="W8" s="219">
        <v>14</v>
      </c>
      <c r="X8" s="219"/>
      <c r="Y8" s="219"/>
      <c r="Z8" s="219"/>
      <c r="AA8" s="219"/>
      <c r="AB8" s="219"/>
      <c r="AC8" s="219"/>
      <c r="AD8" s="219"/>
      <c r="AE8" s="219"/>
    </row>
    <row r="9" spans="1:31" ht="37.5" customHeight="1">
      <c r="A9" s="172" t="s">
        <v>215</v>
      </c>
      <c r="B9" s="89">
        <v>961.16</v>
      </c>
      <c r="C9" s="227">
        <v>4.4829659327984208</v>
      </c>
      <c r="D9" s="227">
        <v>4.0999999999999996</v>
      </c>
      <c r="E9" s="214">
        <v>814.56</v>
      </c>
      <c r="F9" s="227">
        <v>7.2889057514133802</v>
      </c>
      <c r="G9" s="228">
        <v>2.4</v>
      </c>
      <c r="H9" s="214">
        <v>146.59</v>
      </c>
      <c r="I9" s="227">
        <v>1.4280648498676076</v>
      </c>
      <c r="J9" s="228">
        <v>14.1</v>
      </c>
      <c r="K9" s="172" t="s">
        <v>215</v>
      </c>
      <c r="L9" s="216">
        <v>943</v>
      </c>
      <c r="M9" s="224">
        <f t="shared" ref="M9:M23" si="0">L9/$L$7*100</f>
        <v>4.3901180909178095</v>
      </c>
      <c r="N9" s="225">
        <v>4.2</v>
      </c>
      <c r="O9" s="216">
        <v>733.6</v>
      </c>
      <c r="P9" s="224">
        <f t="shared" ref="P9:P23" si="1">O9/$O$7*100</f>
        <v>6.6142229234757126</v>
      </c>
      <c r="Q9" s="229">
        <v>2.6</v>
      </c>
      <c r="R9" s="216">
        <v>209.4</v>
      </c>
      <c r="S9" s="224">
        <f t="shared" ref="S9:S23" si="2">R9/$R$7*100</f>
        <v>2.0156302791176279</v>
      </c>
      <c r="T9" s="229">
        <v>17</v>
      </c>
      <c r="U9" s="219">
        <v>94300</v>
      </c>
      <c r="V9" s="219">
        <v>73360</v>
      </c>
      <c r="W9" s="219">
        <v>20940</v>
      </c>
      <c r="X9" s="219"/>
      <c r="Y9" s="219"/>
      <c r="Z9" s="219"/>
      <c r="AA9" s="219"/>
      <c r="AB9" s="219"/>
      <c r="AC9" s="219"/>
      <c r="AD9" s="219"/>
      <c r="AE9" s="219"/>
    </row>
    <row r="10" spans="1:31" ht="37.5" customHeight="1">
      <c r="A10" s="172" t="s">
        <v>216</v>
      </c>
      <c r="B10" s="89">
        <v>3894.04</v>
      </c>
      <c r="C10" s="227">
        <v>18.16227127736731</v>
      </c>
      <c r="D10" s="227">
        <v>19.3</v>
      </c>
      <c r="E10" s="214">
        <v>2679.55</v>
      </c>
      <c r="F10" s="227">
        <v>23.977346550530008</v>
      </c>
      <c r="G10" s="228">
        <v>7.5</v>
      </c>
      <c r="H10" s="214">
        <v>1214.49</v>
      </c>
      <c r="I10" s="227">
        <v>11.831437884683202</v>
      </c>
      <c r="J10" s="228">
        <v>45.3</v>
      </c>
      <c r="K10" s="172" t="s">
        <v>216</v>
      </c>
      <c r="L10" s="216">
        <v>3834.63</v>
      </c>
      <c r="M10" s="224">
        <f t="shared" si="0"/>
        <v>17.852045106019258</v>
      </c>
      <c r="N10" s="225">
        <v>17</v>
      </c>
      <c r="O10" s="216">
        <v>2670.67</v>
      </c>
      <c r="P10" s="224">
        <f t="shared" si="1"/>
        <v>24.079071340020285</v>
      </c>
      <c r="Q10" s="229">
        <v>6</v>
      </c>
      <c r="R10" s="216">
        <v>1163.96</v>
      </c>
      <c r="S10" s="224">
        <f t="shared" si="2"/>
        <v>11.203978126464918</v>
      </c>
      <c r="T10" s="229">
        <v>42.2</v>
      </c>
      <c r="U10" s="219">
        <v>383463</v>
      </c>
      <c r="V10" s="219">
        <v>267067</v>
      </c>
      <c r="W10" s="219">
        <v>116396</v>
      </c>
      <c r="X10" s="219"/>
      <c r="Y10" s="219"/>
      <c r="Z10" s="219"/>
      <c r="AA10" s="219"/>
      <c r="AB10" s="219"/>
      <c r="AC10" s="219"/>
      <c r="AD10" s="219"/>
      <c r="AE10" s="219"/>
    </row>
    <row r="11" spans="1:31" ht="37.5" customHeight="1">
      <c r="A11" s="172" t="s">
        <v>217</v>
      </c>
      <c r="B11" s="89">
        <v>76.92</v>
      </c>
      <c r="C11" s="227">
        <v>0.35876413869788021</v>
      </c>
      <c r="D11" s="227">
        <v>4.5999999999999996</v>
      </c>
      <c r="E11" s="214">
        <v>66.849999999999994</v>
      </c>
      <c r="F11" s="227">
        <v>0.59819209079992197</v>
      </c>
      <c r="G11" s="228">
        <v>2</v>
      </c>
      <c r="H11" s="214">
        <v>10.07</v>
      </c>
      <c r="I11" s="227">
        <v>9.8100914374560394E-2</v>
      </c>
      <c r="J11" s="228">
        <v>21.2</v>
      </c>
      <c r="K11" s="172" t="s">
        <v>217</v>
      </c>
      <c r="L11" s="216">
        <v>76.290000000000006</v>
      </c>
      <c r="M11" s="224">
        <f t="shared" si="0"/>
        <v>0.3551666056798724</v>
      </c>
      <c r="N11" s="225">
        <v>7.7</v>
      </c>
      <c r="O11" s="216">
        <v>67.260000000000005</v>
      </c>
      <c r="P11" s="224">
        <f t="shared" si="1"/>
        <v>0.60642398286937904</v>
      </c>
      <c r="Q11" s="229">
        <v>7.4</v>
      </c>
      <c r="R11" s="216">
        <v>9.0399999999999991</v>
      </c>
      <c r="S11" s="224">
        <f t="shared" si="2"/>
        <v>8.7016703549299676E-2</v>
      </c>
      <c r="T11" s="229">
        <v>8.3000000000000007</v>
      </c>
      <c r="U11" s="219">
        <v>7629</v>
      </c>
      <c r="V11" s="219">
        <v>6726</v>
      </c>
      <c r="W11" s="219">
        <v>904</v>
      </c>
      <c r="X11" s="219"/>
      <c r="Y11" s="219"/>
      <c r="Z11" s="219"/>
      <c r="AA11" s="219"/>
      <c r="AB11" s="219"/>
      <c r="AC11" s="219"/>
      <c r="AD11" s="219"/>
      <c r="AE11" s="219"/>
    </row>
    <row r="12" spans="1:31" ht="37.5" customHeight="1">
      <c r="A12" s="172" t="s">
        <v>218</v>
      </c>
      <c r="B12" s="89">
        <v>172.38</v>
      </c>
      <c r="C12" s="227">
        <v>0.80400106901638824</v>
      </c>
      <c r="D12" s="227">
        <v>6.6</v>
      </c>
      <c r="E12" s="214">
        <v>130.41</v>
      </c>
      <c r="F12" s="227">
        <v>1.1669443614243504</v>
      </c>
      <c r="G12" s="228">
        <v>2.8</v>
      </c>
      <c r="H12" s="214">
        <v>41.98</v>
      </c>
      <c r="I12" s="227">
        <v>0.40896488435392708</v>
      </c>
      <c r="J12" s="228">
        <v>18.5</v>
      </c>
      <c r="K12" s="172" t="s">
        <v>218</v>
      </c>
      <c r="L12" s="216">
        <v>172</v>
      </c>
      <c r="M12" s="224">
        <f t="shared" si="0"/>
        <v>0.80074264224587832</v>
      </c>
      <c r="N12" s="225">
        <v>8</v>
      </c>
      <c r="O12" s="216">
        <v>93.01</v>
      </c>
      <c r="P12" s="224">
        <f t="shared" si="1"/>
        <v>0.83858897779781361</v>
      </c>
      <c r="Q12" s="229">
        <v>7.6</v>
      </c>
      <c r="R12" s="216">
        <v>78.98</v>
      </c>
      <c r="S12" s="224">
        <f t="shared" si="2"/>
        <v>0.76024106707120453</v>
      </c>
      <c r="T12" s="229">
        <v>8.4</v>
      </c>
      <c r="U12" s="219">
        <v>17200</v>
      </c>
      <c r="V12" s="219">
        <v>9301</v>
      </c>
      <c r="W12" s="219">
        <v>7898</v>
      </c>
      <c r="X12" s="219"/>
      <c r="Y12" s="219"/>
      <c r="Z12" s="219"/>
      <c r="AA12" s="219"/>
      <c r="AB12" s="219"/>
      <c r="AC12" s="219"/>
      <c r="AD12" s="219"/>
      <c r="AE12" s="219"/>
    </row>
    <row r="13" spans="1:31" ht="37.5" customHeight="1">
      <c r="A13" s="172" t="s">
        <v>219</v>
      </c>
      <c r="B13" s="89">
        <v>1845.35</v>
      </c>
      <c r="C13" s="227">
        <v>8.6069345208805679</v>
      </c>
      <c r="D13" s="227">
        <v>23.9</v>
      </c>
      <c r="E13" s="214">
        <v>1410.38</v>
      </c>
      <c r="F13" s="227">
        <v>12.620466133468868</v>
      </c>
      <c r="G13" s="228">
        <v>9.3000000000000007</v>
      </c>
      <c r="H13" s="214">
        <v>434.98</v>
      </c>
      <c r="I13" s="227">
        <v>4.2375308574623913</v>
      </c>
      <c r="J13" s="228">
        <v>71.2</v>
      </c>
      <c r="K13" s="172" t="s">
        <v>219</v>
      </c>
      <c r="L13" s="216">
        <v>1921.22</v>
      </c>
      <c r="M13" s="224">
        <f t="shared" si="0"/>
        <v>8.9442022042768965</v>
      </c>
      <c r="N13" s="225">
        <v>41.5</v>
      </c>
      <c r="O13" s="216">
        <v>1274.7</v>
      </c>
      <c r="P13" s="224">
        <f t="shared" si="1"/>
        <v>11.492843457680605</v>
      </c>
      <c r="Q13" s="229">
        <v>22</v>
      </c>
      <c r="R13" s="216">
        <v>646.53</v>
      </c>
      <c r="S13" s="224">
        <f t="shared" si="2"/>
        <v>6.2233306798372485</v>
      </c>
      <c r="T13" s="229">
        <v>79.8</v>
      </c>
      <c r="U13" s="219">
        <v>192122</v>
      </c>
      <c r="V13" s="219">
        <v>127470</v>
      </c>
      <c r="W13" s="219">
        <v>64653</v>
      </c>
      <c r="X13" s="219"/>
      <c r="Y13" s="219"/>
      <c r="Z13" s="219"/>
      <c r="AA13" s="219"/>
      <c r="AB13" s="219"/>
      <c r="AC13" s="219"/>
      <c r="AD13" s="219"/>
      <c r="AE13" s="219"/>
    </row>
    <row r="14" spans="1:31" ht="37.5" customHeight="1">
      <c r="A14" s="172" t="s">
        <v>220</v>
      </c>
      <c r="B14" s="89">
        <v>4393.49</v>
      </c>
      <c r="C14" s="227">
        <v>20.491766195108553</v>
      </c>
      <c r="D14" s="227">
        <v>57.1</v>
      </c>
      <c r="E14" s="214">
        <v>1952.31</v>
      </c>
      <c r="F14" s="227">
        <v>17.4698040507045</v>
      </c>
      <c r="G14" s="228">
        <v>30.9</v>
      </c>
      <c r="H14" s="214">
        <v>2441.1799999999998</v>
      </c>
      <c r="I14" s="227">
        <v>23.781726926801326</v>
      </c>
      <c r="J14" s="228">
        <v>78.099999999999994</v>
      </c>
      <c r="K14" s="172" t="s">
        <v>220</v>
      </c>
      <c r="L14" s="216">
        <v>4404.8599999999997</v>
      </c>
      <c r="M14" s="224">
        <f t="shared" si="0"/>
        <v>20.50673973908825</v>
      </c>
      <c r="N14" s="225">
        <v>52.2</v>
      </c>
      <c r="O14" s="216">
        <v>2209.69</v>
      </c>
      <c r="P14" s="224">
        <f t="shared" si="1"/>
        <v>19.922822044404374</v>
      </c>
      <c r="Q14" s="229">
        <v>27.9</v>
      </c>
      <c r="R14" s="216">
        <v>2195.1799999999998</v>
      </c>
      <c r="S14" s="224">
        <f t="shared" si="2"/>
        <v>21.130235320503502</v>
      </c>
      <c r="T14" s="229">
        <v>76.599999999999994</v>
      </c>
      <c r="U14" s="219">
        <v>440486</v>
      </c>
      <c r="V14" s="219">
        <v>220969</v>
      </c>
      <c r="W14" s="219">
        <v>219518</v>
      </c>
      <c r="X14" s="219"/>
      <c r="Y14" s="219"/>
      <c r="Z14" s="219"/>
      <c r="AA14" s="219"/>
      <c r="AB14" s="219"/>
      <c r="AC14" s="219"/>
      <c r="AD14" s="219"/>
      <c r="AE14" s="219"/>
    </row>
    <row r="15" spans="1:31" ht="37.5" customHeight="1">
      <c r="A15" s="172" t="s">
        <v>221</v>
      </c>
      <c r="B15" s="89">
        <v>447.44</v>
      </c>
      <c r="C15" s="227">
        <v>2.0869140174074303</v>
      </c>
      <c r="D15" s="227">
        <v>17.7</v>
      </c>
      <c r="E15" s="214">
        <v>159.26</v>
      </c>
      <c r="F15" s="227">
        <v>1.4251020550605171</v>
      </c>
      <c r="G15" s="228">
        <v>4.5999999999999996</v>
      </c>
      <c r="H15" s="214">
        <v>288.19</v>
      </c>
      <c r="I15" s="227">
        <v>2.8075176279647032</v>
      </c>
      <c r="J15" s="228">
        <v>25</v>
      </c>
      <c r="K15" s="172" t="s">
        <v>221</v>
      </c>
      <c r="L15" s="216">
        <v>442.33</v>
      </c>
      <c r="M15" s="224">
        <f t="shared" si="0"/>
        <v>2.0592586799105774</v>
      </c>
      <c r="N15" s="225">
        <v>12.2</v>
      </c>
      <c r="O15" s="216">
        <v>139.21</v>
      </c>
      <c r="P15" s="224">
        <f t="shared" si="1"/>
        <v>1.255133551222811</v>
      </c>
      <c r="Q15" s="229">
        <v>2.2000000000000002</v>
      </c>
      <c r="R15" s="216">
        <v>303.12</v>
      </c>
      <c r="S15" s="224">
        <f t="shared" si="2"/>
        <v>2.9177547765335974</v>
      </c>
      <c r="T15" s="229">
        <v>16.899999999999999</v>
      </c>
      <c r="U15" s="219">
        <v>44233</v>
      </c>
      <c r="V15" s="219">
        <v>13921</v>
      </c>
      <c r="W15" s="219">
        <v>30312</v>
      </c>
      <c r="X15" s="219"/>
      <c r="Y15" s="219"/>
      <c r="Z15" s="219"/>
      <c r="AA15" s="219"/>
      <c r="AB15" s="219"/>
      <c r="AC15" s="219"/>
      <c r="AD15" s="219"/>
      <c r="AE15" s="219"/>
    </row>
    <row r="16" spans="1:31" ht="37.5" customHeight="1">
      <c r="A16" s="172" t="s">
        <v>222</v>
      </c>
      <c r="B16" s="89">
        <v>268.20999999999998</v>
      </c>
      <c r="C16" s="227">
        <v>1.2509637238710147</v>
      </c>
      <c r="D16" s="227">
        <v>45.7</v>
      </c>
      <c r="E16" s="214">
        <v>155.99</v>
      </c>
      <c r="F16" s="227">
        <v>1.3958412003572152</v>
      </c>
      <c r="G16" s="228">
        <v>30.7</v>
      </c>
      <c r="H16" s="214">
        <v>112.22</v>
      </c>
      <c r="I16" s="227">
        <v>1.0932358104382489</v>
      </c>
      <c r="J16" s="228">
        <v>66.7</v>
      </c>
      <c r="K16" s="172" t="s">
        <v>222</v>
      </c>
      <c r="L16" s="216">
        <v>262.02999999999997</v>
      </c>
      <c r="M16" s="224">
        <f t="shared" si="0"/>
        <v>1.2198755496958571</v>
      </c>
      <c r="N16" s="225">
        <v>32.799999999999997</v>
      </c>
      <c r="O16" s="216">
        <v>162.41999999999999</v>
      </c>
      <c r="P16" s="224">
        <f t="shared" si="1"/>
        <v>1.4643976107291783</v>
      </c>
      <c r="Q16" s="229">
        <v>17.100000000000001</v>
      </c>
      <c r="R16" s="216">
        <v>99.63</v>
      </c>
      <c r="S16" s="224">
        <f t="shared" si="2"/>
        <v>0.95901262993547864</v>
      </c>
      <c r="T16" s="229">
        <v>58.5</v>
      </c>
      <c r="U16" s="219">
        <v>26203</v>
      </c>
      <c r="V16" s="219">
        <v>16242</v>
      </c>
      <c r="W16" s="219">
        <v>9963</v>
      </c>
      <c r="X16" s="219"/>
      <c r="Y16" s="219"/>
      <c r="Z16" s="219"/>
      <c r="AA16" s="219"/>
      <c r="AB16" s="219"/>
      <c r="AC16" s="219"/>
      <c r="AD16" s="219"/>
      <c r="AE16" s="219"/>
    </row>
    <row r="17" spans="1:31" ht="37.5" customHeight="1">
      <c r="A17" s="172" t="s">
        <v>223</v>
      </c>
      <c r="B17" s="89">
        <v>405.2</v>
      </c>
      <c r="C17" s="227">
        <v>1.8899015730678765</v>
      </c>
      <c r="D17" s="227">
        <v>16.899999999999999</v>
      </c>
      <c r="E17" s="214">
        <v>263.39</v>
      </c>
      <c r="F17" s="227">
        <v>2.3568857860253019</v>
      </c>
      <c r="G17" s="228">
        <v>8.1</v>
      </c>
      <c r="H17" s="214">
        <v>141.82</v>
      </c>
      <c r="I17" s="227">
        <v>1.3815959956901844</v>
      </c>
      <c r="J17" s="228">
        <v>33.1</v>
      </c>
      <c r="K17" s="172" t="s">
        <v>223</v>
      </c>
      <c r="L17" s="216">
        <v>400.36</v>
      </c>
      <c r="M17" s="224">
        <f t="shared" si="0"/>
        <v>1.8638681642416266</v>
      </c>
      <c r="N17" s="225">
        <v>17.3</v>
      </c>
      <c r="O17" s="216">
        <v>259.75</v>
      </c>
      <c r="P17" s="224">
        <f t="shared" si="1"/>
        <v>2.3419362109771216</v>
      </c>
      <c r="Q17" s="229">
        <v>7.3</v>
      </c>
      <c r="R17" s="216">
        <v>140.61000000000001</v>
      </c>
      <c r="S17" s="224">
        <f t="shared" si="2"/>
        <v>1.3534755183702467</v>
      </c>
      <c r="T17" s="229">
        <v>35.700000000000003</v>
      </c>
      <c r="U17" s="219">
        <v>40036</v>
      </c>
      <c r="V17" s="219">
        <v>25975</v>
      </c>
      <c r="W17" s="219">
        <v>14061</v>
      </c>
      <c r="X17" s="219"/>
      <c r="Y17" s="219"/>
      <c r="Z17" s="219"/>
      <c r="AA17" s="219"/>
      <c r="AB17" s="219"/>
      <c r="AC17" s="219"/>
      <c r="AD17" s="219"/>
      <c r="AE17" s="219"/>
    </row>
    <row r="18" spans="1:31" ht="37.5" customHeight="1">
      <c r="A18" s="172" t="s">
        <v>224</v>
      </c>
      <c r="B18" s="89">
        <v>1854.83</v>
      </c>
      <c r="C18" s="227">
        <v>8.6511503819681383</v>
      </c>
      <c r="D18" s="227">
        <v>84.2</v>
      </c>
      <c r="E18" s="214">
        <v>712.25</v>
      </c>
      <c r="F18" s="227">
        <v>6.3734078784180168</v>
      </c>
      <c r="G18" s="228">
        <v>73.5</v>
      </c>
      <c r="H18" s="214">
        <v>1142.58</v>
      </c>
      <c r="I18" s="227">
        <v>11.130897988687707</v>
      </c>
      <c r="J18" s="228">
        <v>90.8</v>
      </c>
      <c r="K18" s="172" t="s">
        <v>224</v>
      </c>
      <c r="L18" s="216">
        <v>1873.49</v>
      </c>
      <c r="M18" s="224">
        <f t="shared" si="0"/>
        <v>8.7219961210536656</v>
      </c>
      <c r="N18" s="225">
        <v>85.8</v>
      </c>
      <c r="O18" s="216">
        <v>728.7</v>
      </c>
      <c r="P18" s="224">
        <f t="shared" si="1"/>
        <v>6.5700439535670005</v>
      </c>
      <c r="Q18" s="229">
        <v>79</v>
      </c>
      <c r="R18" s="216">
        <v>1144.79</v>
      </c>
      <c r="S18" s="224">
        <f t="shared" si="2"/>
        <v>11.019452661084378</v>
      </c>
      <c r="T18" s="229">
        <v>90</v>
      </c>
      <c r="U18" s="219">
        <v>187349</v>
      </c>
      <c r="V18" s="219">
        <v>72870</v>
      </c>
      <c r="W18" s="219">
        <v>114479</v>
      </c>
      <c r="X18" s="219"/>
      <c r="Y18" s="219"/>
      <c r="Z18" s="219"/>
      <c r="AA18" s="219"/>
      <c r="AB18" s="219"/>
      <c r="AC18" s="219"/>
      <c r="AD18" s="219"/>
      <c r="AE18" s="219"/>
    </row>
    <row r="19" spans="1:31" ht="37.5" customHeight="1">
      <c r="A19" s="172" t="s">
        <v>225</v>
      </c>
      <c r="B19" s="89">
        <v>700.76</v>
      </c>
      <c r="C19" s="227">
        <v>3.2684289890006046</v>
      </c>
      <c r="D19" s="227">
        <v>55.3</v>
      </c>
      <c r="E19" s="214">
        <v>311.37</v>
      </c>
      <c r="F19" s="227">
        <v>2.7862239538125908</v>
      </c>
      <c r="G19" s="228">
        <v>40.1</v>
      </c>
      <c r="H19" s="214">
        <v>389.39</v>
      </c>
      <c r="I19" s="227">
        <v>3.7933977207855087</v>
      </c>
      <c r="J19" s="228">
        <v>67.5</v>
      </c>
      <c r="K19" s="172" t="s">
        <v>225</v>
      </c>
      <c r="L19" s="216">
        <v>688.34</v>
      </c>
      <c r="M19" s="224">
        <f t="shared" si="0"/>
        <v>3.204553432346092</v>
      </c>
      <c r="N19" s="225">
        <v>52.6</v>
      </c>
      <c r="O19" s="216">
        <v>318.22000000000003</v>
      </c>
      <c r="P19" s="224">
        <f t="shared" si="1"/>
        <v>2.8691085315000566</v>
      </c>
      <c r="Q19" s="229">
        <v>40</v>
      </c>
      <c r="R19" s="216">
        <v>370.12</v>
      </c>
      <c r="S19" s="224">
        <f t="shared" si="2"/>
        <v>3.5626794599188938</v>
      </c>
      <c r="T19" s="229">
        <v>63.4</v>
      </c>
      <c r="U19" s="219">
        <v>68834</v>
      </c>
      <c r="V19" s="219">
        <v>31822</v>
      </c>
      <c r="W19" s="219">
        <v>37012</v>
      </c>
      <c r="X19" s="219"/>
      <c r="Y19" s="219"/>
      <c r="Z19" s="219"/>
      <c r="AA19" s="219"/>
      <c r="AB19" s="219"/>
      <c r="AC19" s="219"/>
      <c r="AD19" s="219"/>
      <c r="AE19" s="219"/>
    </row>
    <row r="20" spans="1:31" ht="37.5" customHeight="1">
      <c r="A20" s="172" t="s">
        <v>226</v>
      </c>
      <c r="B20" s="89">
        <v>1220.25</v>
      </c>
      <c r="C20" s="227">
        <v>5.6913928789143045</v>
      </c>
      <c r="D20" s="227">
        <v>36.9</v>
      </c>
      <c r="E20" s="214">
        <v>614.24</v>
      </c>
      <c r="F20" s="227">
        <v>5.4963875819438162</v>
      </c>
      <c r="G20" s="228">
        <v>33.200000000000003</v>
      </c>
      <c r="H20" s="214">
        <v>606.01</v>
      </c>
      <c r="I20" s="227">
        <v>5.9036876981258537</v>
      </c>
      <c r="J20" s="228">
        <v>40.700000000000003</v>
      </c>
      <c r="K20" s="172" t="s">
        <v>226</v>
      </c>
      <c r="L20" s="216">
        <v>1210.69</v>
      </c>
      <c r="M20" s="224">
        <f t="shared" si="0"/>
        <v>5.6363436601201302</v>
      </c>
      <c r="N20" s="225">
        <v>34</v>
      </c>
      <c r="O20" s="216">
        <v>573.54</v>
      </c>
      <c r="P20" s="224">
        <f t="shared" si="1"/>
        <v>5.1711033472331787</v>
      </c>
      <c r="Q20" s="229">
        <v>25.9</v>
      </c>
      <c r="R20" s="216">
        <v>637.14</v>
      </c>
      <c r="S20" s="224">
        <f t="shared" si="2"/>
        <v>6.1329449667478757</v>
      </c>
      <c r="T20" s="229">
        <v>41.3</v>
      </c>
      <c r="U20" s="219">
        <v>121069</v>
      </c>
      <c r="V20" s="219">
        <v>57354</v>
      </c>
      <c r="W20" s="219">
        <v>63714</v>
      </c>
      <c r="X20" s="219"/>
      <c r="Y20" s="219"/>
      <c r="Z20" s="219"/>
      <c r="AA20" s="219"/>
      <c r="AB20" s="219"/>
      <c r="AC20" s="219"/>
      <c r="AD20" s="219"/>
      <c r="AE20" s="219"/>
    </row>
    <row r="21" spans="1:31" ht="37.5" customHeight="1">
      <c r="A21" s="172" t="s">
        <v>227</v>
      </c>
      <c r="B21" s="89">
        <v>3432.95</v>
      </c>
      <c r="C21" s="227">
        <v>16.01169201693822</v>
      </c>
      <c r="D21" s="227">
        <v>40.799999999999997</v>
      </c>
      <c r="E21" s="214">
        <v>915.92</v>
      </c>
      <c r="F21" s="227">
        <v>8.1959027644796478</v>
      </c>
      <c r="G21" s="228">
        <v>28.7</v>
      </c>
      <c r="H21" s="214">
        <v>2517.0300000000002</v>
      </c>
      <c r="I21" s="227">
        <v>24.520649901509408</v>
      </c>
      <c r="J21" s="228">
        <v>45.1</v>
      </c>
      <c r="K21" s="172" t="s">
        <v>227</v>
      </c>
      <c r="L21" s="216">
        <v>3489.18</v>
      </c>
      <c r="M21" s="224">
        <f t="shared" si="0"/>
        <v>16.243809374834147</v>
      </c>
      <c r="N21" s="225">
        <v>38.700000000000003</v>
      </c>
      <c r="O21" s="216">
        <v>867.37</v>
      </c>
      <c r="P21" s="224">
        <f t="shared" si="1"/>
        <v>7.8203088019835461</v>
      </c>
      <c r="Q21" s="229">
        <v>32.6</v>
      </c>
      <c r="R21" s="216">
        <v>2621.81</v>
      </c>
      <c r="S21" s="224">
        <f t="shared" si="2"/>
        <v>25.236865435020949</v>
      </c>
      <c r="T21" s="229">
        <v>40.700000000000003</v>
      </c>
      <c r="U21" s="219">
        <v>348918</v>
      </c>
      <c r="V21" s="219">
        <v>86737</v>
      </c>
      <c r="W21" s="219">
        <v>262181</v>
      </c>
      <c r="X21" s="219"/>
      <c r="Y21" s="219"/>
      <c r="Z21" s="219"/>
      <c r="AA21" s="219"/>
      <c r="AB21" s="219"/>
      <c r="AC21" s="219"/>
      <c r="AD21" s="219"/>
      <c r="AE21" s="219"/>
    </row>
    <row r="22" spans="1:31" ht="37.5" customHeight="1">
      <c r="A22" s="172" t="s">
        <v>228</v>
      </c>
      <c r="B22" s="89">
        <v>170.73</v>
      </c>
      <c r="C22" s="227">
        <v>0.79630527040937449</v>
      </c>
      <c r="D22" s="227">
        <v>22.2</v>
      </c>
      <c r="E22" s="214">
        <v>100.42</v>
      </c>
      <c r="F22" s="227">
        <v>0.89858563587327089</v>
      </c>
      <c r="G22" s="228">
        <v>5.9</v>
      </c>
      <c r="H22" s="214">
        <v>70.31</v>
      </c>
      <c r="I22" s="227">
        <v>0.68495285895485014</v>
      </c>
      <c r="J22" s="228">
        <v>45.5</v>
      </c>
      <c r="K22" s="172" t="s">
        <v>228</v>
      </c>
      <c r="L22" s="216">
        <v>170.42</v>
      </c>
      <c r="M22" s="224">
        <f t="shared" si="0"/>
        <v>0.79338698309036371</v>
      </c>
      <c r="N22" s="225">
        <v>32.6</v>
      </c>
      <c r="O22" s="216">
        <v>102.83</v>
      </c>
      <c r="P22" s="224">
        <f t="shared" si="1"/>
        <v>0.92712723994139523</v>
      </c>
      <c r="Q22" s="229">
        <v>20.2</v>
      </c>
      <c r="R22" s="216">
        <v>67.59</v>
      </c>
      <c r="S22" s="224">
        <f t="shared" si="2"/>
        <v>0.65060387089570415</v>
      </c>
      <c r="T22" s="229">
        <v>51.4</v>
      </c>
      <c r="U22" s="219">
        <v>17042</v>
      </c>
      <c r="V22" s="219">
        <v>10283</v>
      </c>
      <c r="W22" s="219">
        <v>6759</v>
      </c>
      <c r="X22" s="219"/>
      <c r="Y22" s="219"/>
      <c r="Z22" s="219"/>
      <c r="AA22" s="219"/>
      <c r="AB22" s="219"/>
      <c r="AC22" s="219"/>
      <c r="AD22" s="219"/>
      <c r="AE22" s="219"/>
    </row>
    <row r="23" spans="1:31" ht="37.5" customHeight="1">
      <c r="A23" s="177" t="s">
        <v>229</v>
      </c>
      <c r="B23" s="230">
        <v>1595.33</v>
      </c>
      <c r="C23" s="228">
        <v>7.4408111465014208</v>
      </c>
      <c r="D23" s="228">
        <v>38.6</v>
      </c>
      <c r="E23" s="214">
        <v>887.33</v>
      </c>
      <c r="F23" s="228">
        <v>7.9400716219819714</v>
      </c>
      <c r="G23" s="228">
        <v>19.3</v>
      </c>
      <c r="H23" s="214">
        <v>707.99</v>
      </c>
      <c r="I23" s="228">
        <v>6.897166471503974</v>
      </c>
      <c r="J23" s="228">
        <v>62.8</v>
      </c>
      <c r="K23" s="177" t="s">
        <v>229</v>
      </c>
      <c r="L23" s="216">
        <v>1590.04</v>
      </c>
      <c r="M23" s="224">
        <f t="shared" si="0"/>
        <v>7.4024001795153271</v>
      </c>
      <c r="N23" s="229">
        <v>35.5</v>
      </c>
      <c r="O23" s="216">
        <v>889.24</v>
      </c>
      <c r="P23" s="224">
        <f t="shared" si="1"/>
        <v>8.0174912656373269</v>
      </c>
      <c r="Q23" s="229">
        <v>17.399999999999999</v>
      </c>
      <c r="R23" s="216">
        <v>700.8</v>
      </c>
      <c r="S23" s="224">
        <f t="shared" si="2"/>
        <v>6.7457196733793383</v>
      </c>
      <c r="T23" s="229">
        <v>58.5</v>
      </c>
      <c r="U23" s="219">
        <v>159004</v>
      </c>
      <c r="V23" s="219">
        <v>88924</v>
      </c>
      <c r="W23" s="219">
        <v>70080</v>
      </c>
      <c r="X23" s="219"/>
      <c r="Y23" s="219"/>
      <c r="Z23" s="219"/>
      <c r="AA23" s="219"/>
      <c r="AB23" s="219"/>
      <c r="AC23" s="219"/>
      <c r="AD23" s="219"/>
      <c r="AE23" s="219"/>
    </row>
    <row r="24" spans="1:31" ht="15" customHeight="1">
      <c r="A24" s="231"/>
      <c r="B24" s="232"/>
      <c r="C24" s="232"/>
      <c r="D24" s="232"/>
      <c r="E24" s="232"/>
      <c r="F24" s="232"/>
      <c r="G24" s="232"/>
      <c r="H24" s="232"/>
      <c r="I24" s="232"/>
      <c r="J24" s="232"/>
      <c r="K24" s="231"/>
      <c r="L24" s="232"/>
      <c r="M24" s="232"/>
      <c r="N24" s="232"/>
      <c r="O24" s="232"/>
      <c r="P24" s="232"/>
      <c r="Q24" s="232"/>
      <c r="R24" s="232"/>
      <c r="S24" s="232"/>
      <c r="T24" s="233" t="s">
        <v>230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3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9"/>
  <sheetViews>
    <sheetView zoomScale="110" zoomScaleNormal="110" workbookViewId="0"/>
  </sheetViews>
  <sheetFormatPr defaultColWidth="8.75" defaultRowHeight="15" customHeight="1"/>
  <cols>
    <col min="1" max="1" width="11.25" style="121" customWidth="1"/>
    <col min="2" max="2" width="8.625" style="121" customWidth="1"/>
    <col min="3" max="9" width="8.25" style="121" customWidth="1"/>
    <col min="10" max="10" width="8.625" style="121" customWidth="1"/>
    <col min="11" max="16384" width="8.75" style="121"/>
  </cols>
  <sheetData>
    <row r="1" spans="1:10" ht="15" customHeight="1">
      <c r="A1" s="726" t="s">
        <v>763</v>
      </c>
    </row>
    <row r="3" spans="1:10" ht="15" customHeight="1">
      <c r="A3" s="234" t="s">
        <v>265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0" s="36" customFormat="1" ht="15" customHeight="1">
      <c r="A4" s="235"/>
      <c r="B4" s="235"/>
      <c r="C4" s="235"/>
      <c r="D4" s="235"/>
      <c r="E4" s="235"/>
      <c r="F4" s="235"/>
      <c r="G4" s="235"/>
      <c r="H4" s="235"/>
      <c r="I4" s="235"/>
      <c r="J4" s="38" t="s">
        <v>266</v>
      </c>
    </row>
    <row r="5" spans="1:10" s="238" customFormat="1" ht="15" customHeight="1">
      <c r="A5" s="103" t="s">
        <v>163</v>
      </c>
      <c r="B5" s="236" t="s">
        <v>267</v>
      </c>
      <c r="C5" s="237" t="s">
        <v>268</v>
      </c>
      <c r="D5" s="237" t="s">
        <v>269</v>
      </c>
      <c r="E5" s="237" t="s">
        <v>270</v>
      </c>
      <c r="F5" s="237" t="s">
        <v>271</v>
      </c>
      <c r="G5" s="237" t="s">
        <v>272</v>
      </c>
      <c r="H5" s="237" t="s">
        <v>273</v>
      </c>
      <c r="I5" s="237" t="s">
        <v>274</v>
      </c>
      <c r="J5" s="237" t="s">
        <v>37</v>
      </c>
    </row>
    <row r="6" spans="1:10" s="36" customFormat="1" ht="15" customHeight="1">
      <c r="A6" s="239" t="s">
        <v>168</v>
      </c>
      <c r="B6" s="240">
        <v>34</v>
      </c>
      <c r="C6" s="127">
        <v>5</v>
      </c>
      <c r="D6" s="127">
        <v>4</v>
      </c>
      <c r="E6" s="127">
        <v>5</v>
      </c>
      <c r="F6" s="127">
        <v>1</v>
      </c>
      <c r="G6" s="127">
        <v>0</v>
      </c>
      <c r="H6" s="127">
        <v>1</v>
      </c>
      <c r="I6" s="127">
        <v>11</v>
      </c>
      <c r="J6" s="127">
        <v>7</v>
      </c>
    </row>
    <row r="7" spans="1:10" s="36" customFormat="1" ht="15" customHeight="1">
      <c r="A7" s="241" t="s">
        <v>275</v>
      </c>
      <c r="B7" s="240">
        <v>54</v>
      </c>
      <c r="C7" s="127">
        <v>16</v>
      </c>
      <c r="D7" s="127">
        <v>2</v>
      </c>
      <c r="E7" s="127">
        <v>7</v>
      </c>
      <c r="F7" s="127">
        <v>0</v>
      </c>
      <c r="G7" s="127">
        <v>0</v>
      </c>
      <c r="H7" s="127">
        <v>2</v>
      </c>
      <c r="I7" s="127">
        <v>15</v>
      </c>
      <c r="J7" s="127">
        <v>12</v>
      </c>
    </row>
    <row r="8" spans="1:10" s="36" customFormat="1" ht="15" customHeight="1">
      <c r="A8" s="239" t="s">
        <v>41</v>
      </c>
      <c r="B8" s="240">
        <f>SUM(C8:J8)</f>
        <v>45</v>
      </c>
      <c r="C8" s="127">
        <v>7</v>
      </c>
      <c r="D8" s="127">
        <v>6</v>
      </c>
      <c r="E8" s="127">
        <v>4</v>
      </c>
      <c r="F8" s="127">
        <v>0</v>
      </c>
      <c r="G8" s="127">
        <v>0</v>
      </c>
      <c r="H8" s="127">
        <v>0</v>
      </c>
      <c r="I8" s="127">
        <v>16</v>
      </c>
      <c r="J8" s="127">
        <v>12</v>
      </c>
    </row>
    <row r="9" spans="1:10" s="36" customFormat="1" ht="15" customHeight="1">
      <c r="A9" s="130"/>
      <c r="B9" s="130"/>
      <c r="C9" s="130"/>
      <c r="D9" s="130"/>
      <c r="E9" s="130"/>
      <c r="F9" s="130"/>
      <c r="G9" s="130"/>
      <c r="H9" s="130"/>
      <c r="I9" s="130"/>
      <c r="J9" s="131" t="s">
        <v>276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9"/>
  <sheetViews>
    <sheetView zoomScale="110" zoomScaleNormal="110" workbookViewId="0"/>
  </sheetViews>
  <sheetFormatPr defaultColWidth="8.75" defaultRowHeight="15" customHeight="1"/>
  <cols>
    <col min="1" max="1" width="11.25" style="121" customWidth="1"/>
    <col min="2" max="4" width="25" style="121" customWidth="1"/>
    <col min="5" max="16384" width="8.75" style="121"/>
  </cols>
  <sheetData>
    <row r="1" spans="1:4" ht="15" customHeight="1">
      <c r="A1" s="726" t="s">
        <v>763</v>
      </c>
    </row>
    <row r="3" spans="1:4" ht="15" customHeight="1">
      <c r="A3" s="35" t="s">
        <v>277</v>
      </c>
    </row>
    <row r="4" spans="1:4" ht="15" customHeight="1">
      <c r="D4" s="38" t="s">
        <v>278</v>
      </c>
    </row>
    <row r="5" spans="1:4" ht="15" customHeight="1">
      <c r="A5" s="242" t="s">
        <v>163</v>
      </c>
      <c r="B5" s="243" t="s">
        <v>279</v>
      </c>
      <c r="C5" s="243" t="s">
        <v>280</v>
      </c>
      <c r="D5" s="243" t="s">
        <v>281</v>
      </c>
    </row>
    <row r="6" spans="1:4" ht="15" customHeight="1">
      <c r="A6" s="46" t="s">
        <v>168</v>
      </c>
      <c r="B6" s="244">
        <v>4387</v>
      </c>
      <c r="C6" s="244">
        <v>5889</v>
      </c>
      <c r="D6" s="244">
        <v>1532</v>
      </c>
    </row>
    <row r="7" spans="1:4" ht="15" customHeight="1">
      <c r="A7" s="46" t="s">
        <v>282</v>
      </c>
      <c r="B7" s="244">
        <v>4367</v>
      </c>
      <c r="C7" s="244">
        <v>6359</v>
      </c>
      <c r="D7" s="244">
        <v>1637</v>
      </c>
    </row>
    <row r="8" spans="1:4" ht="15" customHeight="1">
      <c r="A8" s="46" t="s">
        <v>41</v>
      </c>
      <c r="B8" s="244">
        <v>4208</v>
      </c>
      <c r="C8" s="244">
        <v>5199</v>
      </c>
      <c r="D8" s="244">
        <v>1233</v>
      </c>
    </row>
    <row r="9" spans="1:4" ht="15" customHeight="1">
      <c r="A9" s="245"/>
      <c r="B9" s="245"/>
      <c r="C9" s="245"/>
      <c r="D9" s="131" t="s">
        <v>276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9"/>
  <sheetViews>
    <sheetView zoomScale="110" zoomScaleNormal="110" workbookViewId="0"/>
  </sheetViews>
  <sheetFormatPr defaultColWidth="8.75" defaultRowHeight="15" customHeight="1"/>
  <cols>
    <col min="1" max="1" width="11.25" style="121" customWidth="1"/>
    <col min="2" max="5" width="18.75" style="121" customWidth="1"/>
    <col min="6" max="16384" width="8.75" style="121"/>
  </cols>
  <sheetData>
    <row r="1" spans="1:5" ht="15" customHeight="1">
      <c r="A1" s="726" t="s">
        <v>763</v>
      </c>
    </row>
    <row r="3" spans="1:5" ht="15" customHeight="1">
      <c r="A3" s="246" t="s">
        <v>283</v>
      </c>
    </row>
    <row r="4" spans="1:5" ht="15" customHeight="1">
      <c r="B4" s="247"/>
      <c r="C4" s="247"/>
      <c r="D4" s="247"/>
      <c r="E4" s="248" t="s">
        <v>162</v>
      </c>
    </row>
    <row r="5" spans="1:5" ht="15" customHeight="1">
      <c r="A5" s="39" t="s">
        <v>163</v>
      </c>
      <c r="B5" s="249" t="s">
        <v>284</v>
      </c>
      <c r="C5" s="249" t="s">
        <v>285</v>
      </c>
      <c r="D5" s="249" t="s">
        <v>286</v>
      </c>
      <c r="E5" s="249" t="s">
        <v>287</v>
      </c>
    </row>
    <row r="6" spans="1:5" ht="15" customHeight="1">
      <c r="A6" s="46" t="s">
        <v>168</v>
      </c>
      <c r="B6" s="250">
        <v>78</v>
      </c>
      <c r="C6" s="250">
        <v>288</v>
      </c>
      <c r="D6" s="250">
        <v>60</v>
      </c>
      <c r="E6" s="250">
        <v>30</v>
      </c>
    </row>
    <row r="7" spans="1:5" ht="15" customHeight="1">
      <c r="A7" s="46" t="s">
        <v>169</v>
      </c>
      <c r="B7" s="250">
        <v>118</v>
      </c>
      <c r="C7" s="250">
        <v>324</v>
      </c>
      <c r="D7" s="250">
        <v>90</v>
      </c>
      <c r="E7" s="250">
        <v>34</v>
      </c>
    </row>
    <row r="8" spans="1:5" ht="15" customHeight="1">
      <c r="A8" s="46" t="s">
        <v>41</v>
      </c>
      <c r="B8" s="250">
        <v>115</v>
      </c>
      <c r="C8" s="250">
        <v>275</v>
      </c>
      <c r="D8" s="250">
        <v>96</v>
      </c>
      <c r="E8" s="250">
        <v>37</v>
      </c>
    </row>
    <row r="9" spans="1:5" ht="15" customHeight="1">
      <c r="A9" s="245"/>
      <c r="B9" s="245"/>
      <c r="C9" s="245"/>
      <c r="D9" s="245"/>
      <c r="E9" s="251" t="s">
        <v>276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28"/>
  <sheetViews>
    <sheetView zoomScale="110" zoomScaleNormal="110" workbookViewId="0"/>
  </sheetViews>
  <sheetFormatPr defaultColWidth="8.75" defaultRowHeight="15" customHeight="1"/>
  <cols>
    <col min="1" max="1" width="6.25" style="254" customWidth="1"/>
    <col min="2" max="2" width="13.75" style="254" customWidth="1"/>
    <col min="3" max="3" width="25" style="254" customWidth="1"/>
    <col min="4" max="6" width="13.75" style="254" customWidth="1"/>
    <col min="7" max="16384" width="8.75" style="254"/>
  </cols>
  <sheetData>
    <row r="1" spans="1:6" s="730" customFormat="1" ht="15" customHeight="1">
      <c r="A1" s="728" t="s">
        <v>763</v>
      </c>
    </row>
    <row r="2" spans="1:6" s="730" customFormat="1" ht="15" customHeight="1"/>
    <row r="3" spans="1:6" ht="15" customHeight="1">
      <c r="A3" s="252" t="s">
        <v>288</v>
      </c>
      <c r="B3" s="253"/>
      <c r="C3" s="253"/>
      <c r="D3" s="253"/>
      <c r="E3" s="253"/>
      <c r="F3" s="253"/>
    </row>
    <row r="4" spans="1:6" ht="15" customHeight="1">
      <c r="A4" s="255" t="s">
        <v>289</v>
      </c>
      <c r="B4" s="256"/>
      <c r="C4" s="257"/>
      <c r="D4" s="258"/>
      <c r="E4" s="258"/>
      <c r="F4" s="259" t="s">
        <v>290</v>
      </c>
    </row>
    <row r="5" spans="1:6" ht="15" customHeight="1">
      <c r="A5" s="616" t="s">
        <v>291</v>
      </c>
      <c r="B5" s="616"/>
      <c r="C5" s="617"/>
      <c r="D5" s="260" t="s">
        <v>292</v>
      </c>
      <c r="E5" s="261" t="s">
        <v>293</v>
      </c>
      <c r="F5" s="262" t="s">
        <v>294</v>
      </c>
    </row>
    <row r="6" spans="1:6" ht="15" customHeight="1">
      <c r="A6" s="618" t="s">
        <v>295</v>
      </c>
      <c r="B6" s="621" t="s">
        <v>296</v>
      </c>
      <c r="C6" s="622"/>
      <c r="D6" s="263">
        <v>2600</v>
      </c>
      <c r="E6" s="263">
        <v>400</v>
      </c>
      <c r="F6" s="263">
        <v>3000</v>
      </c>
    </row>
    <row r="7" spans="1:6" ht="15" customHeight="1">
      <c r="A7" s="619"/>
      <c r="B7" s="623" t="s">
        <v>297</v>
      </c>
      <c r="C7" s="624"/>
      <c r="D7" s="264">
        <v>5400</v>
      </c>
      <c r="E7" s="264">
        <v>1600</v>
      </c>
      <c r="F7" s="264">
        <v>7000</v>
      </c>
    </row>
    <row r="8" spans="1:6" ht="15" customHeight="1">
      <c r="A8" s="619"/>
      <c r="B8" s="623" t="s">
        <v>298</v>
      </c>
      <c r="C8" s="624"/>
      <c r="D8" s="265" t="s">
        <v>299</v>
      </c>
      <c r="E8" s="264">
        <v>1500</v>
      </c>
      <c r="F8" s="264">
        <v>1500</v>
      </c>
    </row>
    <row r="9" spans="1:6" ht="15" customHeight="1">
      <c r="A9" s="620"/>
      <c r="B9" s="625" t="s">
        <v>300</v>
      </c>
      <c r="C9" s="613"/>
      <c r="D9" s="264">
        <v>8000</v>
      </c>
      <c r="E9" s="264">
        <v>3500</v>
      </c>
      <c r="F9" s="264">
        <v>11500</v>
      </c>
    </row>
    <row r="10" spans="1:6" ht="15" customHeight="1">
      <c r="A10" s="603" t="s">
        <v>301</v>
      </c>
      <c r="B10" s="603"/>
      <c r="C10" s="266"/>
      <c r="D10" s="267">
        <v>400</v>
      </c>
      <c r="E10" s="267">
        <v>1500</v>
      </c>
      <c r="F10" s="267">
        <v>1900</v>
      </c>
    </row>
    <row r="11" spans="1:6" ht="15" customHeight="1">
      <c r="A11" s="604" t="s">
        <v>302</v>
      </c>
      <c r="B11" s="268" t="s">
        <v>303</v>
      </c>
      <c r="C11" s="269"/>
      <c r="D11" s="264">
        <v>8400</v>
      </c>
      <c r="E11" s="264">
        <v>1600</v>
      </c>
      <c r="F11" s="264">
        <v>10000</v>
      </c>
    </row>
    <row r="12" spans="1:6" ht="15" customHeight="1">
      <c r="A12" s="605"/>
      <c r="B12" s="607" t="s">
        <v>304</v>
      </c>
      <c r="C12" s="270" t="s">
        <v>305</v>
      </c>
      <c r="D12" s="271">
        <v>67200</v>
      </c>
      <c r="E12" s="271">
        <v>26600</v>
      </c>
      <c r="F12" s="271">
        <v>93800</v>
      </c>
    </row>
    <row r="13" spans="1:6" ht="15" customHeight="1">
      <c r="A13" s="605"/>
      <c r="B13" s="608"/>
      <c r="C13" s="272" t="s">
        <v>306</v>
      </c>
      <c r="D13" s="264">
        <v>4400</v>
      </c>
      <c r="E13" s="264">
        <v>26100</v>
      </c>
      <c r="F13" s="264">
        <v>30500</v>
      </c>
    </row>
    <row r="14" spans="1:6" ht="15" customHeight="1">
      <c r="A14" s="605"/>
      <c r="B14" s="608"/>
      <c r="C14" s="272" t="s">
        <v>307</v>
      </c>
      <c r="D14" s="264">
        <v>7000</v>
      </c>
      <c r="E14" s="264">
        <v>7500</v>
      </c>
      <c r="F14" s="264">
        <v>14600</v>
      </c>
    </row>
    <row r="15" spans="1:6" ht="15" customHeight="1">
      <c r="A15" s="605"/>
      <c r="B15" s="608"/>
      <c r="C15" s="273" t="s">
        <v>308</v>
      </c>
      <c r="D15" s="264">
        <v>600</v>
      </c>
      <c r="E15" s="264">
        <v>3100</v>
      </c>
      <c r="F15" s="264">
        <v>3700</v>
      </c>
    </row>
    <row r="16" spans="1:6" ht="15" customHeight="1">
      <c r="A16" s="605"/>
      <c r="B16" s="608"/>
      <c r="C16" s="272" t="s">
        <v>309</v>
      </c>
      <c r="D16" s="264">
        <v>3500</v>
      </c>
      <c r="E16" s="264">
        <v>3600</v>
      </c>
      <c r="F16" s="264">
        <v>7100</v>
      </c>
    </row>
    <row r="17" spans="1:6" ht="15" customHeight="1">
      <c r="A17" s="605"/>
      <c r="B17" s="608"/>
      <c r="C17" s="272" t="s">
        <v>310</v>
      </c>
      <c r="D17" s="264">
        <v>1000</v>
      </c>
      <c r="E17" s="264">
        <v>1100</v>
      </c>
      <c r="F17" s="264">
        <v>2100</v>
      </c>
    </row>
    <row r="18" spans="1:6" ht="15" customHeight="1">
      <c r="A18" s="605"/>
      <c r="B18" s="609"/>
      <c r="C18" s="274" t="s">
        <v>311</v>
      </c>
      <c r="D18" s="264">
        <v>83700</v>
      </c>
      <c r="E18" s="264">
        <v>68000</v>
      </c>
      <c r="F18" s="264">
        <v>151700</v>
      </c>
    </row>
    <row r="19" spans="1:6" ht="15" customHeight="1">
      <c r="A19" s="605"/>
      <c r="B19" s="610" t="s">
        <v>312</v>
      </c>
      <c r="C19" s="611"/>
      <c r="D19" s="271">
        <v>92100</v>
      </c>
      <c r="E19" s="271">
        <v>69600</v>
      </c>
      <c r="F19" s="271">
        <v>161700</v>
      </c>
    </row>
    <row r="20" spans="1:6" ht="15" customHeight="1">
      <c r="A20" s="606"/>
      <c r="B20" s="612" t="s">
        <v>313</v>
      </c>
      <c r="C20" s="613"/>
      <c r="D20" s="275">
        <f>IFERROR(D19/D21*100,"")</f>
        <v>91.641791044776127</v>
      </c>
      <c r="E20" s="275">
        <f>IFERROR(E19/E21*100,"")</f>
        <v>92.800000000000011</v>
      </c>
      <c r="F20" s="275">
        <f>IFERROR(F19/F21*100,"")</f>
        <v>92.136752136752136</v>
      </c>
    </row>
    <row r="21" spans="1:6" ht="15" customHeight="1">
      <c r="A21" s="614" t="s">
        <v>314</v>
      </c>
      <c r="B21" s="614"/>
      <c r="C21" s="615"/>
      <c r="D21" s="276">
        <f>100500</f>
        <v>100500</v>
      </c>
      <c r="E21" s="276">
        <v>75000</v>
      </c>
      <c r="F21" s="276">
        <v>175500</v>
      </c>
    </row>
    <row r="22" spans="1:6" ht="15" customHeight="1">
      <c r="A22" s="599" t="s">
        <v>315</v>
      </c>
      <c r="B22" s="601" t="s">
        <v>316</v>
      </c>
      <c r="C22" s="277" t="s">
        <v>317</v>
      </c>
      <c r="D22" s="275">
        <f>IFERROR(D12/D19*100,"")</f>
        <v>72.964169381107496</v>
      </c>
      <c r="E22" s="275">
        <f>IFERROR(E12/E19*100,"")</f>
        <v>38.218390804597703</v>
      </c>
      <c r="F22" s="275">
        <f>IFERROR(F12/F19*100,"")</f>
        <v>58.00865800865801</v>
      </c>
    </row>
    <row r="23" spans="1:6" ht="15" customHeight="1">
      <c r="A23" s="600"/>
      <c r="B23" s="602"/>
      <c r="C23" s="278" t="s">
        <v>318</v>
      </c>
      <c r="D23" s="275">
        <f>IFERROR(SUM(D13:D14)/D19*100,"")</f>
        <v>12.37785016286645</v>
      </c>
      <c r="E23" s="275">
        <f>IFERROR(SUM(E13:E14)/E19*100,"")</f>
        <v>48.275862068965516</v>
      </c>
      <c r="F23" s="275">
        <f>IFERROR(SUM(F13:F14)/F19*100,"")</f>
        <v>27.89115646258503</v>
      </c>
    </row>
    <row r="24" spans="1:6" ht="15" customHeight="1">
      <c r="A24" s="279" t="s">
        <v>319</v>
      </c>
      <c r="B24" s="280"/>
      <c r="C24" s="280"/>
      <c r="D24" s="280"/>
      <c r="E24" s="280"/>
      <c r="F24" s="280"/>
    </row>
    <row r="25" spans="1:6" ht="15" customHeight="1">
      <c r="A25" s="281" t="s">
        <v>320</v>
      </c>
      <c r="B25" s="281"/>
      <c r="C25" s="281"/>
      <c r="D25" s="281"/>
      <c r="E25" s="281"/>
      <c r="F25" s="281"/>
    </row>
    <row r="26" spans="1:6" ht="15" customHeight="1">
      <c r="A26" s="281" t="s">
        <v>321</v>
      </c>
      <c r="B26" s="281"/>
      <c r="C26" s="281"/>
      <c r="D26" s="281"/>
      <c r="E26" s="281"/>
      <c r="F26" s="281"/>
    </row>
    <row r="27" spans="1:6" ht="15" customHeight="1">
      <c r="A27" s="281" t="s">
        <v>322</v>
      </c>
      <c r="B27" s="281" t="s">
        <v>323</v>
      </c>
      <c r="C27" s="281"/>
      <c r="D27" s="281"/>
      <c r="E27" s="281"/>
      <c r="F27" s="281"/>
    </row>
    <row r="28" spans="1:6" ht="15" customHeight="1">
      <c r="A28" s="281"/>
      <c r="B28" s="281"/>
      <c r="C28" s="281"/>
      <c r="D28" s="281"/>
      <c r="E28" s="281"/>
      <c r="F28" s="282" t="s">
        <v>324</v>
      </c>
    </row>
  </sheetData>
  <mergeCells count="14">
    <mergeCell ref="A5:C5"/>
    <mergeCell ref="A6:A9"/>
    <mergeCell ref="B6:C6"/>
    <mergeCell ref="B7:C7"/>
    <mergeCell ref="B8:C8"/>
    <mergeCell ref="B9:C9"/>
    <mergeCell ref="A22:A23"/>
    <mergeCell ref="B22:B23"/>
    <mergeCell ref="A10:B10"/>
    <mergeCell ref="A11:A20"/>
    <mergeCell ref="B12:B18"/>
    <mergeCell ref="B19:C19"/>
    <mergeCell ref="B20:C20"/>
    <mergeCell ref="A21:C21"/>
  </mergeCells>
  <phoneticPr fontId="3"/>
  <dataValidations count="1">
    <dataValidation imeMode="off" allowBlank="1" showInputMessage="1" showErrorMessage="1" sqref="D6:F23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7"/>
  <sheetViews>
    <sheetView topLeftCell="A5" zoomScale="110" zoomScaleNormal="110" workbookViewId="0"/>
  </sheetViews>
  <sheetFormatPr defaultColWidth="9" defaultRowHeight="15" customHeight="1"/>
  <cols>
    <col min="1" max="1" width="22.5" style="300" customWidth="1"/>
    <col min="2" max="7" width="10.625" style="300" customWidth="1"/>
    <col min="8" max="8" width="9" style="300"/>
    <col min="9" max="9" width="8.75" style="300" customWidth="1"/>
    <col min="10" max="16384" width="9" style="300"/>
  </cols>
  <sheetData>
    <row r="1" spans="1:7" s="284" customFormat="1" ht="15" customHeight="1">
      <c r="A1" s="728" t="s">
        <v>763</v>
      </c>
    </row>
    <row r="2" spans="1:7" s="284" customFormat="1" ht="15" customHeight="1"/>
    <row r="3" spans="1:7" s="284" customFormat="1" ht="15" customHeight="1">
      <c r="A3" s="283" t="s">
        <v>325</v>
      </c>
    </row>
    <row r="4" spans="1:7" s="284" customFormat="1" ht="15" customHeight="1">
      <c r="A4" s="285" t="s">
        <v>326</v>
      </c>
      <c r="G4" s="286" t="s">
        <v>327</v>
      </c>
    </row>
    <row r="5" spans="1:7" s="284" customFormat="1" ht="15" customHeight="1">
      <c r="A5" s="626" t="s">
        <v>328</v>
      </c>
      <c r="B5" s="627" t="s">
        <v>329</v>
      </c>
      <c r="C5" s="627" t="s">
        <v>330</v>
      </c>
      <c r="D5" s="627" t="s">
        <v>331</v>
      </c>
      <c r="E5" s="628" t="s">
        <v>332</v>
      </c>
      <c r="F5" s="629"/>
      <c r="G5" s="629"/>
    </row>
    <row r="6" spans="1:7" s="284" customFormat="1" ht="15" customHeight="1">
      <c r="A6" s="626"/>
      <c r="B6" s="627"/>
      <c r="C6" s="627"/>
      <c r="D6" s="627"/>
      <c r="E6" s="287" t="s">
        <v>329</v>
      </c>
      <c r="F6" s="287" t="s">
        <v>330</v>
      </c>
      <c r="G6" s="288" t="s">
        <v>331</v>
      </c>
    </row>
    <row r="7" spans="1:7" s="284" customFormat="1" ht="15" customHeight="1">
      <c r="A7" s="289" t="s">
        <v>333</v>
      </c>
      <c r="B7" s="290">
        <v>100500</v>
      </c>
      <c r="C7" s="290">
        <v>75000</v>
      </c>
      <c r="D7" s="290">
        <v>175500</v>
      </c>
      <c r="E7" s="290">
        <v>92100</v>
      </c>
      <c r="F7" s="290">
        <v>69600</v>
      </c>
      <c r="G7" s="290">
        <v>161700</v>
      </c>
    </row>
    <row r="8" spans="1:7" s="284" customFormat="1" ht="15" customHeight="1">
      <c r="A8" s="291" t="s">
        <v>334</v>
      </c>
      <c r="B8" s="292">
        <v>2700</v>
      </c>
      <c r="C8" s="292">
        <v>8700</v>
      </c>
      <c r="D8" s="292">
        <v>11300</v>
      </c>
      <c r="E8" s="292">
        <v>2500</v>
      </c>
      <c r="F8" s="292">
        <v>7300</v>
      </c>
      <c r="G8" s="292">
        <v>9800</v>
      </c>
    </row>
    <row r="9" spans="1:7" s="284" customFormat="1" ht="15" customHeight="1">
      <c r="A9" s="291" t="s">
        <v>335</v>
      </c>
      <c r="B9" s="292">
        <v>3300</v>
      </c>
      <c r="C9" s="292">
        <v>13400</v>
      </c>
      <c r="D9" s="292">
        <v>16800</v>
      </c>
      <c r="E9" s="292">
        <v>2200</v>
      </c>
      <c r="F9" s="292">
        <v>12400</v>
      </c>
      <c r="G9" s="292">
        <v>14600</v>
      </c>
    </row>
    <row r="10" spans="1:7" s="284" customFormat="1" ht="15" customHeight="1">
      <c r="A10" s="291" t="s">
        <v>336</v>
      </c>
      <c r="B10" s="292">
        <v>4700</v>
      </c>
      <c r="C10" s="292">
        <v>12400</v>
      </c>
      <c r="D10" s="292">
        <v>17000</v>
      </c>
      <c r="E10" s="292">
        <v>4500</v>
      </c>
      <c r="F10" s="292">
        <v>11600</v>
      </c>
      <c r="G10" s="292">
        <v>16100</v>
      </c>
    </row>
    <row r="11" spans="1:7" s="284" customFormat="1" ht="15" customHeight="1">
      <c r="A11" s="291" t="s">
        <v>337</v>
      </c>
      <c r="B11" s="292">
        <v>3900</v>
      </c>
      <c r="C11" s="292">
        <v>5300</v>
      </c>
      <c r="D11" s="292">
        <v>9200</v>
      </c>
      <c r="E11" s="292">
        <v>3300</v>
      </c>
      <c r="F11" s="292">
        <v>5100</v>
      </c>
      <c r="G11" s="292">
        <v>8300</v>
      </c>
    </row>
    <row r="12" spans="1:7" s="284" customFormat="1" ht="15" customHeight="1">
      <c r="A12" s="291" t="s">
        <v>338</v>
      </c>
      <c r="B12" s="292">
        <v>9400</v>
      </c>
      <c r="C12" s="292">
        <v>8200</v>
      </c>
      <c r="D12" s="292">
        <v>17600</v>
      </c>
      <c r="E12" s="292">
        <v>8900</v>
      </c>
      <c r="F12" s="292">
        <v>8200</v>
      </c>
      <c r="G12" s="292">
        <v>17100</v>
      </c>
    </row>
    <row r="13" spans="1:7" s="284" customFormat="1" ht="15" customHeight="1">
      <c r="A13" s="291" t="s">
        <v>339</v>
      </c>
      <c r="B13" s="292">
        <v>4500</v>
      </c>
      <c r="C13" s="292">
        <v>7000</v>
      </c>
      <c r="D13" s="292">
        <v>11500</v>
      </c>
      <c r="E13" s="292">
        <v>3900</v>
      </c>
      <c r="F13" s="292">
        <v>7000</v>
      </c>
      <c r="G13" s="292">
        <v>10800</v>
      </c>
    </row>
    <row r="14" spans="1:7" s="284" customFormat="1" ht="15" customHeight="1">
      <c r="A14" s="291" t="s">
        <v>340</v>
      </c>
      <c r="B14" s="292">
        <v>14900</v>
      </c>
      <c r="C14" s="292">
        <v>5800</v>
      </c>
      <c r="D14" s="292">
        <v>20800</v>
      </c>
      <c r="E14" s="292">
        <v>14200</v>
      </c>
      <c r="F14" s="292">
        <v>5600</v>
      </c>
      <c r="G14" s="292">
        <v>19800</v>
      </c>
    </row>
    <row r="15" spans="1:7" s="284" customFormat="1" ht="15" customHeight="1">
      <c r="A15" s="291" t="s">
        <v>341</v>
      </c>
      <c r="B15" s="292">
        <v>16100</v>
      </c>
      <c r="C15" s="292">
        <v>5100</v>
      </c>
      <c r="D15" s="292">
        <v>21100</v>
      </c>
      <c r="E15" s="292">
        <v>14600</v>
      </c>
      <c r="F15" s="292">
        <v>5100</v>
      </c>
      <c r="G15" s="292">
        <v>19600</v>
      </c>
    </row>
    <row r="16" spans="1:7" s="284" customFormat="1" ht="15" customHeight="1">
      <c r="A16" s="291" t="s">
        <v>342</v>
      </c>
      <c r="B16" s="292">
        <v>11900</v>
      </c>
      <c r="C16" s="292">
        <v>3200</v>
      </c>
      <c r="D16" s="292">
        <v>15100</v>
      </c>
      <c r="E16" s="292">
        <v>11500</v>
      </c>
      <c r="F16" s="292">
        <v>3200</v>
      </c>
      <c r="G16" s="292">
        <v>14700</v>
      </c>
    </row>
    <row r="17" spans="1:7" s="284" customFormat="1" ht="15" customHeight="1">
      <c r="A17" s="291" t="s">
        <v>343</v>
      </c>
      <c r="B17" s="292">
        <v>8700</v>
      </c>
      <c r="C17" s="292">
        <v>1600</v>
      </c>
      <c r="D17" s="292">
        <v>10300</v>
      </c>
      <c r="E17" s="292">
        <v>8700</v>
      </c>
      <c r="F17" s="292">
        <v>1600</v>
      </c>
      <c r="G17" s="292">
        <v>10300</v>
      </c>
    </row>
    <row r="18" spans="1:7" s="284" customFormat="1" ht="15" customHeight="1">
      <c r="A18" s="291" t="s">
        <v>344</v>
      </c>
      <c r="B18" s="292">
        <v>7000</v>
      </c>
      <c r="C18" s="292">
        <v>500</v>
      </c>
      <c r="D18" s="292">
        <v>7500</v>
      </c>
      <c r="E18" s="292">
        <v>6300</v>
      </c>
      <c r="F18" s="292">
        <v>300</v>
      </c>
      <c r="G18" s="292">
        <v>6600</v>
      </c>
    </row>
    <row r="19" spans="1:7" s="284" customFormat="1" ht="15" customHeight="1">
      <c r="A19" s="291" t="s">
        <v>345</v>
      </c>
      <c r="B19" s="292">
        <v>2100</v>
      </c>
      <c r="C19" s="292">
        <v>700</v>
      </c>
      <c r="D19" s="292">
        <v>2800</v>
      </c>
      <c r="E19" s="292">
        <v>2100</v>
      </c>
      <c r="F19" s="292">
        <v>700</v>
      </c>
      <c r="G19" s="292">
        <v>2800</v>
      </c>
    </row>
    <row r="20" spans="1:7" s="284" customFormat="1" ht="15" customHeight="1">
      <c r="A20" s="291" t="s">
        <v>346</v>
      </c>
      <c r="B20" s="292">
        <v>2900</v>
      </c>
      <c r="C20" s="293" t="s">
        <v>299</v>
      </c>
      <c r="D20" s="292">
        <v>2900</v>
      </c>
      <c r="E20" s="292">
        <v>2700</v>
      </c>
      <c r="F20" s="293" t="s">
        <v>299</v>
      </c>
      <c r="G20" s="292">
        <v>2700</v>
      </c>
    </row>
    <row r="21" spans="1:7" s="284" customFormat="1" ht="15" customHeight="1">
      <c r="A21" s="291" t="s">
        <v>347</v>
      </c>
      <c r="B21" s="292">
        <v>3400</v>
      </c>
      <c r="C21" s="294">
        <v>400</v>
      </c>
      <c r="D21" s="292">
        <v>3800</v>
      </c>
      <c r="E21" s="292">
        <v>3200</v>
      </c>
      <c r="F21" s="294">
        <v>200</v>
      </c>
      <c r="G21" s="292">
        <v>3300</v>
      </c>
    </row>
    <row r="22" spans="1:7" s="284" customFormat="1" ht="15" customHeight="1">
      <c r="A22" s="295" t="s">
        <v>348</v>
      </c>
      <c r="B22" s="296">
        <v>2700</v>
      </c>
      <c r="C22" s="293" t="s">
        <v>299</v>
      </c>
      <c r="D22" s="296">
        <v>2700</v>
      </c>
      <c r="E22" s="296">
        <v>2300</v>
      </c>
      <c r="F22" s="293" t="s">
        <v>299</v>
      </c>
      <c r="G22" s="296">
        <v>2300</v>
      </c>
    </row>
    <row r="23" spans="1:7" s="284" customFormat="1" ht="15" customHeight="1">
      <c r="A23" s="297" t="s">
        <v>319</v>
      </c>
      <c r="B23" s="298"/>
      <c r="C23" s="298"/>
      <c r="D23" s="298"/>
      <c r="E23" s="298"/>
      <c r="F23" s="298"/>
      <c r="G23" s="298"/>
    </row>
    <row r="24" spans="1:7" s="284" customFormat="1" ht="15" customHeight="1">
      <c r="A24" s="297" t="s">
        <v>320</v>
      </c>
    </row>
    <row r="25" spans="1:7" s="284" customFormat="1" ht="15" customHeight="1">
      <c r="A25" s="284" t="s">
        <v>321</v>
      </c>
      <c r="G25" s="299"/>
    </row>
    <row r="26" spans="1:7" s="284" customFormat="1" ht="15" customHeight="1">
      <c r="A26" s="297" t="s">
        <v>349</v>
      </c>
    </row>
    <row r="27" spans="1:7" s="284" customFormat="1" ht="15" customHeight="1">
      <c r="G27" s="299" t="s">
        <v>350</v>
      </c>
    </row>
  </sheetData>
  <mergeCells count="5">
    <mergeCell ref="A5:A6"/>
    <mergeCell ref="B5:B6"/>
    <mergeCell ref="C5:C6"/>
    <mergeCell ref="D5:D6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32"/>
  <sheetViews>
    <sheetView zoomScale="110" zoomScaleNormal="110" zoomScaleSheetLayoutView="115" workbookViewId="0">
      <pane xSplit="1" ySplit="5" topLeftCell="B6" activePane="bottomRight" state="frozen"/>
      <selection activeCell="D18" sqref="D18"/>
      <selection pane="topRight" activeCell="D18" sqref="D18"/>
      <selection pane="bottomLeft" activeCell="D18" sqref="D18"/>
      <selection pane="bottomRight"/>
    </sheetView>
  </sheetViews>
  <sheetFormatPr defaultColWidth="8.75" defaultRowHeight="15" customHeight="1"/>
  <cols>
    <col min="1" max="1" width="30" style="302" customWidth="1"/>
    <col min="2" max="6" width="11.25" style="302" customWidth="1"/>
    <col min="7" max="16384" width="8.75" style="302"/>
  </cols>
  <sheetData>
    <row r="1" spans="1:6" ht="15" customHeight="1">
      <c r="A1" s="731" t="s">
        <v>763</v>
      </c>
    </row>
    <row r="3" spans="1:6" ht="15" customHeight="1">
      <c r="A3" s="301" t="s">
        <v>351</v>
      </c>
    </row>
    <row r="4" spans="1:6" ht="15" customHeight="1">
      <c r="A4" s="303"/>
      <c r="F4" s="304" t="s">
        <v>352</v>
      </c>
    </row>
    <row r="5" spans="1:6" s="307" customFormat="1" ht="15" customHeight="1">
      <c r="A5" s="305" t="s">
        <v>353</v>
      </c>
      <c r="B5" s="306" t="s">
        <v>354</v>
      </c>
      <c r="C5" s="306" t="s">
        <v>355</v>
      </c>
      <c r="D5" s="306" t="s">
        <v>356</v>
      </c>
      <c r="E5" s="306" t="s">
        <v>357</v>
      </c>
      <c r="F5" s="306" t="s">
        <v>358</v>
      </c>
    </row>
    <row r="6" spans="1:6" s="307" customFormat="1" ht="15" customHeight="1">
      <c r="A6" s="308" t="s">
        <v>359</v>
      </c>
      <c r="B6" s="309">
        <v>776906.8</v>
      </c>
      <c r="C6" s="309">
        <v>810503.61</v>
      </c>
      <c r="D6" s="309">
        <v>804768.39</v>
      </c>
      <c r="E6" s="309">
        <v>822568.29</v>
      </c>
      <c r="F6" s="309">
        <v>821331.4</v>
      </c>
    </row>
    <row r="7" spans="1:6" s="307" customFormat="1" ht="15" customHeight="1">
      <c r="A7" s="310" t="s">
        <v>242</v>
      </c>
      <c r="B7" s="311">
        <v>0</v>
      </c>
      <c r="C7" s="312">
        <v>4.3244324801893788E-2</v>
      </c>
      <c r="D7" s="312">
        <v>-7.0761190070454741E-3</v>
      </c>
      <c r="E7" s="312">
        <v>2.2118040694913504E-2</v>
      </c>
      <c r="F7" s="312">
        <v>-1.503692781544027E-3</v>
      </c>
    </row>
    <row r="8" spans="1:6" ht="15" customHeight="1">
      <c r="A8" s="313" t="s">
        <v>360</v>
      </c>
      <c r="B8" s="314">
        <v>2092.9</v>
      </c>
      <c r="C8" s="314">
        <v>2295.0100000000002</v>
      </c>
      <c r="D8" s="314">
        <v>2404.4</v>
      </c>
      <c r="E8" s="314">
        <v>2330.4499999999998</v>
      </c>
      <c r="F8" s="315">
        <v>2044.17</v>
      </c>
    </row>
    <row r="9" spans="1:6" ht="15" customHeight="1">
      <c r="A9" s="316" t="s">
        <v>361</v>
      </c>
      <c r="B9" s="314">
        <v>2081.5</v>
      </c>
      <c r="C9" s="314">
        <v>2283.75</v>
      </c>
      <c r="D9" s="314">
        <v>2393.81</v>
      </c>
      <c r="E9" s="314">
        <v>2322.19</v>
      </c>
      <c r="F9" s="315">
        <v>2036.35</v>
      </c>
    </row>
    <row r="10" spans="1:6" ht="15" customHeight="1">
      <c r="A10" s="316" t="s">
        <v>362</v>
      </c>
      <c r="B10" s="311">
        <v>8.08</v>
      </c>
      <c r="C10" s="311">
        <v>7.46</v>
      </c>
      <c r="D10" s="311">
        <v>7.8</v>
      </c>
      <c r="E10" s="311">
        <v>5.24</v>
      </c>
      <c r="F10" s="315">
        <v>4.63</v>
      </c>
    </row>
    <row r="11" spans="1:6" ht="15" customHeight="1">
      <c r="A11" s="316" t="s">
        <v>363</v>
      </c>
      <c r="B11" s="314">
        <v>3.3</v>
      </c>
      <c r="C11" s="314">
        <v>3.79</v>
      </c>
      <c r="D11" s="314">
        <v>2.77</v>
      </c>
      <c r="E11" s="314">
        <v>3.02</v>
      </c>
      <c r="F11" s="315">
        <v>3.18</v>
      </c>
    </row>
    <row r="12" spans="1:6" ht="15" customHeight="1">
      <c r="A12" s="313" t="s">
        <v>364</v>
      </c>
      <c r="B12" s="314">
        <v>137999.56</v>
      </c>
      <c r="C12" s="314">
        <v>160697.89000000001</v>
      </c>
      <c r="D12" s="314">
        <v>142391.70000000001</v>
      </c>
      <c r="E12" s="314">
        <v>149811.16</v>
      </c>
      <c r="F12" s="315">
        <v>146826.82999999999</v>
      </c>
    </row>
    <row r="13" spans="1:6" ht="15" customHeight="1">
      <c r="A13" s="316" t="s">
        <v>365</v>
      </c>
      <c r="B13" s="314" t="s">
        <v>214</v>
      </c>
      <c r="C13" s="314" t="s">
        <v>366</v>
      </c>
      <c r="D13" s="314" t="s">
        <v>366</v>
      </c>
      <c r="E13" s="314" t="s">
        <v>366</v>
      </c>
      <c r="F13" s="314" t="s">
        <v>366</v>
      </c>
    </row>
    <row r="14" spans="1:6" ht="15" customHeight="1">
      <c r="A14" s="316" t="s">
        <v>367</v>
      </c>
      <c r="B14" s="314">
        <v>82647.81</v>
      </c>
      <c r="C14" s="314">
        <v>97641.88</v>
      </c>
      <c r="D14" s="314">
        <v>88236.93</v>
      </c>
      <c r="E14" s="314">
        <v>93464.86</v>
      </c>
      <c r="F14" s="315">
        <v>97563.85</v>
      </c>
    </row>
    <row r="15" spans="1:6" ht="15" customHeight="1">
      <c r="A15" s="316" t="s">
        <v>368</v>
      </c>
      <c r="B15" s="314">
        <v>55351.75</v>
      </c>
      <c r="C15" s="314">
        <v>63056</v>
      </c>
      <c r="D15" s="314">
        <v>54154.76</v>
      </c>
      <c r="E15" s="314">
        <v>56346.3</v>
      </c>
      <c r="F15" s="315">
        <v>49262.97</v>
      </c>
    </row>
    <row r="16" spans="1:6" ht="15" customHeight="1">
      <c r="A16" s="313" t="s">
        <v>369</v>
      </c>
      <c r="B16" s="314">
        <v>628460.30000000005</v>
      </c>
      <c r="C16" s="314">
        <v>640480.57999999996</v>
      </c>
      <c r="D16" s="314">
        <v>655068.6</v>
      </c>
      <c r="E16" s="314">
        <v>664597.36</v>
      </c>
      <c r="F16" s="315">
        <v>665859.13</v>
      </c>
    </row>
    <row r="17" spans="1:6" ht="15" customHeight="1">
      <c r="A17" s="316" t="s">
        <v>370</v>
      </c>
      <c r="B17" s="314">
        <v>12360.69</v>
      </c>
      <c r="C17" s="314">
        <v>12808.91</v>
      </c>
      <c r="D17" s="314">
        <v>13059.3</v>
      </c>
      <c r="E17" s="314">
        <v>12854.81</v>
      </c>
      <c r="F17" s="315">
        <v>13104.63</v>
      </c>
    </row>
    <row r="18" spans="1:6" ht="15" customHeight="1">
      <c r="A18" s="316" t="s">
        <v>371</v>
      </c>
      <c r="B18" s="314">
        <v>119562.67</v>
      </c>
      <c r="C18" s="314">
        <v>122628.01</v>
      </c>
      <c r="D18" s="314">
        <v>120841.58</v>
      </c>
      <c r="E18" s="314">
        <v>123230.73</v>
      </c>
      <c r="F18" s="315">
        <v>121017.5</v>
      </c>
    </row>
    <row r="19" spans="1:6" ht="15" customHeight="1">
      <c r="A19" s="317" t="s">
        <v>372</v>
      </c>
      <c r="B19" s="314">
        <v>35119.99</v>
      </c>
      <c r="C19" s="314">
        <v>33603.160000000003</v>
      </c>
      <c r="D19" s="314">
        <v>33040.480000000003</v>
      </c>
      <c r="E19" s="314">
        <v>34852.94</v>
      </c>
      <c r="F19" s="315">
        <v>36510.49</v>
      </c>
    </row>
    <row r="20" spans="1:6" ht="15" customHeight="1">
      <c r="A20" s="317" t="s">
        <v>373</v>
      </c>
      <c r="B20" s="314">
        <v>25157.84</v>
      </c>
      <c r="C20" s="314">
        <v>24555.279999999999</v>
      </c>
      <c r="D20" s="314">
        <v>27968.31</v>
      </c>
      <c r="E20" s="314">
        <v>29691.01</v>
      </c>
      <c r="F20" s="315">
        <v>28777.85</v>
      </c>
    </row>
    <row r="21" spans="1:6" ht="15" customHeight="1">
      <c r="A21" s="317" t="s">
        <v>374</v>
      </c>
      <c r="B21" s="314">
        <v>6236.17</v>
      </c>
      <c r="C21" s="314">
        <v>11768.62</v>
      </c>
      <c r="D21" s="314">
        <v>20978.1</v>
      </c>
      <c r="E21" s="314">
        <v>19894.849999999999</v>
      </c>
      <c r="F21" s="315">
        <v>20756.61</v>
      </c>
    </row>
    <row r="22" spans="1:6" ht="15" customHeight="1">
      <c r="A22" s="317" t="s">
        <v>375</v>
      </c>
      <c r="B22" s="314">
        <v>38958.32</v>
      </c>
      <c r="C22" s="314">
        <v>42315.28</v>
      </c>
      <c r="D22" s="314">
        <v>42672.160000000003</v>
      </c>
      <c r="E22" s="314">
        <v>43946.25</v>
      </c>
      <c r="F22" s="315">
        <v>45559.96</v>
      </c>
    </row>
    <row r="23" spans="1:6" ht="15" customHeight="1">
      <c r="A23" s="316" t="s">
        <v>376</v>
      </c>
      <c r="B23" s="314">
        <v>149888.04</v>
      </c>
      <c r="C23" s="314">
        <v>149538.51999999999</v>
      </c>
      <c r="D23" s="314">
        <v>151787.82999999999</v>
      </c>
      <c r="E23" s="314">
        <v>151394.38</v>
      </c>
      <c r="F23" s="315">
        <v>147672.1</v>
      </c>
    </row>
    <row r="24" spans="1:6" ht="15" customHeight="1">
      <c r="A24" s="316" t="s">
        <v>377</v>
      </c>
      <c r="B24" s="314">
        <v>52798.87</v>
      </c>
      <c r="C24" s="314">
        <v>49484.480000000003</v>
      </c>
      <c r="D24" s="314">
        <v>46503.19</v>
      </c>
      <c r="E24" s="314">
        <v>47195.78</v>
      </c>
      <c r="F24" s="315">
        <v>47726.22</v>
      </c>
    </row>
    <row r="25" spans="1:6" ht="15" customHeight="1">
      <c r="A25" s="318" t="s">
        <v>378</v>
      </c>
      <c r="B25" s="314">
        <v>41269.1</v>
      </c>
      <c r="C25" s="314">
        <v>41345.99</v>
      </c>
      <c r="D25" s="314">
        <v>42164.6</v>
      </c>
      <c r="E25" s="314">
        <v>41905.980000000003</v>
      </c>
      <c r="F25" s="315">
        <v>42243.97</v>
      </c>
    </row>
    <row r="26" spans="1:6" ht="15" customHeight="1">
      <c r="A26" s="310" t="s">
        <v>379</v>
      </c>
      <c r="B26" s="314">
        <v>39081.82</v>
      </c>
      <c r="C26" s="314">
        <v>41790.07</v>
      </c>
      <c r="D26" s="314">
        <v>44157.31</v>
      </c>
      <c r="E26" s="314">
        <v>45010.49</v>
      </c>
      <c r="F26" s="315">
        <v>45045.83</v>
      </c>
    </row>
    <row r="27" spans="1:6" ht="15" customHeight="1">
      <c r="A27" s="310" t="s">
        <v>380</v>
      </c>
      <c r="B27" s="319">
        <v>75007.22</v>
      </c>
      <c r="C27" s="319">
        <v>77318.080000000002</v>
      </c>
      <c r="D27" s="319">
        <v>78897.899999999994</v>
      </c>
      <c r="E27" s="319">
        <v>80603.710000000006</v>
      </c>
      <c r="F27" s="320">
        <v>83991.19</v>
      </c>
    </row>
    <row r="28" spans="1:6" ht="15" customHeight="1">
      <c r="A28" s="310" t="s">
        <v>381</v>
      </c>
      <c r="B28" s="319">
        <v>33019.519999999997</v>
      </c>
      <c r="C28" s="319">
        <v>33324.14</v>
      </c>
      <c r="D28" s="319">
        <v>32997.800000000003</v>
      </c>
      <c r="E28" s="319">
        <v>34016.379999999997</v>
      </c>
      <c r="F28" s="320">
        <v>33452.699999999997</v>
      </c>
    </row>
    <row r="29" spans="1:6" ht="15" customHeight="1">
      <c r="A29" s="310" t="s">
        <v>382</v>
      </c>
      <c r="B29" s="319">
        <v>13091.07</v>
      </c>
      <c r="C29" s="319">
        <v>13315.01</v>
      </c>
      <c r="D29" s="319">
        <v>11509.69</v>
      </c>
      <c r="E29" s="319">
        <v>12906.45</v>
      </c>
      <c r="F29" s="320">
        <v>13845.1</v>
      </c>
    </row>
    <row r="30" spans="1:6" ht="15" customHeight="1">
      <c r="A30" s="321" t="s">
        <v>383</v>
      </c>
      <c r="B30" s="322">
        <v>4737.05</v>
      </c>
      <c r="C30" s="322">
        <v>6284.88</v>
      </c>
      <c r="D30" s="322">
        <v>6606</v>
      </c>
      <c r="E30" s="322">
        <v>7077.14</v>
      </c>
      <c r="F30" s="323">
        <v>7243.84</v>
      </c>
    </row>
    <row r="31" spans="1:6" ht="15" customHeight="1">
      <c r="A31" s="324" t="s">
        <v>384</v>
      </c>
      <c r="F31" s="325"/>
    </row>
    <row r="32" spans="1:6" ht="15" customHeight="1">
      <c r="A32" s="326" t="s">
        <v>385</v>
      </c>
      <c r="F32" s="327" t="s">
        <v>386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6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2" width="7.5" style="2" customWidth="1"/>
    <col min="3" max="12" width="7" style="2" customWidth="1"/>
    <col min="13" max="16384" width="8.75" style="2"/>
  </cols>
  <sheetData>
    <row r="1" spans="1:12" s="33" customFormat="1" ht="15" customHeight="1">
      <c r="A1" s="724" t="s">
        <v>763</v>
      </c>
    </row>
    <row r="2" spans="1:12" s="33" customFormat="1" ht="15" customHeight="1"/>
    <row r="3" spans="1:12" ht="15" customHeight="1">
      <c r="A3" s="1" t="s">
        <v>0</v>
      </c>
    </row>
    <row r="4" spans="1:12" s="4" customFormat="1" ht="15" customHeight="1">
      <c r="A4" s="3" t="s">
        <v>1</v>
      </c>
      <c r="L4" s="5" t="s">
        <v>2</v>
      </c>
    </row>
    <row r="5" spans="1:12" s="14" customFormat="1" ht="30" customHeight="1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>
      <c r="A6" s="15"/>
      <c r="B6" s="16" t="s">
        <v>15</v>
      </c>
      <c r="C6" s="17"/>
      <c r="D6" s="18"/>
      <c r="E6" s="18"/>
      <c r="F6" s="19"/>
      <c r="G6" s="19"/>
      <c r="H6" s="18"/>
      <c r="I6" s="18"/>
      <c r="J6" s="18"/>
      <c r="K6" s="18"/>
      <c r="L6" s="18"/>
    </row>
    <row r="7" spans="1:12" s="23" customFormat="1" ht="15" customHeight="1">
      <c r="A7" s="20" t="s">
        <v>16</v>
      </c>
      <c r="B7" s="21">
        <v>95.2</v>
      </c>
      <c r="C7" s="22">
        <v>88.4</v>
      </c>
      <c r="D7" s="22">
        <v>99.4</v>
      </c>
      <c r="E7" s="22">
        <v>99.2</v>
      </c>
      <c r="F7" s="22">
        <v>94.3</v>
      </c>
      <c r="G7" s="22">
        <v>100</v>
      </c>
      <c r="H7" s="22">
        <v>93.6</v>
      </c>
      <c r="I7" s="22">
        <v>100.3</v>
      </c>
      <c r="J7" s="22">
        <v>106.8</v>
      </c>
      <c r="K7" s="22">
        <v>92.9</v>
      </c>
      <c r="L7" s="22">
        <v>92.5</v>
      </c>
    </row>
    <row r="8" spans="1:12" s="23" customFormat="1" ht="15" customHeight="1">
      <c r="A8" s="20">
        <v>26</v>
      </c>
      <c r="B8" s="21">
        <v>97.9</v>
      </c>
      <c r="C8" s="22">
        <v>92.1</v>
      </c>
      <c r="D8" s="22">
        <v>99.8</v>
      </c>
      <c r="E8" s="22">
        <v>105.4</v>
      </c>
      <c r="F8" s="22">
        <v>95.6</v>
      </c>
      <c r="G8" s="22">
        <v>100.9</v>
      </c>
      <c r="H8" s="22">
        <v>94.4</v>
      </c>
      <c r="I8" s="22">
        <v>102.7</v>
      </c>
      <c r="J8" s="22">
        <v>109.4</v>
      </c>
      <c r="K8" s="22">
        <v>96.4</v>
      </c>
      <c r="L8" s="22">
        <v>96.2</v>
      </c>
    </row>
    <row r="9" spans="1:12" s="23" customFormat="1" ht="15" customHeight="1">
      <c r="A9" s="20">
        <v>27</v>
      </c>
      <c r="B9" s="21">
        <v>98.8</v>
      </c>
      <c r="C9" s="22">
        <v>94.6</v>
      </c>
      <c r="D9" s="22">
        <v>99.9</v>
      </c>
      <c r="E9" s="22">
        <v>103.3</v>
      </c>
      <c r="F9" s="22">
        <v>97.3</v>
      </c>
      <c r="G9" s="22">
        <v>103.1</v>
      </c>
      <c r="H9" s="22">
        <v>95.2</v>
      </c>
      <c r="I9" s="22">
        <v>102</v>
      </c>
      <c r="J9" s="22">
        <v>111.5</v>
      </c>
      <c r="K9" s="22">
        <v>97.6</v>
      </c>
      <c r="L9" s="22">
        <v>97.5</v>
      </c>
    </row>
    <row r="10" spans="1:12" s="23" customFormat="1" ht="15" customHeight="1">
      <c r="A10" s="20">
        <v>28</v>
      </c>
      <c r="B10" s="21">
        <v>98.5</v>
      </c>
      <c r="C10" s="22">
        <v>96.2</v>
      </c>
      <c r="D10" s="22">
        <v>99.7</v>
      </c>
      <c r="E10" s="22">
        <v>94</v>
      </c>
      <c r="F10" s="22">
        <v>97.4</v>
      </c>
      <c r="G10" s="22">
        <v>102.7</v>
      </c>
      <c r="H10" s="22">
        <v>96.4</v>
      </c>
      <c r="I10" s="22">
        <v>100</v>
      </c>
      <c r="J10" s="22">
        <v>113</v>
      </c>
      <c r="K10" s="22">
        <v>98.6</v>
      </c>
      <c r="L10" s="22">
        <v>98.1</v>
      </c>
    </row>
    <row r="11" spans="1:12" s="23" customFormat="1" ht="15" customHeight="1">
      <c r="A11" s="20">
        <v>29</v>
      </c>
      <c r="B11" s="22">
        <v>98.8</v>
      </c>
      <c r="C11" s="22">
        <v>97.1</v>
      </c>
      <c r="D11" s="22">
        <v>99.8</v>
      </c>
      <c r="E11" s="22">
        <v>95.8</v>
      </c>
      <c r="F11" s="22">
        <v>96.2</v>
      </c>
      <c r="G11" s="22">
        <v>101.9</v>
      </c>
      <c r="H11" s="22">
        <v>97.2</v>
      </c>
      <c r="I11" s="22">
        <v>99.5</v>
      </c>
      <c r="J11" s="22">
        <v>113.2</v>
      </c>
      <c r="K11" s="22">
        <v>98.8</v>
      </c>
      <c r="L11" s="22">
        <v>98.3</v>
      </c>
    </row>
    <row r="12" spans="1:12" s="24" customFormat="1" ht="15" customHeight="1">
      <c r="A12" s="20">
        <v>30</v>
      </c>
      <c r="B12" s="22">
        <v>99.7</v>
      </c>
      <c r="C12" s="22">
        <v>98.6</v>
      </c>
      <c r="D12" s="22">
        <v>99.7</v>
      </c>
      <c r="E12" s="22">
        <v>99.6</v>
      </c>
      <c r="F12" s="22">
        <v>95.5</v>
      </c>
      <c r="G12" s="22">
        <v>100.9</v>
      </c>
      <c r="H12" s="22">
        <v>98.9</v>
      </c>
      <c r="I12" s="22">
        <v>100.4</v>
      </c>
      <c r="J12" s="22">
        <v>113.7</v>
      </c>
      <c r="K12" s="22">
        <v>99.7</v>
      </c>
      <c r="L12" s="22">
        <v>98.8</v>
      </c>
    </row>
    <row r="13" spans="1:12" ht="15" customHeight="1">
      <c r="A13" s="20" t="s">
        <v>17</v>
      </c>
      <c r="B13" s="22">
        <v>100.2</v>
      </c>
      <c r="C13" s="22">
        <v>99.1</v>
      </c>
      <c r="D13" s="22">
        <v>99.8</v>
      </c>
      <c r="E13" s="22">
        <v>102.6</v>
      </c>
      <c r="F13" s="25">
        <v>97.8</v>
      </c>
      <c r="G13" s="22">
        <v>100.9</v>
      </c>
      <c r="H13" s="22">
        <v>99.5</v>
      </c>
      <c r="I13" s="22">
        <v>99.8</v>
      </c>
      <c r="J13" s="22">
        <v>110.8</v>
      </c>
      <c r="K13" s="22">
        <v>101</v>
      </c>
      <c r="L13" s="22">
        <v>100.1</v>
      </c>
    </row>
    <row r="14" spans="1:12" ht="15" customHeight="1">
      <c r="A14" s="20">
        <v>2</v>
      </c>
      <c r="B14" s="22">
        <v>100</v>
      </c>
      <c r="C14" s="22">
        <v>100</v>
      </c>
      <c r="D14" s="22">
        <v>100</v>
      </c>
      <c r="E14" s="22">
        <v>100</v>
      </c>
      <c r="F14" s="25">
        <v>100</v>
      </c>
      <c r="G14" s="22">
        <v>100</v>
      </c>
      <c r="H14" s="22">
        <v>100</v>
      </c>
      <c r="I14" s="22">
        <v>100</v>
      </c>
      <c r="J14" s="22">
        <v>100</v>
      </c>
      <c r="K14" s="22">
        <v>100</v>
      </c>
      <c r="L14" s="22">
        <v>100</v>
      </c>
    </row>
    <row r="15" spans="1:12" ht="15" customHeight="1">
      <c r="A15" s="20">
        <v>3</v>
      </c>
      <c r="B15" s="22">
        <v>99.5</v>
      </c>
      <c r="C15" s="22">
        <v>99.8</v>
      </c>
      <c r="D15" s="22">
        <v>100.3</v>
      </c>
      <c r="E15" s="22">
        <v>99.4</v>
      </c>
      <c r="F15" s="25">
        <v>101.6</v>
      </c>
      <c r="G15" s="22">
        <v>99.7</v>
      </c>
      <c r="H15" s="22">
        <v>99.5</v>
      </c>
      <c r="I15" s="22">
        <v>95.3</v>
      </c>
      <c r="J15" s="22">
        <v>100</v>
      </c>
      <c r="K15" s="22">
        <v>101.3</v>
      </c>
      <c r="L15" s="22">
        <v>100.2</v>
      </c>
    </row>
    <row r="16" spans="1:12" ht="15" customHeight="1">
      <c r="A16" s="26"/>
      <c r="B16" s="27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15" customHeight="1">
      <c r="A17" s="20" t="str">
        <f>A7</f>
        <v>平成25</v>
      </c>
      <c r="B17" s="22">
        <v>94.9</v>
      </c>
      <c r="C17" s="22">
        <v>88.4</v>
      </c>
      <c r="D17" s="22">
        <v>99.5</v>
      </c>
      <c r="E17" s="22">
        <v>97.8</v>
      </c>
      <c r="F17" s="22">
        <v>92.6</v>
      </c>
      <c r="G17" s="22">
        <v>92.3</v>
      </c>
      <c r="H17" s="22">
        <v>94</v>
      </c>
      <c r="I17" s="22">
        <v>100.6</v>
      </c>
      <c r="J17" s="22">
        <v>103.6</v>
      </c>
      <c r="K17" s="22">
        <v>91.8</v>
      </c>
      <c r="L17" s="22">
        <v>96.2</v>
      </c>
    </row>
    <row r="18" spans="1:12" ht="15" customHeight="1">
      <c r="A18" s="20">
        <f t="shared" ref="A18:A25" si="0">A8</f>
        <v>26</v>
      </c>
      <c r="B18" s="22">
        <v>97.5</v>
      </c>
      <c r="C18" s="22">
        <v>91.7</v>
      </c>
      <c r="D18" s="22">
        <v>99.6</v>
      </c>
      <c r="E18" s="22">
        <v>103.9</v>
      </c>
      <c r="F18" s="22">
        <v>96.1</v>
      </c>
      <c r="G18" s="22">
        <v>94.3</v>
      </c>
      <c r="H18" s="22">
        <v>95</v>
      </c>
      <c r="I18" s="22">
        <v>103.2</v>
      </c>
      <c r="J18" s="22">
        <v>105.5</v>
      </c>
      <c r="K18" s="22">
        <v>95.1</v>
      </c>
      <c r="L18" s="22">
        <v>99.7</v>
      </c>
    </row>
    <row r="19" spans="1:12" ht="15" customHeight="1">
      <c r="A19" s="20">
        <f t="shared" si="0"/>
        <v>27</v>
      </c>
      <c r="B19" s="25">
        <v>98.2</v>
      </c>
      <c r="C19" s="25">
        <v>94.6</v>
      </c>
      <c r="D19" s="25">
        <v>99.6</v>
      </c>
      <c r="E19" s="25">
        <v>101.2</v>
      </c>
      <c r="F19" s="25">
        <v>97.6</v>
      </c>
      <c r="G19" s="25">
        <v>96.4</v>
      </c>
      <c r="H19" s="25">
        <v>95.8</v>
      </c>
      <c r="I19" s="25">
        <v>101.2</v>
      </c>
      <c r="J19" s="25">
        <v>107.3</v>
      </c>
      <c r="K19" s="25">
        <v>97</v>
      </c>
      <c r="L19" s="25">
        <v>100.7</v>
      </c>
    </row>
    <row r="20" spans="1:12" ht="15" customHeight="1">
      <c r="A20" s="20">
        <f t="shared" si="0"/>
        <v>28</v>
      </c>
      <c r="B20" s="25">
        <v>98.1</v>
      </c>
      <c r="C20" s="25">
        <v>96.2</v>
      </c>
      <c r="D20" s="25">
        <v>99.5</v>
      </c>
      <c r="E20" s="25">
        <v>93.9</v>
      </c>
      <c r="F20" s="25">
        <v>97.2</v>
      </c>
      <c r="G20" s="25">
        <v>98.1</v>
      </c>
      <c r="H20" s="25">
        <v>96.7</v>
      </c>
      <c r="I20" s="25">
        <v>99.3</v>
      </c>
      <c r="J20" s="25">
        <v>108.9</v>
      </c>
      <c r="K20" s="25">
        <v>97.9</v>
      </c>
      <c r="L20" s="25">
        <v>101.4</v>
      </c>
    </row>
    <row r="21" spans="1:12" ht="15" customHeight="1">
      <c r="A21" s="20">
        <f t="shared" si="0"/>
        <v>29</v>
      </c>
      <c r="B21" s="25">
        <v>98.6</v>
      </c>
      <c r="C21" s="25">
        <v>96.8</v>
      </c>
      <c r="D21" s="25">
        <v>99.3</v>
      </c>
      <c r="E21" s="25">
        <v>96.4</v>
      </c>
      <c r="F21" s="25">
        <v>96.7</v>
      </c>
      <c r="G21" s="25">
        <v>98.3</v>
      </c>
      <c r="H21" s="25">
        <v>97.5</v>
      </c>
      <c r="I21" s="25">
        <v>99.5</v>
      </c>
      <c r="J21" s="25">
        <v>109.6</v>
      </c>
      <c r="K21" s="25">
        <v>98.3</v>
      </c>
      <c r="L21" s="25">
        <v>101.7</v>
      </c>
    </row>
    <row r="22" spans="1:12" ht="15" customHeight="1">
      <c r="A22" s="20">
        <f t="shared" si="0"/>
        <v>30</v>
      </c>
      <c r="B22" s="29">
        <v>99.5</v>
      </c>
      <c r="C22" s="25">
        <v>98.2</v>
      </c>
      <c r="D22" s="25">
        <v>99.2</v>
      </c>
      <c r="E22" s="25">
        <v>100.2</v>
      </c>
      <c r="F22" s="25">
        <v>95.7</v>
      </c>
      <c r="G22" s="25">
        <v>98.5</v>
      </c>
      <c r="H22" s="25">
        <v>99</v>
      </c>
      <c r="I22" s="25">
        <v>100.9</v>
      </c>
      <c r="J22" s="25">
        <v>110.1</v>
      </c>
      <c r="K22" s="25">
        <v>99</v>
      </c>
      <c r="L22" s="25">
        <v>102.1</v>
      </c>
    </row>
    <row r="23" spans="1:12" ht="15" customHeight="1">
      <c r="A23" s="20" t="str">
        <f t="shared" si="0"/>
        <v>令和元</v>
      </c>
      <c r="B23" s="29">
        <v>100</v>
      </c>
      <c r="C23" s="25">
        <v>98.7</v>
      </c>
      <c r="D23" s="25">
        <v>99.4</v>
      </c>
      <c r="E23" s="25">
        <v>102.5</v>
      </c>
      <c r="F23" s="25">
        <v>97.7</v>
      </c>
      <c r="G23" s="25">
        <v>98.9</v>
      </c>
      <c r="H23" s="25">
        <v>99.7</v>
      </c>
      <c r="I23" s="25">
        <v>100.2</v>
      </c>
      <c r="J23" s="25">
        <v>108.4</v>
      </c>
      <c r="K23" s="25">
        <v>100.6</v>
      </c>
      <c r="L23" s="25">
        <v>102.1</v>
      </c>
    </row>
    <row r="24" spans="1:12" ht="15" customHeight="1">
      <c r="A24" s="20">
        <f t="shared" si="0"/>
        <v>2</v>
      </c>
      <c r="B24" s="29">
        <v>100</v>
      </c>
      <c r="C24" s="25">
        <v>100</v>
      </c>
      <c r="D24" s="25">
        <v>100</v>
      </c>
      <c r="E24" s="25">
        <v>100</v>
      </c>
      <c r="F24" s="25">
        <v>100</v>
      </c>
      <c r="G24" s="25">
        <v>100</v>
      </c>
      <c r="H24" s="25">
        <v>100</v>
      </c>
      <c r="I24" s="25">
        <v>100</v>
      </c>
      <c r="J24" s="25">
        <v>100</v>
      </c>
      <c r="K24" s="25">
        <v>100</v>
      </c>
      <c r="L24" s="25">
        <v>100</v>
      </c>
    </row>
    <row r="25" spans="1:12" ht="15" customHeight="1">
      <c r="A25" s="30">
        <f t="shared" si="0"/>
        <v>3</v>
      </c>
      <c r="B25" s="31">
        <v>99.8</v>
      </c>
      <c r="C25" s="32">
        <v>100</v>
      </c>
      <c r="D25" s="32">
        <v>100.6</v>
      </c>
      <c r="E25" s="32">
        <v>101.3</v>
      </c>
      <c r="F25" s="32">
        <v>101.7</v>
      </c>
      <c r="G25" s="32">
        <v>100.4</v>
      </c>
      <c r="H25" s="32">
        <v>99.6</v>
      </c>
      <c r="I25" s="32">
        <v>95</v>
      </c>
      <c r="J25" s="32">
        <v>100</v>
      </c>
      <c r="K25" s="32">
        <v>101.6</v>
      </c>
      <c r="L25" s="32">
        <v>101.1</v>
      </c>
    </row>
    <row r="26" spans="1:12" ht="15" customHeight="1">
      <c r="A26" s="23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 t="s">
        <v>20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8"/>
  <sheetViews>
    <sheetView zoomScale="110" zoomScaleNormal="110" zoomScaleSheetLayoutView="115" workbookViewId="0">
      <pane xSplit="1" ySplit="5" topLeftCell="B6" activePane="bottomRight" state="frozen"/>
      <selection activeCell="D18" sqref="D18"/>
      <selection pane="topRight" activeCell="D18" sqref="D18"/>
      <selection pane="bottomLeft" activeCell="D18" sqref="D18"/>
      <selection pane="bottomRight"/>
    </sheetView>
  </sheetViews>
  <sheetFormatPr defaultColWidth="8.75" defaultRowHeight="15" customHeight="1"/>
  <cols>
    <col min="1" max="1" width="30" style="302" customWidth="1"/>
    <col min="2" max="6" width="11.25" style="302" customWidth="1"/>
    <col min="7" max="16384" width="8.75" style="302"/>
  </cols>
  <sheetData>
    <row r="1" spans="1:6" ht="15" customHeight="1">
      <c r="A1" s="731" t="s">
        <v>763</v>
      </c>
    </row>
    <row r="3" spans="1:6" ht="15" customHeight="1">
      <c r="A3" s="301" t="s">
        <v>387</v>
      </c>
    </row>
    <row r="4" spans="1:6" ht="15" customHeight="1">
      <c r="A4" s="303"/>
      <c r="C4" s="328"/>
      <c r="D4" s="328"/>
      <c r="E4" s="328"/>
      <c r="F4" s="329" t="s">
        <v>352</v>
      </c>
    </row>
    <row r="5" spans="1:6" ht="15" customHeight="1">
      <c r="A5" s="305" t="s">
        <v>388</v>
      </c>
      <c r="B5" s="306" t="s">
        <v>354</v>
      </c>
      <c r="C5" s="306" t="s">
        <v>355</v>
      </c>
      <c r="D5" s="306" t="s">
        <v>356</v>
      </c>
      <c r="E5" s="306" t="s">
        <v>389</v>
      </c>
      <c r="F5" s="306" t="s">
        <v>390</v>
      </c>
    </row>
    <row r="6" spans="1:6" ht="15" customHeight="1">
      <c r="A6" s="330" t="s">
        <v>391</v>
      </c>
      <c r="B6" s="331">
        <v>906813.16</v>
      </c>
      <c r="C6" s="331">
        <v>941040.17</v>
      </c>
      <c r="D6" s="331">
        <v>953612.81</v>
      </c>
      <c r="E6" s="331">
        <v>984679.26</v>
      </c>
      <c r="F6" s="332">
        <v>995425.3</v>
      </c>
    </row>
    <row r="7" spans="1:6" ht="15" customHeight="1">
      <c r="A7" s="310" t="s">
        <v>242</v>
      </c>
      <c r="B7" s="311">
        <v>0</v>
      </c>
      <c r="C7" s="333">
        <v>3.7744280199903592E-2</v>
      </c>
      <c r="D7" s="333">
        <v>1.3360364839685869E-2</v>
      </c>
      <c r="E7" s="333">
        <v>3.2577634941795663E-2</v>
      </c>
      <c r="F7" s="333">
        <v>1.0913238895678617E-2</v>
      </c>
    </row>
    <row r="8" spans="1:6" ht="15" customHeight="1">
      <c r="A8" s="313" t="s">
        <v>392</v>
      </c>
      <c r="B8" s="334">
        <v>702736.48</v>
      </c>
      <c r="C8" s="334">
        <v>716224.74</v>
      </c>
      <c r="D8" s="334">
        <v>734566.75</v>
      </c>
      <c r="E8" s="334">
        <v>754575.52</v>
      </c>
      <c r="F8" s="335">
        <v>783683.36</v>
      </c>
    </row>
    <row r="9" spans="1:6" ht="15" customHeight="1">
      <c r="A9" s="313" t="s">
        <v>393</v>
      </c>
      <c r="B9" s="334">
        <v>43531.37</v>
      </c>
      <c r="C9" s="334">
        <v>46530.04</v>
      </c>
      <c r="D9" s="334">
        <v>45807.9</v>
      </c>
      <c r="E9" s="334">
        <v>46463.96</v>
      </c>
      <c r="F9" s="335">
        <v>50274.63</v>
      </c>
    </row>
    <row r="10" spans="1:6" ht="15" customHeight="1">
      <c r="A10" s="316" t="s">
        <v>394</v>
      </c>
      <c r="B10" s="334">
        <v>-4968.87</v>
      </c>
      <c r="C10" s="334">
        <v>-4090.54</v>
      </c>
      <c r="D10" s="334">
        <v>-4566.74</v>
      </c>
      <c r="E10" s="334">
        <v>-2234.7399999999998</v>
      </c>
      <c r="F10" s="335">
        <v>-1706.5</v>
      </c>
    </row>
    <row r="11" spans="1:6" ht="15" customHeight="1">
      <c r="A11" s="316" t="s">
        <v>395</v>
      </c>
      <c r="B11" s="334">
        <v>47917.73</v>
      </c>
      <c r="C11" s="334">
        <v>50062.12</v>
      </c>
      <c r="D11" s="334">
        <v>49861.32</v>
      </c>
      <c r="E11" s="334">
        <v>48117</v>
      </c>
      <c r="F11" s="335">
        <v>51328.32</v>
      </c>
    </row>
    <row r="12" spans="1:6" ht="15" customHeight="1">
      <c r="A12" s="316" t="s">
        <v>396</v>
      </c>
      <c r="B12" s="334">
        <v>582.52</v>
      </c>
      <c r="C12" s="334">
        <v>558.47</v>
      </c>
      <c r="D12" s="334">
        <v>513.32000000000005</v>
      </c>
      <c r="E12" s="334">
        <v>581.69000000000005</v>
      </c>
      <c r="F12" s="335">
        <v>652.82000000000005</v>
      </c>
    </row>
    <row r="13" spans="1:6" ht="15" customHeight="1">
      <c r="A13" s="313" t="s">
        <v>397</v>
      </c>
      <c r="B13" s="334">
        <v>160545.29999999999</v>
      </c>
      <c r="C13" s="334">
        <v>178285.38</v>
      </c>
      <c r="D13" s="334">
        <v>173238.15</v>
      </c>
      <c r="E13" s="334">
        <v>183639.77</v>
      </c>
      <c r="F13" s="335">
        <v>161467.29999999999</v>
      </c>
    </row>
    <row r="14" spans="1:6" ht="15" customHeight="1">
      <c r="A14" s="316" t="s">
        <v>398</v>
      </c>
      <c r="B14" s="334">
        <v>63056.45</v>
      </c>
      <c r="C14" s="334">
        <v>78547.83</v>
      </c>
      <c r="D14" s="334">
        <v>78815.22</v>
      </c>
      <c r="E14" s="334">
        <v>89064.55</v>
      </c>
      <c r="F14" s="335">
        <v>66396.55</v>
      </c>
    </row>
    <row r="15" spans="1:6" ht="15" customHeight="1">
      <c r="A15" s="316" t="s">
        <v>399</v>
      </c>
      <c r="B15" s="334">
        <v>3191.84</v>
      </c>
      <c r="C15" s="334">
        <v>4098.6000000000004</v>
      </c>
      <c r="D15" s="334">
        <v>3075.39</v>
      </c>
      <c r="E15" s="334">
        <v>2935.76</v>
      </c>
      <c r="F15" s="335">
        <v>2440.34</v>
      </c>
    </row>
    <row r="16" spans="1:6" ht="15" customHeight="1">
      <c r="A16" s="316" t="s">
        <v>400</v>
      </c>
      <c r="B16" s="334">
        <v>94296.99</v>
      </c>
      <c r="C16" s="334">
        <v>95638.95</v>
      </c>
      <c r="D16" s="334">
        <v>91347.54</v>
      </c>
      <c r="E16" s="334">
        <v>91639.45</v>
      </c>
      <c r="F16" s="335">
        <v>92630.399999999994</v>
      </c>
    </row>
    <row r="17" spans="1:6" ht="15" customHeight="1">
      <c r="A17" s="336" t="s">
        <v>384</v>
      </c>
      <c r="B17" s="336"/>
      <c r="C17" s="336"/>
      <c r="D17" s="336"/>
      <c r="E17" s="336"/>
      <c r="F17" s="337"/>
    </row>
    <row r="18" spans="1:6" ht="15" customHeight="1">
      <c r="A18" s="302" t="s">
        <v>385</v>
      </c>
      <c r="F18" s="325" t="s">
        <v>386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5"/>
  <sheetViews>
    <sheetView zoomScale="110" zoomScaleNormal="110" workbookViewId="0"/>
  </sheetViews>
  <sheetFormatPr defaultColWidth="8.75" defaultRowHeight="15" customHeight="1"/>
  <cols>
    <col min="1" max="1" width="22.5" style="121" customWidth="1"/>
    <col min="2" max="6" width="12.75" style="121" customWidth="1"/>
    <col min="7" max="16384" width="8.75" style="121"/>
  </cols>
  <sheetData>
    <row r="1" spans="1:6" ht="15" customHeight="1">
      <c r="A1" s="726" t="s">
        <v>763</v>
      </c>
    </row>
    <row r="3" spans="1:6" ht="15" customHeight="1">
      <c r="A3" s="35" t="s">
        <v>401</v>
      </c>
    </row>
    <row r="4" spans="1:6" s="36" customFormat="1" ht="15" customHeight="1">
      <c r="A4" s="338" t="s">
        <v>402</v>
      </c>
    </row>
    <row r="5" spans="1:6" s="126" customFormat="1" ht="15" customHeight="1">
      <c r="A5" s="39" t="s">
        <v>403</v>
      </c>
      <c r="B5" s="243" t="s">
        <v>404</v>
      </c>
      <c r="C5" s="243" t="s">
        <v>405</v>
      </c>
      <c r="D5" s="243" t="s">
        <v>406</v>
      </c>
      <c r="E5" s="243" t="s">
        <v>407</v>
      </c>
      <c r="F5" s="243" t="s">
        <v>408</v>
      </c>
    </row>
    <row r="6" spans="1:6" s="36" customFormat="1" ht="15" customHeight="1">
      <c r="A6" s="339" t="s">
        <v>409</v>
      </c>
      <c r="B6" s="340" t="s">
        <v>214</v>
      </c>
      <c r="C6" s="341">
        <f>SUM(C7:C14)</f>
        <v>20</v>
      </c>
      <c r="D6" s="341">
        <f>SUM(D7:D14)</f>
        <v>250</v>
      </c>
      <c r="E6" s="341">
        <v>215</v>
      </c>
      <c r="F6" s="341">
        <v>383</v>
      </c>
    </row>
    <row r="7" spans="1:6" s="36" customFormat="1" ht="15" customHeight="1">
      <c r="A7" s="630" t="s">
        <v>410</v>
      </c>
      <c r="B7" s="342" t="s">
        <v>411</v>
      </c>
      <c r="C7" s="343">
        <v>5</v>
      </c>
      <c r="D7" s="343">
        <v>20</v>
      </c>
      <c r="E7" s="343">
        <v>19</v>
      </c>
      <c r="F7" s="343">
        <v>22</v>
      </c>
    </row>
    <row r="8" spans="1:6" s="36" customFormat="1" ht="15" customHeight="1">
      <c r="A8" s="630"/>
      <c r="B8" s="342">
        <v>43</v>
      </c>
      <c r="C8" s="343">
        <v>7</v>
      </c>
      <c r="D8" s="343">
        <v>28</v>
      </c>
      <c r="E8" s="343">
        <v>28</v>
      </c>
      <c r="F8" s="343">
        <v>35</v>
      </c>
    </row>
    <row r="9" spans="1:6" s="36" customFormat="1" ht="15" customHeight="1">
      <c r="A9" s="344" t="s">
        <v>412</v>
      </c>
      <c r="B9" s="342">
        <v>44</v>
      </c>
      <c r="C9" s="343">
        <v>2</v>
      </c>
      <c r="D9" s="343">
        <v>36</v>
      </c>
      <c r="E9" s="343">
        <v>13</v>
      </c>
      <c r="F9" s="343">
        <v>16</v>
      </c>
    </row>
    <row r="10" spans="1:6" s="36" customFormat="1" ht="15" customHeight="1">
      <c r="A10" s="344" t="s">
        <v>413</v>
      </c>
      <c r="B10" s="342">
        <v>45</v>
      </c>
      <c r="C10" s="343">
        <v>2</v>
      </c>
      <c r="D10" s="343">
        <v>36</v>
      </c>
      <c r="E10" s="343">
        <v>33</v>
      </c>
      <c r="F10" s="343">
        <v>51</v>
      </c>
    </row>
    <row r="11" spans="1:6" s="36" customFormat="1" ht="15" customHeight="1">
      <c r="A11" s="344" t="s">
        <v>414</v>
      </c>
      <c r="B11" s="342">
        <v>45</v>
      </c>
      <c r="C11" s="343">
        <v>1</v>
      </c>
      <c r="D11" s="343">
        <v>8</v>
      </c>
      <c r="E11" s="343">
        <v>7</v>
      </c>
      <c r="F11" s="343">
        <v>8</v>
      </c>
    </row>
    <row r="12" spans="1:6" s="36" customFormat="1" ht="15" customHeight="1">
      <c r="A12" s="344" t="s">
        <v>415</v>
      </c>
      <c r="B12" s="342" t="s">
        <v>416</v>
      </c>
      <c r="C12" s="44">
        <v>1</v>
      </c>
      <c r="D12" s="44">
        <v>54</v>
      </c>
      <c r="E12" s="44">
        <v>52</v>
      </c>
      <c r="F12" s="44">
        <v>143</v>
      </c>
    </row>
    <row r="13" spans="1:6" s="36" customFormat="1" ht="15" customHeight="1">
      <c r="A13" s="344" t="s">
        <v>417</v>
      </c>
      <c r="B13" s="342">
        <v>17</v>
      </c>
      <c r="C13" s="44">
        <v>1</v>
      </c>
      <c r="D13" s="44">
        <v>18</v>
      </c>
      <c r="E13" s="44">
        <v>16</v>
      </c>
      <c r="F13" s="44">
        <v>29</v>
      </c>
    </row>
    <row r="14" spans="1:6" s="36" customFormat="1" ht="15" customHeight="1">
      <c r="A14" s="345" t="s">
        <v>418</v>
      </c>
      <c r="B14" s="346">
        <v>18</v>
      </c>
      <c r="C14" s="49">
        <v>1</v>
      </c>
      <c r="D14" s="49">
        <v>50</v>
      </c>
      <c r="E14" s="49">
        <v>47</v>
      </c>
      <c r="F14" s="49">
        <v>79</v>
      </c>
    </row>
    <row r="15" spans="1:6" s="36" customFormat="1" ht="15" customHeight="1">
      <c r="C15" s="130"/>
      <c r="D15" s="130"/>
      <c r="E15" s="130"/>
      <c r="F15" s="131" t="s">
        <v>419</v>
      </c>
    </row>
  </sheetData>
  <mergeCells count="1">
    <mergeCell ref="A7:A8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5"/>
  <sheetViews>
    <sheetView zoomScale="110" zoomScaleNormal="110" workbookViewId="0"/>
  </sheetViews>
  <sheetFormatPr defaultColWidth="8.75" defaultRowHeight="15" customHeight="1"/>
  <cols>
    <col min="1" max="1" width="26.25" style="348" customWidth="1"/>
    <col min="2" max="4" width="20" style="348" customWidth="1"/>
    <col min="5" max="16384" width="8.75" style="348"/>
  </cols>
  <sheetData>
    <row r="1" spans="1:4" ht="15" customHeight="1">
      <c r="A1" s="731" t="s">
        <v>763</v>
      </c>
    </row>
    <row r="3" spans="1:4" ht="15" customHeight="1">
      <c r="A3" s="347" t="s">
        <v>420</v>
      </c>
    </row>
    <row r="4" spans="1:4" s="351" customFormat="1" ht="15" customHeight="1">
      <c r="A4" s="349" t="s">
        <v>421</v>
      </c>
      <c r="B4" s="350"/>
      <c r="D4" s="352"/>
    </row>
    <row r="5" spans="1:4" s="356" customFormat="1" ht="15" customHeight="1">
      <c r="A5" s="353" t="s">
        <v>422</v>
      </c>
      <c r="B5" s="354" t="s">
        <v>423</v>
      </c>
      <c r="C5" s="354" t="s">
        <v>424</v>
      </c>
      <c r="D5" s="355" t="s">
        <v>425</v>
      </c>
    </row>
    <row r="6" spans="1:4" s="351" customFormat="1" ht="15" customHeight="1">
      <c r="A6" s="357" t="s">
        <v>426</v>
      </c>
      <c r="B6" s="334">
        <v>142590</v>
      </c>
      <c r="C6" s="334">
        <v>336940</v>
      </c>
      <c r="D6" s="358">
        <v>2.3629988077705311</v>
      </c>
    </row>
    <row r="7" spans="1:4" s="351" customFormat="1" ht="15" customHeight="1">
      <c r="A7" s="357" t="s">
        <v>427</v>
      </c>
      <c r="B7" s="334">
        <v>141339</v>
      </c>
      <c r="C7" s="334">
        <v>335124</v>
      </c>
      <c r="D7" s="358">
        <v>2.3710653110606414</v>
      </c>
    </row>
    <row r="8" spans="1:4" s="351" customFormat="1" ht="15" customHeight="1">
      <c r="A8" s="359" t="s">
        <v>428</v>
      </c>
      <c r="B8" s="334">
        <v>95890</v>
      </c>
      <c r="C8" s="334">
        <v>255873</v>
      </c>
      <c r="D8" s="358">
        <v>2.6684012931483991</v>
      </c>
    </row>
    <row r="9" spans="1:4" s="351" customFormat="1" ht="15" customHeight="1">
      <c r="A9" s="359" t="s">
        <v>429</v>
      </c>
      <c r="B9" s="334">
        <v>1743</v>
      </c>
      <c r="C9" s="334">
        <v>3901</v>
      </c>
      <c r="D9" s="358">
        <v>2.2380952380952381</v>
      </c>
    </row>
    <row r="10" spans="1:4" s="351" customFormat="1" ht="15" customHeight="1">
      <c r="A10" s="359" t="s">
        <v>430</v>
      </c>
      <c r="B10" s="360">
        <v>38660</v>
      </c>
      <c r="C10" s="360">
        <v>66502</v>
      </c>
      <c r="D10" s="358">
        <v>1.7201758923952406</v>
      </c>
    </row>
    <row r="11" spans="1:4" s="351" customFormat="1" ht="15" customHeight="1">
      <c r="A11" s="359" t="s">
        <v>431</v>
      </c>
      <c r="B11" s="334">
        <v>3223</v>
      </c>
      <c r="C11" s="334">
        <v>5836</v>
      </c>
      <c r="D11" s="358">
        <v>1.8107353397455785</v>
      </c>
    </row>
    <row r="12" spans="1:4" s="351" customFormat="1" ht="15" customHeight="1">
      <c r="A12" s="359" t="s">
        <v>432</v>
      </c>
      <c r="B12" s="334">
        <v>1823</v>
      </c>
      <c r="C12" s="334">
        <v>3012</v>
      </c>
      <c r="D12" s="358">
        <v>1.6522216127262754</v>
      </c>
    </row>
    <row r="13" spans="1:4" s="351" customFormat="1" ht="15" customHeight="1">
      <c r="A13" s="361" t="s">
        <v>433</v>
      </c>
      <c r="B13" s="362">
        <v>1251</v>
      </c>
      <c r="C13" s="362">
        <v>1816</v>
      </c>
      <c r="D13" s="363">
        <v>1.4516386890487609</v>
      </c>
    </row>
    <row r="14" spans="1:4" s="351" customFormat="1" ht="15" customHeight="1">
      <c r="A14" s="302" t="s">
        <v>434</v>
      </c>
    </row>
    <row r="15" spans="1:4" ht="15" customHeight="1">
      <c r="D15" s="364" t="s">
        <v>435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1"/>
  <sheetViews>
    <sheetView zoomScale="110" zoomScaleNormal="110" workbookViewId="0"/>
  </sheetViews>
  <sheetFormatPr defaultColWidth="9" defaultRowHeight="15" customHeight="1"/>
  <cols>
    <col min="1" max="2" width="8.75" style="365" customWidth="1"/>
    <col min="3" max="9" width="7.5" style="365" customWidth="1"/>
    <col min="10" max="10" width="8.75" style="365" customWidth="1"/>
    <col min="11" max="11" width="7.5" style="365" customWidth="1"/>
    <col min="12" max="16384" width="9" style="365"/>
  </cols>
  <sheetData>
    <row r="1" spans="1:11" s="348" customFormat="1" ht="15" customHeight="1">
      <c r="A1" s="731" t="s">
        <v>763</v>
      </c>
    </row>
    <row r="2" spans="1:11" s="348" customFormat="1" ht="15" customHeight="1"/>
    <row r="3" spans="1:11" ht="15" customHeight="1">
      <c r="A3" s="347" t="s">
        <v>436</v>
      </c>
    </row>
    <row r="4" spans="1:11" s="368" customFormat="1" ht="15" customHeight="1">
      <c r="A4" s="366" t="s">
        <v>437</v>
      </c>
      <c r="B4" s="367"/>
      <c r="C4" s="367"/>
      <c r="D4" s="367"/>
      <c r="E4" s="367"/>
      <c r="F4" s="367"/>
      <c r="G4" s="367"/>
      <c r="H4" s="367"/>
      <c r="I4" s="367"/>
      <c r="K4" s="367"/>
    </row>
    <row r="5" spans="1:11" s="368" customFormat="1" ht="15" customHeight="1">
      <c r="A5" s="631" t="s">
        <v>139</v>
      </c>
      <c r="B5" s="633" t="s">
        <v>438</v>
      </c>
      <c r="C5" s="634"/>
      <c r="D5" s="634"/>
      <c r="E5" s="634"/>
      <c r="F5" s="634"/>
      <c r="G5" s="634"/>
      <c r="H5" s="634"/>
      <c r="I5" s="635"/>
      <c r="J5" s="636" t="s">
        <v>439</v>
      </c>
      <c r="K5" s="638" t="s">
        <v>440</v>
      </c>
    </row>
    <row r="6" spans="1:11" s="356" customFormat="1" ht="30" customHeight="1">
      <c r="A6" s="632"/>
      <c r="B6" s="369" t="s">
        <v>441</v>
      </c>
      <c r="C6" s="354" t="s">
        <v>442</v>
      </c>
      <c r="D6" s="354" t="s">
        <v>443</v>
      </c>
      <c r="E6" s="354" t="s">
        <v>444</v>
      </c>
      <c r="F6" s="354" t="s">
        <v>445</v>
      </c>
      <c r="G6" s="354" t="s">
        <v>446</v>
      </c>
      <c r="H6" s="354" t="s">
        <v>447</v>
      </c>
      <c r="I6" s="354" t="s">
        <v>448</v>
      </c>
      <c r="J6" s="637"/>
      <c r="K6" s="639"/>
    </row>
    <row r="7" spans="1:11" s="368" customFormat="1" ht="15" customHeight="1">
      <c r="A7" s="370" t="s">
        <v>449</v>
      </c>
      <c r="B7" s="371">
        <v>128264</v>
      </c>
      <c r="C7" s="360">
        <v>35482</v>
      </c>
      <c r="D7" s="360">
        <v>34761</v>
      </c>
      <c r="E7" s="372">
        <v>26664</v>
      </c>
      <c r="F7" s="372">
        <v>22204</v>
      </c>
      <c r="G7" s="372">
        <v>6516</v>
      </c>
      <c r="H7" s="372">
        <v>1905</v>
      </c>
      <c r="I7" s="372">
        <v>732</v>
      </c>
      <c r="J7" s="372">
        <v>323199</v>
      </c>
      <c r="K7" s="373">
        <v>2.52</v>
      </c>
    </row>
    <row r="8" spans="1:11" s="368" customFormat="1" ht="15" customHeight="1">
      <c r="A8" s="374" t="s">
        <v>450</v>
      </c>
      <c r="B8" s="371">
        <v>136363</v>
      </c>
      <c r="C8" s="360">
        <v>40065</v>
      </c>
      <c r="D8" s="360">
        <v>38319</v>
      </c>
      <c r="E8" s="372">
        <v>27218</v>
      </c>
      <c r="F8" s="372">
        <v>21798</v>
      </c>
      <c r="G8" s="372">
        <v>6475</v>
      </c>
      <c r="H8" s="372">
        <v>1805</v>
      </c>
      <c r="I8" s="372">
        <v>683</v>
      </c>
      <c r="J8" s="372">
        <v>333744</v>
      </c>
      <c r="K8" s="373">
        <v>2.4500000000000002</v>
      </c>
    </row>
    <row r="9" spans="1:11" s="368" customFormat="1" ht="15" customHeight="1">
      <c r="A9" s="375" t="s">
        <v>451</v>
      </c>
      <c r="B9" s="376">
        <v>142590</v>
      </c>
      <c r="C9" s="362">
        <v>43572</v>
      </c>
      <c r="D9" s="362">
        <v>42411</v>
      </c>
      <c r="E9" s="377">
        <v>27901</v>
      </c>
      <c r="F9" s="377">
        <v>21088</v>
      </c>
      <c r="G9" s="377">
        <v>5832</v>
      </c>
      <c r="H9" s="377">
        <v>1320</v>
      </c>
      <c r="I9" s="377">
        <v>466</v>
      </c>
      <c r="J9" s="377">
        <v>336940</v>
      </c>
      <c r="K9" s="363">
        <v>2.363</v>
      </c>
    </row>
    <row r="10" spans="1:11" s="368" customFormat="1" ht="15" customHeight="1">
      <c r="A10" s="302" t="s">
        <v>434</v>
      </c>
      <c r="K10" s="364"/>
    </row>
    <row r="11" spans="1:11" s="368" customFormat="1" ht="15" customHeight="1">
      <c r="K11" s="364" t="s">
        <v>435</v>
      </c>
    </row>
  </sheetData>
  <mergeCells count="4">
    <mergeCell ref="A5:A6"/>
    <mergeCell ref="B5:I5"/>
    <mergeCell ref="J5:J6"/>
    <mergeCell ref="K5:K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4"/>
  <sheetViews>
    <sheetView zoomScale="110" zoomScaleNormal="110" workbookViewId="0"/>
  </sheetViews>
  <sheetFormatPr defaultColWidth="8.75" defaultRowHeight="15" customHeight="1"/>
  <cols>
    <col min="1" max="4" width="8.75" style="379" customWidth="1"/>
    <col min="5" max="5" width="8.125" style="379" customWidth="1"/>
    <col min="6" max="8" width="8.75" style="379" customWidth="1"/>
    <col min="9" max="9" width="8.125" style="379" customWidth="1"/>
    <col min="10" max="10" width="8.75" style="379" customWidth="1"/>
    <col min="11" max="16384" width="8.75" style="379"/>
  </cols>
  <sheetData>
    <row r="1" spans="1:10" s="732" customFormat="1" ht="15" customHeight="1">
      <c r="A1" s="731" t="s">
        <v>763</v>
      </c>
    </row>
    <row r="2" spans="1:10" s="732" customFormat="1" ht="15" customHeight="1"/>
    <row r="3" spans="1:10" ht="15" customHeight="1">
      <c r="A3" s="301" t="s">
        <v>452</v>
      </c>
      <c r="B3" s="378"/>
      <c r="C3" s="378"/>
      <c r="D3" s="378"/>
      <c r="E3" s="378"/>
      <c r="F3" s="378"/>
      <c r="G3" s="378"/>
      <c r="H3" s="378"/>
      <c r="I3" s="378"/>
      <c r="J3" s="378"/>
    </row>
    <row r="4" spans="1:10" ht="15" customHeight="1">
      <c r="A4" s="380" t="s">
        <v>437</v>
      </c>
      <c r="B4" s="381"/>
      <c r="C4" s="381"/>
      <c r="D4" s="381"/>
      <c r="E4" s="381"/>
      <c r="F4" s="381"/>
      <c r="G4" s="381"/>
      <c r="H4" s="381"/>
      <c r="I4" s="381"/>
      <c r="J4" s="381"/>
    </row>
    <row r="5" spans="1:10" ht="15" customHeight="1">
      <c r="A5" s="640" t="s">
        <v>139</v>
      </c>
      <c r="B5" s="643" t="s">
        <v>453</v>
      </c>
      <c r="C5" s="644"/>
      <c r="D5" s="644"/>
      <c r="E5" s="644"/>
      <c r="F5" s="644"/>
      <c r="G5" s="644"/>
      <c r="H5" s="644"/>
      <c r="I5" s="645"/>
      <c r="J5" s="646" t="s">
        <v>454</v>
      </c>
    </row>
    <row r="6" spans="1:10" ht="15" customHeight="1">
      <c r="A6" s="641"/>
      <c r="B6" s="648" t="s">
        <v>441</v>
      </c>
      <c r="C6" s="643" t="s">
        <v>455</v>
      </c>
      <c r="D6" s="644"/>
      <c r="E6" s="645"/>
      <c r="F6" s="382" t="s">
        <v>456</v>
      </c>
      <c r="G6" s="383"/>
      <c r="H6" s="383"/>
      <c r="I6" s="384"/>
      <c r="J6" s="647"/>
    </row>
    <row r="7" spans="1:10" ht="30" customHeight="1">
      <c r="A7" s="642"/>
      <c r="B7" s="649"/>
      <c r="C7" s="385" t="s">
        <v>441</v>
      </c>
      <c r="D7" s="385" t="s">
        <v>457</v>
      </c>
      <c r="E7" s="385" t="s">
        <v>458</v>
      </c>
      <c r="F7" s="385" t="s">
        <v>441</v>
      </c>
      <c r="G7" s="385" t="s">
        <v>459</v>
      </c>
      <c r="H7" s="385" t="s">
        <v>460</v>
      </c>
      <c r="I7" s="385" t="s">
        <v>461</v>
      </c>
      <c r="J7" s="639"/>
    </row>
    <row r="8" spans="1:10" ht="15" customHeight="1">
      <c r="A8" s="386" t="s">
        <v>462</v>
      </c>
      <c r="B8" s="387">
        <v>136570</v>
      </c>
      <c r="C8" s="319">
        <v>121060</v>
      </c>
      <c r="D8" s="319">
        <v>119800</v>
      </c>
      <c r="E8" s="319">
        <v>1260</v>
      </c>
      <c r="F8" s="319">
        <v>15520</v>
      </c>
      <c r="G8" s="319">
        <v>1140</v>
      </c>
      <c r="H8" s="319">
        <v>14240</v>
      </c>
      <c r="I8" s="319">
        <v>140</v>
      </c>
      <c r="J8" s="319">
        <v>80</v>
      </c>
    </row>
    <row r="9" spans="1:10" ht="15" customHeight="1">
      <c r="A9" s="386">
        <v>25</v>
      </c>
      <c r="B9" s="387">
        <v>148710</v>
      </c>
      <c r="C9" s="319">
        <v>131030</v>
      </c>
      <c r="D9" s="319">
        <v>130010</v>
      </c>
      <c r="E9" s="319">
        <v>1020</v>
      </c>
      <c r="F9" s="319">
        <v>17680</v>
      </c>
      <c r="G9" s="319">
        <v>580</v>
      </c>
      <c r="H9" s="319">
        <v>16680</v>
      </c>
      <c r="I9" s="319">
        <v>420</v>
      </c>
      <c r="J9" s="319">
        <v>100</v>
      </c>
    </row>
    <row r="10" spans="1:10" ht="15" customHeight="1">
      <c r="A10" s="388">
        <v>30</v>
      </c>
      <c r="B10" s="389">
        <f>C10+F10</f>
        <v>152080</v>
      </c>
      <c r="C10" s="319">
        <f>D10+E10</f>
        <v>139440</v>
      </c>
      <c r="D10" s="319">
        <v>138690</v>
      </c>
      <c r="E10" s="319">
        <v>750</v>
      </c>
      <c r="F10" s="319">
        <f>G10+H10+I10</f>
        <v>12640</v>
      </c>
      <c r="G10" s="319">
        <v>460</v>
      </c>
      <c r="H10" s="319">
        <v>12000</v>
      </c>
      <c r="I10" s="319">
        <v>180</v>
      </c>
      <c r="J10" s="319">
        <v>90</v>
      </c>
    </row>
    <row r="11" spans="1:10" ht="15" customHeight="1">
      <c r="A11" s="302" t="s">
        <v>463</v>
      </c>
      <c r="B11" s="302"/>
      <c r="C11" s="336"/>
      <c r="D11" s="336"/>
      <c r="E11" s="336"/>
      <c r="F11" s="336"/>
      <c r="G11" s="336"/>
      <c r="H11" s="336"/>
      <c r="I11" s="336"/>
      <c r="J11" s="390"/>
    </row>
    <row r="12" spans="1:10" ht="15" customHeight="1">
      <c r="A12" s="302" t="s">
        <v>464</v>
      </c>
      <c r="B12" s="302"/>
      <c r="C12" s="391"/>
      <c r="D12" s="391"/>
      <c r="E12" s="391"/>
      <c r="F12" s="391"/>
      <c r="G12" s="391"/>
      <c r="H12" s="391"/>
      <c r="I12" s="391"/>
      <c r="J12" s="392"/>
    </row>
    <row r="13" spans="1:10" ht="15" customHeight="1">
      <c r="A13" s="302" t="s">
        <v>465</v>
      </c>
      <c r="B13" s="302"/>
      <c r="C13" s="302"/>
      <c r="D13" s="302"/>
      <c r="E13" s="302"/>
      <c r="F13" s="302"/>
      <c r="G13" s="302"/>
      <c r="H13" s="302"/>
      <c r="I13" s="302"/>
      <c r="J13" s="302"/>
    </row>
    <row r="14" spans="1:10" ht="15" customHeight="1">
      <c r="A14" s="302"/>
      <c r="B14" s="302"/>
      <c r="C14" s="302"/>
      <c r="D14" s="302"/>
      <c r="E14" s="302"/>
      <c r="F14" s="302"/>
      <c r="G14" s="302"/>
      <c r="H14" s="302"/>
      <c r="I14" s="302"/>
      <c r="J14" s="327" t="s">
        <v>466</v>
      </c>
    </row>
  </sheetData>
  <mergeCells count="5">
    <mergeCell ref="A5:A7"/>
    <mergeCell ref="B5:I5"/>
    <mergeCell ref="J5:J7"/>
    <mergeCell ref="B6:B7"/>
    <mergeCell ref="C6:E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23"/>
  <sheetViews>
    <sheetView zoomScale="110" zoomScaleNormal="110" workbookViewId="0"/>
  </sheetViews>
  <sheetFormatPr defaultColWidth="8.875" defaultRowHeight="15" customHeight="1"/>
  <cols>
    <col min="1" max="1" width="22.5" style="378" customWidth="1"/>
    <col min="2" max="8" width="8.125" style="378" customWidth="1"/>
    <col min="9" max="9" width="6.875" style="378" customWidth="1"/>
    <col min="10" max="10" width="6.75" style="378" customWidth="1"/>
    <col min="11" max="16384" width="8.875" style="378"/>
  </cols>
  <sheetData>
    <row r="1" spans="1:9" s="302" customFormat="1" ht="15" customHeight="1">
      <c r="A1" s="731" t="s">
        <v>763</v>
      </c>
    </row>
    <row r="2" spans="1:9" s="302" customFormat="1" ht="15" customHeight="1"/>
    <row r="3" spans="1:9" ht="15" customHeight="1">
      <c r="A3" s="301" t="s">
        <v>467</v>
      </c>
    </row>
    <row r="4" spans="1:9" ht="15" customHeight="1">
      <c r="A4" s="652" t="s">
        <v>468</v>
      </c>
      <c r="B4" s="653"/>
    </row>
    <row r="5" spans="1:9" ht="15" customHeight="1">
      <c r="A5" s="393"/>
      <c r="B5" s="654" t="s">
        <v>469</v>
      </c>
      <c r="C5" s="643" t="s">
        <v>470</v>
      </c>
      <c r="D5" s="645"/>
      <c r="E5" s="644" t="s">
        <v>471</v>
      </c>
      <c r="F5" s="644"/>
      <c r="G5" s="644"/>
      <c r="H5" s="644"/>
      <c r="I5" s="644"/>
    </row>
    <row r="6" spans="1:9" ht="15" customHeight="1">
      <c r="A6" s="394" t="s">
        <v>472</v>
      </c>
      <c r="B6" s="655"/>
      <c r="C6" s="657" t="s">
        <v>473</v>
      </c>
      <c r="D6" s="660" t="s">
        <v>474</v>
      </c>
      <c r="E6" s="657" t="s">
        <v>475</v>
      </c>
      <c r="F6" s="657" t="s">
        <v>476</v>
      </c>
      <c r="G6" s="662" t="s">
        <v>477</v>
      </c>
      <c r="H6" s="657" t="s">
        <v>478</v>
      </c>
      <c r="I6" s="646" t="s">
        <v>37</v>
      </c>
    </row>
    <row r="7" spans="1:9" ht="15" customHeight="1">
      <c r="A7" s="394" t="s">
        <v>479</v>
      </c>
      <c r="B7" s="655"/>
      <c r="C7" s="658"/>
      <c r="D7" s="661"/>
      <c r="E7" s="658"/>
      <c r="F7" s="658"/>
      <c r="G7" s="662"/>
      <c r="H7" s="658"/>
      <c r="I7" s="650"/>
    </row>
    <row r="8" spans="1:9" ht="15" customHeight="1">
      <c r="A8" s="395"/>
      <c r="B8" s="656"/>
      <c r="C8" s="659"/>
      <c r="D8" s="661"/>
      <c r="E8" s="659"/>
      <c r="F8" s="659"/>
      <c r="G8" s="662"/>
      <c r="H8" s="659"/>
      <c r="I8" s="651"/>
    </row>
    <row r="9" spans="1:9" ht="15" customHeight="1">
      <c r="A9" s="396" t="s">
        <v>480</v>
      </c>
      <c r="B9" s="397">
        <f>C9+D9</f>
        <v>139440</v>
      </c>
      <c r="C9" s="397">
        <v>137190</v>
      </c>
      <c r="D9" s="397">
        <v>2250</v>
      </c>
      <c r="E9" s="397">
        <v>15010</v>
      </c>
      <c r="F9" s="397">
        <v>70320</v>
      </c>
      <c r="G9" s="397">
        <v>44950</v>
      </c>
      <c r="H9" s="397">
        <v>9160</v>
      </c>
      <c r="I9" s="319" t="s">
        <v>366</v>
      </c>
    </row>
    <row r="10" spans="1:9" ht="15" customHeight="1">
      <c r="A10" s="316" t="s">
        <v>481</v>
      </c>
      <c r="B10" s="319">
        <f>C10+D10</f>
        <v>4800</v>
      </c>
      <c r="C10" s="319">
        <v>4610</v>
      </c>
      <c r="D10" s="319">
        <v>190</v>
      </c>
      <c r="E10" s="319">
        <v>1580</v>
      </c>
      <c r="F10" s="319">
        <v>2520</v>
      </c>
      <c r="G10" s="319">
        <v>650</v>
      </c>
      <c r="H10" s="319">
        <v>50</v>
      </c>
      <c r="I10" s="319" t="s">
        <v>366</v>
      </c>
    </row>
    <row r="11" spans="1:9" ht="15" customHeight="1">
      <c r="A11" s="316" t="s">
        <v>482</v>
      </c>
      <c r="B11" s="319">
        <f t="shared" ref="B11:B18" si="0">C11+D11</f>
        <v>14400</v>
      </c>
      <c r="C11" s="319">
        <v>13810</v>
      </c>
      <c r="D11" s="319">
        <v>590</v>
      </c>
      <c r="E11" s="319">
        <v>3690</v>
      </c>
      <c r="F11" s="319">
        <v>7520</v>
      </c>
      <c r="G11" s="319">
        <v>2950</v>
      </c>
      <c r="H11" s="319">
        <v>240</v>
      </c>
      <c r="I11" s="319" t="s">
        <v>366</v>
      </c>
    </row>
    <row r="12" spans="1:9" ht="15" customHeight="1">
      <c r="A12" s="316" t="s">
        <v>483</v>
      </c>
      <c r="B12" s="319">
        <f t="shared" si="0"/>
        <v>28540</v>
      </c>
      <c r="C12" s="319">
        <v>28160</v>
      </c>
      <c r="D12" s="319">
        <v>380</v>
      </c>
      <c r="E12" s="319">
        <v>3480</v>
      </c>
      <c r="F12" s="319">
        <v>13580</v>
      </c>
      <c r="G12" s="319">
        <v>9370</v>
      </c>
      <c r="H12" s="319">
        <v>2110</v>
      </c>
      <c r="I12" s="319" t="s">
        <v>366</v>
      </c>
    </row>
    <row r="13" spans="1:9" ht="15" customHeight="1">
      <c r="A13" s="316" t="s">
        <v>484</v>
      </c>
      <c r="B13" s="319">
        <f t="shared" si="0"/>
        <v>15740</v>
      </c>
      <c r="C13" s="319">
        <v>15470</v>
      </c>
      <c r="D13" s="319">
        <v>270</v>
      </c>
      <c r="E13" s="319">
        <v>880</v>
      </c>
      <c r="F13" s="319">
        <v>6470</v>
      </c>
      <c r="G13" s="319">
        <v>6950</v>
      </c>
      <c r="H13" s="319">
        <v>1440</v>
      </c>
      <c r="I13" s="319" t="s">
        <v>366</v>
      </c>
    </row>
    <row r="14" spans="1:9" ht="15" customHeight="1">
      <c r="A14" s="316" t="s">
        <v>485</v>
      </c>
      <c r="B14" s="319">
        <f t="shared" si="0"/>
        <v>13270</v>
      </c>
      <c r="C14" s="319">
        <v>13100</v>
      </c>
      <c r="D14" s="319">
        <v>170</v>
      </c>
      <c r="E14" s="319">
        <v>700</v>
      </c>
      <c r="F14" s="319">
        <v>7660</v>
      </c>
      <c r="G14" s="319">
        <v>4240</v>
      </c>
      <c r="H14" s="319">
        <v>670</v>
      </c>
      <c r="I14" s="319" t="s">
        <v>366</v>
      </c>
    </row>
    <row r="15" spans="1:9" ht="15" customHeight="1">
      <c r="A15" s="316" t="s">
        <v>486</v>
      </c>
      <c r="B15" s="319">
        <f t="shared" si="0"/>
        <v>12920</v>
      </c>
      <c r="C15" s="319">
        <v>12830</v>
      </c>
      <c r="D15" s="319">
        <v>90</v>
      </c>
      <c r="E15" s="319">
        <v>570</v>
      </c>
      <c r="F15" s="319">
        <v>6820</v>
      </c>
      <c r="G15" s="319">
        <v>4290</v>
      </c>
      <c r="H15" s="319">
        <v>1250</v>
      </c>
      <c r="I15" s="319" t="s">
        <v>366</v>
      </c>
    </row>
    <row r="16" spans="1:9" ht="15" customHeight="1">
      <c r="A16" s="316" t="s">
        <v>487</v>
      </c>
      <c r="B16" s="319">
        <f t="shared" si="0"/>
        <v>16000</v>
      </c>
      <c r="C16" s="319">
        <v>15900</v>
      </c>
      <c r="D16" s="319">
        <v>100</v>
      </c>
      <c r="E16" s="319">
        <v>900</v>
      </c>
      <c r="F16" s="319">
        <v>7990</v>
      </c>
      <c r="G16" s="319">
        <v>5810</v>
      </c>
      <c r="H16" s="319">
        <v>1310</v>
      </c>
      <c r="I16" s="319" t="s">
        <v>366</v>
      </c>
    </row>
    <row r="17" spans="1:9" ht="15" customHeight="1">
      <c r="A17" s="316" t="s">
        <v>488</v>
      </c>
      <c r="B17" s="319">
        <f>C17+D17</f>
        <v>13810</v>
      </c>
      <c r="C17" s="319">
        <v>13690</v>
      </c>
      <c r="D17" s="319">
        <v>120</v>
      </c>
      <c r="E17" s="319">
        <v>700</v>
      </c>
      <c r="F17" s="319">
        <v>7040</v>
      </c>
      <c r="G17" s="319">
        <v>5470</v>
      </c>
      <c r="H17" s="319">
        <v>600</v>
      </c>
      <c r="I17" s="319" t="s">
        <v>214</v>
      </c>
    </row>
    <row r="18" spans="1:9" ht="15" customHeight="1">
      <c r="A18" s="398" t="s">
        <v>489</v>
      </c>
      <c r="B18" s="319">
        <f t="shared" si="0"/>
        <v>5030</v>
      </c>
      <c r="C18" s="322">
        <v>5010</v>
      </c>
      <c r="D18" s="322">
        <v>20</v>
      </c>
      <c r="E18" s="322">
        <v>160</v>
      </c>
      <c r="F18" s="322">
        <v>2210</v>
      </c>
      <c r="G18" s="322">
        <v>2390</v>
      </c>
      <c r="H18" s="322">
        <v>270</v>
      </c>
      <c r="I18" s="319" t="s">
        <v>366</v>
      </c>
    </row>
    <row r="19" spans="1:9" ht="15" customHeight="1">
      <c r="A19" s="399" t="s">
        <v>463</v>
      </c>
      <c r="B19" s="390"/>
      <c r="C19" s="390"/>
      <c r="D19" s="390"/>
      <c r="E19" s="390"/>
      <c r="F19" s="390"/>
      <c r="G19" s="390"/>
      <c r="H19" s="390"/>
      <c r="I19" s="390"/>
    </row>
    <row r="20" spans="1:9" ht="15" customHeight="1">
      <c r="A20" s="399" t="s">
        <v>464</v>
      </c>
      <c r="B20" s="392"/>
      <c r="C20" s="392"/>
      <c r="D20" s="392"/>
      <c r="E20" s="392"/>
      <c r="F20" s="392"/>
      <c r="G20" s="392"/>
      <c r="H20" s="392"/>
      <c r="I20" s="392"/>
    </row>
    <row r="21" spans="1:9" ht="15" customHeight="1">
      <c r="A21" s="399" t="s">
        <v>490</v>
      </c>
      <c r="B21" s="392"/>
      <c r="C21" s="392"/>
      <c r="D21" s="392"/>
      <c r="E21" s="392"/>
      <c r="F21" s="392"/>
      <c r="G21" s="392"/>
      <c r="H21" s="392"/>
      <c r="I21" s="392"/>
    </row>
    <row r="22" spans="1:9" ht="15" customHeight="1">
      <c r="A22" s="399" t="s">
        <v>491</v>
      </c>
      <c r="B22" s="302"/>
      <c r="C22" s="302"/>
      <c r="D22" s="302"/>
      <c r="E22" s="302"/>
      <c r="F22" s="302"/>
      <c r="G22" s="302"/>
      <c r="H22" s="302"/>
      <c r="I22" s="302"/>
    </row>
    <row r="23" spans="1:9" ht="15" customHeight="1">
      <c r="A23" s="302"/>
      <c r="B23" s="302"/>
      <c r="C23" s="302"/>
      <c r="D23" s="302"/>
      <c r="E23" s="302"/>
      <c r="F23" s="302"/>
      <c r="G23" s="302"/>
      <c r="H23" s="302"/>
      <c r="I23" s="327" t="s">
        <v>466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9"/>
  <sheetViews>
    <sheetView zoomScale="110" zoomScaleNormal="110" zoomScaleSheetLayoutView="100" workbookViewId="0"/>
  </sheetViews>
  <sheetFormatPr defaultColWidth="8.875" defaultRowHeight="15" customHeight="1"/>
  <cols>
    <col min="1" max="1" width="15" style="402" customWidth="1"/>
    <col min="2" max="2" width="8.75" style="402" customWidth="1"/>
    <col min="3" max="4" width="8.125" style="402" customWidth="1"/>
    <col min="5" max="6" width="7.5" style="402" customWidth="1"/>
    <col min="7" max="9" width="8.125" style="402" customWidth="1"/>
    <col min="10" max="10" width="6.875" style="402" customWidth="1"/>
    <col min="11" max="16384" width="8.875" style="402"/>
  </cols>
  <sheetData>
    <row r="1" spans="1:10" s="733" customFormat="1" ht="15" customHeight="1">
      <c r="A1" s="731" t="s">
        <v>763</v>
      </c>
    </row>
    <row r="2" spans="1:10" s="733" customFormat="1" ht="15" customHeight="1"/>
    <row r="3" spans="1:10" ht="15" customHeight="1">
      <c r="A3" s="400" t="s">
        <v>492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s="407" customFormat="1" ht="15" customHeight="1">
      <c r="A4" s="403" t="s">
        <v>493</v>
      </c>
      <c r="B4" s="404"/>
      <c r="C4" s="404"/>
      <c r="D4" s="404"/>
      <c r="E4" s="405"/>
      <c r="F4" s="406"/>
      <c r="G4" s="404"/>
      <c r="H4" s="404"/>
      <c r="I4" s="404"/>
      <c r="J4" s="404"/>
    </row>
    <row r="5" spans="1:10" s="410" customFormat="1" ht="15" customHeight="1">
      <c r="A5" s="408" t="s">
        <v>494</v>
      </c>
      <c r="B5" s="409"/>
      <c r="C5" s="404"/>
      <c r="D5" s="404"/>
      <c r="E5" s="404"/>
      <c r="F5" s="404"/>
      <c r="G5" s="404"/>
      <c r="H5" s="404"/>
      <c r="I5" s="404"/>
      <c r="J5" s="404"/>
    </row>
    <row r="6" spans="1:10" s="410" customFormat="1" ht="15" customHeight="1">
      <c r="A6" s="663" t="s">
        <v>495</v>
      </c>
      <c r="B6" s="665" t="s">
        <v>496</v>
      </c>
      <c r="C6" s="667" t="s">
        <v>497</v>
      </c>
      <c r="D6" s="668"/>
      <c r="E6" s="667" t="s">
        <v>498</v>
      </c>
      <c r="F6" s="668"/>
      <c r="G6" s="667" t="s">
        <v>499</v>
      </c>
      <c r="H6" s="667"/>
      <c r="I6" s="668"/>
      <c r="J6" s="669" t="s">
        <v>500</v>
      </c>
    </row>
    <row r="7" spans="1:10" s="410" customFormat="1" ht="30" customHeight="1">
      <c r="A7" s="664"/>
      <c r="B7" s="666"/>
      <c r="C7" s="411" t="s">
        <v>501</v>
      </c>
      <c r="D7" s="412" t="s">
        <v>502</v>
      </c>
      <c r="E7" s="411" t="s">
        <v>501</v>
      </c>
      <c r="F7" s="413" t="s">
        <v>502</v>
      </c>
      <c r="G7" s="414" t="s">
        <v>503</v>
      </c>
      <c r="H7" s="415" t="s">
        <v>504</v>
      </c>
      <c r="I7" s="416" t="s">
        <v>505</v>
      </c>
      <c r="J7" s="670"/>
    </row>
    <row r="8" spans="1:10" s="410" customFormat="1" ht="15" customHeight="1">
      <c r="A8" s="417" t="s">
        <v>506</v>
      </c>
      <c r="B8" s="418">
        <f>C8+D8+E8+F8+G8+H8+I8+J8</f>
        <v>137190</v>
      </c>
      <c r="C8" s="419">
        <v>2280</v>
      </c>
      <c r="D8" s="419">
        <v>71420</v>
      </c>
      <c r="E8" s="419">
        <v>120</v>
      </c>
      <c r="F8" s="419">
        <v>1530</v>
      </c>
      <c r="G8" s="419">
        <v>21150</v>
      </c>
      <c r="H8" s="419">
        <v>18560</v>
      </c>
      <c r="I8" s="419">
        <v>22080</v>
      </c>
      <c r="J8" s="419">
        <v>50</v>
      </c>
    </row>
    <row r="9" spans="1:10" s="410" customFormat="1" ht="15" customHeight="1">
      <c r="A9" s="420" t="s">
        <v>507</v>
      </c>
      <c r="B9" s="421">
        <v>92580</v>
      </c>
      <c r="C9" s="422">
        <v>1970</v>
      </c>
      <c r="D9" s="422">
        <v>68520</v>
      </c>
      <c r="E9" s="422">
        <v>100</v>
      </c>
      <c r="F9" s="422">
        <v>120</v>
      </c>
      <c r="G9" s="422">
        <v>430</v>
      </c>
      <c r="H9" s="422">
        <v>4630</v>
      </c>
      <c r="I9" s="422">
        <v>16860</v>
      </c>
      <c r="J9" s="422">
        <v>50</v>
      </c>
    </row>
    <row r="10" spans="1:10" s="410" customFormat="1" ht="15" customHeight="1">
      <c r="A10" s="420" t="s">
        <v>508</v>
      </c>
      <c r="B10" s="421">
        <v>41470</v>
      </c>
      <c r="C10" s="422">
        <v>310</v>
      </c>
      <c r="D10" s="422">
        <v>2520</v>
      </c>
      <c r="E10" s="422">
        <v>100</v>
      </c>
      <c r="F10" s="422">
        <v>1160</v>
      </c>
      <c r="G10" s="422">
        <v>18710</v>
      </c>
      <c r="H10" s="422">
        <v>13450</v>
      </c>
      <c r="I10" s="422">
        <v>5220</v>
      </c>
      <c r="J10" s="422" t="s">
        <v>214</v>
      </c>
    </row>
    <row r="11" spans="1:10" s="410" customFormat="1" ht="15" customHeight="1">
      <c r="A11" s="423" t="s">
        <v>509</v>
      </c>
      <c r="B11" s="421">
        <v>550</v>
      </c>
      <c r="C11" s="424" t="s">
        <v>366</v>
      </c>
      <c r="D11" s="424" t="s">
        <v>366</v>
      </c>
      <c r="E11" s="424" t="s">
        <v>366</v>
      </c>
      <c r="F11" s="424" t="s">
        <v>366</v>
      </c>
      <c r="G11" s="424">
        <v>120</v>
      </c>
      <c r="H11" s="422">
        <v>430</v>
      </c>
      <c r="I11" s="424" t="s">
        <v>366</v>
      </c>
      <c r="J11" s="424" t="s">
        <v>366</v>
      </c>
    </row>
    <row r="12" spans="1:10" s="410" customFormat="1" ht="15" customHeight="1">
      <c r="A12" s="423" t="s">
        <v>510</v>
      </c>
      <c r="B12" s="421">
        <v>860</v>
      </c>
      <c r="C12" s="424" t="s">
        <v>366</v>
      </c>
      <c r="D12" s="424" t="s">
        <v>366</v>
      </c>
      <c r="E12" s="424" t="s">
        <v>366</v>
      </c>
      <c r="F12" s="424" t="s">
        <v>366</v>
      </c>
      <c r="G12" s="424" t="s">
        <v>366</v>
      </c>
      <c r="H12" s="422">
        <v>860</v>
      </c>
      <c r="I12" s="424" t="s">
        <v>366</v>
      </c>
      <c r="J12" s="424" t="s">
        <v>366</v>
      </c>
    </row>
    <row r="13" spans="1:10" s="410" customFormat="1" ht="15" customHeight="1">
      <c r="A13" s="423" t="s">
        <v>511</v>
      </c>
      <c r="B13" s="421">
        <v>38450</v>
      </c>
      <c r="C13" s="422">
        <v>310</v>
      </c>
      <c r="D13" s="422">
        <v>2370</v>
      </c>
      <c r="E13" s="422">
        <v>100</v>
      </c>
      <c r="F13" s="422">
        <v>1130</v>
      </c>
      <c r="G13" s="422">
        <v>18230</v>
      </c>
      <c r="H13" s="422">
        <v>11440</v>
      </c>
      <c r="I13" s="422">
        <v>4870</v>
      </c>
      <c r="J13" s="424" t="s">
        <v>366</v>
      </c>
    </row>
    <row r="14" spans="1:10" s="410" customFormat="1" ht="15" customHeight="1">
      <c r="A14" s="425" t="s">
        <v>512</v>
      </c>
      <c r="B14" s="426">
        <v>1610</v>
      </c>
      <c r="C14" s="427" t="s">
        <v>214</v>
      </c>
      <c r="D14" s="427">
        <v>150</v>
      </c>
      <c r="E14" s="424" t="s">
        <v>366</v>
      </c>
      <c r="F14" s="424">
        <v>20</v>
      </c>
      <c r="G14" s="427">
        <v>360</v>
      </c>
      <c r="H14" s="427">
        <v>730</v>
      </c>
      <c r="I14" s="427">
        <v>350</v>
      </c>
      <c r="J14" s="427" t="s">
        <v>214</v>
      </c>
    </row>
    <row r="15" spans="1:10" s="378" customFormat="1" ht="15" customHeight="1">
      <c r="A15" s="399" t="s">
        <v>463</v>
      </c>
      <c r="B15" s="428"/>
      <c r="C15" s="429"/>
      <c r="D15" s="429"/>
      <c r="E15" s="429"/>
      <c r="F15" s="429"/>
      <c r="G15" s="430"/>
    </row>
    <row r="16" spans="1:10" s="378" customFormat="1" ht="15" customHeight="1">
      <c r="A16" s="399" t="s">
        <v>464</v>
      </c>
      <c r="B16" s="428"/>
      <c r="C16" s="431"/>
      <c r="D16" s="431"/>
      <c r="E16" s="431"/>
      <c r="F16" s="431"/>
      <c r="G16" s="432"/>
    </row>
    <row r="17" spans="1:10" s="378" customFormat="1" ht="15" customHeight="1">
      <c r="A17" s="399" t="s">
        <v>513</v>
      </c>
      <c r="B17" s="428"/>
      <c r="C17" s="431"/>
      <c r="D17" s="431"/>
      <c r="E17" s="431"/>
      <c r="F17" s="431"/>
      <c r="G17" s="432"/>
    </row>
    <row r="18" spans="1:10" s="378" customFormat="1" ht="15" customHeight="1">
      <c r="A18" s="399" t="s">
        <v>491</v>
      </c>
      <c r="B18" s="428"/>
      <c r="C18" s="428"/>
      <c r="D18" s="428"/>
      <c r="E18" s="428"/>
      <c r="F18" s="428"/>
    </row>
    <row r="19" spans="1:10" ht="15" customHeight="1">
      <c r="A19" s="401"/>
      <c r="B19" s="433"/>
      <c r="C19" s="433"/>
      <c r="D19" s="433"/>
      <c r="E19" s="433"/>
      <c r="F19" s="433"/>
      <c r="G19" s="401"/>
      <c r="H19" s="401"/>
      <c r="I19" s="401"/>
      <c r="J19" s="327" t="s">
        <v>466</v>
      </c>
    </row>
  </sheetData>
  <mergeCells count="6">
    <mergeCell ref="J6:J7"/>
    <mergeCell ref="A6:A7"/>
    <mergeCell ref="B6:B7"/>
    <mergeCell ref="C6:D6"/>
    <mergeCell ref="E6:F6"/>
    <mergeCell ref="G6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25"/>
  <sheetViews>
    <sheetView zoomScale="110" zoomScaleNormal="110" zoomScaleSheetLayoutView="100" workbookViewId="0"/>
  </sheetViews>
  <sheetFormatPr defaultColWidth="9" defaultRowHeight="15" customHeight="1"/>
  <cols>
    <col min="1" max="1" width="22.5" style="436" customWidth="1"/>
    <col min="2" max="8" width="8.125" style="436" customWidth="1"/>
    <col min="9" max="9" width="6.875" style="436" customWidth="1"/>
    <col min="10" max="16384" width="9" style="436"/>
  </cols>
  <sheetData>
    <row r="1" spans="1:9" s="450" customFormat="1" ht="15" customHeight="1">
      <c r="A1" s="731" t="s">
        <v>763</v>
      </c>
    </row>
    <row r="2" spans="1:9" s="450" customFormat="1" ht="15" customHeight="1"/>
    <row r="3" spans="1:9" ht="15" customHeight="1">
      <c r="A3" s="434" t="s">
        <v>514</v>
      </c>
      <c r="B3" s="435"/>
      <c r="C3" s="435"/>
      <c r="D3" s="435"/>
      <c r="E3" s="435"/>
      <c r="F3" s="435"/>
      <c r="G3" s="435"/>
      <c r="H3" s="435"/>
      <c r="I3" s="435"/>
    </row>
    <row r="4" spans="1:9" s="439" customFormat="1" ht="15" customHeight="1">
      <c r="A4" s="437" t="s">
        <v>468</v>
      </c>
      <c r="B4" s="438"/>
      <c r="C4" s="438"/>
      <c r="D4" s="438"/>
      <c r="E4" s="438"/>
      <c r="F4" s="438"/>
      <c r="G4" s="438"/>
      <c r="H4" s="438"/>
      <c r="I4" s="438"/>
    </row>
    <row r="5" spans="1:9" s="439" customFormat="1" ht="15" customHeight="1">
      <c r="A5" s="671" t="s">
        <v>515</v>
      </c>
      <c r="B5" s="673" t="s">
        <v>516</v>
      </c>
      <c r="C5" s="675" t="s">
        <v>517</v>
      </c>
      <c r="D5" s="675"/>
      <c r="E5" s="675"/>
      <c r="F5" s="675"/>
      <c r="G5" s="675"/>
      <c r="H5" s="676"/>
      <c r="I5" s="677" t="s">
        <v>518</v>
      </c>
    </row>
    <row r="6" spans="1:9" s="439" customFormat="1" ht="75" customHeight="1">
      <c r="A6" s="672"/>
      <c r="B6" s="674"/>
      <c r="C6" s="440" t="s">
        <v>519</v>
      </c>
      <c r="D6" s="441" t="s">
        <v>520</v>
      </c>
      <c r="E6" s="442" t="s">
        <v>521</v>
      </c>
      <c r="F6" s="443" t="s">
        <v>522</v>
      </c>
      <c r="G6" s="444" t="s">
        <v>523</v>
      </c>
      <c r="H6" s="445" t="s">
        <v>524</v>
      </c>
      <c r="I6" s="678"/>
    </row>
    <row r="7" spans="1:9" s="439" customFormat="1" ht="15" customHeight="1">
      <c r="A7" s="446" t="s">
        <v>525</v>
      </c>
      <c r="B7" s="447">
        <v>14490</v>
      </c>
      <c r="C7" s="447">
        <v>6100</v>
      </c>
      <c r="D7" s="447">
        <v>410</v>
      </c>
      <c r="E7" s="447">
        <v>630</v>
      </c>
      <c r="F7" s="447">
        <v>1010</v>
      </c>
      <c r="G7" s="447">
        <v>2410</v>
      </c>
      <c r="H7" s="447">
        <v>1640</v>
      </c>
      <c r="I7" s="447">
        <v>2290</v>
      </c>
    </row>
    <row r="8" spans="1:9" s="450" customFormat="1" ht="15" customHeight="1">
      <c r="A8" s="448" t="s">
        <v>526</v>
      </c>
      <c r="B8" s="449">
        <v>10570</v>
      </c>
      <c r="C8" s="449">
        <v>5210</v>
      </c>
      <c r="D8" s="449">
        <v>390</v>
      </c>
      <c r="E8" s="449">
        <v>590</v>
      </c>
      <c r="F8" s="449">
        <v>840</v>
      </c>
      <c r="G8" s="449">
        <v>2070</v>
      </c>
      <c r="H8" s="449">
        <v>1320</v>
      </c>
      <c r="I8" s="449">
        <v>1570</v>
      </c>
    </row>
    <row r="9" spans="1:9" s="450" customFormat="1" ht="15" customHeight="1">
      <c r="A9" s="448" t="s">
        <v>508</v>
      </c>
      <c r="B9" s="449">
        <v>3920</v>
      </c>
      <c r="C9" s="449">
        <v>890</v>
      </c>
      <c r="D9" s="449">
        <v>20</v>
      </c>
      <c r="E9" s="449">
        <v>40</v>
      </c>
      <c r="F9" s="449">
        <v>180</v>
      </c>
      <c r="G9" s="449">
        <v>340</v>
      </c>
      <c r="H9" s="449">
        <v>320</v>
      </c>
      <c r="I9" s="449">
        <v>720</v>
      </c>
    </row>
    <row r="10" spans="1:9" s="450" customFormat="1" ht="15" customHeight="1">
      <c r="A10" s="451" t="s">
        <v>527</v>
      </c>
      <c r="B10" s="449">
        <v>390</v>
      </c>
      <c r="C10" s="449">
        <v>110</v>
      </c>
      <c r="D10" s="449" t="s">
        <v>366</v>
      </c>
      <c r="E10" s="452" t="s">
        <v>214</v>
      </c>
      <c r="F10" s="449" t="s">
        <v>214</v>
      </c>
      <c r="G10" s="452">
        <v>70</v>
      </c>
      <c r="H10" s="452">
        <v>30</v>
      </c>
      <c r="I10" s="452">
        <v>90</v>
      </c>
    </row>
    <row r="11" spans="1:9" s="450" customFormat="1" ht="15" customHeight="1">
      <c r="A11" s="453" t="s">
        <v>511</v>
      </c>
      <c r="B11" s="449">
        <v>3500</v>
      </c>
      <c r="C11" s="449">
        <v>760</v>
      </c>
      <c r="D11" s="449">
        <v>20</v>
      </c>
      <c r="E11" s="449">
        <v>40</v>
      </c>
      <c r="F11" s="449">
        <v>180</v>
      </c>
      <c r="G11" s="449">
        <v>270</v>
      </c>
      <c r="H11" s="449">
        <v>260</v>
      </c>
      <c r="I11" s="449">
        <v>620</v>
      </c>
    </row>
    <row r="12" spans="1:9" s="450" customFormat="1" ht="15" customHeight="1">
      <c r="A12" s="453" t="s">
        <v>512</v>
      </c>
      <c r="B12" s="449">
        <v>20</v>
      </c>
      <c r="C12" s="449">
        <v>20</v>
      </c>
      <c r="D12" s="449" t="s">
        <v>366</v>
      </c>
      <c r="E12" s="452" t="s">
        <v>214</v>
      </c>
      <c r="F12" s="449" t="s">
        <v>214</v>
      </c>
      <c r="G12" s="449" t="s">
        <v>214</v>
      </c>
      <c r="H12" s="449">
        <v>20</v>
      </c>
      <c r="I12" s="449" t="s">
        <v>214</v>
      </c>
    </row>
    <row r="13" spans="1:9" s="450" customFormat="1" ht="15" customHeight="1">
      <c r="A13" s="454" t="s">
        <v>528</v>
      </c>
      <c r="B13" s="455">
        <v>16510</v>
      </c>
      <c r="C13" s="455">
        <v>12770</v>
      </c>
      <c r="D13" s="455">
        <v>680</v>
      </c>
      <c r="E13" s="455">
        <v>1230</v>
      </c>
      <c r="F13" s="455">
        <v>2300</v>
      </c>
      <c r="G13" s="455">
        <v>5360</v>
      </c>
      <c r="H13" s="455">
        <v>3200</v>
      </c>
      <c r="I13" s="455">
        <v>1240</v>
      </c>
    </row>
    <row r="14" spans="1:9" s="450" customFormat="1" ht="15" customHeight="1">
      <c r="A14" s="448" t="s">
        <v>526</v>
      </c>
      <c r="B14" s="449">
        <v>15280</v>
      </c>
      <c r="C14" s="449">
        <v>12110</v>
      </c>
      <c r="D14" s="449">
        <v>600</v>
      </c>
      <c r="E14" s="449">
        <v>1230</v>
      </c>
      <c r="F14" s="449">
        <v>2160</v>
      </c>
      <c r="G14" s="449">
        <v>5140</v>
      </c>
      <c r="H14" s="449">
        <v>2970</v>
      </c>
      <c r="I14" s="449">
        <v>1180</v>
      </c>
    </row>
    <row r="15" spans="1:9" s="450" customFormat="1" ht="15" customHeight="1">
      <c r="A15" s="448" t="s">
        <v>508</v>
      </c>
      <c r="B15" s="449">
        <v>1180</v>
      </c>
      <c r="C15" s="449">
        <v>630</v>
      </c>
      <c r="D15" s="452">
        <v>40</v>
      </c>
      <c r="E15" s="449" t="s">
        <v>214</v>
      </c>
      <c r="F15" s="449">
        <v>130</v>
      </c>
      <c r="G15" s="449">
        <v>220</v>
      </c>
      <c r="H15" s="449">
        <v>230</v>
      </c>
      <c r="I15" s="449">
        <v>60</v>
      </c>
    </row>
    <row r="16" spans="1:9" s="450" customFormat="1" ht="15" customHeight="1">
      <c r="A16" s="451" t="s">
        <v>527</v>
      </c>
      <c r="B16" s="449">
        <v>180</v>
      </c>
      <c r="C16" s="449">
        <v>120</v>
      </c>
      <c r="D16" s="449" t="s">
        <v>214</v>
      </c>
      <c r="E16" s="449" t="s">
        <v>214</v>
      </c>
      <c r="F16" s="449" t="s">
        <v>214</v>
      </c>
      <c r="G16" s="449" t="s">
        <v>214</v>
      </c>
      <c r="H16" s="449">
        <v>120</v>
      </c>
      <c r="I16" s="449" t="s">
        <v>214</v>
      </c>
    </row>
    <row r="17" spans="1:9" s="450" customFormat="1" ht="15" customHeight="1">
      <c r="A17" s="453" t="s">
        <v>511</v>
      </c>
      <c r="B17" s="449">
        <v>970</v>
      </c>
      <c r="C17" s="449">
        <v>510</v>
      </c>
      <c r="D17" s="452">
        <v>40</v>
      </c>
      <c r="E17" s="449" t="s">
        <v>214</v>
      </c>
      <c r="F17" s="449">
        <v>130</v>
      </c>
      <c r="G17" s="449">
        <v>220</v>
      </c>
      <c r="H17" s="449">
        <v>110</v>
      </c>
      <c r="I17" s="449">
        <v>60</v>
      </c>
    </row>
    <row r="18" spans="1:9" s="450" customFormat="1" ht="15" customHeight="1">
      <c r="A18" s="453" t="s">
        <v>512</v>
      </c>
      <c r="B18" s="449">
        <v>20</v>
      </c>
      <c r="C18" s="449" t="s">
        <v>214</v>
      </c>
      <c r="D18" s="449" t="s">
        <v>214</v>
      </c>
      <c r="E18" s="449" t="s">
        <v>214</v>
      </c>
      <c r="F18" s="449" t="s">
        <v>214</v>
      </c>
      <c r="G18" s="449" t="s">
        <v>214</v>
      </c>
      <c r="H18" s="449" t="s">
        <v>214</v>
      </c>
      <c r="I18" s="449" t="s">
        <v>214</v>
      </c>
    </row>
    <row r="19" spans="1:9" s="450" customFormat="1" ht="15" customHeight="1">
      <c r="A19" s="456" t="s">
        <v>529</v>
      </c>
      <c r="B19" s="457">
        <v>60</v>
      </c>
      <c r="C19" s="457">
        <v>30</v>
      </c>
      <c r="D19" s="457">
        <v>30</v>
      </c>
      <c r="E19" s="449" t="s">
        <v>214</v>
      </c>
      <c r="F19" s="449" t="s">
        <v>214</v>
      </c>
      <c r="G19" s="449" t="s">
        <v>214</v>
      </c>
      <c r="H19" s="449" t="s">
        <v>214</v>
      </c>
      <c r="I19" s="449" t="s">
        <v>214</v>
      </c>
    </row>
    <row r="20" spans="1:9" s="460" customFormat="1" ht="15" customHeight="1">
      <c r="A20" s="458" t="s">
        <v>463</v>
      </c>
      <c r="B20" s="458"/>
      <c r="C20" s="459"/>
      <c r="D20" s="459"/>
      <c r="E20" s="459"/>
      <c r="F20" s="459"/>
      <c r="G20" s="459"/>
      <c r="H20" s="459"/>
      <c r="I20" s="459"/>
    </row>
    <row r="21" spans="1:9" s="460" customFormat="1" ht="15" customHeight="1">
      <c r="A21" s="458" t="s">
        <v>464</v>
      </c>
      <c r="B21" s="458"/>
      <c r="C21" s="461"/>
      <c r="D21" s="461"/>
      <c r="E21" s="461"/>
      <c r="F21" s="461"/>
      <c r="G21" s="461"/>
      <c r="H21" s="461"/>
      <c r="I21" s="461"/>
    </row>
    <row r="22" spans="1:9" s="460" customFormat="1" ht="15" customHeight="1">
      <c r="A22" s="458" t="s">
        <v>530</v>
      </c>
      <c r="B22" s="458"/>
      <c r="C22" s="461"/>
      <c r="D22" s="461"/>
      <c r="E22" s="461"/>
      <c r="F22" s="461"/>
      <c r="G22" s="461"/>
      <c r="H22" s="461"/>
      <c r="I22" s="461"/>
    </row>
    <row r="23" spans="1:9" s="460" customFormat="1" ht="15" customHeight="1">
      <c r="A23" s="458" t="s">
        <v>531</v>
      </c>
      <c r="B23" s="458"/>
      <c r="C23" s="461"/>
      <c r="D23" s="461"/>
      <c r="E23" s="461"/>
      <c r="F23" s="461"/>
      <c r="G23" s="461"/>
      <c r="H23" s="461"/>
      <c r="I23" s="461"/>
    </row>
    <row r="24" spans="1:9" s="460" customFormat="1" ht="15" customHeight="1">
      <c r="A24" s="458" t="s">
        <v>491</v>
      </c>
      <c r="B24" s="458"/>
      <c r="C24" s="458"/>
      <c r="D24" s="458"/>
      <c r="E24" s="458"/>
      <c r="F24" s="458"/>
      <c r="G24" s="458"/>
      <c r="H24" s="458"/>
      <c r="I24" s="458"/>
    </row>
    <row r="25" spans="1:9" ht="15" customHeight="1">
      <c r="A25" s="435"/>
      <c r="B25" s="435"/>
      <c r="C25" s="435"/>
      <c r="D25" s="435"/>
      <c r="E25" s="435"/>
      <c r="F25" s="435"/>
      <c r="G25" s="435"/>
      <c r="H25" s="435"/>
      <c r="I25" s="462" t="s">
        <v>532</v>
      </c>
    </row>
  </sheetData>
  <mergeCells count="4">
    <mergeCell ref="A5:A6"/>
    <mergeCell ref="B5:B6"/>
    <mergeCell ref="C5:H5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17"/>
  <sheetViews>
    <sheetView zoomScale="110" zoomScaleNormal="110" zoomScaleSheetLayoutView="100" workbookViewId="0"/>
  </sheetViews>
  <sheetFormatPr defaultColWidth="7.375" defaultRowHeight="15" customHeight="1"/>
  <cols>
    <col min="1" max="1" width="8.75" style="488" customWidth="1"/>
    <col min="2" max="2" width="8.5" style="488" customWidth="1"/>
    <col min="3" max="3" width="8.75" style="488" customWidth="1"/>
    <col min="4" max="4" width="8.5" style="488" customWidth="1"/>
    <col min="5" max="5" width="8.75" style="488" customWidth="1"/>
    <col min="6" max="6" width="8.5" style="488" customWidth="1"/>
    <col min="7" max="7" width="8.75" style="488" customWidth="1"/>
    <col min="8" max="8" width="8.5" style="488" customWidth="1"/>
    <col min="9" max="9" width="8.75" style="488" customWidth="1"/>
    <col min="10" max="10" width="8.5" style="488" customWidth="1"/>
    <col min="11" max="16384" width="7.375" style="464"/>
  </cols>
  <sheetData>
    <row r="1" spans="1:10" ht="15" customHeight="1">
      <c r="A1" s="734" t="s">
        <v>763</v>
      </c>
    </row>
    <row r="3" spans="1:10" ht="15" customHeight="1">
      <c r="A3" s="463" t="s">
        <v>533</v>
      </c>
      <c r="B3" s="464"/>
      <c r="C3" s="464"/>
      <c r="D3" s="464"/>
      <c r="E3" s="464"/>
      <c r="F3" s="464"/>
      <c r="G3" s="464"/>
      <c r="H3" s="464"/>
      <c r="I3" s="464"/>
      <c r="J3" s="464"/>
    </row>
    <row r="4" spans="1:10" s="469" customFormat="1" ht="15" customHeight="1">
      <c r="A4" s="465" t="s">
        <v>534</v>
      </c>
      <c r="B4" s="466"/>
      <c r="C4" s="466"/>
      <c r="D4" s="467"/>
      <c r="E4" s="467"/>
      <c r="F4" s="467"/>
      <c r="G4" s="467"/>
      <c r="H4" s="467"/>
      <c r="I4" s="467"/>
      <c r="J4" s="468" t="s">
        <v>535</v>
      </c>
    </row>
    <row r="5" spans="1:10" s="469" customFormat="1" ht="15" customHeight="1">
      <c r="A5" s="681" t="s">
        <v>536</v>
      </c>
      <c r="B5" s="683" t="s">
        <v>537</v>
      </c>
      <c r="C5" s="685" t="s">
        <v>538</v>
      </c>
      <c r="D5" s="685"/>
      <c r="E5" s="685" t="s">
        <v>539</v>
      </c>
      <c r="F5" s="685"/>
      <c r="G5" s="685" t="s">
        <v>540</v>
      </c>
      <c r="H5" s="685"/>
      <c r="I5" s="686" t="s">
        <v>541</v>
      </c>
      <c r="J5" s="687"/>
    </row>
    <row r="6" spans="1:10" s="469" customFormat="1" ht="30" customHeight="1">
      <c r="A6" s="682"/>
      <c r="B6" s="684"/>
      <c r="C6" s="470" t="s">
        <v>542</v>
      </c>
      <c r="D6" s="471" t="s">
        <v>543</v>
      </c>
      <c r="E6" s="470" t="s">
        <v>542</v>
      </c>
      <c r="F6" s="471" t="s">
        <v>543</v>
      </c>
      <c r="G6" s="470" t="s">
        <v>542</v>
      </c>
      <c r="H6" s="471" t="s">
        <v>543</v>
      </c>
      <c r="I6" s="470" t="s">
        <v>542</v>
      </c>
      <c r="J6" s="472" t="s">
        <v>543</v>
      </c>
    </row>
    <row r="7" spans="1:10" ht="15" customHeight="1">
      <c r="A7" s="679" t="s">
        <v>544</v>
      </c>
      <c r="B7" s="473" t="s">
        <v>545</v>
      </c>
      <c r="C7" s="474">
        <v>129400</v>
      </c>
      <c r="D7" s="475">
        <v>0.9</v>
      </c>
      <c r="E7" s="474">
        <v>275900</v>
      </c>
      <c r="F7" s="475">
        <v>0.2</v>
      </c>
      <c r="G7" s="475" t="s">
        <v>214</v>
      </c>
      <c r="H7" s="475" t="s">
        <v>214</v>
      </c>
      <c r="I7" s="474">
        <v>162400</v>
      </c>
      <c r="J7" s="475">
        <v>0.7</v>
      </c>
    </row>
    <row r="8" spans="1:10" ht="15" customHeight="1">
      <c r="A8" s="680"/>
      <c r="B8" s="476" t="s">
        <v>546</v>
      </c>
      <c r="C8" s="477">
        <v>110000</v>
      </c>
      <c r="D8" s="478">
        <v>0.1</v>
      </c>
      <c r="E8" s="477">
        <v>279700</v>
      </c>
      <c r="F8" s="478">
        <v>0.5</v>
      </c>
      <c r="G8" s="477">
        <v>59700</v>
      </c>
      <c r="H8" s="478">
        <v>3.1</v>
      </c>
      <c r="I8" s="477">
        <v>135200</v>
      </c>
      <c r="J8" s="478">
        <v>0.3</v>
      </c>
    </row>
    <row r="9" spans="1:10" s="469" customFormat="1" ht="15" customHeight="1">
      <c r="A9" s="679">
        <v>30</v>
      </c>
      <c r="B9" s="473" t="s">
        <v>545</v>
      </c>
      <c r="C9" s="474">
        <v>131400</v>
      </c>
      <c r="D9" s="475">
        <v>1.4</v>
      </c>
      <c r="E9" s="474">
        <v>277100</v>
      </c>
      <c r="F9" s="475">
        <v>0.4</v>
      </c>
      <c r="G9" s="475" t="s">
        <v>214</v>
      </c>
      <c r="H9" s="475" t="s">
        <v>214</v>
      </c>
      <c r="I9" s="474">
        <v>164300</v>
      </c>
      <c r="J9" s="475">
        <v>1.2</v>
      </c>
    </row>
    <row r="10" spans="1:10" s="469" customFormat="1" ht="15" customHeight="1">
      <c r="A10" s="680"/>
      <c r="B10" s="476" t="s">
        <v>546</v>
      </c>
      <c r="C10" s="479">
        <v>111400</v>
      </c>
      <c r="D10" s="480">
        <v>0.5</v>
      </c>
      <c r="E10" s="479">
        <v>288800</v>
      </c>
      <c r="F10" s="480">
        <v>1.3</v>
      </c>
      <c r="G10" s="479">
        <v>61500</v>
      </c>
      <c r="H10" s="480">
        <v>3.1</v>
      </c>
      <c r="I10" s="479">
        <v>137900</v>
      </c>
      <c r="J10" s="480">
        <v>0.8</v>
      </c>
    </row>
    <row r="11" spans="1:10" s="469" customFormat="1" ht="15" customHeight="1">
      <c r="A11" s="679" t="s">
        <v>169</v>
      </c>
      <c r="B11" s="473" t="s">
        <v>545</v>
      </c>
      <c r="C11" s="474">
        <v>133000</v>
      </c>
      <c r="D11" s="475">
        <v>0.9</v>
      </c>
      <c r="E11" s="474">
        <v>281300</v>
      </c>
      <c r="F11" s="475">
        <v>1.1000000000000001</v>
      </c>
      <c r="G11" s="475" t="s">
        <v>214</v>
      </c>
      <c r="H11" s="475" t="s">
        <v>214</v>
      </c>
      <c r="I11" s="474">
        <v>166500</v>
      </c>
      <c r="J11" s="475">
        <v>0.9</v>
      </c>
    </row>
    <row r="12" spans="1:10" s="469" customFormat="1" ht="15" customHeight="1">
      <c r="A12" s="680"/>
      <c r="B12" s="476" t="s">
        <v>546</v>
      </c>
      <c r="C12" s="479">
        <v>113500</v>
      </c>
      <c r="D12" s="480">
        <v>0.7</v>
      </c>
      <c r="E12" s="479">
        <v>301600</v>
      </c>
      <c r="F12" s="480">
        <v>1.8</v>
      </c>
      <c r="G12" s="479">
        <v>63400</v>
      </c>
      <c r="H12" s="480">
        <v>3.3</v>
      </c>
      <c r="I12" s="479">
        <v>141800</v>
      </c>
      <c r="J12" s="480">
        <v>1</v>
      </c>
    </row>
    <row r="13" spans="1:10" s="469" customFormat="1" ht="15" customHeight="1">
      <c r="A13" s="679">
        <v>2</v>
      </c>
      <c r="B13" s="481" t="s">
        <v>545</v>
      </c>
      <c r="C13" s="482">
        <v>132500</v>
      </c>
      <c r="D13" s="483">
        <v>-0.5</v>
      </c>
      <c r="E13" s="482">
        <v>278400</v>
      </c>
      <c r="F13" s="483">
        <v>-1</v>
      </c>
      <c r="G13" s="475" t="s">
        <v>214</v>
      </c>
      <c r="H13" s="475" t="s">
        <v>214</v>
      </c>
      <c r="I13" s="482">
        <v>165500</v>
      </c>
      <c r="J13" s="483">
        <v>-0.6</v>
      </c>
    </row>
    <row r="14" spans="1:10" s="469" customFormat="1" ht="15" customHeight="1">
      <c r="A14" s="680"/>
      <c r="B14" s="476" t="s">
        <v>546</v>
      </c>
      <c r="C14" s="479">
        <v>113700</v>
      </c>
      <c r="D14" s="480">
        <v>-0.3</v>
      </c>
      <c r="E14" s="479">
        <v>305200</v>
      </c>
      <c r="F14" s="480">
        <v>0</v>
      </c>
      <c r="G14" s="479">
        <v>64200</v>
      </c>
      <c r="H14" s="480">
        <v>1.3</v>
      </c>
      <c r="I14" s="479">
        <v>142600</v>
      </c>
      <c r="J14" s="480">
        <v>-0.2</v>
      </c>
    </row>
    <row r="15" spans="1:10" s="469" customFormat="1" ht="15" customHeight="1">
      <c r="A15" s="679">
        <v>3</v>
      </c>
      <c r="B15" s="473" t="s">
        <v>547</v>
      </c>
      <c r="C15" s="474">
        <v>132500</v>
      </c>
      <c r="D15" s="475">
        <v>-0.1</v>
      </c>
      <c r="E15" s="474">
        <v>276700</v>
      </c>
      <c r="F15" s="475">
        <v>-0.6</v>
      </c>
      <c r="G15" s="475" t="s">
        <v>214</v>
      </c>
      <c r="H15" s="475" t="s">
        <v>214</v>
      </c>
      <c r="I15" s="474">
        <v>165100</v>
      </c>
      <c r="J15" s="475">
        <v>-0.2</v>
      </c>
    </row>
    <row r="16" spans="1:10" s="469" customFormat="1" ht="15" customHeight="1">
      <c r="A16" s="680"/>
      <c r="B16" s="473" t="s">
        <v>548</v>
      </c>
      <c r="C16" s="474">
        <v>114100</v>
      </c>
      <c r="D16" s="475">
        <v>-0.1</v>
      </c>
      <c r="E16" s="474">
        <v>305900</v>
      </c>
      <c r="F16" s="475">
        <v>-0.3</v>
      </c>
      <c r="G16" s="474">
        <v>65400</v>
      </c>
      <c r="H16" s="475">
        <v>1.9</v>
      </c>
      <c r="I16" s="474">
        <v>143000</v>
      </c>
      <c r="J16" s="475">
        <v>0</v>
      </c>
    </row>
    <row r="17" spans="1:10" ht="15" customHeight="1">
      <c r="A17" s="484"/>
      <c r="B17" s="485"/>
      <c r="C17" s="486"/>
      <c r="D17" s="486"/>
      <c r="E17" s="486"/>
      <c r="F17" s="486"/>
      <c r="G17" s="486"/>
      <c r="H17" s="486"/>
      <c r="I17" s="486"/>
      <c r="J17" s="487" t="s">
        <v>549</v>
      </c>
    </row>
  </sheetData>
  <mergeCells count="11">
    <mergeCell ref="I5:J5"/>
    <mergeCell ref="A5:A6"/>
    <mergeCell ref="B5:B6"/>
    <mergeCell ref="C5:D5"/>
    <mergeCell ref="E5:F5"/>
    <mergeCell ref="G5:H5"/>
    <mergeCell ref="A7:A8"/>
    <mergeCell ref="A9:A10"/>
    <mergeCell ref="A11:A12"/>
    <mergeCell ref="A13:A14"/>
    <mergeCell ref="A15:A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82"/>
  <sheetViews>
    <sheetView topLeftCell="A62" zoomScale="110" zoomScaleNormal="110" workbookViewId="0"/>
  </sheetViews>
  <sheetFormatPr defaultColWidth="8.75" defaultRowHeight="15" customHeight="1"/>
  <cols>
    <col min="1" max="1" width="15" style="491" customWidth="1"/>
    <col min="2" max="2" width="18.75" style="491" customWidth="1"/>
    <col min="3" max="9" width="7.5" style="491" customWidth="1"/>
    <col min="10" max="16384" width="8.75" style="491"/>
  </cols>
  <sheetData>
    <row r="1" spans="1:9" ht="15" customHeight="1">
      <c r="A1" s="724" t="s">
        <v>763</v>
      </c>
    </row>
    <row r="3" spans="1:9" ht="15" customHeight="1">
      <c r="A3" s="489" t="s">
        <v>550</v>
      </c>
      <c r="B3" s="135"/>
      <c r="C3" s="490"/>
      <c r="D3" s="490"/>
      <c r="E3" s="490"/>
      <c r="F3" s="490"/>
      <c r="G3" s="490"/>
      <c r="H3" s="490"/>
      <c r="I3" s="490"/>
    </row>
    <row r="4" spans="1:9" ht="15" customHeight="1">
      <c r="A4" s="492" t="s">
        <v>551</v>
      </c>
      <c r="B4" s="493"/>
      <c r="C4" s="135"/>
      <c r="D4" s="135"/>
      <c r="E4" s="135"/>
      <c r="F4" s="135"/>
      <c r="G4" s="135"/>
      <c r="H4" s="135"/>
      <c r="I4" s="137" t="s">
        <v>266</v>
      </c>
    </row>
    <row r="5" spans="1:9" ht="15" customHeight="1">
      <c r="A5" s="688" t="s">
        <v>552</v>
      </c>
      <c r="B5" s="689"/>
      <c r="C5" s="690" t="s">
        <v>553</v>
      </c>
      <c r="D5" s="688"/>
      <c r="E5" s="688"/>
      <c r="F5" s="688"/>
      <c r="G5" s="688"/>
      <c r="H5" s="689"/>
      <c r="I5" s="494" t="s">
        <v>554</v>
      </c>
    </row>
    <row r="6" spans="1:9" ht="15" customHeight="1">
      <c r="A6" s="495" t="s">
        <v>555</v>
      </c>
      <c r="B6" s="496" t="s">
        <v>556</v>
      </c>
      <c r="C6" s="497" t="s">
        <v>557</v>
      </c>
      <c r="D6" s="496" t="s">
        <v>558</v>
      </c>
      <c r="E6" s="496" t="s">
        <v>559</v>
      </c>
      <c r="F6" s="496" t="s">
        <v>560</v>
      </c>
      <c r="G6" s="496" t="s">
        <v>561</v>
      </c>
      <c r="H6" s="496" t="s">
        <v>37</v>
      </c>
      <c r="I6" s="498"/>
    </row>
    <row r="7" spans="1:9" ht="12" customHeight="1">
      <c r="A7" s="499" t="s">
        <v>562</v>
      </c>
      <c r="B7" s="500" t="s">
        <v>563</v>
      </c>
      <c r="C7" s="501">
        <v>5</v>
      </c>
      <c r="D7" s="501">
        <v>4</v>
      </c>
      <c r="E7" s="501">
        <v>0</v>
      </c>
      <c r="F7" s="501">
        <v>0</v>
      </c>
      <c r="G7" s="501">
        <v>0</v>
      </c>
      <c r="H7" s="501">
        <v>1</v>
      </c>
      <c r="I7" s="502">
        <f>SUM(C7:H7)</f>
        <v>10</v>
      </c>
    </row>
    <row r="8" spans="1:9" ht="12" customHeight="1">
      <c r="A8" s="503"/>
      <c r="B8" s="504" t="s">
        <v>564</v>
      </c>
      <c r="C8" s="501">
        <v>7</v>
      </c>
      <c r="D8" s="501">
        <v>3</v>
      </c>
      <c r="E8" s="501">
        <v>1</v>
      </c>
      <c r="F8" s="501">
        <v>0</v>
      </c>
      <c r="G8" s="501">
        <v>0</v>
      </c>
      <c r="H8" s="501">
        <v>0</v>
      </c>
      <c r="I8" s="502">
        <f t="shared" ref="I8:I72" si="0">SUM(C8:H8)</f>
        <v>11</v>
      </c>
    </row>
    <row r="9" spans="1:9" ht="23.25" customHeight="1">
      <c r="A9" s="503"/>
      <c r="B9" s="504" t="s">
        <v>565</v>
      </c>
      <c r="C9" s="501">
        <v>0</v>
      </c>
      <c r="D9" s="501">
        <v>0</v>
      </c>
      <c r="E9" s="501">
        <v>0</v>
      </c>
      <c r="F9" s="501">
        <v>0</v>
      </c>
      <c r="G9" s="501">
        <v>0</v>
      </c>
      <c r="H9" s="501">
        <v>0</v>
      </c>
      <c r="I9" s="502">
        <f t="shared" si="0"/>
        <v>0</v>
      </c>
    </row>
    <row r="10" spans="1:9" ht="12" customHeight="1">
      <c r="A10" s="503"/>
      <c r="B10" s="504" t="s">
        <v>566</v>
      </c>
      <c r="C10" s="501">
        <v>37</v>
      </c>
      <c r="D10" s="501">
        <v>49</v>
      </c>
      <c r="E10" s="501">
        <v>4</v>
      </c>
      <c r="F10" s="501">
        <v>1</v>
      </c>
      <c r="G10" s="501">
        <v>1</v>
      </c>
      <c r="H10" s="501">
        <v>24</v>
      </c>
      <c r="I10" s="502">
        <f t="shared" si="0"/>
        <v>116</v>
      </c>
    </row>
    <row r="11" spans="1:9" ht="23.25" customHeight="1">
      <c r="A11" s="503"/>
      <c r="B11" s="504" t="s">
        <v>567</v>
      </c>
      <c r="C11" s="501">
        <v>1</v>
      </c>
      <c r="D11" s="501">
        <v>1</v>
      </c>
      <c r="E11" s="501">
        <v>0</v>
      </c>
      <c r="F11" s="501">
        <v>0</v>
      </c>
      <c r="G11" s="501">
        <v>0</v>
      </c>
      <c r="H11" s="501">
        <v>2</v>
      </c>
      <c r="I11" s="502">
        <f t="shared" si="0"/>
        <v>4</v>
      </c>
    </row>
    <row r="12" spans="1:9" ht="12" customHeight="1">
      <c r="A12" s="503" t="s">
        <v>568</v>
      </c>
      <c r="B12" s="504" t="s">
        <v>569</v>
      </c>
      <c r="C12" s="501">
        <v>12</v>
      </c>
      <c r="D12" s="501">
        <v>0</v>
      </c>
      <c r="E12" s="501">
        <v>0</v>
      </c>
      <c r="F12" s="501">
        <v>0</v>
      </c>
      <c r="G12" s="501">
        <v>0</v>
      </c>
      <c r="H12" s="501">
        <v>0</v>
      </c>
      <c r="I12" s="502">
        <f t="shared" si="0"/>
        <v>12</v>
      </c>
    </row>
    <row r="13" spans="1:9" ht="12" customHeight="1">
      <c r="A13" s="503"/>
      <c r="B13" s="504" t="s">
        <v>570</v>
      </c>
      <c r="C13" s="501">
        <v>1</v>
      </c>
      <c r="D13" s="501">
        <v>4</v>
      </c>
      <c r="E13" s="501">
        <v>0</v>
      </c>
      <c r="F13" s="501">
        <v>0</v>
      </c>
      <c r="G13" s="501">
        <v>0</v>
      </c>
      <c r="H13" s="501">
        <v>0</v>
      </c>
      <c r="I13" s="502">
        <f t="shared" si="0"/>
        <v>5</v>
      </c>
    </row>
    <row r="14" spans="1:9" ht="12" customHeight="1">
      <c r="A14" s="503"/>
      <c r="B14" s="504" t="s">
        <v>571</v>
      </c>
      <c r="C14" s="501">
        <v>2</v>
      </c>
      <c r="D14" s="501">
        <v>1</v>
      </c>
      <c r="E14" s="501">
        <v>0</v>
      </c>
      <c r="F14" s="501">
        <v>0</v>
      </c>
      <c r="G14" s="501">
        <v>0</v>
      </c>
      <c r="H14" s="501">
        <v>0</v>
      </c>
      <c r="I14" s="502">
        <f t="shared" si="0"/>
        <v>3</v>
      </c>
    </row>
    <row r="15" spans="1:9" ht="12" customHeight="1">
      <c r="A15" s="503"/>
      <c r="B15" s="504" t="s">
        <v>572</v>
      </c>
      <c r="C15" s="501">
        <v>1</v>
      </c>
      <c r="D15" s="501">
        <v>1</v>
      </c>
      <c r="E15" s="501">
        <v>1</v>
      </c>
      <c r="F15" s="501">
        <v>0</v>
      </c>
      <c r="G15" s="501">
        <v>0</v>
      </c>
      <c r="H15" s="501">
        <v>1</v>
      </c>
      <c r="I15" s="502">
        <f t="shared" si="0"/>
        <v>4</v>
      </c>
    </row>
    <row r="16" spans="1:9" ht="12" customHeight="1">
      <c r="A16" s="503"/>
      <c r="B16" s="504" t="s">
        <v>573</v>
      </c>
      <c r="C16" s="501">
        <v>3</v>
      </c>
      <c r="D16" s="501">
        <v>0</v>
      </c>
      <c r="E16" s="501">
        <v>1</v>
      </c>
      <c r="F16" s="501">
        <v>0</v>
      </c>
      <c r="G16" s="501">
        <v>0</v>
      </c>
      <c r="H16" s="501">
        <v>0</v>
      </c>
      <c r="I16" s="502">
        <f t="shared" si="0"/>
        <v>4</v>
      </c>
    </row>
    <row r="17" spans="1:9" ht="12" customHeight="1">
      <c r="A17" s="503"/>
      <c r="B17" s="504" t="s">
        <v>574</v>
      </c>
      <c r="C17" s="501">
        <v>2</v>
      </c>
      <c r="D17" s="501">
        <v>2</v>
      </c>
      <c r="E17" s="501">
        <v>0</v>
      </c>
      <c r="F17" s="501">
        <v>0</v>
      </c>
      <c r="G17" s="501">
        <v>0</v>
      </c>
      <c r="H17" s="501">
        <v>1</v>
      </c>
      <c r="I17" s="502">
        <f t="shared" si="0"/>
        <v>5</v>
      </c>
    </row>
    <row r="18" spans="1:9" ht="12" customHeight="1">
      <c r="A18" s="503" t="s">
        <v>575</v>
      </c>
      <c r="B18" s="504" t="s">
        <v>576</v>
      </c>
      <c r="C18" s="501">
        <v>0</v>
      </c>
      <c r="D18" s="501">
        <v>0</v>
      </c>
      <c r="E18" s="501">
        <v>0</v>
      </c>
      <c r="F18" s="501">
        <v>0</v>
      </c>
      <c r="G18" s="501">
        <v>0</v>
      </c>
      <c r="H18" s="501">
        <v>0</v>
      </c>
      <c r="I18" s="502">
        <f t="shared" si="0"/>
        <v>0</v>
      </c>
    </row>
    <row r="19" spans="1:9" ht="12" customHeight="1">
      <c r="A19" s="503"/>
      <c r="B19" s="504" t="s">
        <v>577</v>
      </c>
      <c r="C19" s="501">
        <v>0</v>
      </c>
      <c r="D19" s="501">
        <v>5</v>
      </c>
      <c r="E19" s="501">
        <v>1</v>
      </c>
      <c r="F19" s="501">
        <v>0</v>
      </c>
      <c r="G19" s="501">
        <v>0</v>
      </c>
      <c r="H19" s="501">
        <v>0</v>
      </c>
      <c r="I19" s="502">
        <f t="shared" si="0"/>
        <v>6</v>
      </c>
    </row>
    <row r="20" spans="1:9" ht="12" customHeight="1">
      <c r="A20" s="503"/>
      <c r="B20" s="504" t="s">
        <v>578</v>
      </c>
      <c r="C20" s="501">
        <v>11</v>
      </c>
      <c r="D20" s="501">
        <v>6</v>
      </c>
      <c r="E20" s="501">
        <v>4</v>
      </c>
      <c r="F20" s="501">
        <v>0</v>
      </c>
      <c r="G20" s="501">
        <v>0</v>
      </c>
      <c r="H20" s="501">
        <v>0</v>
      </c>
      <c r="I20" s="502">
        <f t="shared" si="0"/>
        <v>21</v>
      </c>
    </row>
    <row r="21" spans="1:9" ht="12" customHeight="1">
      <c r="A21" s="503"/>
      <c r="B21" s="504" t="s">
        <v>579</v>
      </c>
      <c r="C21" s="501">
        <v>1</v>
      </c>
      <c r="D21" s="501">
        <v>3</v>
      </c>
      <c r="E21" s="501">
        <v>0</v>
      </c>
      <c r="F21" s="501">
        <v>0</v>
      </c>
      <c r="G21" s="501">
        <v>0</v>
      </c>
      <c r="H21" s="501">
        <v>0</v>
      </c>
      <c r="I21" s="502">
        <f t="shared" si="0"/>
        <v>4</v>
      </c>
    </row>
    <row r="22" spans="1:9" ht="12" customHeight="1">
      <c r="A22" s="503"/>
      <c r="B22" s="504" t="s">
        <v>580</v>
      </c>
      <c r="C22" s="501">
        <v>0</v>
      </c>
      <c r="D22" s="501">
        <v>0</v>
      </c>
      <c r="E22" s="501">
        <v>0</v>
      </c>
      <c r="F22" s="501">
        <v>0</v>
      </c>
      <c r="G22" s="501">
        <v>0</v>
      </c>
      <c r="H22" s="501">
        <v>0</v>
      </c>
      <c r="I22" s="502">
        <f t="shared" si="0"/>
        <v>0</v>
      </c>
    </row>
    <row r="23" spans="1:9" ht="12" customHeight="1">
      <c r="A23" s="503"/>
      <c r="B23" s="504" t="s">
        <v>581</v>
      </c>
      <c r="C23" s="501">
        <v>0</v>
      </c>
      <c r="D23" s="501">
        <v>0</v>
      </c>
      <c r="E23" s="501">
        <v>0</v>
      </c>
      <c r="F23" s="501">
        <v>0</v>
      </c>
      <c r="G23" s="501">
        <v>0</v>
      </c>
      <c r="H23" s="501">
        <v>0</v>
      </c>
      <c r="I23" s="502">
        <f t="shared" si="0"/>
        <v>0</v>
      </c>
    </row>
    <row r="24" spans="1:9" ht="12" customHeight="1">
      <c r="A24" s="503"/>
      <c r="B24" s="504" t="s">
        <v>582</v>
      </c>
      <c r="C24" s="501">
        <v>7</v>
      </c>
      <c r="D24" s="501">
        <v>9</v>
      </c>
      <c r="E24" s="501">
        <v>1</v>
      </c>
      <c r="F24" s="501">
        <v>0</v>
      </c>
      <c r="G24" s="501">
        <v>0</v>
      </c>
      <c r="H24" s="501">
        <v>1</v>
      </c>
      <c r="I24" s="502">
        <f t="shared" si="0"/>
        <v>18</v>
      </c>
    </row>
    <row r="25" spans="1:9" ht="12" customHeight="1">
      <c r="A25" s="503" t="s">
        <v>583</v>
      </c>
      <c r="B25" s="504" t="s">
        <v>584</v>
      </c>
      <c r="C25" s="501">
        <v>10</v>
      </c>
      <c r="D25" s="501">
        <v>10</v>
      </c>
      <c r="E25" s="501">
        <v>1</v>
      </c>
      <c r="F25" s="501">
        <v>0</v>
      </c>
      <c r="G25" s="501">
        <v>0</v>
      </c>
      <c r="H25" s="501">
        <v>0</v>
      </c>
      <c r="I25" s="502">
        <f t="shared" si="0"/>
        <v>21</v>
      </c>
    </row>
    <row r="26" spans="1:9" ht="12" customHeight="1">
      <c r="A26" s="503"/>
      <c r="B26" s="504" t="s">
        <v>585</v>
      </c>
      <c r="C26" s="501">
        <v>2</v>
      </c>
      <c r="D26" s="501">
        <v>5</v>
      </c>
      <c r="E26" s="501">
        <v>0</v>
      </c>
      <c r="F26" s="501">
        <v>0</v>
      </c>
      <c r="G26" s="501">
        <v>0</v>
      </c>
      <c r="H26" s="501">
        <v>1</v>
      </c>
      <c r="I26" s="502">
        <f t="shared" si="0"/>
        <v>8</v>
      </c>
    </row>
    <row r="27" spans="1:9" ht="12" customHeight="1">
      <c r="A27" s="503"/>
      <c r="B27" s="504" t="s">
        <v>586</v>
      </c>
      <c r="C27" s="501">
        <v>2</v>
      </c>
      <c r="D27" s="501">
        <v>9</v>
      </c>
      <c r="E27" s="501">
        <v>2</v>
      </c>
      <c r="F27" s="501">
        <v>0</v>
      </c>
      <c r="G27" s="501">
        <v>0</v>
      </c>
      <c r="H27" s="501">
        <v>1</v>
      </c>
      <c r="I27" s="502">
        <f t="shared" si="0"/>
        <v>14</v>
      </c>
    </row>
    <row r="28" spans="1:9" ht="12" customHeight="1">
      <c r="A28" s="503"/>
      <c r="B28" s="504" t="s">
        <v>587</v>
      </c>
      <c r="C28" s="501">
        <v>6</v>
      </c>
      <c r="D28" s="501">
        <v>9</v>
      </c>
      <c r="E28" s="501">
        <v>9</v>
      </c>
      <c r="F28" s="501">
        <v>0</v>
      </c>
      <c r="G28" s="501">
        <v>0</v>
      </c>
      <c r="H28" s="501">
        <v>0</v>
      </c>
      <c r="I28" s="502">
        <f t="shared" si="0"/>
        <v>24</v>
      </c>
    </row>
    <row r="29" spans="1:9" ht="12" customHeight="1">
      <c r="A29" s="503"/>
      <c r="B29" s="504" t="s">
        <v>588</v>
      </c>
      <c r="C29" s="501">
        <v>0</v>
      </c>
      <c r="D29" s="501">
        <v>0</v>
      </c>
      <c r="E29" s="501">
        <v>2</v>
      </c>
      <c r="F29" s="501">
        <v>0</v>
      </c>
      <c r="G29" s="501">
        <v>0</v>
      </c>
      <c r="H29" s="501">
        <v>0</v>
      </c>
      <c r="I29" s="502">
        <f t="shared" si="0"/>
        <v>2</v>
      </c>
    </row>
    <row r="30" spans="1:9" ht="12" customHeight="1">
      <c r="A30" s="505"/>
      <c r="B30" s="504" t="s">
        <v>589</v>
      </c>
      <c r="C30" s="501">
        <v>0</v>
      </c>
      <c r="D30" s="501">
        <v>0</v>
      </c>
      <c r="E30" s="501">
        <v>2</v>
      </c>
      <c r="F30" s="501">
        <v>0</v>
      </c>
      <c r="G30" s="501">
        <v>0</v>
      </c>
      <c r="H30" s="501">
        <v>0</v>
      </c>
      <c r="I30" s="502">
        <f t="shared" si="0"/>
        <v>2</v>
      </c>
    </row>
    <row r="31" spans="1:9" ht="12" customHeight="1">
      <c r="A31" s="503" t="s">
        <v>590</v>
      </c>
      <c r="B31" s="504" t="s">
        <v>591</v>
      </c>
      <c r="C31" s="501">
        <v>1</v>
      </c>
      <c r="D31" s="501">
        <v>4</v>
      </c>
      <c r="E31" s="501">
        <v>0</v>
      </c>
      <c r="F31" s="501">
        <v>0</v>
      </c>
      <c r="G31" s="501">
        <v>0</v>
      </c>
      <c r="H31" s="501">
        <v>0</v>
      </c>
      <c r="I31" s="502">
        <f t="shared" si="0"/>
        <v>5</v>
      </c>
    </row>
    <row r="32" spans="1:9" ht="12" customHeight="1">
      <c r="A32" s="503"/>
      <c r="B32" s="504" t="s">
        <v>592</v>
      </c>
      <c r="C32" s="501">
        <v>0</v>
      </c>
      <c r="D32" s="501">
        <v>0</v>
      </c>
      <c r="E32" s="501">
        <v>0</v>
      </c>
      <c r="F32" s="501">
        <v>0</v>
      </c>
      <c r="G32" s="501">
        <v>0</v>
      </c>
      <c r="H32" s="501">
        <v>0</v>
      </c>
      <c r="I32" s="502">
        <f t="shared" si="0"/>
        <v>0</v>
      </c>
    </row>
    <row r="33" spans="1:9" ht="12" customHeight="1">
      <c r="A33" s="503"/>
      <c r="B33" s="504" t="s">
        <v>593</v>
      </c>
      <c r="C33" s="501">
        <v>1</v>
      </c>
      <c r="D33" s="501">
        <v>8</v>
      </c>
      <c r="E33" s="501">
        <v>3</v>
      </c>
      <c r="F33" s="501">
        <v>0</v>
      </c>
      <c r="G33" s="501">
        <v>0</v>
      </c>
      <c r="H33" s="501">
        <v>1</v>
      </c>
      <c r="I33" s="502">
        <f t="shared" si="0"/>
        <v>13</v>
      </c>
    </row>
    <row r="34" spans="1:9" ht="12" customHeight="1">
      <c r="A34" s="503"/>
      <c r="B34" s="504" t="s">
        <v>594</v>
      </c>
      <c r="C34" s="501">
        <v>2</v>
      </c>
      <c r="D34" s="501">
        <v>10</v>
      </c>
      <c r="E34" s="501">
        <v>2</v>
      </c>
      <c r="F34" s="501">
        <v>0</v>
      </c>
      <c r="G34" s="501">
        <v>0</v>
      </c>
      <c r="H34" s="501">
        <v>7</v>
      </c>
      <c r="I34" s="502">
        <f t="shared" si="0"/>
        <v>21</v>
      </c>
    </row>
    <row r="35" spans="1:9" ht="12" customHeight="1">
      <c r="A35" s="503"/>
      <c r="B35" s="504" t="s">
        <v>595</v>
      </c>
      <c r="C35" s="501">
        <v>1</v>
      </c>
      <c r="D35" s="501">
        <v>2</v>
      </c>
      <c r="E35" s="501">
        <v>0</v>
      </c>
      <c r="F35" s="501">
        <v>0</v>
      </c>
      <c r="G35" s="501">
        <v>3</v>
      </c>
      <c r="H35" s="501">
        <v>0</v>
      </c>
      <c r="I35" s="502">
        <f t="shared" si="0"/>
        <v>6</v>
      </c>
    </row>
    <row r="36" spans="1:9" ht="12" customHeight="1">
      <c r="A36" s="503"/>
      <c r="B36" s="504" t="s">
        <v>596</v>
      </c>
      <c r="C36" s="501">
        <v>1</v>
      </c>
      <c r="D36" s="501">
        <v>6</v>
      </c>
      <c r="E36" s="501">
        <v>2</v>
      </c>
      <c r="F36" s="501">
        <v>0</v>
      </c>
      <c r="G36" s="501">
        <v>0</v>
      </c>
      <c r="H36" s="501">
        <v>0</v>
      </c>
      <c r="I36" s="502">
        <f t="shared" si="0"/>
        <v>9</v>
      </c>
    </row>
    <row r="37" spans="1:9" ht="12" customHeight="1">
      <c r="A37" s="503"/>
      <c r="B37" s="506" t="s">
        <v>597</v>
      </c>
      <c r="C37" s="501">
        <v>0</v>
      </c>
      <c r="D37" s="501">
        <v>0</v>
      </c>
      <c r="E37" s="501">
        <v>0</v>
      </c>
      <c r="F37" s="501">
        <v>0</v>
      </c>
      <c r="G37" s="501">
        <v>0</v>
      </c>
      <c r="H37" s="501">
        <v>0</v>
      </c>
      <c r="I37" s="502">
        <f t="shared" si="0"/>
        <v>0</v>
      </c>
    </row>
    <row r="38" spans="1:9" ht="12" customHeight="1">
      <c r="A38" s="503" t="s">
        <v>598</v>
      </c>
      <c r="B38" s="504" t="s">
        <v>599</v>
      </c>
      <c r="C38" s="501">
        <v>2</v>
      </c>
      <c r="D38" s="501">
        <v>7</v>
      </c>
      <c r="E38" s="501">
        <v>1</v>
      </c>
      <c r="F38" s="501">
        <v>0</v>
      </c>
      <c r="G38" s="501">
        <v>0</v>
      </c>
      <c r="H38" s="501">
        <v>0</v>
      </c>
      <c r="I38" s="502">
        <f t="shared" si="0"/>
        <v>10</v>
      </c>
    </row>
    <row r="39" spans="1:9" ht="12" customHeight="1">
      <c r="A39" s="503"/>
      <c r="B39" s="504" t="s">
        <v>600</v>
      </c>
      <c r="C39" s="501">
        <v>2</v>
      </c>
      <c r="D39" s="501">
        <v>12</v>
      </c>
      <c r="E39" s="501">
        <v>0</v>
      </c>
      <c r="F39" s="501">
        <v>0</v>
      </c>
      <c r="G39" s="501">
        <v>0</v>
      </c>
      <c r="H39" s="501">
        <v>0</v>
      </c>
      <c r="I39" s="502">
        <f t="shared" si="0"/>
        <v>14</v>
      </c>
    </row>
    <row r="40" spans="1:9" ht="12" customHeight="1">
      <c r="A40" s="505"/>
      <c r="B40" s="504" t="s">
        <v>601</v>
      </c>
      <c r="C40" s="501">
        <v>1</v>
      </c>
      <c r="D40" s="501">
        <v>8</v>
      </c>
      <c r="E40" s="501">
        <v>1</v>
      </c>
      <c r="F40" s="501">
        <v>0</v>
      </c>
      <c r="G40" s="501">
        <v>0</v>
      </c>
      <c r="H40" s="501">
        <v>0</v>
      </c>
      <c r="I40" s="502">
        <f t="shared" si="0"/>
        <v>10</v>
      </c>
    </row>
    <row r="41" spans="1:9" ht="12" customHeight="1">
      <c r="A41" s="503" t="s">
        <v>602</v>
      </c>
      <c r="B41" s="504" t="s">
        <v>603</v>
      </c>
      <c r="C41" s="501">
        <v>8</v>
      </c>
      <c r="D41" s="501">
        <v>11</v>
      </c>
      <c r="E41" s="501">
        <v>0</v>
      </c>
      <c r="F41" s="501">
        <v>0</v>
      </c>
      <c r="G41" s="501">
        <v>0</v>
      </c>
      <c r="H41" s="501">
        <v>1</v>
      </c>
      <c r="I41" s="502">
        <f t="shared" si="0"/>
        <v>20</v>
      </c>
    </row>
    <row r="42" spans="1:9" ht="12" customHeight="1">
      <c r="A42" s="503"/>
      <c r="B42" s="504" t="s">
        <v>604</v>
      </c>
      <c r="C42" s="501">
        <v>6</v>
      </c>
      <c r="D42" s="501">
        <v>23</v>
      </c>
      <c r="E42" s="501">
        <v>1</v>
      </c>
      <c r="F42" s="501">
        <v>0</v>
      </c>
      <c r="G42" s="501">
        <v>0</v>
      </c>
      <c r="H42" s="501">
        <v>0</v>
      </c>
      <c r="I42" s="502">
        <f t="shared" si="0"/>
        <v>30</v>
      </c>
    </row>
    <row r="43" spans="1:9" ht="12" customHeight="1">
      <c r="A43" s="503"/>
      <c r="B43" s="504" t="s">
        <v>605</v>
      </c>
      <c r="C43" s="501">
        <v>0</v>
      </c>
      <c r="D43" s="501">
        <v>0</v>
      </c>
      <c r="E43" s="501">
        <v>2</v>
      </c>
      <c r="F43" s="501">
        <v>0</v>
      </c>
      <c r="G43" s="501">
        <v>0</v>
      </c>
      <c r="H43" s="501">
        <v>1</v>
      </c>
      <c r="I43" s="502">
        <f t="shared" si="0"/>
        <v>3</v>
      </c>
    </row>
    <row r="44" spans="1:9" ht="12" customHeight="1">
      <c r="A44" s="503"/>
      <c r="B44" s="504" t="s">
        <v>606</v>
      </c>
      <c r="C44" s="501">
        <v>15</v>
      </c>
      <c r="D44" s="501">
        <v>35</v>
      </c>
      <c r="E44" s="501">
        <v>2</v>
      </c>
      <c r="F44" s="501">
        <v>2</v>
      </c>
      <c r="G44" s="501">
        <v>0</v>
      </c>
      <c r="H44" s="501">
        <v>2</v>
      </c>
      <c r="I44" s="502">
        <f t="shared" si="0"/>
        <v>56</v>
      </c>
    </row>
    <row r="45" spans="1:9" ht="12" customHeight="1">
      <c r="A45" s="505"/>
      <c r="B45" s="504" t="s">
        <v>607</v>
      </c>
      <c r="C45" s="501">
        <v>0</v>
      </c>
      <c r="D45" s="501">
        <v>2</v>
      </c>
      <c r="E45" s="501">
        <v>2</v>
      </c>
      <c r="F45" s="501">
        <v>0</v>
      </c>
      <c r="G45" s="501">
        <v>1</v>
      </c>
      <c r="H45" s="501">
        <v>0</v>
      </c>
      <c r="I45" s="502">
        <f t="shared" si="0"/>
        <v>5</v>
      </c>
    </row>
    <row r="46" spans="1:9" ht="12" customHeight="1">
      <c r="A46" s="503"/>
      <c r="B46" s="504" t="s">
        <v>608</v>
      </c>
      <c r="C46" s="501">
        <v>0</v>
      </c>
      <c r="D46" s="501">
        <v>0</v>
      </c>
      <c r="E46" s="501">
        <v>0</v>
      </c>
      <c r="F46" s="501">
        <v>0</v>
      </c>
      <c r="G46" s="501">
        <v>0</v>
      </c>
      <c r="H46" s="501">
        <v>0</v>
      </c>
      <c r="I46" s="502">
        <f t="shared" si="0"/>
        <v>0</v>
      </c>
    </row>
    <row r="47" spans="1:9" ht="12" customHeight="1">
      <c r="A47" s="503" t="s">
        <v>609</v>
      </c>
      <c r="B47" s="504" t="s">
        <v>610</v>
      </c>
      <c r="C47" s="501">
        <v>1</v>
      </c>
      <c r="D47" s="501">
        <v>4</v>
      </c>
      <c r="E47" s="501">
        <v>0</v>
      </c>
      <c r="F47" s="501">
        <v>0</v>
      </c>
      <c r="G47" s="501">
        <v>0</v>
      </c>
      <c r="H47" s="501">
        <v>0</v>
      </c>
      <c r="I47" s="502">
        <f t="shared" si="0"/>
        <v>5</v>
      </c>
    </row>
    <row r="48" spans="1:9" ht="12" customHeight="1">
      <c r="A48" s="503"/>
      <c r="B48" s="504" t="s">
        <v>611</v>
      </c>
      <c r="C48" s="501">
        <v>14</v>
      </c>
      <c r="D48" s="501">
        <v>32</v>
      </c>
      <c r="E48" s="501">
        <v>13</v>
      </c>
      <c r="F48" s="501">
        <v>0</v>
      </c>
      <c r="G48" s="501">
        <v>0</v>
      </c>
      <c r="H48" s="501">
        <v>2</v>
      </c>
      <c r="I48" s="502">
        <f t="shared" si="0"/>
        <v>61</v>
      </c>
    </row>
    <row r="49" spans="1:9" ht="12" customHeight="1">
      <c r="A49" s="503"/>
      <c r="B49" s="504" t="s">
        <v>612</v>
      </c>
      <c r="C49" s="501">
        <v>0</v>
      </c>
      <c r="D49" s="501">
        <v>1</v>
      </c>
      <c r="E49" s="501">
        <v>0</v>
      </c>
      <c r="F49" s="501">
        <v>0</v>
      </c>
      <c r="G49" s="501">
        <v>0</v>
      </c>
      <c r="H49" s="501">
        <v>0</v>
      </c>
      <c r="I49" s="502">
        <f t="shared" si="0"/>
        <v>1</v>
      </c>
    </row>
    <row r="50" spans="1:9" ht="12" customHeight="1">
      <c r="A50" s="503"/>
      <c r="B50" s="504" t="s">
        <v>613</v>
      </c>
      <c r="C50" s="501">
        <v>5</v>
      </c>
      <c r="D50" s="501">
        <v>13</v>
      </c>
      <c r="E50" s="501">
        <v>0</v>
      </c>
      <c r="F50" s="501">
        <v>0</v>
      </c>
      <c r="G50" s="501">
        <v>0</v>
      </c>
      <c r="H50" s="501">
        <v>0</v>
      </c>
      <c r="I50" s="502">
        <f t="shared" si="0"/>
        <v>18</v>
      </c>
    </row>
    <row r="51" spans="1:9" ht="12" customHeight="1">
      <c r="A51" s="503"/>
      <c r="B51" s="504" t="s">
        <v>614</v>
      </c>
      <c r="C51" s="501">
        <v>6</v>
      </c>
      <c r="D51" s="501">
        <v>3</v>
      </c>
      <c r="E51" s="501">
        <v>0</v>
      </c>
      <c r="F51" s="501">
        <v>0</v>
      </c>
      <c r="G51" s="501">
        <v>0</v>
      </c>
      <c r="H51" s="501">
        <v>0</v>
      </c>
      <c r="I51" s="502">
        <f t="shared" si="0"/>
        <v>9</v>
      </c>
    </row>
    <row r="52" spans="1:9" ht="12" customHeight="1">
      <c r="A52" s="503"/>
      <c r="B52" s="504" t="s">
        <v>615</v>
      </c>
      <c r="C52" s="501">
        <v>2</v>
      </c>
      <c r="D52" s="501">
        <v>1</v>
      </c>
      <c r="E52" s="501">
        <v>0</v>
      </c>
      <c r="F52" s="501">
        <v>1</v>
      </c>
      <c r="G52" s="501">
        <v>0</v>
      </c>
      <c r="H52" s="501">
        <v>0</v>
      </c>
      <c r="I52" s="502">
        <f t="shared" si="0"/>
        <v>4</v>
      </c>
    </row>
    <row r="53" spans="1:9" ht="12" customHeight="1">
      <c r="A53" s="503" t="s">
        <v>616</v>
      </c>
      <c r="B53" s="504" t="s">
        <v>617</v>
      </c>
      <c r="C53" s="501">
        <v>4</v>
      </c>
      <c r="D53" s="501">
        <v>8</v>
      </c>
      <c r="E53" s="501">
        <v>5</v>
      </c>
      <c r="F53" s="501">
        <v>0</v>
      </c>
      <c r="G53" s="501">
        <v>2</v>
      </c>
      <c r="H53" s="501">
        <v>1</v>
      </c>
      <c r="I53" s="502">
        <f t="shared" si="0"/>
        <v>20</v>
      </c>
    </row>
    <row r="54" spans="1:9" ht="12" customHeight="1">
      <c r="A54" s="503"/>
      <c r="B54" s="504" t="s">
        <v>618</v>
      </c>
      <c r="C54" s="501">
        <v>5</v>
      </c>
      <c r="D54" s="501">
        <v>8</v>
      </c>
      <c r="E54" s="501">
        <v>1</v>
      </c>
      <c r="F54" s="501">
        <v>0</v>
      </c>
      <c r="G54" s="501">
        <v>0</v>
      </c>
      <c r="H54" s="501">
        <v>0</v>
      </c>
      <c r="I54" s="502">
        <f t="shared" si="0"/>
        <v>14</v>
      </c>
    </row>
    <row r="55" spans="1:9" ht="12" customHeight="1">
      <c r="A55" s="503"/>
      <c r="B55" s="504" t="s">
        <v>619</v>
      </c>
      <c r="C55" s="501">
        <v>1</v>
      </c>
      <c r="D55" s="501">
        <v>2</v>
      </c>
      <c r="E55" s="501">
        <v>1</v>
      </c>
      <c r="F55" s="501">
        <v>0</v>
      </c>
      <c r="G55" s="501">
        <v>0</v>
      </c>
      <c r="H55" s="501">
        <v>0</v>
      </c>
      <c r="I55" s="502">
        <f t="shared" si="0"/>
        <v>4</v>
      </c>
    </row>
    <row r="56" spans="1:9" ht="12" customHeight="1">
      <c r="A56" s="503"/>
      <c r="B56" s="504" t="s">
        <v>620</v>
      </c>
      <c r="C56" s="501">
        <v>1</v>
      </c>
      <c r="D56" s="501">
        <v>1</v>
      </c>
      <c r="E56" s="501">
        <v>0</v>
      </c>
      <c r="F56" s="501">
        <v>0</v>
      </c>
      <c r="G56" s="501">
        <v>0</v>
      </c>
      <c r="H56" s="501">
        <v>0</v>
      </c>
      <c r="I56" s="502">
        <f t="shared" si="0"/>
        <v>2</v>
      </c>
    </row>
    <row r="57" spans="1:9" ht="12" customHeight="1">
      <c r="A57" s="503"/>
      <c r="B57" s="504" t="s">
        <v>621</v>
      </c>
      <c r="C57" s="501">
        <v>0</v>
      </c>
      <c r="D57" s="501">
        <v>1</v>
      </c>
      <c r="E57" s="501">
        <v>0</v>
      </c>
      <c r="F57" s="501">
        <v>0</v>
      </c>
      <c r="G57" s="501">
        <v>0</v>
      </c>
      <c r="H57" s="501">
        <v>0</v>
      </c>
      <c r="I57" s="502">
        <f t="shared" si="0"/>
        <v>1</v>
      </c>
    </row>
    <row r="58" spans="1:9" ht="12" customHeight="1">
      <c r="A58" s="503"/>
      <c r="B58" s="504" t="s">
        <v>622</v>
      </c>
      <c r="C58" s="501">
        <v>0</v>
      </c>
      <c r="D58" s="501">
        <v>3</v>
      </c>
      <c r="E58" s="501">
        <v>0</v>
      </c>
      <c r="F58" s="501">
        <v>0</v>
      </c>
      <c r="G58" s="501">
        <v>0</v>
      </c>
      <c r="H58" s="501">
        <v>1</v>
      </c>
      <c r="I58" s="502">
        <f t="shared" si="0"/>
        <v>4</v>
      </c>
    </row>
    <row r="59" spans="1:9" ht="12" customHeight="1">
      <c r="A59" s="503" t="s">
        <v>623</v>
      </c>
      <c r="B59" s="504" t="s">
        <v>624</v>
      </c>
      <c r="C59" s="501">
        <v>4</v>
      </c>
      <c r="D59" s="501">
        <v>8</v>
      </c>
      <c r="E59" s="501">
        <v>0</v>
      </c>
      <c r="F59" s="501">
        <v>1</v>
      </c>
      <c r="G59" s="501">
        <v>0</v>
      </c>
      <c r="H59" s="501">
        <v>0</v>
      </c>
      <c r="I59" s="502">
        <f t="shared" si="0"/>
        <v>13</v>
      </c>
    </row>
    <row r="60" spans="1:9" ht="12" customHeight="1">
      <c r="A60" s="503"/>
      <c r="B60" s="504" t="s">
        <v>625</v>
      </c>
      <c r="C60" s="501">
        <v>0</v>
      </c>
      <c r="D60" s="501">
        <v>0</v>
      </c>
      <c r="E60" s="501">
        <v>0</v>
      </c>
      <c r="F60" s="501">
        <v>0</v>
      </c>
      <c r="G60" s="501">
        <v>0</v>
      </c>
      <c r="H60" s="501">
        <v>0</v>
      </c>
      <c r="I60" s="502">
        <f t="shared" si="0"/>
        <v>0</v>
      </c>
    </row>
    <row r="61" spans="1:9" ht="12" customHeight="1">
      <c r="A61" s="503"/>
      <c r="B61" s="504" t="s">
        <v>626</v>
      </c>
      <c r="C61" s="501">
        <v>5</v>
      </c>
      <c r="D61" s="501">
        <v>13</v>
      </c>
      <c r="E61" s="501">
        <v>1</v>
      </c>
      <c r="F61" s="501">
        <v>0</v>
      </c>
      <c r="G61" s="501">
        <v>0</v>
      </c>
      <c r="H61" s="501">
        <v>0</v>
      </c>
      <c r="I61" s="502">
        <f t="shared" si="0"/>
        <v>19</v>
      </c>
    </row>
    <row r="62" spans="1:9" ht="12" customHeight="1">
      <c r="A62" s="503"/>
      <c r="B62" s="504" t="s">
        <v>627</v>
      </c>
      <c r="C62" s="501">
        <v>1</v>
      </c>
      <c r="D62" s="501">
        <v>6</v>
      </c>
      <c r="E62" s="501">
        <v>0</v>
      </c>
      <c r="F62" s="501">
        <v>0</v>
      </c>
      <c r="G62" s="501">
        <v>1</v>
      </c>
      <c r="H62" s="501">
        <v>0</v>
      </c>
      <c r="I62" s="502">
        <f t="shared" si="0"/>
        <v>8</v>
      </c>
    </row>
    <row r="63" spans="1:9" ht="12" customHeight="1">
      <c r="A63" s="507"/>
      <c r="B63" s="508" t="s">
        <v>628</v>
      </c>
      <c r="C63" s="509">
        <v>2</v>
      </c>
      <c r="D63" s="509">
        <v>5</v>
      </c>
      <c r="E63" s="509">
        <v>0</v>
      </c>
      <c r="F63" s="509">
        <v>0</v>
      </c>
      <c r="G63" s="509">
        <v>0</v>
      </c>
      <c r="H63" s="509">
        <v>0</v>
      </c>
      <c r="I63" s="510">
        <f t="shared" si="0"/>
        <v>7</v>
      </c>
    </row>
    <row r="64" spans="1:9" ht="12" customHeight="1">
      <c r="A64" s="503" t="s">
        <v>629</v>
      </c>
      <c r="B64" s="504"/>
      <c r="C64" s="501">
        <v>7</v>
      </c>
      <c r="D64" s="501">
        <v>8</v>
      </c>
      <c r="E64" s="501">
        <v>11</v>
      </c>
      <c r="F64" s="501">
        <v>0</v>
      </c>
      <c r="G64" s="501">
        <v>0</v>
      </c>
      <c r="H64" s="501">
        <v>5</v>
      </c>
      <c r="I64" s="502">
        <f t="shared" si="0"/>
        <v>31</v>
      </c>
    </row>
    <row r="65" spans="1:9" ht="12" customHeight="1">
      <c r="A65" s="503" t="s">
        <v>630</v>
      </c>
      <c r="B65" s="504" t="s">
        <v>631</v>
      </c>
      <c r="C65" s="501">
        <v>1</v>
      </c>
      <c r="D65" s="501">
        <v>0</v>
      </c>
      <c r="E65" s="501">
        <v>0</v>
      </c>
      <c r="F65" s="501">
        <v>0</v>
      </c>
      <c r="G65" s="501">
        <v>0</v>
      </c>
      <c r="H65" s="501">
        <v>0</v>
      </c>
      <c r="I65" s="502">
        <f t="shared" si="0"/>
        <v>1</v>
      </c>
    </row>
    <row r="66" spans="1:9" ht="12" customHeight="1">
      <c r="A66" s="503"/>
      <c r="B66" s="504" t="s">
        <v>632</v>
      </c>
      <c r="C66" s="501">
        <v>1</v>
      </c>
      <c r="D66" s="501">
        <v>3</v>
      </c>
      <c r="E66" s="501">
        <v>2</v>
      </c>
      <c r="F66" s="501">
        <v>0</v>
      </c>
      <c r="G66" s="501">
        <v>0</v>
      </c>
      <c r="H66" s="501">
        <v>0</v>
      </c>
      <c r="I66" s="502">
        <f t="shared" si="0"/>
        <v>6</v>
      </c>
    </row>
    <row r="67" spans="1:9" ht="12" customHeight="1">
      <c r="A67" s="503"/>
      <c r="B67" s="504" t="s">
        <v>633</v>
      </c>
      <c r="C67" s="501">
        <v>1</v>
      </c>
      <c r="D67" s="501">
        <v>5</v>
      </c>
      <c r="E67" s="501">
        <v>0</v>
      </c>
      <c r="F67" s="501">
        <v>0</v>
      </c>
      <c r="G67" s="501">
        <v>0</v>
      </c>
      <c r="H67" s="501">
        <v>0</v>
      </c>
      <c r="I67" s="502">
        <f t="shared" si="0"/>
        <v>6</v>
      </c>
    </row>
    <row r="68" spans="1:9" ht="12" customHeight="1">
      <c r="A68" s="503"/>
      <c r="B68" s="504" t="s">
        <v>634</v>
      </c>
      <c r="C68" s="501">
        <v>9</v>
      </c>
      <c r="D68" s="501">
        <v>9</v>
      </c>
      <c r="E68" s="501">
        <v>1</v>
      </c>
      <c r="F68" s="501">
        <v>0</v>
      </c>
      <c r="G68" s="501">
        <v>0</v>
      </c>
      <c r="H68" s="501">
        <v>0</v>
      </c>
      <c r="I68" s="502">
        <f t="shared" si="0"/>
        <v>19</v>
      </c>
    </row>
    <row r="69" spans="1:9" ht="12" customHeight="1">
      <c r="A69" s="503" t="s">
        <v>635</v>
      </c>
      <c r="B69" s="504" t="s">
        <v>636</v>
      </c>
      <c r="C69" s="501">
        <v>0</v>
      </c>
      <c r="D69" s="501">
        <v>3</v>
      </c>
      <c r="E69" s="501">
        <v>0</v>
      </c>
      <c r="F69" s="501">
        <v>0</v>
      </c>
      <c r="G69" s="501">
        <v>0</v>
      </c>
      <c r="H69" s="501">
        <v>0</v>
      </c>
      <c r="I69" s="502">
        <f t="shared" si="0"/>
        <v>3</v>
      </c>
    </row>
    <row r="70" spans="1:9" ht="12" customHeight="1">
      <c r="A70" s="503"/>
      <c r="B70" s="504" t="s">
        <v>637</v>
      </c>
      <c r="C70" s="501">
        <v>4</v>
      </c>
      <c r="D70" s="501">
        <v>18</v>
      </c>
      <c r="E70" s="501">
        <v>0</v>
      </c>
      <c r="F70" s="501">
        <v>0</v>
      </c>
      <c r="G70" s="501">
        <v>0</v>
      </c>
      <c r="H70" s="501">
        <v>1</v>
      </c>
      <c r="I70" s="502">
        <f t="shared" si="0"/>
        <v>23</v>
      </c>
    </row>
    <row r="71" spans="1:9" ht="12" customHeight="1">
      <c r="A71" s="503"/>
      <c r="B71" s="504" t="s">
        <v>638</v>
      </c>
      <c r="C71" s="501">
        <v>3</v>
      </c>
      <c r="D71" s="501">
        <v>3</v>
      </c>
      <c r="E71" s="501">
        <v>1</v>
      </c>
      <c r="F71" s="501">
        <v>0</v>
      </c>
      <c r="G71" s="501">
        <v>0</v>
      </c>
      <c r="H71" s="501">
        <v>0</v>
      </c>
      <c r="I71" s="502">
        <f t="shared" si="0"/>
        <v>7</v>
      </c>
    </row>
    <row r="72" spans="1:9" ht="12" customHeight="1">
      <c r="A72" s="503"/>
      <c r="B72" s="504" t="s">
        <v>639</v>
      </c>
      <c r="C72" s="501">
        <v>0</v>
      </c>
      <c r="D72" s="501">
        <v>1</v>
      </c>
      <c r="E72" s="501">
        <v>0</v>
      </c>
      <c r="F72" s="501">
        <v>0</v>
      </c>
      <c r="G72" s="501">
        <v>0</v>
      </c>
      <c r="H72" s="501">
        <v>0</v>
      </c>
      <c r="I72" s="502">
        <f t="shared" si="0"/>
        <v>1</v>
      </c>
    </row>
    <row r="73" spans="1:9" ht="12" customHeight="1">
      <c r="A73" s="503"/>
      <c r="B73" s="504" t="s">
        <v>640</v>
      </c>
      <c r="C73" s="501">
        <v>0</v>
      </c>
      <c r="D73" s="501">
        <v>3</v>
      </c>
      <c r="E73" s="501">
        <v>0</v>
      </c>
      <c r="F73" s="501">
        <v>0</v>
      </c>
      <c r="G73" s="501">
        <v>0</v>
      </c>
      <c r="H73" s="501">
        <v>0</v>
      </c>
      <c r="I73" s="502">
        <f t="shared" ref="I73:I80" si="1">SUM(C73:H73)</f>
        <v>3</v>
      </c>
    </row>
    <row r="74" spans="1:9" ht="12" customHeight="1">
      <c r="A74" s="511" t="s">
        <v>641</v>
      </c>
      <c r="B74" s="512"/>
      <c r="C74" s="513">
        <v>1</v>
      </c>
      <c r="D74" s="514">
        <v>1</v>
      </c>
      <c r="E74" s="514">
        <v>0</v>
      </c>
      <c r="F74" s="501">
        <v>0</v>
      </c>
      <c r="G74" s="501">
        <v>0</v>
      </c>
      <c r="H74" s="514">
        <v>0</v>
      </c>
      <c r="I74" s="502">
        <f t="shared" si="1"/>
        <v>2</v>
      </c>
    </row>
    <row r="75" spans="1:9" ht="12" customHeight="1">
      <c r="A75" s="511" t="s">
        <v>642</v>
      </c>
      <c r="B75" s="512"/>
      <c r="C75" s="513">
        <v>0</v>
      </c>
      <c r="D75" s="514">
        <v>2</v>
      </c>
      <c r="E75" s="514">
        <v>0</v>
      </c>
      <c r="F75" s="501">
        <v>0</v>
      </c>
      <c r="G75" s="501">
        <v>0</v>
      </c>
      <c r="H75" s="514">
        <v>0</v>
      </c>
      <c r="I75" s="502">
        <f t="shared" si="1"/>
        <v>2</v>
      </c>
    </row>
    <row r="76" spans="1:9" ht="12" customHeight="1">
      <c r="A76" s="511" t="s">
        <v>643</v>
      </c>
      <c r="B76" s="512"/>
      <c r="C76" s="513">
        <v>0</v>
      </c>
      <c r="D76" s="514">
        <v>0</v>
      </c>
      <c r="E76" s="514">
        <v>0</v>
      </c>
      <c r="F76" s="501">
        <v>0</v>
      </c>
      <c r="G76" s="501">
        <v>0</v>
      </c>
      <c r="H76" s="514">
        <v>0</v>
      </c>
      <c r="I76" s="502">
        <f t="shared" si="1"/>
        <v>0</v>
      </c>
    </row>
    <row r="77" spans="1:9" ht="12" customHeight="1">
      <c r="A77" s="511" t="s">
        <v>644</v>
      </c>
      <c r="B77" s="512"/>
      <c r="C77" s="513">
        <v>0</v>
      </c>
      <c r="D77" s="514">
        <v>0</v>
      </c>
      <c r="E77" s="514">
        <v>0</v>
      </c>
      <c r="F77" s="501">
        <v>0</v>
      </c>
      <c r="G77" s="501">
        <v>0</v>
      </c>
      <c r="H77" s="514">
        <v>0</v>
      </c>
      <c r="I77" s="502">
        <f t="shared" si="1"/>
        <v>0</v>
      </c>
    </row>
    <row r="78" spans="1:9" ht="12" customHeight="1">
      <c r="A78" s="511" t="s">
        <v>645</v>
      </c>
      <c r="B78" s="512"/>
      <c r="C78" s="513">
        <v>0</v>
      </c>
      <c r="D78" s="514">
        <v>0</v>
      </c>
      <c r="E78" s="514">
        <v>0</v>
      </c>
      <c r="F78" s="501">
        <v>0</v>
      </c>
      <c r="G78" s="501">
        <v>0</v>
      </c>
      <c r="H78" s="514">
        <v>0</v>
      </c>
      <c r="I78" s="502">
        <f t="shared" si="1"/>
        <v>0</v>
      </c>
    </row>
    <row r="79" spans="1:9" ht="12" customHeight="1">
      <c r="A79" s="511" t="s">
        <v>646</v>
      </c>
      <c r="B79" s="512"/>
      <c r="C79" s="513">
        <v>0</v>
      </c>
      <c r="D79" s="514">
        <v>1</v>
      </c>
      <c r="E79" s="514">
        <v>0</v>
      </c>
      <c r="F79" s="501">
        <v>1</v>
      </c>
      <c r="G79" s="501">
        <v>0</v>
      </c>
      <c r="H79" s="514">
        <v>0</v>
      </c>
      <c r="I79" s="502">
        <f t="shared" si="1"/>
        <v>2</v>
      </c>
    </row>
    <row r="80" spans="1:9" ht="12" customHeight="1">
      <c r="A80" s="511" t="s">
        <v>37</v>
      </c>
      <c r="B80" s="512"/>
      <c r="C80" s="513">
        <v>5</v>
      </c>
      <c r="D80" s="514">
        <v>10</v>
      </c>
      <c r="E80" s="514">
        <v>2</v>
      </c>
      <c r="F80" s="501">
        <v>1</v>
      </c>
      <c r="G80" s="501">
        <v>0</v>
      </c>
      <c r="H80" s="514">
        <v>0</v>
      </c>
      <c r="I80" s="502">
        <f t="shared" si="1"/>
        <v>18</v>
      </c>
    </row>
    <row r="81" spans="1:9" ht="12" customHeight="1">
      <c r="A81" s="515" t="s">
        <v>647</v>
      </c>
      <c r="B81" s="516"/>
      <c r="C81" s="517">
        <f>SUM(C7:C80)</f>
        <v>233</v>
      </c>
      <c r="D81" s="517">
        <f t="shared" ref="D81:I81" si="2">SUM(D7:D80)</f>
        <v>425</v>
      </c>
      <c r="E81" s="517">
        <f t="shared" si="2"/>
        <v>83</v>
      </c>
      <c r="F81" s="517">
        <f t="shared" si="2"/>
        <v>7</v>
      </c>
      <c r="G81" s="517">
        <f t="shared" si="2"/>
        <v>8</v>
      </c>
      <c r="H81" s="517">
        <f t="shared" si="2"/>
        <v>54</v>
      </c>
      <c r="I81" s="517">
        <f t="shared" si="2"/>
        <v>810</v>
      </c>
    </row>
    <row r="82" spans="1:9" ht="15" customHeight="1">
      <c r="A82" s="135" t="s">
        <v>648</v>
      </c>
      <c r="B82" s="135"/>
      <c r="C82" s="135"/>
      <c r="D82" s="135"/>
      <c r="E82" s="135"/>
      <c r="F82" s="135"/>
      <c r="G82" s="135"/>
      <c r="H82" s="135"/>
      <c r="I82" s="152" t="s">
        <v>649</v>
      </c>
    </row>
  </sheetData>
  <mergeCells count="2">
    <mergeCell ref="A5:B5"/>
    <mergeCell ref="C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9"/>
  <sheetViews>
    <sheetView zoomScale="110" zoomScaleNormal="110" workbookViewId="0"/>
  </sheetViews>
  <sheetFormatPr defaultColWidth="9" defaultRowHeight="15" customHeight="1"/>
  <cols>
    <col min="1" max="1" width="11.25" style="36" customWidth="1"/>
    <col min="2" max="8" width="4.75" style="36" customWidth="1"/>
    <col min="9" max="9" width="6.625" style="36" customWidth="1"/>
    <col min="10" max="15" width="4.75" style="36" customWidth="1"/>
    <col min="16" max="16" width="6.625" style="36" customWidth="1"/>
    <col min="17" max="16384" width="9" style="36"/>
  </cols>
  <sheetData>
    <row r="1" spans="1:16" ht="15" customHeight="1">
      <c r="A1" s="726" t="s">
        <v>763</v>
      </c>
    </row>
    <row r="3" spans="1:16" ht="15" customHeight="1">
      <c r="A3" s="35" t="s">
        <v>21</v>
      </c>
    </row>
    <row r="4" spans="1:16" ht="15" customHeight="1">
      <c r="B4" s="37"/>
      <c r="C4" s="37"/>
      <c r="P4" s="38" t="s">
        <v>22</v>
      </c>
    </row>
    <row r="5" spans="1:16" ht="90" customHeight="1">
      <c r="A5" s="39" t="s">
        <v>23</v>
      </c>
      <c r="B5" s="40" t="s">
        <v>24</v>
      </c>
      <c r="C5" s="40" t="s">
        <v>25</v>
      </c>
      <c r="D5" s="40" t="s">
        <v>26</v>
      </c>
      <c r="E5" s="40" t="s">
        <v>27</v>
      </c>
      <c r="F5" s="40" t="s">
        <v>28</v>
      </c>
      <c r="G5" s="40" t="s">
        <v>29</v>
      </c>
      <c r="H5" s="40" t="s">
        <v>30</v>
      </c>
      <c r="I5" s="40" t="s">
        <v>31</v>
      </c>
      <c r="J5" s="40" t="s">
        <v>32</v>
      </c>
      <c r="K5" s="40" t="s">
        <v>33</v>
      </c>
      <c r="L5" s="40" t="s">
        <v>34</v>
      </c>
      <c r="M5" s="40" t="s">
        <v>35</v>
      </c>
      <c r="N5" s="40" t="s">
        <v>36</v>
      </c>
      <c r="O5" s="40" t="s">
        <v>37</v>
      </c>
      <c r="P5" s="41" t="s">
        <v>38</v>
      </c>
    </row>
    <row r="6" spans="1:16" ht="15" customHeight="1">
      <c r="A6" s="42" t="s">
        <v>39</v>
      </c>
      <c r="B6" s="43">
        <v>34</v>
      </c>
      <c r="C6" s="44">
        <v>141</v>
      </c>
      <c r="D6" s="44">
        <v>36</v>
      </c>
      <c r="E6" s="44">
        <v>223</v>
      </c>
      <c r="F6" s="44">
        <v>0</v>
      </c>
      <c r="G6" s="44">
        <v>153</v>
      </c>
      <c r="H6" s="44">
        <v>730</v>
      </c>
      <c r="I6" s="44">
        <v>1422</v>
      </c>
      <c r="J6" s="44">
        <v>111</v>
      </c>
      <c r="K6" s="44">
        <v>0</v>
      </c>
      <c r="L6" s="44">
        <v>2</v>
      </c>
      <c r="M6" s="44">
        <v>2</v>
      </c>
      <c r="N6" s="44">
        <v>0</v>
      </c>
      <c r="O6" s="44">
        <v>17</v>
      </c>
      <c r="P6" s="45">
        <v>2871</v>
      </c>
    </row>
    <row r="7" spans="1:16" ht="15" customHeight="1">
      <c r="A7" s="46" t="s">
        <v>40</v>
      </c>
      <c r="B7" s="43">
        <v>28</v>
      </c>
      <c r="C7" s="44">
        <v>171</v>
      </c>
      <c r="D7" s="44">
        <v>44</v>
      </c>
      <c r="E7" s="44">
        <v>251</v>
      </c>
      <c r="F7" s="44">
        <v>0</v>
      </c>
      <c r="G7" s="44">
        <v>140</v>
      </c>
      <c r="H7" s="44">
        <v>702</v>
      </c>
      <c r="I7" s="44">
        <v>1335</v>
      </c>
      <c r="J7" s="44">
        <v>141</v>
      </c>
      <c r="K7" s="44">
        <v>1</v>
      </c>
      <c r="L7" s="44">
        <v>1</v>
      </c>
      <c r="M7" s="44">
        <v>0</v>
      </c>
      <c r="N7" s="44">
        <v>0</v>
      </c>
      <c r="O7" s="44">
        <v>29</v>
      </c>
      <c r="P7" s="45">
        <v>2843</v>
      </c>
    </row>
    <row r="8" spans="1:16" ht="15" customHeight="1">
      <c r="A8" s="47" t="s">
        <v>41</v>
      </c>
      <c r="B8" s="48">
        <v>29</v>
      </c>
      <c r="C8" s="49">
        <v>215</v>
      </c>
      <c r="D8" s="49">
        <v>55</v>
      </c>
      <c r="E8" s="49">
        <v>293</v>
      </c>
      <c r="F8" s="49">
        <v>2</v>
      </c>
      <c r="G8" s="49">
        <v>180</v>
      </c>
      <c r="H8" s="49">
        <v>709</v>
      </c>
      <c r="I8" s="49">
        <v>1248</v>
      </c>
      <c r="J8" s="49">
        <v>203</v>
      </c>
      <c r="K8" s="49">
        <v>1</v>
      </c>
      <c r="L8" s="49">
        <v>2</v>
      </c>
      <c r="M8" s="49">
        <v>2</v>
      </c>
      <c r="N8" s="49">
        <v>2</v>
      </c>
      <c r="O8" s="49">
        <v>17</v>
      </c>
      <c r="P8" s="50">
        <f>SUM(B8:O8)</f>
        <v>2958</v>
      </c>
    </row>
    <row r="9" spans="1:16" ht="15" customHeight="1">
      <c r="P9" s="51" t="s">
        <v>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4"/>
  <sheetViews>
    <sheetView zoomScale="110" zoomScaleNormal="110" workbookViewId="0"/>
  </sheetViews>
  <sheetFormatPr defaultColWidth="8.75" defaultRowHeight="15" customHeight="1"/>
  <cols>
    <col min="1" max="1" width="26.25" style="54" customWidth="1"/>
    <col min="2" max="4" width="20" style="54" customWidth="1"/>
    <col min="5" max="16384" width="8.75" style="54"/>
  </cols>
  <sheetData>
    <row r="1" spans="1:4" s="53" customFormat="1" ht="15" customHeight="1">
      <c r="A1" s="726" t="s">
        <v>763</v>
      </c>
    </row>
    <row r="2" spans="1:4" s="53" customFormat="1" ht="15" customHeight="1"/>
    <row r="3" spans="1:4" ht="15" customHeight="1">
      <c r="A3" s="52" t="s">
        <v>650</v>
      </c>
      <c r="B3" s="53"/>
      <c r="C3" s="53"/>
    </row>
    <row r="4" spans="1:4" ht="15" customHeight="1">
      <c r="A4" s="53"/>
      <c r="B4" s="518"/>
      <c r="C4" s="518"/>
      <c r="D4" s="56" t="s">
        <v>266</v>
      </c>
    </row>
    <row r="5" spans="1:4" ht="15" customHeight="1">
      <c r="A5" s="519" t="s">
        <v>651</v>
      </c>
      <c r="B5" s="59" t="s">
        <v>652</v>
      </c>
      <c r="C5" s="59" t="s">
        <v>176</v>
      </c>
      <c r="D5" s="59" t="s">
        <v>177</v>
      </c>
    </row>
    <row r="6" spans="1:4" ht="15" customHeight="1">
      <c r="A6" s="63" t="s">
        <v>653</v>
      </c>
      <c r="B6" s="520">
        <v>1311</v>
      </c>
      <c r="C6" s="520">
        <v>1431</v>
      </c>
      <c r="D6" s="520">
        <v>1209</v>
      </c>
    </row>
    <row r="7" spans="1:4" ht="15" customHeight="1">
      <c r="A7" s="63" t="s">
        <v>654</v>
      </c>
      <c r="B7" s="520">
        <v>119</v>
      </c>
      <c r="C7" s="520">
        <v>111</v>
      </c>
      <c r="D7" s="520">
        <v>80</v>
      </c>
    </row>
    <row r="8" spans="1:4" ht="15" customHeight="1">
      <c r="A8" s="63" t="s">
        <v>655</v>
      </c>
      <c r="B8" s="520">
        <v>529</v>
      </c>
      <c r="C8" s="520">
        <v>498</v>
      </c>
      <c r="D8" s="520">
        <v>478</v>
      </c>
    </row>
    <row r="9" spans="1:4" ht="15" customHeight="1">
      <c r="A9" s="63" t="s">
        <v>656</v>
      </c>
      <c r="B9" s="520">
        <v>29</v>
      </c>
      <c r="C9" s="520">
        <v>20</v>
      </c>
      <c r="D9" s="520">
        <v>11</v>
      </c>
    </row>
    <row r="10" spans="1:4" ht="15" customHeight="1">
      <c r="A10" s="63" t="s">
        <v>657</v>
      </c>
      <c r="B10" s="520">
        <v>87</v>
      </c>
      <c r="C10" s="520">
        <v>89</v>
      </c>
      <c r="D10" s="520">
        <v>64</v>
      </c>
    </row>
    <row r="11" spans="1:4" ht="15" customHeight="1">
      <c r="A11" s="63" t="s">
        <v>658</v>
      </c>
      <c r="B11" s="520">
        <v>49</v>
      </c>
      <c r="C11" s="520">
        <v>70</v>
      </c>
      <c r="D11" s="520">
        <v>41</v>
      </c>
    </row>
    <row r="12" spans="1:4" ht="15" customHeight="1">
      <c r="A12" s="63" t="s">
        <v>659</v>
      </c>
      <c r="B12" s="520">
        <v>38</v>
      </c>
      <c r="C12" s="520">
        <v>29</v>
      </c>
      <c r="D12" s="520">
        <v>4</v>
      </c>
    </row>
    <row r="13" spans="1:4" ht="15" customHeight="1">
      <c r="A13" s="521" t="s">
        <v>660</v>
      </c>
      <c r="B13" s="522">
        <v>46</v>
      </c>
      <c r="C13" s="522">
        <v>34</v>
      </c>
      <c r="D13" s="522">
        <v>41</v>
      </c>
    </row>
    <row r="14" spans="1:4" ht="15" customHeight="1">
      <c r="A14" s="53"/>
      <c r="B14" s="72"/>
      <c r="C14" s="72"/>
      <c r="D14" s="72" t="s">
        <v>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E21"/>
  <sheetViews>
    <sheetView zoomScale="110" zoomScaleNormal="110" workbookViewId="0"/>
  </sheetViews>
  <sheetFormatPr defaultColWidth="8.75" defaultRowHeight="15" customHeight="1"/>
  <cols>
    <col min="1" max="2" width="13.125" style="523" customWidth="1"/>
    <col min="3" max="5" width="20" style="523" customWidth="1"/>
    <col min="6" max="16384" width="8.75" style="523"/>
  </cols>
  <sheetData>
    <row r="1" spans="1:5" ht="15" customHeight="1">
      <c r="A1" s="726" t="s">
        <v>763</v>
      </c>
    </row>
    <row r="3" spans="1:5" ht="15" customHeight="1">
      <c r="A3" s="52" t="s">
        <v>661</v>
      </c>
    </row>
    <row r="4" spans="1:5" s="53" customFormat="1" ht="15" customHeight="1">
      <c r="C4" s="72"/>
      <c r="D4" s="72"/>
      <c r="E4" s="524" t="s">
        <v>266</v>
      </c>
    </row>
    <row r="5" spans="1:5" s="527" customFormat="1" ht="15" customHeight="1">
      <c r="A5" s="691" t="s">
        <v>662</v>
      </c>
      <c r="B5" s="692"/>
      <c r="C5" s="525" t="s">
        <v>175</v>
      </c>
      <c r="D5" s="526" t="s">
        <v>663</v>
      </c>
      <c r="E5" s="526" t="s">
        <v>664</v>
      </c>
    </row>
    <row r="6" spans="1:5" s="53" customFormat="1" ht="15" customHeight="1">
      <c r="A6" s="693" t="s">
        <v>665</v>
      </c>
      <c r="B6" s="528" t="s">
        <v>329</v>
      </c>
      <c r="C6" s="244">
        <v>636</v>
      </c>
      <c r="D6" s="244">
        <v>727</v>
      </c>
      <c r="E6" s="244">
        <v>675</v>
      </c>
    </row>
    <row r="7" spans="1:5" s="53" customFormat="1" ht="15" customHeight="1">
      <c r="A7" s="694"/>
      <c r="B7" s="528" t="s">
        <v>330</v>
      </c>
      <c r="C7" s="244">
        <v>1204</v>
      </c>
      <c r="D7" s="244">
        <v>1202</v>
      </c>
      <c r="E7" s="244">
        <v>1012</v>
      </c>
    </row>
    <row r="8" spans="1:5" s="53" customFormat="1" ht="15" customHeight="1">
      <c r="A8" s="695" t="s">
        <v>666</v>
      </c>
      <c r="B8" s="529" t="s">
        <v>667</v>
      </c>
      <c r="C8" s="530">
        <v>1259</v>
      </c>
      <c r="D8" s="530">
        <v>1239</v>
      </c>
      <c r="E8" s="530">
        <v>818</v>
      </c>
    </row>
    <row r="9" spans="1:5" s="53" customFormat="1" ht="15" customHeight="1">
      <c r="A9" s="696"/>
      <c r="B9" s="528" t="s">
        <v>668</v>
      </c>
      <c r="C9" s="244">
        <v>581</v>
      </c>
      <c r="D9" s="244">
        <v>690</v>
      </c>
      <c r="E9" s="244">
        <v>869</v>
      </c>
    </row>
    <row r="10" spans="1:5" s="53" customFormat="1" ht="15" customHeight="1">
      <c r="A10" s="697"/>
      <c r="B10" s="531" t="s">
        <v>669</v>
      </c>
      <c r="C10" s="532" t="s">
        <v>214</v>
      </c>
      <c r="D10" s="532" t="s">
        <v>214</v>
      </c>
      <c r="E10" s="532" t="s">
        <v>214</v>
      </c>
    </row>
    <row r="11" spans="1:5" s="53" customFormat="1" ht="15" customHeight="1">
      <c r="A11" s="695" t="s">
        <v>670</v>
      </c>
      <c r="B11" s="529" t="s">
        <v>671</v>
      </c>
      <c r="C11" s="530">
        <v>0</v>
      </c>
      <c r="D11" s="530">
        <v>0</v>
      </c>
      <c r="E11" s="530">
        <v>0</v>
      </c>
    </row>
    <row r="12" spans="1:5" s="53" customFormat="1" ht="15" customHeight="1">
      <c r="A12" s="696"/>
      <c r="B12" s="528" t="s">
        <v>672</v>
      </c>
      <c r="C12" s="244">
        <v>0</v>
      </c>
      <c r="D12" s="244">
        <v>0</v>
      </c>
      <c r="E12" s="244">
        <v>0</v>
      </c>
    </row>
    <row r="13" spans="1:5" s="53" customFormat="1" ht="15" customHeight="1">
      <c r="A13" s="696"/>
      <c r="B13" s="528" t="s">
        <v>673</v>
      </c>
      <c r="C13" s="533">
        <v>0</v>
      </c>
      <c r="D13" s="533">
        <v>0</v>
      </c>
      <c r="E13" s="533">
        <v>0</v>
      </c>
    </row>
    <row r="14" spans="1:5" s="53" customFormat="1" ht="15" customHeight="1">
      <c r="A14" s="696"/>
      <c r="B14" s="528" t="s">
        <v>674</v>
      </c>
      <c r="C14" s="533">
        <v>0</v>
      </c>
      <c r="D14" s="533">
        <v>0</v>
      </c>
      <c r="E14" s="533">
        <v>0</v>
      </c>
    </row>
    <row r="15" spans="1:5" s="53" customFormat="1" ht="15" customHeight="1">
      <c r="A15" s="696"/>
      <c r="B15" s="528" t="s">
        <v>675</v>
      </c>
      <c r="C15" s="244">
        <v>1840</v>
      </c>
      <c r="D15" s="244">
        <v>1929</v>
      </c>
      <c r="E15" s="244">
        <v>1687</v>
      </c>
    </row>
    <row r="16" spans="1:5" s="53" customFormat="1" ht="15" customHeight="1">
      <c r="A16" s="697"/>
      <c r="B16" s="531" t="s">
        <v>676</v>
      </c>
      <c r="C16" s="534">
        <v>0</v>
      </c>
      <c r="D16" s="534">
        <v>0</v>
      </c>
      <c r="E16" s="534">
        <v>0</v>
      </c>
    </row>
    <row r="17" spans="1:5" s="53" customFormat="1" ht="15" customHeight="1">
      <c r="A17" s="696" t="s">
        <v>677</v>
      </c>
      <c r="B17" s="528" t="s">
        <v>678</v>
      </c>
      <c r="C17" s="244">
        <v>9</v>
      </c>
      <c r="D17" s="244">
        <v>6</v>
      </c>
      <c r="E17" s="244">
        <v>3</v>
      </c>
    </row>
    <row r="18" spans="1:5" s="53" customFormat="1" ht="15" customHeight="1">
      <c r="A18" s="696"/>
      <c r="B18" s="528" t="s">
        <v>679</v>
      </c>
      <c r="C18" s="244">
        <v>5</v>
      </c>
      <c r="D18" s="244">
        <v>0</v>
      </c>
      <c r="E18" s="244">
        <v>0</v>
      </c>
    </row>
    <row r="19" spans="1:5" s="53" customFormat="1" ht="15" customHeight="1">
      <c r="A19" s="698"/>
      <c r="B19" s="528" t="s">
        <v>680</v>
      </c>
      <c r="C19" s="244">
        <v>1826</v>
      </c>
      <c r="D19" s="244">
        <v>1923</v>
      </c>
      <c r="E19" s="244">
        <v>1684</v>
      </c>
    </row>
    <row r="20" spans="1:5" s="53" customFormat="1" ht="15" customHeight="1">
      <c r="A20" s="699" t="s">
        <v>681</v>
      </c>
      <c r="B20" s="700"/>
      <c r="C20" s="535">
        <f>SUM(C6:C7)</f>
        <v>1840</v>
      </c>
      <c r="D20" s="535">
        <f>SUM(D6:D7)</f>
        <v>1929</v>
      </c>
      <c r="E20" s="535">
        <f>SUM(E6:E7)</f>
        <v>1687</v>
      </c>
    </row>
    <row r="21" spans="1:5" s="53" customFormat="1" ht="15" customHeight="1">
      <c r="C21" s="72"/>
      <c r="D21" s="72"/>
      <c r="E21" s="72" t="s">
        <v>42</v>
      </c>
    </row>
  </sheetData>
  <mergeCells count="6">
    <mergeCell ref="A20:B20"/>
    <mergeCell ref="A5:B5"/>
    <mergeCell ref="A6:A7"/>
    <mergeCell ref="A8:A10"/>
    <mergeCell ref="A11:A16"/>
    <mergeCell ref="A17:A1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9"/>
  <sheetViews>
    <sheetView zoomScale="110" zoomScaleNormal="110" workbookViewId="0"/>
  </sheetViews>
  <sheetFormatPr defaultColWidth="9" defaultRowHeight="15" customHeight="1"/>
  <cols>
    <col min="1" max="1" width="10.625" style="121" customWidth="1"/>
    <col min="2" max="2" width="8.125" style="121" customWidth="1"/>
    <col min="3" max="14" width="5.625" style="121" customWidth="1"/>
    <col min="15" max="16384" width="9" style="121"/>
  </cols>
  <sheetData>
    <row r="1" spans="1:14" ht="15" customHeight="1">
      <c r="A1" s="726" t="s">
        <v>763</v>
      </c>
    </row>
    <row r="3" spans="1:14" ht="15" customHeight="1">
      <c r="A3" s="35" t="s">
        <v>682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customHeight="1">
      <c r="A4" s="36"/>
      <c r="B4" s="36"/>
      <c r="C4" s="235"/>
      <c r="D4" s="235"/>
      <c r="E4" s="235"/>
      <c r="F4" s="235"/>
      <c r="G4" s="36"/>
      <c r="H4" s="36"/>
      <c r="I4" s="36"/>
      <c r="J4" s="36"/>
      <c r="K4" s="36"/>
      <c r="L4" s="36"/>
      <c r="M4" s="36"/>
      <c r="N4" s="38" t="s">
        <v>266</v>
      </c>
    </row>
    <row r="5" spans="1:14" ht="15" customHeight="1">
      <c r="A5" s="39" t="s">
        <v>683</v>
      </c>
      <c r="B5" s="536" t="s">
        <v>684</v>
      </c>
      <c r="C5" s="124" t="s">
        <v>685</v>
      </c>
      <c r="D5" s="124" t="s">
        <v>152</v>
      </c>
      <c r="E5" s="124" t="s">
        <v>153</v>
      </c>
      <c r="F5" s="124" t="s">
        <v>154</v>
      </c>
      <c r="G5" s="124" t="s">
        <v>155</v>
      </c>
      <c r="H5" s="124" t="s">
        <v>156</v>
      </c>
      <c r="I5" s="124" t="s">
        <v>157</v>
      </c>
      <c r="J5" s="124" t="s">
        <v>158</v>
      </c>
      <c r="K5" s="124" t="s">
        <v>159</v>
      </c>
      <c r="L5" s="124" t="s">
        <v>686</v>
      </c>
      <c r="M5" s="124" t="s">
        <v>687</v>
      </c>
      <c r="N5" s="242" t="s">
        <v>688</v>
      </c>
    </row>
    <row r="6" spans="1:14" ht="15" customHeight="1">
      <c r="A6" s="46" t="s">
        <v>168</v>
      </c>
      <c r="B6" s="240">
        <v>36</v>
      </c>
      <c r="C6" s="127">
        <v>2</v>
      </c>
      <c r="D6" s="127">
        <v>4</v>
      </c>
      <c r="E6" s="127">
        <v>1</v>
      </c>
      <c r="F6" s="127">
        <v>6</v>
      </c>
      <c r="G6" s="127">
        <v>2</v>
      </c>
      <c r="H6" s="127">
        <v>2</v>
      </c>
      <c r="I6" s="127">
        <v>3</v>
      </c>
      <c r="J6" s="127">
        <v>7</v>
      </c>
      <c r="K6" s="127">
        <v>5</v>
      </c>
      <c r="L6" s="127">
        <v>2</v>
      </c>
      <c r="M6" s="127">
        <v>0</v>
      </c>
      <c r="N6" s="127">
        <v>2</v>
      </c>
    </row>
    <row r="7" spans="1:14" ht="15" customHeight="1">
      <c r="A7" s="46" t="s">
        <v>689</v>
      </c>
      <c r="B7" s="240">
        <v>30</v>
      </c>
      <c r="C7" s="127">
        <v>0</v>
      </c>
      <c r="D7" s="127">
        <v>2</v>
      </c>
      <c r="E7" s="127">
        <v>3</v>
      </c>
      <c r="F7" s="127">
        <v>3</v>
      </c>
      <c r="G7" s="127">
        <v>1</v>
      </c>
      <c r="H7" s="127">
        <v>1</v>
      </c>
      <c r="I7" s="127">
        <v>9</v>
      </c>
      <c r="J7" s="127">
        <v>4</v>
      </c>
      <c r="K7" s="127">
        <v>2</v>
      </c>
      <c r="L7" s="127">
        <v>0</v>
      </c>
      <c r="M7" s="127">
        <v>2</v>
      </c>
      <c r="N7" s="127">
        <v>3</v>
      </c>
    </row>
    <row r="8" spans="1:14" ht="15" customHeight="1">
      <c r="A8" s="46">
        <v>2</v>
      </c>
      <c r="B8" s="240">
        <f>SUM(C8:N8)</f>
        <v>50</v>
      </c>
      <c r="C8" s="127">
        <v>5</v>
      </c>
      <c r="D8" s="127">
        <v>3</v>
      </c>
      <c r="E8" s="127">
        <v>5</v>
      </c>
      <c r="F8" s="127">
        <v>4</v>
      </c>
      <c r="G8" s="127">
        <v>5</v>
      </c>
      <c r="H8" s="127">
        <v>3</v>
      </c>
      <c r="I8" s="127">
        <v>8</v>
      </c>
      <c r="J8" s="127">
        <v>4</v>
      </c>
      <c r="K8" s="127">
        <v>6</v>
      </c>
      <c r="L8" s="127">
        <v>2</v>
      </c>
      <c r="M8" s="127">
        <v>4</v>
      </c>
      <c r="N8" s="127">
        <v>1</v>
      </c>
    </row>
    <row r="9" spans="1:14" ht="15" customHeight="1">
      <c r="A9" s="129"/>
      <c r="B9" s="129"/>
      <c r="C9" s="131"/>
      <c r="D9" s="131"/>
      <c r="E9" s="131"/>
      <c r="F9" s="131"/>
      <c r="G9" s="130"/>
      <c r="H9" s="245"/>
      <c r="I9" s="245"/>
      <c r="J9" s="245"/>
      <c r="K9" s="245"/>
      <c r="L9" s="245"/>
      <c r="M9" s="245"/>
      <c r="N9" s="131" t="s">
        <v>690</v>
      </c>
    </row>
  </sheetData>
  <phoneticPr fontId="3"/>
  <dataValidations count="1">
    <dataValidation imeMode="off" allowBlank="1" showInputMessage="1" showErrorMessage="1" sqref="B6:N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39"/>
  <sheetViews>
    <sheetView zoomScale="110" zoomScaleNormal="110" workbookViewId="0"/>
  </sheetViews>
  <sheetFormatPr defaultColWidth="21.25" defaultRowHeight="15" customHeight="1"/>
  <cols>
    <col min="1" max="1" width="5" style="523" customWidth="1"/>
    <col min="2" max="2" width="21.25" style="523" customWidth="1"/>
    <col min="3" max="5" width="12.5" style="523" customWidth="1"/>
    <col min="6" max="6" width="22.5" style="523" customWidth="1"/>
    <col min="7" max="16384" width="21.25" style="523"/>
  </cols>
  <sheetData>
    <row r="1" spans="1:6" ht="15" customHeight="1">
      <c r="A1" s="726" t="s">
        <v>763</v>
      </c>
    </row>
    <row r="3" spans="1:6" ht="15" customHeight="1">
      <c r="A3" s="52" t="s">
        <v>691</v>
      </c>
    </row>
    <row r="4" spans="1:6" s="53" customFormat="1" ht="15" customHeight="1">
      <c r="B4" s="537"/>
      <c r="C4" s="538"/>
      <c r="D4" s="538"/>
      <c r="E4" s="539"/>
      <c r="F4" s="539" t="s">
        <v>266</v>
      </c>
    </row>
    <row r="5" spans="1:6" s="53" customFormat="1" ht="15" customHeight="1">
      <c r="A5" s="712" t="s">
        <v>692</v>
      </c>
      <c r="B5" s="713"/>
      <c r="C5" s="59" t="s">
        <v>652</v>
      </c>
      <c r="D5" s="59" t="s">
        <v>693</v>
      </c>
      <c r="E5" s="59" t="s">
        <v>694</v>
      </c>
      <c r="F5" s="59" t="s">
        <v>695</v>
      </c>
    </row>
    <row r="6" spans="1:6" s="53" customFormat="1" ht="15" customHeight="1">
      <c r="A6" s="714" t="s">
        <v>696</v>
      </c>
      <c r="B6" s="63" t="s">
        <v>697</v>
      </c>
      <c r="C6" s="520">
        <v>3312</v>
      </c>
      <c r="D6" s="520">
        <v>3103</v>
      </c>
      <c r="E6" s="520">
        <v>2907</v>
      </c>
      <c r="F6" s="715" t="s">
        <v>698</v>
      </c>
    </row>
    <row r="7" spans="1:6" s="53" customFormat="1" ht="15" customHeight="1">
      <c r="A7" s="702"/>
      <c r="B7" s="63" t="s">
        <v>699</v>
      </c>
      <c r="C7" s="520">
        <v>3441</v>
      </c>
      <c r="D7" s="520">
        <v>3419</v>
      </c>
      <c r="E7" s="520">
        <v>3616</v>
      </c>
      <c r="F7" s="705"/>
    </row>
    <row r="8" spans="1:6" s="53" customFormat="1" ht="15" customHeight="1">
      <c r="A8" s="702"/>
      <c r="B8" s="63" t="s">
        <v>700</v>
      </c>
      <c r="C8" s="520">
        <v>2939</v>
      </c>
      <c r="D8" s="520">
        <v>3331</v>
      </c>
      <c r="E8" s="520">
        <v>2710</v>
      </c>
      <c r="F8" s="705"/>
    </row>
    <row r="9" spans="1:6" s="53" customFormat="1" ht="15" customHeight="1">
      <c r="A9" s="702"/>
      <c r="B9" s="63" t="s">
        <v>701</v>
      </c>
      <c r="C9" s="520">
        <v>877</v>
      </c>
      <c r="D9" s="520">
        <v>855</v>
      </c>
      <c r="E9" s="520">
        <v>724</v>
      </c>
      <c r="F9" s="705"/>
    </row>
    <row r="10" spans="1:6" s="53" customFormat="1" ht="15" customHeight="1">
      <c r="A10" s="702"/>
      <c r="B10" s="63" t="s">
        <v>702</v>
      </c>
      <c r="C10" s="520">
        <v>2133</v>
      </c>
      <c r="D10" s="520">
        <v>2117</v>
      </c>
      <c r="E10" s="520">
        <v>1783</v>
      </c>
      <c r="F10" s="705"/>
    </row>
    <row r="11" spans="1:6" s="53" customFormat="1" ht="15" customHeight="1">
      <c r="A11" s="702"/>
      <c r="B11" s="63" t="s">
        <v>703</v>
      </c>
      <c r="C11" s="520">
        <v>2019</v>
      </c>
      <c r="D11" s="520">
        <v>1946</v>
      </c>
      <c r="E11" s="520">
        <v>1811</v>
      </c>
      <c r="F11" s="705"/>
    </row>
    <row r="12" spans="1:6" s="53" customFormat="1" ht="15" customHeight="1">
      <c r="A12" s="716" t="s">
        <v>704</v>
      </c>
      <c r="B12" s="540" t="s">
        <v>705</v>
      </c>
      <c r="C12" s="530">
        <v>11782</v>
      </c>
      <c r="D12" s="530">
        <v>11743</v>
      </c>
      <c r="E12" s="530">
        <v>11089</v>
      </c>
      <c r="F12" s="704" t="s">
        <v>706</v>
      </c>
    </row>
    <row r="13" spans="1:6" s="53" customFormat="1" ht="15" customHeight="1">
      <c r="A13" s="707"/>
      <c r="B13" s="63" t="s">
        <v>707</v>
      </c>
      <c r="C13" s="244">
        <v>9713</v>
      </c>
      <c r="D13" s="244">
        <v>9980</v>
      </c>
      <c r="E13" s="244">
        <v>9578</v>
      </c>
      <c r="F13" s="705"/>
    </row>
    <row r="14" spans="1:6" s="53" customFormat="1" ht="15" customHeight="1">
      <c r="A14" s="707"/>
      <c r="B14" s="63" t="s">
        <v>708</v>
      </c>
      <c r="C14" s="244">
        <v>5827</v>
      </c>
      <c r="D14" s="244">
        <v>5699</v>
      </c>
      <c r="E14" s="244">
        <v>5448</v>
      </c>
      <c r="F14" s="705"/>
    </row>
    <row r="15" spans="1:6" s="53" customFormat="1" ht="15" customHeight="1">
      <c r="A15" s="707"/>
      <c r="B15" s="541" t="s">
        <v>709</v>
      </c>
      <c r="C15" s="244">
        <v>2623</v>
      </c>
      <c r="D15" s="244">
        <v>2479</v>
      </c>
      <c r="E15" s="244">
        <v>2304</v>
      </c>
      <c r="F15" s="705"/>
    </row>
    <row r="16" spans="1:6" s="53" customFormat="1" ht="15" customHeight="1">
      <c r="A16" s="707"/>
      <c r="B16" s="63" t="s">
        <v>710</v>
      </c>
      <c r="C16" s="244">
        <v>2884</v>
      </c>
      <c r="D16" s="244">
        <v>2836</v>
      </c>
      <c r="E16" s="244">
        <v>2994</v>
      </c>
      <c r="F16" s="705"/>
    </row>
    <row r="17" spans="1:6" s="53" customFormat="1" ht="15" customHeight="1">
      <c r="A17" s="717"/>
      <c r="B17" s="542" t="s">
        <v>676</v>
      </c>
      <c r="C17" s="543">
        <v>6246</v>
      </c>
      <c r="D17" s="543">
        <v>6432</v>
      </c>
      <c r="E17" s="543">
        <v>5666</v>
      </c>
      <c r="F17" s="706"/>
    </row>
    <row r="18" spans="1:6" s="53" customFormat="1" ht="15" customHeight="1">
      <c r="A18" s="707" t="s">
        <v>711</v>
      </c>
      <c r="B18" s="541" t="s">
        <v>712</v>
      </c>
      <c r="C18" s="244">
        <v>12936</v>
      </c>
      <c r="D18" s="244">
        <v>12449</v>
      </c>
      <c r="E18" s="244">
        <v>12409</v>
      </c>
      <c r="F18" s="718"/>
    </row>
    <row r="19" spans="1:6" s="53" customFormat="1" ht="15" customHeight="1">
      <c r="A19" s="707"/>
      <c r="B19" s="63" t="s">
        <v>713</v>
      </c>
      <c r="C19" s="244">
        <v>4188</v>
      </c>
      <c r="D19" s="244">
        <v>4005</v>
      </c>
      <c r="E19" s="244">
        <v>3905</v>
      </c>
      <c r="F19" s="718"/>
    </row>
    <row r="20" spans="1:6" s="53" customFormat="1" ht="15" customHeight="1">
      <c r="A20" s="707"/>
      <c r="B20" s="63" t="s">
        <v>714</v>
      </c>
      <c r="C20" s="244">
        <v>7243</v>
      </c>
      <c r="D20" s="244">
        <v>7299</v>
      </c>
      <c r="E20" s="244">
        <v>7174</v>
      </c>
      <c r="F20" s="718"/>
    </row>
    <row r="21" spans="1:6" s="53" customFormat="1" ht="15" customHeight="1">
      <c r="A21" s="701" t="s">
        <v>715</v>
      </c>
      <c r="B21" s="540" t="s">
        <v>716</v>
      </c>
      <c r="C21" s="530">
        <v>55983</v>
      </c>
      <c r="D21" s="530">
        <v>55120</v>
      </c>
      <c r="E21" s="530">
        <v>48649</v>
      </c>
      <c r="F21" s="704" t="s">
        <v>717</v>
      </c>
    </row>
    <row r="22" spans="1:6" s="53" customFormat="1" ht="15" customHeight="1">
      <c r="A22" s="702"/>
      <c r="B22" s="63"/>
      <c r="C22" s="544">
        <v>69070</v>
      </c>
      <c r="D22" s="544">
        <v>69606</v>
      </c>
      <c r="E22" s="544">
        <v>62983</v>
      </c>
      <c r="F22" s="705"/>
    </row>
    <row r="23" spans="1:6" s="53" customFormat="1" ht="15" customHeight="1">
      <c r="A23" s="702"/>
      <c r="B23" s="63" t="s">
        <v>718</v>
      </c>
      <c r="C23" s="244">
        <v>174375</v>
      </c>
      <c r="D23" s="244">
        <v>167448</v>
      </c>
      <c r="E23" s="244">
        <v>163819</v>
      </c>
      <c r="F23" s="705"/>
    </row>
    <row r="24" spans="1:6" s="53" customFormat="1" ht="15" customHeight="1">
      <c r="A24" s="702"/>
      <c r="B24" s="63"/>
      <c r="C24" s="544">
        <v>181109</v>
      </c>
      <c r="D24" s="544">
        <v>174553</v>
      </c>
      <c r="E24" s="544">
        <v>170164</v>
      </c>
      <c r="F24" s="705"/>
    </row>
    <row r="25" spans="1:6" s="53" customFormat="1" ht="15" customHeight="1">
      <c r="A25" s="702"/>
      <c r="B25" s="63" t="s">
        <v>719</v>
      </c>
      <c r="C25" s="244">
        <v>101506</v>
      </c>
      <c r="D25" s="244">
        <v>97345</v>
      </c>
      <c r="E25" s="244">
        <v>98438</v>
      </c>
      <c r="F25" s="705"/>
    </row>
    <row r="26" spans="1:6" s="53" customFormat="1" ht="15" customHeight="1">
      <c r="A26" s="702"/>
      <c r="B26" s="63"/>
      <c r="C26" s="544">
        <v>101522</v>
      </c>
      <c r="D26" s="544">
        <v>97363</v>
      </c>
      <c r="E26" s="544">
        <v>98461</v>
      </c>
      <c r="F26" s="705"/>
    </row>
    <row r="27" spans="1:6" s="53" customFormat="1" ht="15" customHeight="1">
      <c r="A27" s="702"/>
      <c r="B27" s="63" t="s">
        <v>703</v>
      </c>
      <c r="C27" s="545">
        <v>11833</v>
      </c>
      <c r="D27" s="545">
        <v>12113</v>
      </c>
      <c r="E27" s="545">
        <v>10581</v>
      </c>
      <c r="F27" s="705"/>
    </row>
    <row r="28" spans="1:6" s="53" customFormat="1" ht="15" customHeight="1">
      <c r="A28" s="703"/>
      <c r="B28" s="546"/>
      <c r="C28" s="547">
        <v>19665</v>
      </c>
      <c r="D28" s="547">
        <v>20843</v>
      </c>
      <c r="E28" s="547">
        <v>19114</v>
      </c>
      <c r="F28" s="706"/>
    </row>
    <row r="29" spans="1:6" s="53" customFormat="1" ht="15" customHeight="1">
      <c r="A29" s="707" t="s">
        <v>720</v>
      </c>
      <c r="B29" s="68" t="s">
        <v>721</v>
      </c>
      <c r="C29" s="548">
        <v>1913</v>
      </c>
      <c r="D29" s="548">
        <v>1430</v>
      </c>
      <c r="E29" s="548">
        <v>156</v>
      </c>
      <c r="F29" s="709"/>
    </row>
    <row r="30" spans="1:6" s="53" customFormat="1" ht="15" customHeight="1">
      <c r="A30" s="707"/>
      <c r="B30" s="68" t="s">
        <v>722</v>
      </c>
      <c r="C30" s="548">
        <v>7613</v>
      </c>
      <c r="D30" s="548">
        <v>8711</v>
      </c>
      <c r="E30" s="548">
        <v>37071</v>
      </c>
      <c r="F30" s="705"/>
    </row>
    <row r="31" spans="1:6" s="53" customFormat="1" ht="15" customHeight="1">
      <c r="A31" s="707"/>
      <c r="B31" s="68" t="s">
        <v>723</v>
      </c>
      <c r="C31" s="548">
        <v>355</v>
      </c>
      <c r="D31" s="548">
        <v>477</v>
      </c>
      <c r="E31" s="548">
        <v>1805</v>
      </c>
      <c r="F31" s="705"/>
    </row>
    <row r="32" spans="1:6" s="53" customFormat="1" ht="15" customHeight="1">
      <c r="A32" s="708"/>
      <c r="B32" s="68" t="s">
        <v>724</v>
      </c>
      <c r="C32" s="548">
        <v>8828</v>
      </c>
      <c r="D32" s="548">
        <v>13050</v>
      </c>
      <c r="E32" s="548">
        <v>20265</v>
      </c>
      <c r="F32" s="705"/>
    </row>
    <row r="33" spans="1:6" s="53" customFormat="1" ht="15" customHeight="1">
      <c r="A33" s="549"/>
      <c r="B33" s="550" t="s">
        <v>725</v>
      </c>
      <c r="C33" s="551">
        <v>440569</v>
      </c>
      <c r="D33" s="551">
        <v>433387</v>
      </c>
      <c r="E33" s="551">
        <v>454902</v>
      </c>
      <c r="F33" s="549"/>
    </row>
    <row r="34" spans="1:6" s="53" customFormat="1" ht="15" customHeight="1" thickBot="1">
      <c r="A34" s="552"/>
      <c r="B34" s="553"/>
      <c r="C34" s="554">
        <v>468238</v>
      </c>
      <c r="D34" s="554">
        <v>463726</v>
      </c>
      <c r="E34" s="554">
        <v>484137</v>
      </c>
      <c r="F34" s="552"/>
    </row>
    <row r="35" spans="1:6" s="53" customFormat="1" ht="15" customHeight="1" thickTop="1">
      <c r="A35" s="710" t="s">
        <v>726</v>
      </c>
      <c r="B35" s="63" t="s">
        <v>727</v>
      </c>
      <c r="C35" s="244">
        <v>4102</v>
      </c>
      <c r="D35" s="244">
        <v>4145</v>
      </c>
      <c r="E35" s="244">
        <v>4281</v>
      </c>
      <c r="F35" s="55"/>
    </row>
    <row r="36" spans="1:6" s="53" customFormat="1" ht="15" customHeight="1">
      <c r="A36" s="711"/>
      <c r="B36" s="521" t="s">
        <v>728</v>
      </c>
      <c r="C36" s="522">
        <v>1002</v>
      </c>
      <c r="D36" s="522">
        <v>991</v>
      </c>
      <c r="E36" s="522">
        <v>1009</v>
      </c>
      <c r="F36" s="537"/>
    </row>
    <row r="37" spans="1:6" s="53" customFormat="1" ht="15" customHeight="1">
      <c r="A37" s="53" t="s">
        <v>729</v>
      </c>
      <c r="C37" s="72"/>
      <c r="D37" s="72"/>
    </row>
    <row r="38" spans="1:6" ht="15" customHeight="1">
      <c r="A38" s="53" t="s">
        <v>730</v>
      </c>
      <c r="B38" s="53"/>
      <c r="C38" s="53"/>
      <c r="D38" s="53"/>
      <c r="E38" s="53"/>
      <c r="F38" s="53"/>
    </row>
    <row r="39" spans="1:6" ht="15" customHeight="1">
      <c r="A39" s="53"/>
      <c r="B39" s="53"/>
      <c r="C39" s="53"/>
      <c r="D39" s="53"/>
      <c r="E39" s="53"/>
      <c r="F39" s="72" t="s">
        <v>731</v>
      </c>
    </row>
  </sheetData>
  <mergeCells count="12">
    <mergeCell ref="A18:A20"/>
    <mergeCell ref="F18:F20"/>
    <mergeCell ref="A5:B5"/>
    <mergeCell ref="A6:A11"/>
    <mergeCell ref="F6:F11"/>
    <mergeCell ref="A12:A17"/>
    <mergeCell ref="F12:F17"/>
    <mergeCell ref="A21:A28"/>
    <mergeCell ref="F21:F28"/>
    <mergeCell ref="A29:A32"/>
    <mergeCell ref="F29:F32"/>
    <mergeCell ref="A35:A3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10"/>
  <sheetViews>
    <sheetView zoomScale="110" zoomScaleNormal="110" workbookViewId="0"/>
  </sheetViews>
  <sheetFormatPr defaultColWidth="8.875" defaultRowHeight="15" customHeight="1"/>
  <cols>
    <col min="1" max="1" width="11.25" style="523" customWidth="1"/>
    <col min="2" max="7" width="12.5" style="523" customWidth="1"/>
    <col min="8" max="16384" width="8.875" style="523"/>
  </cols>
  <sheetData>
    <row r="1" spans="1:7" ht="15" customHeight="1">
      <c r="A1" s="726" t="s">
        <v>763</v>
      </c>
    </row>
    <row r="3" spans="1:7" ht="15" customHeight="1">
      <c r="A3" s="52" t="s">
        <v>732</v>
      </c>
      <c r="G3" s="555"/>
    </row>
    <row r="4" spans="1:7" s="53" customFormat="1" ht="15" customHeight="1">
      <c r="A4" s="537"/>
      <c r="C4" s="537"/>
      <c r="D4" s="537"/>
      <c r="F4" s="537"/>
      <c r="G4" s="539" t="s">
        <v>733</v>
      </c>
    </row>
    <row r="5" spans="1:7" s="53" customFormat="1" ht="15" customHeight="1">
      <c r="A5" s="719" t="s">
        <v>163</v>
      </c>
      <c r="B5" s="721" t="s">
        <v>734</v>
      </c>
      <c r="C5" s="713"/>
      <c r="D5" s="721" t="s">
        <v>735</v>
      </c>
      <c r="E5" s="713"/>
      <c r="F5" s="722" t="s">
        <v>736</v>
      </c>
      <c r="G5" s="723"/>
    </row>
    <row r="6" spans="1:7" s="53" customFormat="1" ht="15" customHeight="1">
      <c r="A6" s="720"/>
      <c r="B6" s="58" t="s">
        <v>737</v>
      </c>
      <c r="C6" s="58" t="s">
        <v>738</v>
      </c>
      <c r="D6" s="58" t="s">
        <v>737</v>
      </c>
      <c r="E6" s="58" t="s">
        <v>738</v>
      </c>
      <c r="F6" s="556" t="s">
        <v>737</v>
      </c>
      <c r="G6" s="557" t="s">
        <v>738</v>
      </c>
    </row>
    <row r="7" spans="1:7" s="53" customFormat="1" ht="15" customHeight="1">
      <c r="A7" s="46" t="s">
        <v>739</v>
      </c>
      <c r="B7" s="558">
        <v>5</v>
      </c>
      <c r="C7" s="244">
        <v>105</v>
      </c>
      <c r="D7" s="244">
        <v>8</v>
      </c>
      <c r="E7" s="244">
        <v>187</v>
      </c>
      <c r="F7" s="559">
        <v>13</v>
      </c>
      <c r="G7" s="559">
        <v>292</v>
      </c>
    </row>
    <row r="8" spans="1:7" s="53" customFormat="1" ht="15" customHeight="1">
      <c r="A8" s="46" t="s">
        <v>282</v>
      </c>
      <c r="B8" s="558">
        <v>5</v>
      </c>
      <c r="C8" s="244">
        <v>131</v>
      </c>
      <c r="D8" s="244">
        <v>7</v>
      </c>
      <c r="E8" s="244">
        <v>161</v>
      </c>
      <c r="F8" s="559">
        <v>12</v>
      </c>
      <c r="G8" s="559">
        <v>292</v>
      </c>
    </row>
    <row r="9" spans="1:7" s="53" customFormat="1" ht="15" customHeight="1">
      <c r="A9" s="46">
        <v>2</v>
      </c>
      <c r="B9" s="558">
        <v>1</v>
      </c>
      <c r="C9" s="244">
        <v>4</v>
      </c>
      <c r="D9" s="244">
        <v>1</v>
      </c>
      <c r="E9" s="244">
        <v>12</v>
      </c>
      <c r="F9" s="559">
        <f>SUM(B9+D9)</f>
        <v>2</v>
      </c>
      <c r="G9" s="559">
        <f>SUM(C9+E9)</f>
        <v>16</v>
      </c>
    </row>
    <row r="10" spans="1:7" s="53" customFormat="1" ht="15" customHeight="1">
      <c r="A10" s="549"/>
      <c r="B10" s="549"/>
      <c r="C10" s="549"/>
      <c r="D10" s="549"/>
      <c r="E10" s="549"/>
      <c r="F10" s="549"/>
      <c r="G10" s="560" t="s">
        <v>740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11"/>
  <sheetViews>
    <sheetView zoomScale="110" zoomScaleNormal="110" workbookViewId="0"/>
  </sheetViews>
  <sheetFormatPr defaultColWidth="8.75" defaultRowHeight="15" customHeight="1"/>
  <cols>
    <col min="1" max="1" width="52.5" style="121" customWidth="1"/>
    <col min="2" max="4" width="11.25" style="121" customWidth="1"/>
    <col min="5" max="16384" width="8.75" style="121"/>
  </cols>
  <sheetData>
    <row r="1" spans="1:4" ht="15" customHeight="1">
      <c r="A1" s="726" t="s">
        <v>763</v>
      </c>
    </row>
    <row r="3" spans="1:4" ht="15" customHeight="1">
      <c r="A3" s="234" t="s">
        <v>741</v>
      </c>
      <c r="D3" s="561"/>
    </row>
    <row r="4" spans="1:4" ht="15" customHeight="1">
      <c r="A4" s="562" t="s">
        <v>742</v>
      </c>
      <c r="D4" s="563"/>
    </row>
    <row r="5" spans="1:4" s="36" customFormat="1" ht="15" customHeight="1">
      <c r="A5" s="242" t="s">
        <v>743</v>
      </c>
      <c r="B5" s="124" t="s">
        <v>744</v>
      </c>
      <c r="C5" s="124" t="s">
        <v>745</v>
      </c>
      <c r="D5" s="125" t="s">
        <v>746</v>
      </c>
    </row>
    <row r="6" spans="1:4" s="36" customFormat="1" ht="15" customHeight="1">
      <c r="A6" s="564" t="s">
        <v>747</v>
      </c>
      <c r="B6" s="565" t="s">
        <v>748</v>
      </c>
      <c r="C6" s="126" t="s">
        <v>749</v>
      </c>
      <c r="D6" s="566">
        <v>20033</v>
      </c>
    </row>
    <row r="7" spans="1:4" s="36" customFormat="1" ht="15" customHeight="1">
      <c r="A7" s="567" t="s">
        <v>750</v>
      </c>
      <c r="B7" s="568" t="s">
        <v>751</v>
      </c>
      <c r="C7" s="569" t="s">
        <v>752</v>
      </c>
      <c r="D7" s="566">
        <v>33373</v>
      </c>
    </row>
    <row r="8" spans="1:4" s="36" customFormat="1" ht="15" customHeight="1">
      <c r="A8" s="567" t="s">
        <v>753</v>
      </c>
      <c r="B8" s="568" t="s">
        <v>754</v>
      </c>
      <c r="C8" s="126" t="s">
        <v>755</v>
      </c>
      <c r="D8" s="566">
        <v>22706</v>
      </c>
    </row>
    <row r="9" spans="1:4" s="36" customFormat="1" ht="15" customHeight="1">
      <c r="A9" s="567" t="s">
        <v>756</v>
      </c>
      <c r="B9" s="568" t="s">
        <v>754</v>
      </c>
      <c r="C9" s="126" t="s">
        <v>755</v>
      </c>
      <c r="D9" s="566">
        <v>24847</v>
      </c>
    </row>
    <row r="10" spans="1:4" s="36" customFormat="1" ht="15" customHeight="1">
      <c r="A10" s="567" t="s">
        <v>757</v>
      </c>
      <c r="B10" s="568" t="s">
        <v>758</v>
      </c>
      <c r="C10" s="126" t="s">
        <v>759</v>
      </c>
      <c r="D10" s="570" t="s">
        <v>760</v>
      </c>
    </row>
    <row r="11" spans="1:4" s="36" customFormat="1" ht="15" customHeight="1">
      <c r="A11" s="130"/>
      <c r="B11" s="130"/>
      <c r="C11" s="130"/>
      <c r="D11" s="131" t="s">
        <v>761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4"/>
  <sheetViews>
    <sheetView zoomScale="110" zoomScaleNormal="110" workbookViewId="0"/>
  </sheetViews>
  <sheetFormatPr defaultColWidth="9" defaultRowHeight="15" customHeight="1"/>
  <cols>
    <col min="1" max="1" width="22.5" style="54" customWidth="1"/>
    <col min="2" max="4" width="21.25" style="54" customWidth="1"/>
    <col min="5" max="16384" width="9" style="54"/>
  </cols>
  <sheetData>
    <row r="1" spans="1:4" s="53" customFormat="1" ht="15" customHeight="1">
      <c r="A1" s="726" t="s">
        <v>763</v>
      </c>
    </row>
    <row r="2" spans="1:4" s="53" customFormat="1" ht="15" customHeight="1"/>
    <row r="3" spans="1:4" ht="15" customHeight="1">
      <c r="A3" s="52" t="s">
        <v>43</v>
      </c>
      <c r="B3" s="53"/>
      <c r="C3" s="53"/>
      <c r="D3" s="53"/>
    </row>
    <row r="4" spans="1:4" ht="15" customHeight="1">
      <c r="A4" s="55"/>
      <c r="B4" s="53"/>
      <c r="C4" s="53"/>
      <c r="D4" s="56" t="s">
        <v>22</v>
      </c>
    </row>
    <row r="5" spans="1:4" s="60" customFormat="1" ht="15" customHeight="1">
      <c r="A5" s="57" t="s">
        <v>44</v>
      </c>
      <c r="B5" s="58" t="s">
        <v>45</v>
      </c>
      <c r="C5" s="58" t="s">
        <v>46</v>
      </c>
      <c r="D5" s="59" t="s">
        <v>47</v>
      </c>
    </row>
    <row r="6" spans="1:4" s="53" customFormat="1" ht="15" customHeight="1">
      <c r="A6" s="61" t="s">
        <v>48</v>
      </c>
      <c r="B6" s="62">
        <v>487</v>
      </c>
      <c r="C6" s="62">
        <v>353</v>
      </c>
      <c r="D6" s="62">
        <v>144</v>
      </c>
    </row>
    <row r="7" spans="1:4" s="53" customFormat="1" ht="15" customHeight="1">
      <c r="A7" s="63" t="s">
        <v>49</v>
      </c>
      <c r="B7" s="64">
        <v>77</v>
      </c>
      <c r="C7" s="64">
        <v>113</v>
      </c>
      <c r="D7" s="64">
        <v>164</v>
      </c>
    </row>
    <row r="8" spans="1:4" s="53" customFormat="1" ht="15" customHeight="1">
      <c r="A8" s="63" t="s">
        <v>50</v>
      </c>
      <c r="B8" s="64">
        <v>53</v>
      </c>
      <c r="C8" s="64">
        <v>58</v>
      </c>
      <c r="D8" s="64">
        <v>68</v>
      </c>
    </row>
    <row r="9" spans="1:4" s="53" customFormat="1" ht="15" customHeight="1">
      <c r="A9" s="63" t="s">
        <v>51</v>
      </c>
      <c r="B9" s="64">
        <v>28</v>
      </c>
      <c r="C9" s="64">
        <v>39</v>
      </c>
      <c r="D9" s="64">
        <v>40</v>
      </c>
    </row>
    <row r="10" spans="1:4" s="53" customFormat="1" ht="15" customHeight="1">
      <c r="A10" s="63" t="s">
        <v>52</v>
      </c>
      <c r="B10" s="64">
        <v>74</v>
      </c>
      <c r="C10" s="64">
        <v>60</v>
      </c>
      <c r="D10" s="64">
        <v>82</v>
      </c>
    </row>
    <row r="11" spans="1:4" ht="15" customHeight="1">
      <c r="A11" s="63" t="s">
        <v>53</v>
      </c>
      <c r="B11" s="64">
        <v>64</v>
      </c>
      <c r="C11" s="64">
        <v>92</v>
      </c>
      <c r="D11" s="64">
        <v>163</v>
      </c>
    </row>
    <row r="12" spans="1:4" ht="15" customHeight="1">
      <c r="A12" s="63" t="s">
        <v>54</v>
      </c>
      <c r="B12" s="64">
        <v>82</v>
      </c>
      <c r="C12" s="64">
        <v>95</v>
      </c>
      <c r="D12" s="64">
        <v>122</v>
      </c>
    </row>
    <row r="13" spans="1:4" ht="15" customHeight="1">
      <c r="A13" s="63" t="s">
        <v>55</v>
      </c>
      <c r="B13" s="64">
        <v>28</v>
      </c>
      <c r="C13" s="64">
        <v>37</v>
      </c>
      <c r="D13" s="64">
        <v>42</v>
      </c>
    </row>
    <row r="14" spans="1:4" ht="15" customHeight="1">
      <c r="A14" s="65" t="s">
        <v>56</v>
      </c>
      <c r="B14" s="64">
        <v>50</v>
      </c>
      <c r="C14" s="64">
        <v>43</v>
      </c>
      <c r="D14" s="64">
        <v>48</v>
      </c>
    </row>
    <row r="15" spans="1:4" ht="15" customHeight="1">
      <c r="A15" s="63" t="s">
        <v>57</v>
      </c>
      <c r="B15" s="64">
        <v>1</v>
      </c>
      <c r="C15" s="64">
        <v>1</v>
      </c>
      <c r="D15" s="64">
        <v>4</v>
      </c>
    </row>
    <row r="16" spans="1:4" ht="15" customHeight="1">
      <c r="A16" s="66" t="s">
        <v>58</v>
      </c>
      <c r="B16" s="67">
        <v>944</v>
      </c>
      <c r="C16" s="67">
        <v>891</v>
      </c>
      <c r="D16" s="67">
        <f>SUM(D6:D15)</f>
        <v>877</v>
      </c>
    </row>
    <row r="17" spans="1:4" ht="15" customHeight="1">
      <c r="A17" s="63" t="s">
        <v>59</v>
      </c>
      <c r="B17" s="64">
        <v>7</v>
      </c>
      <c r="C17" s="64">
        <v>9</v>
      </c>
      <c r="D17" s="64">
        <v>4</v>
      </c>
    </row>
    <row r="18" spans="1:4" ht="15" customHeight="1">
      <c r="A18" s="68" t="s">
        <v>60</v>
      </c>
      <c r="B18" s="64">
        <v>60</v>
      </c>
      <c r="C18" s="64">
        <v>81</v>
      </c>
      <c r="D18" s="64">
        <v>99</v>
      </c>
    </row>
    <row r="19" spans="1:4" ht="15" customHeight="1">
      <c r="A19" s="65" t="s">
        <v>61</v>
      </c>
      <c r="B19" s="64">
        <v>61</v>
      </c>
      <c r="C19" s="64">
        <v>93</v>
      </c>
      <c r="D19" s="64">
        <v>84</v>
      </c>
    </row>
    <row r="20" spans="1:4" ht="15" customHeight="1">
      <c r="A20" s="63" t="s">
        <v>62</v>
      </c>
      <c r="B20" s="64">
        <v>20</v>
      </c>
      <c r="C20" s="64">
        <v>27</v>
      </c>
      <c r="D20" s="64">
        <v>34</v>
      </c>
    </row>
    <row r="21" spans="1:4" ht="15" customHeight="1">
      <c r="A21" s="63" t="s">
        <v>63</v>
      </c>
      <c r="B21" s="64">
        <v>4</v>
      </c>
      <c r="C21" s="64">
        <v>3</v>
      </c>
      <c r="D21" s="64">
        <v>1</v>
      </c>
    </row>
    <row r="22" spans="1:4" ht="15" customHeight="1">
      <c r="A22" s="63" t="s">
        <v>64</v>
      </c>
      <c r="B22" s="64">
        <v>1</v>
      </c>
      <c r="C22" s="64">
        <v>5</v>
      </c>
      <c r="D22" s="64">
        <v>0</v>
      </c>
    </row>
    <row r="23" spans="1:4" ht="15" customHeight="1">
      <c r="A23" s="65" t="s">
        <v>65</v>
      </c>
      <c r="B23" s="64">
        <v>137</v>
      </c>
      <c r="C23" s="64">
        <v>122</v>
      </c>
      <c r="D23" s="64">
        <v>121</v>
      </c>
    </row>
    <row r="24" spans="1:4" ht="15" customHeight="1">
      <c r="A24" s="65" t="s">
        <v>66</v>
      </c>
      <c r="B24" s="64">
        <v>369</v>
      </c>
      <c r="C24" s="64">
        <v>334</v>
      </c>
      <c r="D24" s="64">
        <v>290</v>
      </c>
    </row>
    <row r="25" spans="1:4" ht="15" customHeight="1">
      <c r="A25" s="63" t="s">
        <v>67</v>
      </c>
      <c r="B25" s="64">
        <v>7</v>
      </c>
      <c r="C25" s="64">
        <v>3</v>
      </c>
      <c r="D25" s="64">
        <v>9</v>
      </c>
    </row>
    <row r="26" spans="1:4" ht="15" customHeight="1">
      <c r="A26" s="65" t="s">
        <v>68</v>
      </c>
      <c r="B26" s="64">
        <v>49</v>
      </c>
      <c r="C26" s="64">
        <v>55</v>
      </c>
      <c r="D26" s="64">
        <v>63</v>
      </c>
    </row>
    <row r="27" spans="1:4" ht="15" customHeight="1">
      <c r="A27" s="65" t="s">
        <v>69</v>
      </c>
      <c r="B27" s="64">
        <v>47</v>
      </c>
      <c r="C27" s="64">
        <v>61</v>
      </c>
      <c r="D27" s="64">
        <v>61</v>
      </c>
    </row>
    <row r="28" spans="1:4" ht="15" customHeight="1">
      <c r="A28" s="63" t="s">
        <v>70</v>
      </c>
      <c r="B28" s="64">
        <v>84</v>
      </c>
      <c r="C28" s="64">
        <v>83</v>
      </c>
      <c r="D28" s="64">
        <v>82</v>
      </c>
    </row>
    <row r="29" spans="1:4" ht="15" customHeight="1">
      <c r="A29" s="65" t="s">
        <v>71</v>
      </c>
      <c r="B29" s="64">
        <v>8</v>
      </c>
      <c r="C29" s="64">
        <v>13</v>
      </c>
      <c r="D29" s="64">
        <v>7</v>
      </c>
    </row>
    <row r="30" spans="1:4" ht="15" customHeight="1">
      <c r="A30" s="65" t="s">
        <v>72</v>
      </c>
      <c r="B30" s="64">
        <v>6</v>
      </c>
      <c r="C30" s="64">
        <v>7</v>
      </c>
      <c r="D30" s="64">
        <v>9</v>
      </c>
    </row>
    <row r="31" spans="1:4" ht="15" customHeight="1">
      <c r="A31" s="66" t="s">
        <v>73</v>
      </c>
      <c r="B31" s="67">
        <v>860</v>
      </c>
      <c r="C31" s="67">
        <v>896</v>
      </c>
      <c r="D31" s="67">
        <f>SUM(D17:D30)</f>
        <v>864</v>
      </c>
    </row>
    <row r="32" spans="1:4" ht="15" customHeight="1">
      <c r="A32" s="69" t="s">
        <v>74</v>
      </c>
      <c r="B32" s="70">
        <v>14</v>
      </c>
      <c r="C32" s="70">
        <v>15</v>
      </c>
      <c r="D32" s="70">
        <v>10</v>
      </c>
    </row>
    <row r="33" spans="1:4" ht="15" customHeight="1">
      <c r="A33" s="71" t="s">
        <v>75</v>
      </c>
      <c r="B33" s="70">
        <v>1818</v>
      </c>
      <c r="C33" s="70">
        <v>1802</v>
      </c>
      <c r="D33" s="70">
        <f>SUM(D16+D31+D32)</f>
        <v>1751</v>
      </c>
    </row>
    <row r="34" spans="1:4" ht="15.75" customHeight="1">
      <c r="A34" s="53"/>
      <c r="B34" s="53"/>
      <c r="C34" s="53"/>
      <c r="D34" s="72" t="s">
        <v>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0"/>
  <sheetViews>
    <sheetView zoomScale="110" zoomScaleNormal="110" workbookViewId="0"/>
  </sheetViews>
  <sheetFormatPr defaultColWidth="8.75" defaultRowHeight="15" customHeight="1"/>
  <cols>
    <col min="1" max="1" width="30" style="74" customWidth="1"/>
    <col min="2" max="4" width="18.75" style="74" customWidth="1"/>
    <col min="5" max="16384" width="8.75" style="74"/>
  </cols>
  <sheetData>
    <row r="1" spans="1:4" s="727" customFormat="1" ht="15" customHeight="1">
      <c r="A1" s="724" t="s">
        <v>763</v>
      </c>
    </row>
    <row r="2" spans="1:4" s="727" customFormat="1" ht="15" customHeight="1"/>
    <row r="3" spans="1:4" ht="15" customHeight="1">
      <c r="A3" s="73" t="s">
        <v>76</v>
      </c>
    </row>
    <row r="4" spans="1:4" s="78" customFormat="1" ht="15" customHeight="1">
      <c r="A4" s="75" t="s">
        <v>1</v>
      </c>
      <c r="B4" s="76"/>
      <c r="C4" s="76"/>
      <c r="D4" s="77" t="s">
        <v>77</v>
      </c>
    </row>
    <row r="5" spans="1:4" s="78" customFormat="1" ht="15" customHeight="1">
      <c r="A5" s="79" t="s">
        <v>78</v>
      </c>
      <c r="B5" s="80" t="s">
        <v>79</v>
      </c>
      <c r="C5" s="80" t="s">
        <v>80</v>
      </c>
      <c r="D5" s="80" t="s">
        <v>81</v>
      </c>
    </row>
    <row r="6" spans="1:4" s="78" customFormat="1" ht="13.5" customHeight="1">
      <c r="A6" s="81" t="s">
        <v>82</v>
      </c>
      <c r="B6" s="82">
        <v>99</v>
      </c>
      <c r="C6" s="82">
        <v>97</v>
      </c>
      <c r="D6" s="82">
        <v>99</v>
      </c>
    </row>
    <row r="7" spans="1:4" s="78" customFormat="1" ht="13.5" customHeight="1">
      <c r="A7" s="81" t="s">
        <v>83</v>
      </c>
      <c r="B7" s="83">
        <v>2.15</v>
      </c>
      <c r="C7" s="83">
        <v>1.96</v>
      </c>
      <c r="D7" s="83">
        <v>2.0699999999999998</v>
      </c>
    </row>
    <row r="8" spans="1:4" s="78" customFormat="1" ht="13.5" customHeight="1">
      <c r="A8" s="81" t="s">
        <v>84</v>
      </c>
      <c r="B8" s="83">
        <v>1</v>
      </c>
      <c r="C8" s="83">
        <v>0.99</v>
      </c>
      <c r="D8" s="83">
        <v>0.96</v>
      </c>
    </row>
    <row r="9" spans="1:4" s="78" customFormat="1" ht="13.5" customHeight="1">
      <c r="A9" s="84" t="s">
        <v>85</v>
      </c>
      <c r="B9" s="85">
        <v>61.3</v>
      </c>
      <c r="C9" s="85">
        <v>54.8</v>
      </c>
      <c r="D9" s="85">
        <v>61.4</v>
      </c>
    </row>
    <row r="10" spans="1:4" s="78" customFormat="1" ht="13.5" customHeight="1">
      <c r="A10" s="86" t="s">
        <v>86</v>
      </c>
      <c r="B10" s="87">
        <v>240717</v>
      </c>
      <c r="C10" s="87">
        <v>269795</v>
      </c>
      <c r="D10" s="87">
        <v>257407</v>
      </c>
    </row>
    <row r="11" spans="1:4" s="78" customFormat="1" ht="13.5" customHeight="1">
      <c r="A11" s="88" t="s">
        <v>87</v>
      </c>
      <c r="B11" s="89">
        <v>63779</v>
      </c>
      <c r="C11" s="89">
        <v>68354</v>
      </c>
      <c r="D11" s="89">
        <v>66544</v>
      </c>
    </row>
    <row r="12" spans="1:4" s="78" customFormat="1" ht="13.5" customHeight="1">
      <c r="A12" s="90" t="s">
        <v>88</v>
      </c>
      <c r="B12" s="82">
        <v>5326</v>
      </c>
      <c r="C12" s="82">
        <v>4383</v>
      </c>
      <c r="D12" s="82">
        <v>5340</v>
      </c>
    </row>
    <row r="13" spans="1:4" s="78" customFormat="1" ht="13.5" customHeight="1">
      <c r="A13" s="90" t="s">
        <v>89</v>
      </c>
      <c r="B13" s="82">
        <v>4543</v>
      </c>
      <c r="C13" s="82">
        <v>3933</v>
      </c>
      <c r="D13" s="82">
        <v>4615</v>
      </c>
    </row>
    <row r="14" spans="1:4" s="78" customFormat="1" ht="13.5" customHeight="1">
      <c r="A14" s="90" t="s">
        <v>90</v>
      </c>
      <c r="B14" s="82">
        <v>5116</v>
      </c>
      <c r="C14" s="82">
        <v>4391</v>
      </c>
      <c r="D14" s="82">
        <v>5189</v>
      </c>
    </row>
    <row r="15" spans="1:4" s="78" customFormat="1" ht="13.5" customHeight="1">
      <c r="A15" s="90" t="s">
        <v>91</v>
      </c>
      <c r="B15" s="82">
        <v>3054</v>
      </c>
      <c r="C15" s="82">
        <v>2762</v>
      </c>
      <c r="D15" s="82">
        <v>3539</v>
      </c>
    </row>
    <row r="16" spans="1:4" s="78" customFormat="1" ht="13.5" customHeight="1">
      <c r="A16" s="90" t="s">
        <v>92</v>
      </c>
      <c r="B16" s="82">
        <v>7689</v>
      </c>
      <c r="C16" s="82">
        <v>7436</v>
      </c>
      <c r="D16" s="82">
        <v>7882</v>
      </c>
    </row>
    <row r="17" spans="1:4" s="78" customFormat="1" ht="13.5" customHeight="1">
      <c r="A17" s="90" t="s">
        <v>93</v>
      </c>
      <c r="B17" s="82">
        <v>2879</v>
      </c>
      <c r="C17" s="82">
        <v>2470</v>
      </c>
      <c r="D17" s="82">
        <v>2885</v>
      </c>
    </row>
    <row r="18" spans="1:4" s="78" customFormat="1" ht="13.5" customHeight="1">
      <c r="A18" s="90" t="s">
        <v>94</v>
      </c>
      <c r="B18" s="82">
        <v>2802</v>
      </c>
      <c r="C18" s="82">
        <v>2469</v>
      </c>
      <c r="D18" s="82">
        <v>2853</v>
      </c>
    </row>
    <row r="19" spans="1:4" s="78" customFormat="1" ht="13.5" customHeight="1">
      <c r="A19" s="90" t="s">
        <v>95</v>
      </c>
      <c r="B19" s="82">
        <v>5254</v>
      </c>
      <c r="C19" s="82">
        <v>4711</v>
      </c>
      <c r="D19" s="82">
        <v>5632</v>
      </c>
    </row>
    <row r="20" spans="1:4" s="78" customFormat="1" ht="13.5" customHeight="1">
      <c r="A20" s="90" t="s">
        <v>96</v>
      </c>
      <c r="B20" s="82">
        <v>10421</v>
      </c>
      <c r="C20" s="82">
        <v>8518</v>
      </c>
      <c r="D20" s="82">
        <v>10286</v>
      </c>
    </row>
    <row r="21" spans="1:4" s="78" customFormat="1" ht="13.5" customHeight="1">
      <c r="A21" s="90" t="s">
        <v>97</v>
      </c>
      <c r="B21" s="82">
        <v>3984</v>
      </c>
      <c r="C21" s="82">
        <v>4246</v>
      </c>
      <c r="D21" s="82">
        <v>4534</v>
      </c>
    </row>
    <row r="22" spans="1:4" s="78" customFormat="1" ht="13.5" customHeight="1">
      <c r="A22" s="90" t="s">
        <v>98</v>
      </c>
      <c r="B22" s="82">
        <v>2292</v>
      </c>
      <c r="C22" s="82">
        <v>3221</v>
      </c>
      <c r="D22" s="82">
        <v>2892</v>
      </c>
    </row>
    <row r="23" spans="1:4" s="78" customFormat="1" ht="13.5" customHeight="1">
      <c r="A23" s="90" t="s">
        <v>99</v>
      </c>
      <c r="B23" s="82">
        <v>10421</v>
      </c>
      <c r="C23" s="82">
        <v>19811</v>
      </c>
      <c r="D23" s="82">
        <v>10897</v>
      </c>
    </row>
    <row r="24" spans="1:4" s="78" customFormat="1" ht="13.5" customHeight="1">
      <c r="A24" s="88" t="s">
        <v>100</v>
      </c>
      <c r="B24" s="89">
        <v>15666</v>
      </c>
      <c r="C24" s="89">
        <v>25108</v>
      </c>
      <c r="D24" s="89">
        <v>15947</v>
      </c>
    </row>
    <row r="25" spans="1:4" s="78" customFormat="1" ht="13.5" customHeight="1">
      <c r="A25" s="90" t="s">
        <v>101</v>
      </c>
      <c r="B25" s="82">
        <v>7584</v>
      </c>
      <c r="C25" s="82">
        <v>20211</v>
      </c>
      <c r="D25" s="82">
        <v>9205</v>
      </c>
    </row>
    <row r="26" spans="1:4" s="78" customFormat="1" ht="13.5" customHeight="1">
      <c r="A26" s="90" t="s">
        <v>102</v>
      </c>
      <c r="B26" s="82">
        <v>8082</v>
      </c>
      <c r="C26" s="82">
        <v>4898</v>
      </c>
      <c r="D26" s="82">
        <v>6742</v>
      </c>
    </row>
    <row r="27" spans="1:4" s="78" customFormat="1" ht="13.5" customHeight="1">
      <c r="A27" s="88" t="s">
        <v>103</v>
      </c>
      <c r="B27" s="89">
        <v>18709</v>
      </c>
      <c r="C27" s="89">
        <v>18007</v>
      </c>
      <c r="D27" s="89">
        <v>17541</v>
      </c>
    </row>
    <row r="28" spans="1:4" s="78" customFormat="1" ht="13.5" customHeight="1">
      <c r="A28" s="90" t="s">
        <v>104</v>
      </c>
      <c r="B28" s="82">
        <v>13452</v>
      </c>
      <c r="C28" s="82">
        <v>13236</v>
      </c>
      <c r="D28" s="82">
        <v>12766</v>
      </c>
    </row>
    <row r="29" spans="1:4" s="78" customFormat="1" ht="13.5" customHeight="1">
      <c r="A29" s="90" t="s">
        <v>105</v>
      </c>
      <c r="B29" s="82">
        <v>496</v>
      </c>
      <c r="C29" s="82">
        <v>289</v>
      </c>
      <c r="D29" s="82">
        <v>328</v>
      </c>
    </row>
    <row r="30" spans="1:4" s="78" customFormat="1" ht="13.5" customHeight="1">
      <c r="A30" s="90" t="s">
        <v>106</v>
      </c>
      <c r="B30" s="82">
        <v>4761</v>
      </c>
      <c r="C30" s="82">
        <v>4481</v>
      </c>
      <c r="D30" s="82">
        <v>4447</v>
      </c>
    </row>
    <row r="31" spans="1:4" s="78" customFormat="1" ht="13.5" customHeight="1">
      <c r="A31" s="88" t="s">
        <v>107</v>
      </c>
      <c r="B31" s="89">
        <v>7873</v>
      </c>
      <c r="C31" s="89">
        <v>9859</v>
      </c>
      <c r="D31" s="89">
        <v>9724</v>
      </c>
    </row>
    <row r="32" spans="1:4" s="78" customFormat="1" ht="13.5" customHeight="1">
      <c r="A32" s="90" t="s">
        <v>108</v>
      </c>
      <c r="B32" s="82">
        <v>1910</v>
      </c>
      <c r="C32" s="82">
        <v>3837</v>
      </c>
      <c r="D32" s="82">
        <v>2571</v>
      </c>
    </row>
    <row r="33" spans="1:4" s="78" customFormat="1" ht="13.5" customHeight="1">
      <c r="A33" s="90" t="s">
        <v>109</v>
      </c>
      <c r="B33" s="82">
        <v>5963</v>
      </c>
      <c r="C33" s="82">
        <v>6022</v>
      </c>
      <c r="D33" s="82">
        <f>D31-D32</f>
        <v>7153</v>
      </c>
    </row>
    <row r="34" spans="1:4" s="78" customFormat="1" ht="13.5" customHeight="1">
      <c r="A34" s="88" t="s">
        <v>110</v>
      </c>
      <c r="B34" s="89">
        <v>9961</v>
      </c>
      <c r="C34" s="89">
        <v>10571</v>
      </c>
      <c r="D34" s="89">
        <v>8563</v>
      </c>
    </row>
    <row r="35" spans="1:4" s="78" customFormat="1" ht="13.5" customHeight="1">
      <c r="A35" s="90" t="s">
        <v>111</v>
      </c>
      <c r="B35" s="82">
        <v>4746</v>
      </c>
      <c r="C35" s="82">
        <v>4664</v>
      </c>
      <c r="D35" s="82">
        <v>3390</v>
      </c>
    </row>
    <row r="36" spans="1:4" s="78" customFormat="1" ht="13.5" customHeight="1">
      <c r="A36" s="90" t="s">
        <v>112</v>
      </c>
      <c r="B36" s="82">
        <v>1807</v>
      </c>
      <c r="C36" s="82">
        <v>2336</v>
      </c>
      <c r="D36" s="82">
        <v>1859</v>
      </c>
    </row>
    <row r="37" spans="1:4" s="78" customFormat="1" ht="13.5" customHeight="1">
      <c r="A37" s="90" t="s">
        <v>113</v>
      </c>
      <c r="B37" s="82">
        <v>717</v>
      </c>
      <c r="C37" s="82">
        <v>666</v>
      </c>
      <c r="D37" s="82">
        <v>793</v>
      </c>
    </row>
    <row r="38" spans="1:4" s="78" customFormat="1" ht="13.5" customHeight="1">
      <c r="A38" s="90" t="s">
        <v>114</v>
      </c>
      <c r="B38" s="82">
        <v>1005</v>
      </c>
      <c r="C38" s="82">
        <v>743</v>
      </c>
      <c r="D38" s="82">
        <v>648</v>
      </c>
    </row>
    <row r="39" spans="1:4" s="78" customFormat="1" ht="13.5" customHeight="1">
      <c r="A39" s="90" t="s">
        <v>115</v>
      </c>
      <c r="B39" s="82">
        <v>1098</v>
      </c>
      <c r="C39" s="82">
        <v>1257</v>
      </c>
      <c r="D39" s="82">
        <v>1216</v>
      </c>
    </row>
    <row r="40" spans="1:4" s="78" customFormat="1" ht="13.5" customHeight="1">
      <c r="A40" s="90" t="s">
        <v>116</v>
      </c>
      <c r="B40" s="82">
        <v>587</v>
      </c>
      <c r="C40" s="82">
        <v>905</v>
      </c>
      <c r="D40" s="82">
        <v>656</v>
      </c>
    </row>
    <row r="41" spans="1:4" s="78" customFormat="1" ht="13.5" customHeight="1">
      <c r="A41" s="88" t="s">
        <v>117</v>
      </c>
      <c r="B41" s="89">
        <v>11131</v>
      </c>
      <c r="C41" s="89">
        <v>13798</v>
      </c>
      <c r="D41" s="89">
        <v>12625</v>
      </c>
    </row>
    <row r="42" spans="1:4" s="78" customFormat="1" ht="13.5" customHeight="1">
      <c r="A42" s="90" t="s">
        <v>118</v>
      </c>
      <c r="B42" s="82">
        <v>4358</v>
      </c>
      <c r="C42" s="82">
        <v>4618</v>
      </c>
      <c r="D42" s="82">
        <v>6119</v>
      </c>
    </row>
    <row r="43" spans="1:4" s="78" customFormat="1" ht="13.5" customHeight="1">
      <c r="A43" s="90" t="s">
        <v>119</v>
      </c>
      <c r="B43" s="82">
        <v>6774</v>
      </c>
      <c r="C43" s="82">
        <v>9180</v>
      </c>
      <c r="D43" s="82">
        <v>6507</v>
      </c>
    </row>
    <row r="44" spans="1:4" s="78" customFormat="1" ht="13.5" customHeight="1">
      <c r="A44" s="88" t="s">
        <v>120</v>
      </c>
      <c r="B44" s="89">
        <v>31449</v>
      </c>
      <c r="C44" s="89">
        <v>33541</v>
      </c>
      <c r="D44" s="89">
        <v>39310</v>
      </c>
    </row>
    <row r="45" spans="1:4" s="78" customFormat="1" ht="13.5" customHeight="1">
      <c r="A45" s="90" t="s">
        <v>121</v>
      </c>
      <c r="B45" s="82">
        <v>5482</v>
      </c>
      <c r="C45" s="82">
        <v>8513</v>
      </c>
      <c r="D45" s="82">
        <v>5312</v>
      </c>
    </row>
    <row r="46" spans="1:4" s="78" customFormat="1" ht="13.5" customHeight="1">
      <c r="A46" s="90" t="s">
        <v>122</v>
      </c>
      <c r="B46" s="82">
        <v>15441</v>
      </c>
      <c r="C46" s="82">
        <v>14856</v>
      </c>
      <c r="D46" s="82">
        <v>23591</v>
      </c>
    </row>
    <row r="47" spans="1:4" s="78" customFormat="1" ht="13.5" customHeight="1">
      <c r="A47" s="90" t="s">
        <v>123</v>
      </c>
      <c r="B47" s="82">
        <v>10526</v>
      </c>
      <c r="C47" s="82">
        <v>10171</v>
      </c>
      <c r="D47" s="82">
        <v>10406</v>
      </c>
    </row>
    <row r="48" spans="1:4" s="78" customFormat="1" ht="13.5" customHeight="1">
      <c r="A48" s="88" t="s">
        <v>124</v>
      </c>
      <c r="B48" s="89">
        <v>12415</v>
      </c>
      <c r="C48" s="89">
        <v>9337</v>
      </c>
      <c r="D48" s="89">
        <v>12601</v>
      </c>
    </row>
    <row r="49" spans="1:4" s="78" customFormat="1" ht="13.5" customHeight="1">
      <c r="A49" s="88" t="s">
        <v>125</v>
      </c>
      <c r="B49" s="89">
        <v>28701</v>
      </c>
      <c r="C49" s="89">
        <v>34265</v>
      </c>
      <c r="D49" s="89">
        <v>26041</v>
      </c>
    </row>
    <row r="50" spans="1:4" s="78" customFormat="1" ht="13.5" customHeight="1">
      <c r="A50" s="90" t="s">
        <v>126</v>
      </c>
      <c r="B50" s="82">
        <v>3613</v>
      </c>
      <c r="C50" s="82">
        <v>2203</v>
      </c>
      <c r="D50" s="82">
        <v>3252</v>
      </c>
    </row>
    <row r="51" spans="1:4" s="78" customFormat="1" ht="13.5" customHeight="1">
      <c r="A51" s="90" t="s">
        <v>127</v>
      </c>
      <c r="B51" s="82">
        <v>5820</v>
      </c>
      <c r="C51" s="82">
        <v>6497</v>
      </c>
      <c r="D51" s="82">
        <v>6677</v>
      </c>
    </row>
    <row r="52" spans="1:4" s="78" customFormat="1" ht="13.5" customHeight="1">
      <c r="A52" s="90" t="s">
        <v>128</v>
      </c>
      <c r="B52" s="82">
        <v>3503</v>
      </c>
      <c r="C52" s="82">
        <v>4308</v>
      </c>
      <c r="D52" s="82">
        <v>3297</v>
      </c>
    </row>
    <row r="53" spans="1:4" s="78" customFormat="1" ht="13.5" customHeight="1">
      <c r="A53" s="90" t="s">
        <v>129</v>
      </c>
      <c r="B53" s="82">
        <v>15765</v>
      </c>
      <c r="C53" s="82">
        <v>21256</v>
      </c>
      <c r="D53" s="82">
        <v>12815</v>
      </c>
    </row>
    <row r="54" spans="1:4" s="78" customFormat="1" ht="13.5" customHeight="1">
      <c r="A54" s="88" t="s">
        <v>130</v>
      </c>
      <c r="B54" s="89">
        <v>41033</v>
      </c>
      <c r="C54" s="89">
        <v>46955</v>
      </c>
      <c r="D54" s="89">
        <v>48511</v>
      </c>
    </row>
    <row r="55" spans="1:4" s="78" customFormat="1" ht="13.5" customHeight="1">
      <c r="A55" s="90" t="s">
        <v>14</v>
      </c>
      <c r="B55" s="82">
        <v>19264</v>
      </c>
      <c r="C55" s="82">
        <v>19969</v>
      </c>
      <c r="D55" s="82">
        <v>21046</v>
      </c>
    </row>
    <row r="56" spans="1:4" s="78" customFormat="1" ht="13.5" customHeight="1">
      <c r="A56" s="90" t="s">
        <v>131</v>
      </c>
      <c r="B56" s="82">
        <v>5702</v>
      </c>
      <c r="C56" s="82">
        <v>4449</v>
      </c>
      <c r="D56" s="82">
        <v>4393</v>
      </c>
    </row>
    <row r="57" spans="1:4" s="78" customFormat="1" ht="13.5" customHeight="1">
      <c r="A57" s="90" t="s">
        <v>132</v>
      </c>
      <c r="B57" s="82">
        <v>14732</v>
      </c>
      <c r="C57" s="82">
        <v>22025</v>
      </c>
      <c r="D57" s="82">
        <v>17689</v>
      </c>
    </row>
    <row r="58" spans="1:4" s="78" customFormat="1" ht="13.5" customHeight="1">
      <c r="A58" s="90" t="s">
        <v>133</v>
      </c>
      <c r="B58" s="82">
        <v>1335</v>
      </c>
      <c r="C58" s="82">
        <v>512</v>
      </c>
      <c r="D58" s="82">
        <v>5384</v>
      </c>
    </row>
    <row r="59" spans="1:4" s="78" customFormat="1" ht="13.5" customHeight="1">
      <c r="A59" s="91" t="s">
        <v>134</v>
      </c>
      <c r="B59" s="92">
        <v>26.5</v>
      </c>
      <c r="C59" s="92">
        <v>25.3</v>
      </c>
      <c r="D59" s="92">
        <v>25.9</v>
      </c>
    </row>
    <row r="60" spans="1:4" s="78" customFormat="1" ht="15" customHeight="1">
      <c r="A60" s="93"/>
      <c r="B60" s="94"/>
      <c r="C60" s="94"/>
      <c r="D60" s="95" t="s">
        <v>135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7"/>
  <sheetViews>
    <sheetView zoomScale="110" zoomScaleNormal="110" workbookViewId="0"/>
  </sheetViews>
  <sheetFormatPr defaultColWidth="8.75" defaultRowHeight="15" customHeight="1"/>
  <cols>
    <col min="1" max="1" width="11.25" style="97" customWidth="1"/>
    <col min="2" max="5" width="18.75" style="96" customWidth="1"/>
    <col min="6" max="16384" width="8.75" style="97"/>
  </cols>
  <sheetData>
    <row r="1" spans="1:5" s="121" customFormat="1" ht="15" customHeight="1">
      <c r="A1" s="726" t="s">
        <v>763</v>
      </c>
    </row>
    <row r="2" spans="1:5" s="121" customFormat="1" ht="15" customHeight="1"/>
    <row r="3" spans="1:5" ht="15" customHeight="1">
      <c r="A3" s="35" t="s">
        <v>136</v>
      </c>
    </row>
    <row r="4" spans="1:5" s="101" customFormat="1" ht="15" customHeight="1">
      <c r="A4" s="98" t="s">
        <v>137</v>
      </c>
      <c r="B4" s="99"/>
      <c r="C4" s="99"/>
      <c r="D4" s="99"/>
      <c r="E4" s="100" t="s">
        <v>138</v>
      </c>
    </row>
    <row r="5" spans="1:5" s="101" customFormat="1" ht="15" customHeight="1">
      <c r="A5" s="39" t="s">
        <v>139</v>
      </c>
      <c r="B5" s="102" t="s">
        <v>140</v>
      </c>
      <c r="C5" s="102" t="s">
        <v>141</v>
      </c>
      <c r="D5" s="102" t="s">
        <v>142</v>
      </c>
      <c r="E5" s="103" t="s">
        <v>143</v>
      </c>
    </row>
    <row r="6" spans="1:5" s="101" customFormat="1" ht="15" hidden="1" customHeight="1">
      <c r="A6" s="104" t="s">
        <v>144</v>
      </c>
      <c r="B6" s="105">
        <v>113.5</v>
      </c>
      <c r="C6" s="106">
        <v>117.9</v>
      </c>
      <c r="D6" s="106">
        <v>116.8</v>
      </c>
      <c r="E6" s="106">
        <v>119.3</v>
      </c>
    </row>
    <row r="7" spans="1:5" s="101" customFormat="1" ht="15" hidden="1" customHeight="1">
      <c r="A7" s="107">
        <v>18</v>
      </c>
      <c r="B7" s="108">
        <v>124</v>
      </c>
      <c r="C7" s="106">
        <v>128.80000000000001</v>
      </c>
      <c r="D7" s="106">
        <v>127.8</v>
      </c>
      <c r="E7" s="106">
        <v>130.6</v>
      </c>
    </row>
    <row r="8" spans="1:5" s="101" customFormat="1" ht="15" hidden="1" customHeight="1">
      <c r="A8" s="107">
        <v>19</v>
      </c>
      <c r="B8" s="108">
        <v>127.4</v>
      </c>
      <c r="C8" s="106">
        <v>133.9</v>
      </c>
      <c r="D8" s="106">
        <v>132.19999999999999</v>
      </c>
      <c r="E8" s="106">
        <v>136.9</v>
      </c>
    </row>
    <row r="9" spans="1:5" s="101" customFormat="1" ht="15" hidden="1" customHeight="1">
      <c r="A9" s="107">
        <v>20</v>
      </c>
      <c r="B9" s="108">
        <v>150.69999999999999</v>
      </c>
      <c r="C9" s="106">
        <v>154.30000000000001</v>
      </c>
      <c r="D9" s="106">
        <v>153.9</v>
      </c>
      <c r="E9" s="106">
        <v>156.5</v>
      </c>
    </row>
    <row r="10" spans="1:5" s="101" customFormat="1" ht="15" hidden="1" customHeight="1">
      <c r="A10" s="107">
        <v>21</v>
      </c>
      <c r="B10" s="108">
        <v>103.3</v>
      </c>
      <c r="C10" s="106">
        <v>106.8</v>
      </c>
      <c r="D10" s="106">
        <v>106</v>
      </c>
      <c r="E10" s="106">
        <v>108.6</v>
      </c>
    </row>
    <row r="11" spans="1:5" s="101" customFormat="1" ht="15" hidden="1" customHeight="1">
      <c r="A11" s="107">
        <v>22</v>
      </c>
      <c r="B11" s="108">
        <v>123.1</v>
      </c>
      <c r="C11" s="106">
        <v>125.8</v>
      </c>
      <c r="D11" s="106">
        <v>124.7</v>
      </c>
      <c r="E11" s="106">
        <v>126.5</v>
      </c>
    </row>
    <row r="12" spans="1:5" s="101" customFormat="1" ht="15" hidden="1" customHeight="1">
      <c r="A12" s="107">
        <v>23</v>
      </c>
      <c r="B12" s="108">
        <v>131.6</v>
      </c>
      <c r="C12" s="106">
        <v>134.9</v>
      </c>
      <c r="D12" s="106">
        <v>134.1</v>
      </c>
      <c r="E12" s="106">
        <v>136</v>
      </c>
    </row>
    <row r="13" spans="1:5" s="101" customFormat="1" ht="15" hidden="1" customHeight="1">
      <c r="A13" s="107">
        <v>24</v>
      </c>
      <c r="B13" s="108">
        <v>139.69999999999999</v>
      </c>
      <c r="C13" s="106">
        <v>143.19999999999999</v>
      </c>
      <c r="D13" s="106">
        <v>142.30000000000001</v>
      </c>
      <c r="E13" s="106">
        <v>145.6</v>
      </c>
    </row>
    <row r="14" spans="1:5" s="101" customFormat="1" ht="15" hidden="1" customHeight="1">
      <c r="A14" s="107">
        <v>25</v>
      </c>
      <c r="B14" s="108">
        <v>144.69999999999999</v>
      </c>
      <c r="C14" s="106">
        <v>148.80000000000001</v>
      </c>
      <c r="D14" s="106">
        <v>147.80000000000001</v>
      </c>
      <c r="E14" s="106">
        <v>149.69999999999999</v>
      </c>
    </row>
    <row r="15" spans="1:5" s="101" customFormat="1" ht="15" customHeight="1">
      <c r="A15" s="104" t="s">
        <v>145</v>
      </c>
      <c r="B15" s="109">
        <v>144.69999999999999</v>
      </c>
      <c r="C15" s="110">
        <v>148.80000000000001</v>
      </c>
      <c r="D15" s="111">
        <v>147.80000000000001</v>
      </c>
      <c r="E15" s="112">
        <v>149.69999999999999</v>
      </c>
    </row>
    <row r="16" spans="1:5" s="101" customFormat="1" ht="15" customHeight="1">
      <c r="A16" s="107">
        <v>26</v>
      </c>
      <c r="B16" s="113">
        <v>153.80000000000001</v>
      </c>
      <c r="C16" s="110">
        <v>158.30000000000001</v>
      </c>
      <c r="D16" s="111">
        <v>156.80000000000001</v>
      </c>
      <c r="E16" s="112">
        <v>159.4</v>
      </c>
    </row>
    <row r="17" spans="1:5" s="101" customFormat="1" ht="15" customHeight="1">
      <c r="A17" s="107">
        <v>27</v>
      </c>
      <c r="B17" s="113">
        <v>138.80000000000001</v>
      </c>
      <c r="C17" s="110">
        <v>145.19999999999999</v>
      </c>
      <c r="D17" s="111">
        <v>143</v>
      </c>
      <c r="E17" s="112">
        <v>145.5</v>
      </c>
    </row>
    <row r="18" spans="1:5" s="101" customFormat="1" ht="15" customHeight="1">
      <c r="A18" s="107">
        <v>28</v>
      </c>
      <c r="B18" s="113">
        <v>114.3</v>
      </c>
      <c r="C18" s="110">
        <v>120.4</v>
      </c>
      <c r="D18" s="111">
        <v>118.9</v>
      </c>
      <c r="E18" s="112">
        <v>123.5</v>
      </c>
    </row>
    <row r="19" spans="1:5" s="101" customFormat="1" ht="15" customHeight="1">
      <c r="A19" s="107">
        <v>29</v>
      </c>
      <c r="B19" s="113">
        <v>125.8</v>
      </c>
      <c r="C19" s="110">
        <v>130.5</v>
      </c>
      <c r="D19" s="111">
        <v>128.9</v>
      </c>
      <c r="E19" s="112">
        <v>131.80000000000001</v>
      </c>
    </row>
    <row r="20" spans="1:5" s="101" customFormat="1" ht="15" customHeight="1">
      <c r="A20" s="107">
        <v>30</v>
      </c>
      <c r="B20" s="113">
        <v>137.1</v>
      </c>
      <c r="C20" s="110">
        <v>141.9</v>
      </c>
      <c r="D20" s="111">
        <v>140.4</v>
      </c>
      <c r="E20" s="112">
        <v>142.5</v>
      </c>
    </row>
    <row r="21" spans="1:5" s="101" customFormat="1" ht="15" customHeight="1">
      <c r="A21" s="104">
        <v>31</v>
      </c>
      <c r="B21" s="113">
        <v>137.5</v>
      </c>
      <c r="C21" s="110">
        <v>143.9</v>
      </c>
      <c r="D21" s="110">
        <v>141.69999999999999</v>
      </c>
      <c r="E21" s="114">
        <v>142.6</v>
      </c>
    </row>
    <row r="22" spans="1:5" s="101" customFormat="1" ht="15" customHeight="1">
      <c r="A22" s="115" t="s">
        <v>146</v>
      </c>
      <c r="B22" s="116">
        <v>145.9</v>
      </c>
      <c r="C22" s="116">
        <v>150.1</v>
      </c>
      <c r="D22" s="116">
        <v>149.5</v>
      </c>
      <c r="E22" s="116">
        <v>151</v>
      </c>
    </row>
    <row r="23" spans="1:5" s="101" customFormat="1" ht="15" hidden="1" customHeight="1">
      <c r="A23" s="115" t="s">
        <v>147</v>
      </c>
      <c r="B23" s="116">
        <v>131.6</v>
      </c>
      <c r="C23" s="116">
        <v>136.1</v>
      </c>
      <c r="D23" s="116">
        <v>135.80000000000001</v>
      </c>
      <c r="E23" s="116">
        <v>137.80000000000001</v>
      </c>
    </row>
    <row r="24" spans="1:5" s="101" customFormat="1" ht="15" customHeight="1">
      <c r="A24" s="115"/>
      <c r="B24" s="116"/>
      <c r="C24" s="116"/>
      <c r="D24" s="116"/>
      <c r="E24" s="116"/>
    </row>
    <row r="25" spans="1:5" s="101" customFormat="1" ht="15" customHeight="1">
      <c r="A25" s="46" t="s">
        <v>148</v>
      </c>
      <c r="B25" s="116">
        <v>131.6</v>
      </c>
      <c r="C25" s="116">
        <v>136.1</v>
      </c>
      <c r="D25" s="116">
        <v>135.80000000000001</v>
      </c>
      <c r="E25" s="116">
        <v>137.80000000000001</v>
      </c>
    </row>
    <row r="26" spans="1:5" s="101" customFormat="1" ht="15" customHeight="1">
      <c r="A26" s="46" t="s">
        <v>149</v>
      </c>
      <c r="B26" s="116">
        <v>136</v>
      </c>
      <c r="C26" s="116">
        <v>139.30000000000001</v>
      </c>
      <c r="D26" s="116">
        <v>138.9</v>
      </c>
      <c r="E26" s="116">
        <v>140.6</v>
      </c>
    </row>
    <row r="27" spans="1:5" s="101" customFormat="1" ht="15" customHeight="1">
      <c r="A27" s="46" t="s">
        <v>150</v>
      </c>
      <c r="B27" s="116">
        <v>140</v>
      </c>
      <c r="C27" s="116">
        <v>144.6</v>
      </c>
      <c r="D27" s="116">
        <v>144.1</v>
      </c>
      <c r="E27" s="116">
        <v>145.1</v>
      </c>
    </row>
    <row r="28" spans="1:5" s="101" customFormat="1" ht="15" customHeight="1">
      <c r="A28" s="46" t="s">
        <v>151</v>
      </c>
      <c r="B28" s="116">
        <v>145.19999999999999</v>
      </c>
      <c r="C28" s="116">
        <v>150.30000000000001</v>
      </c>
      <c r="D28" s="116">
        <v>149.9</v>
      </c>
      <c r="E28" s="116">
        <v>152.9</v>
      </c>
    </row>
    <row r="29" spans="1:5" s="101" customFormat="1" ht="15" customHeight="1">
      <c r="A29" s="46" t="s">
        <v>152</v>
      </c>
      <c r="B29" s="116">
        <v>144.80000000000001</v>
      </c>
      <c r="C29" s="116">
        <v>150.6</v>
      </c>
      <c r="D29" s="116">
        <v>150.30000000000001</v>
      </c>
      <c r="E29" s="116">
        <v>154.5</v>
      </c>
    </row>
    <row r="30" spans="1:5" s="101" customFormat="1" ht="15" customHeight="1">
      <c r="A30" s="46" t="s">
        <v>153</v>
      </c>
      <c r="B30" s="116">
        <v>147.19999999999999</v>
      </c>
      <c r="C30" s="116">
        <v>152.9</v>
      </c>
      <c r="D30" s="116">
        <v>152.6</v>
      </c>
      <c r="E30" s="116">
        <v>156.30000000000001</v>
      </c>
    </row>
    <row r="31" spans="1:5" s="101" customFormat="1" ht="15" customHeight="1">
      <c r="A31" s="46" t="s">
        <v>154</v>
      </c>
      <c r="B31" s="116">
        <v>152.5</v>
      </c>
      <c r="C31" s="116">
        <v>157.5</v>
      </c>
      <c r="D31" s="116">
        <v>157</v>
      </c>
      <c r="E31" s="116">
        <v>158.9</v>
      </c>
    </row>
    <row r="32" spans="1:5" s="101" customFormat="1" ht="15" customHeight="1">
      <c r="A32" s="46" t="s">
        <v>155</v>
      </c>
      <c r="B32" s="116">
        <v>152.9</v>
      </c>
      <c r="C32" s="116">
        <v>158.19999999999999</v>
      </c>
      <c r="D32" s="116">
        <v>157.5</v>
      </c>
      <c r="E32" s="116">
        <v>160.19999999999999</v>
      </c>
    </row>
    <row r="33" spans="1:5" s="101" customFormat="1" ht="15" customHeight="1">
      <c r="A33" s="46" t="s">
        <v>156</v>
      </c>
      <c r="B33" s="116">
        <v>151.6</v>
      </c>
      <c r="C33" s="116">
        <v>158.1</v>
      </c>
      <c r="D33" s="116">
        <v>157.4</v>
      </c>
      <c r="E33" s="116">
        <v>160.4</v>
      </c>
    </row>
    <row r="34" spans="1:5" s="101" customFormat="1" ht="15" customHeight="1">
      <c r="A34" s="46" t="s">
        <v>157</v>
      </c>
      <c r="B34" s="116">
        <v>154.69999999999999</v>
      </c>
      <c r="C34" s="116">
        <v>160</v>
      </c>
      <c r="D34" s="116">
        <v>159.6</v>
      </c>
      <c r="E34" s="116">
        <v>161.9</v>
      </c>
    </row>
    <row r="35" spans="1:5" s="101" customFormat="1" ht="15" customHeight="1">
      <c r="A35" s="46" t="s">
        <v>158</v>
      </c>
      <c r="B35" s="116">
        <v>164.1</v>
      </c>
      <c r="C35" s="116">
        <v>168.7</v>
      </c>
      <c r="D35" s="116">
        <v>168.8</v>
      </c>
      <c r="E35" s="116">
        <v>171.5</v>
      </c>
    </row>
    <row r="36" spans="1:5" s="101" customFormat="1" ht="15" customHeight="1">
      <c r="A36" s="47" t="s">
        <v>159</v>
      </c>
      <c r="B36" s="117">
        <v>161.69999999999999</v>
      </c>
      <c r="C36" s="117">
        <v>168</v>
      </c>
      <c r="D36" s="117">
        <v>167.2</v>
      </c>
      <c r="E36" s="116">
        <v>170</v>
      </c>
    </row>
    <row r="37" spans="1:5" s="101" customFormat="1" ht="15" customHeight="1">
      <c r="A37" s="36"/>
      <c r="B37" s="118"/>
      <c r="C37" s="99"/>
      <c r="D37" s="119"/>
      <c r="E37" s="120" t="s">
        <v>160</v>
      </c>
    </row>
  </sheetData>
  <phoneticPr fontId="3"/>
  <dataValidations count="1">
    <dataValidation imeMode="off" allowBlank="1" showInputMessage="1" showErrorMessage="1" sqref="B22:D36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9"/>
  <sheetViews>
    <sheetView zoomScale="110" zoomScaleNormal="110" workbookViewId="0"/>
  </sheetViews>
  <sheetFormatPr defaultColWidth="17.25" defaultRowHeight="15" customHeight="1"/>
  <cols>
    <col min="1" max="1" width="11.25" style="132" customWidth="1"/>
    <col min="2" max="5" width="18.75" style="132" customWidth="1"/>
    <col min="6" max="16384" width="17.25" style="132"/>
  </cols>
  <sheetData>
    <row r="1" spans="1:5" ht="15" customHeight="1">
      <c r="A1" s="726" t="s">
        <v>763</v>
      </c>
    </row>
    <row r="3" spans="1:5" s="121" customFormat="1" ht="15" customHeight="1">
      <c r="A3" s="35" t="s">
        <v>161</v>
      </c>
    </row>
    <row r="4" spans="1:5" s="36" customFormat="1" ht="15" customHeight="1">
      <c r="A4" s="122"/>
      <c r="E4" s="123" t="s">
        <v>162</v>
      </c>
    </row>
    <row r="5" spans="1:5" s="126" customFormat="1" ht="15" customHeight="1">
      <c r="A5" s="39" t="s">
        <v>163</v>
      </c>
      <c r="B5" s="39" t="s">
        <v>164</v>
      </c>
      <c r="C5" s="124" t="s">
        <v>165</v>
      </c>
      <c r="D5" s="124" t="s">
        <v>166</v>
      </c>
      <c r="E5" s="125" t="s">
        <v>167</v>
      </c>
    </row>
    <row r="6" spans="1:5" s="36" customFormat="1" ht="15" customHeight="1">
      <c r="A6" s="46" t="s">
        <v>168</v>
      </c>
      <c r="B6" s="127">
        <v>96</v>
      </c>
      <c r="C6" s="127">
        <v>25</v>
      </c>
      <c r="D6" s="127">
        <v>18</v>
      </c>
      <c r="E6" s="127">
        <v>43</v>
      </c>
    </row>
    <row r="7" spans="1:5" s="36" customFormat="1" ht="15" customHeight="1">
      <c r="A7" s="46" t="s">
        <v>169</v>
      </c>
      <c r="B7" s="127">
        <v>103</v>
      </c>
      <c r="C7" s="127">
        <v>44</v>
      </c>
      <c r="D7" s="127">
        <v>13</v>
      </c>
      <c r="E7" s="127">
        <v>54</v>
      </c>
    </row>
    <row r="8" spans="1:5" s="36" customFormat="1" ht="15" customHeight="1">
      <c r="A8" s="46" t="s">
        <v>41</v>
      </c>
      <c r="B8" s="128">
        <v>82</v>
      </c>
      <c r="C8" s="128">
        <v>38</v>
      </c>
      <c r="D8" s="128">
        <v>16</v>
      </c>
      <c r="E8" s="128">
        <v>32</v>
      </c>
    </row>
    <row r="9" spans="1:5" s="36" customFormat="1" ht="15" customHeight="1">
      <c r="A9" s="129"/>
      <c r="B9" s="130"/>
      <c r="C9" s="130"/>
      <c r="D9" s="130"/>
      <c r="E9" s="131" t="s">
        <v>170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9"/>
  <sheetViews>
    <sheetView zoomScale="110" zoomScaleNormal="110" workbookViewId="0"/>
  </sheetViews>
  <sheetFormatPr defaultColWidth="9" defaultRowHeight="15" customHeight="1"/>
  <cols>
    <col min="1" max="1" width="18.125" style="134" customWidth="1"/>
    <col min="2" max="2" width="16.875" style="134" customWidth="1"/>
    <col min="3" max="3" width="13.75" style="134" customWidth="1"/>
    <col min="4" max="6" width="12.5" style="134" customWidth="1"/>
    <col min="7" max="16384" width="9" style="134"/>
  </cols>
  <sheetData>
    <row r="1" spans="1:6" s="135" customFormat="1" ht="15" customHeight="1">
      <c r="A1" s="724" t="s">
        <v>763</v>
      </c>
    </row>
    <row r="2" spans="1:6" s="135" customFormat="1" ht="15" customHeight="1"/>
    <row r="3" spans="1:6" s="136" customFormat="1" ht="15" customHeight="1">
      <c r="A3" s="133" t="s">
        <v>171</v>
      </c>
      <c r="B3" s="134"/>
      <c r="C3" s="135"/>
      <c r="D3" s="135"/>
      <c r="E3" s="134"/>
      <c r="F3" s="134"/>
    </row>
    <row r="4" spans="1:6" ht="15" customHeight="1">
      <c r="A4" s="135" t="s">
        <v>172</v>
      </c>
      <c r="C4" s="135"/>
      <c r="D4" s="135"/>
      <c r="F4" s="137" t="s">
        <v>173</v>
      </c>
    </row>
    <row r="5" spans="1:6" ht="15" customHeight="1">
      <c r="A5" s="578" t="s">
        <v>174</v>
      </c>
      <c r="B5" s="578"/>
      <c r="C5" s="579"/>
      <c r="D5" s="138" t="s">
        <v>175</v>
      </c>
      <c r="E5" s="139" t="s">
        <v>176</v>
      </c>
      <c r="F5" s="139" t="s">
        <v>177</v>
      </c>
    </row>
    <row r="6" spans="1:6" ht="15" customHeight="1">
      <c r="A6" s="580" t="s">
        <v>178</v>
      </c>
      <c r="B6" s="140" t="s">
        <v>179</v>
      </c>
      <c r="C6" s="141" t="s">
        <v>180</v>
      </c>
      <c r="D6" s="142">
        <v>66</v>
      </c>
      <c r="E6" s="142">
        <v>177</v>
      </c>
      <c r="F6" s="142">
        <v>59</v>
      </c>
    </row>
    <row r="7" spans="1:6" ht="15" customHeight="1">
      <c r="A7" s="581"/>
      <c r="B7" s="583" t="s">
        <v>181</v>
      </c>
      <c r="C7" s="143" t="s">
        <v>180</v>
      </c>
      <c r="D7" s="142">
        <v>224</v>
      </c>
      <c r="E7" s="142">
        <v>315</v>
      </c>
      <c r="F7" s="142">
        <v>195</v>
      </c>
    </row>
    <row r="8" spans="1:6" ht="15" customHeight="1">
      <c r="A8" s="581"/>
      <c r="B8" s="584"/>
      <c r="C8" s="143" t="s">
        <v>182</v>
      </c>
      <c r="D8" s="144">
        <v>0</v>
      </c>
      <c r="E8" s="144">
        <v>0</v>
      </c>
      <c r="F8" s="144">
        <v>0</v>
      </c>
    </row>
    <row r="9" spans="1:6" ht="15" customHeight="1">
      <c r="A9" s="581"/>
      <c r="B9" s="584"/>
      <c r="C9" s="143" t="s">
        <v>183</v>
      </c>
      <c r="D9" s="144">
        <v>0</v>
      </c>
      <c r="E9" s="144">
        <v>0</v>
      </c>
      <c r="F9" s="144">
        <v>0</v>
      </c>
    </row>
    <row r="10" spans="1:6" ht="15" customHeight="1">
      <c r="A10" s="581"/>
      <c r="B10" s="585"/>
      <c r="C10" s="145" t="s">
        <v>184</v>
      </c>
      <c r="D10" s="142">
        <v>2</v>
      </c>
      <c r="E10" s="142">
        <v>2</v>
      </c>
      <c r="F10" s="142">
        <v>2</v>
      </c>
    </row>
    <row r="11" spans="1:6" ht="15" customHeight="1">
      <c r="A11" s="582"/>
      <c r="B11" s="586" t="s">
        <v>185</v>
      </c>
      <c r="C11" s="587"/>
      <c r="D11" s="146">
        <v>292</v>
      </c>
      <c r="E11" s="146">
        <v>494</v>
      </c>
      <c r="F11" s="146">
        <f>SUM(F6:F10)</f>
        <v>256</v>
      </c>
    </row>
    <row r="12" spans="1:6" ht="15" customHeight="1">
      <c r="A12" s="571" t="s">
        <v>186</v>
      </c>
      <c r="B12" s="588" t="s">
        <v>181</v>
      </c>
      <c r="C12" s="141" t="s">
        <v>187</v>
      </c>
      <c r="D12" s="147">
        <v>60</v>
      </c>
      <c r="E12" s="147">
        <v>147</v>
      </c>
      <c r="F12" s="147">
        <v>64</v>
      </c>
    </row>
    <row r="13" spans="1:6" ht="15" customHeight="1">
      <c r="A13" s="572"/>
      <c r="B13" s="588"/>
      <c r="C13" s="143" t="s">
        <v>182</v>
      </c>
      <c r="D13" s="148">
        <v>16</v>
      </c>
      <c r="E13" s="148">
        <v>80</v>
      </c>
      <c r="F13" s="148">
        <v>16</v>
      </c>
    </row>
    <row r="14" spans="1:6" ht="15" customHeight="1">
      <c r="A14" s="572"/>
      <c r="B14" s="575"/>
      <c r="C14" s="143" t="s">
        <v>183</v>
      </c>
      <c r="D14" s="149">
        <v>2</v>
      </c>
      <c r="E14" s="149">
        <v>2</v>
      </c>
      <c r="F14" s="149">
        <v>3</v>
      </c>
    </row>
    <row r="15" spans="1:6" ht="15" customHeight="1">
      <c r="A15" s="573"/>
      <c r="B15" s="576" t="s">
        <v>185</v>
      </c>
      <c r="C15" s="577"/>
      <c r="D15" s="150">
        <v>78</v>
      </c>
      <c r="E15" s="150">
        <v>229</v>
      </c>
      <c r="F15" s="150">
        <f>SUM(F12:F14)</f>
        <v>83</v>
      </c>
    </row>
    <row r="16" spans="1:6" ht="15" customHeight="1">
      <c r="A16" s="571" t="s">
        <v>188</v>
      </c>
      <c r="B16" s="574" t="s">
        <v>181</v>
      </c>
      <c r="C16" s="151" t="s">
        <v>180</v>
      </c>
      <c r="D16" s="142">
        <v>751</v>
      </c>
      <c r="E16" s="142">
        <v>225</v>
      </c>
      <c r="F16" s="142">
        <v>752</v>
      </c>
    </row>
    <row r="17" spans="1:6" ht="15" customHeight="1">
      <c r="A17" s="572"/>
      <c r="B17" s="575"/>
      <c r="C17" s="143" t="s">
        <v>183</v>
      </c>
      <c r="D17" s="142">
        <v>9</v>
      </c>
      <c r="E17" s="142">
        <v>9</v>
      </c>
      <c r="F17" s="142">
        <v>9</v>
      </c>
    </row>
    <row r="18" spans="1:6" ht="15" customHeight="1">
      <c r="A18" s="573"/>
      <c r="B18" s="576" t="s">
        <v>185</v>
      </c>
      <c r="C18" s="577"/>
      <c r="D18" s="150">
        <v>760</v>
      </c>
      <c r="E18" s="150">
        <v>234</v>
      </c>
      <c r="F18" s="150">
        <f>SUM(F16:F17)</f>
        <v>761</v>
      </c>
    </row>
    <row r="19" spans="1:6" ht="15" customHeight="1">
      <c r="B19" s="135"/>
      <c r="C19" s="135"/>
      <c r="D19" s="152"/>
      <c r="E19" s="152"/>
      <c r="F19" s="152" t="s">
        <v>42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zoomScale="110" zoomScaleNormal="110" workbookViewId="0"/>
  </sheetViews>
  <sheetFormatPr defaultColWidth="9" defaultRowHeight="15" customHeight="1"/>
  <cols>
    <col min="1" max="1" width="18.125" style="134" customWidth="1"/>
    <col min="2" max="2" width="16.875" style="134" customWidth="1"/>
    <col min="3" max="3" width="13.75" style="134" customWidth="1"/>
    <col min="4" max="6" width="12.5" style="134" customWidth="1"/>
    <col min="7" max="16384" width="9" style="134"/>
  </cols>
  <sheetData>
    <row r="1" spans="1:6" s="135" customFormat="1" ht="15" customHeight="1">
      <c r="A1" s="724" t="s">
        <v>763</v>
      </c>
    </row>
    <row r="2" spans="1:6" s="135" customFormat="1" ht="15" customHeight="1"/>
    <row r="3" spans="1:6" ht="15" customHeight="1">
      <c r="A3" s="135" t="s">
        <v>189</v>
      </c>
      <c r="C3" s="135"/>
      <c r="D3" s="135"/>
      <c r="E3" s="135"/>
      <c r="F3" s="137" t="s">
        <v>173</v>
      </c>
    </row>
    <row r="4" spans="1:6" ht="15" customHeight="1">
      <c r="A4" s="578" t="s">
        <v>174</v>
      </c>
      <c r="B4" s="578"/>
      <c r="C4" s="579"/>
      <c r="D4" s="138" t="s">
        <v>175</v>
      </c>
      <c r="E4" s="138" t="s">
        <v>190</v>
      </c>
      <c r="F4" s="153" t="s">
        <v>177</v>
      </c>
    </row>
    <row r="5" spans="1:6" ht="15" customHeight="1">
      <c r="A5" s="589" t="s">
        <v>191</v>
      </c>
      <c r="B5" s="154" t="s">
        <v>192</v>
      </c>
      <c r="C5" s="141" t="s">
        <v>193</v>
      </c>
      <c r="D5" s="147">
        <v>6</v>
      </c>
      <c r="E5" s="147">
        <v>8</v>
      </c>
      <c r="F5" s="147">
        <v>4</v>
      </c>
    </row>
    <row r="6" spans="1:6" ht="15" customHeight="1">
      <c r="A6" s="590"/>
      <c r="B6" s="155" t="s">
        <v>194</v>
      </c>
      <c r="C6" s="145" t="s">
        <v>195</v>
      </c>
      <c r="D6" s="149">
        <v>135</v>
      </c>
      <c r="E6" s="149">
        <v>183</v>
      </c>
      <c r="F6" s="149">
        <v>94</v>
      </c>
    </row>
    <row r="7" spans="1:6" ht="15" customHeight="1">
      <c r="A7" s="589" t="s">
        <v>196</v>
      </c>
      <c r="B7" s="154" t="s">
        <v>197</v>
      </c>
      <c r="C7" s="141" t="s">
        <v>195</v>
      </c>
      <c r="D7" s="147">
        <v>0</v>
      </c>
      <c r="E7" s="147">
        <v>0</v>
      </c>
      <c r="F7" s="147">
        <v>0</v>
      </c>
    </row>
    <row r="8" spans="1:6" ht="15" customHeight="1">
      <c r="A8" s="590"/>
      <c r="B8" s="156" t="s">
        <v>198</v>
      </c>
      <c r="C8" s="143" t="s">
        <v>195</v>
      </c>
      <c r="D8" s="157">
        <v>0</v>
      </c>
      <c r="E8" s="157">
        <v>0</v>
      </c>
      <c r="F8" s="157">
        <v>0</v>
      </c>
    </row>
    <row r="9" spans="1:6" ht="15" customHeight="1">
      <c r="A9" s="590"/>
      <c r="B9" s="156" t="s">
        <v>199</v>
      </c>
      <c r="C9" s="143" t="s">
        <v>195</v>
      </c>
      <c r="D9" s="149">
        <v>0</v>
      </c>
      <c r="E9" s="149">
        <v>0</v>
      </c>
      <c r="F9" s="149">
        <v>0</v>
      </c>
    </row>
    <row r="10" spans="1:6" ht="15" customHeight="1">
      <c r="A10" s="590"/>
      <c r="B10" s="156" t="s">
        <v>200</v>
      </c>
      <c r="C10" s="143" t="s">
        <v>195</v>
      </c>
      <c r="D10" s="149">
        <v>0</v>
      </c>
      <c r="E10" s="149">
        <v>0</v>
      </c>
      <c r="F10" s="149">
        <v>0</v>
      </c>
    </row>
    <row r="11" spans="1:6" ht="15" customHeight="1">
      <c r="A11" s="591"/>
      <c r="B11" s="158" t="s">
        <v>201</v>
      </c>
      <c r="C11" s="159" t="s">
        <v>195</v>
      </c>
      <c r="D11" s="160">
        <v>0</v>
      </c>
      <c r="E11" s="160">
        <v>0</v>
      </c>
      <c r="F11" s="160">
        <v>0</v>
      </c>
    </row>
    <row r="12" spans="1:6" ht="15" customHeight="1">
      <c r="B12" s="135"/>
      <c r="D12" s="152"/>
      <c r="E12" s="152"/>
      <c r="F12" s="152" t="s">
        <v>42</v>
      </c>
    </row>
  </sheetData>
  <mergeCells count="3">
    <mergeCell ref="A4:C4"/>
    <mergeCell ref="A5:A6"/>
    <mergeCell ref="A7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4-32</vt:lpstr>
      <vt:lpstr>'4-10'!Print_Area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2022-04-13T07:05:48Z</dcterms:modified>
</cp:coreProperties>
</file>