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Shr_Data2\01230100政策課\◇【統計担当】\02 統計一般\01 業務関係\03 統計年報\02 年報作成作業フォルダ（過年分）\★令和３年版作成作業\50 ホームページ\オープンデータ\"/>
    </mc:Choice>
  </mc:AlternateContent>
  <bookViews>
    <workbookView xWindow="240" yWindow="60" windowWidth="19395" windowHeight="7155"/>
  </bookViews>
  <sheets>
    <sheet name="目次" sheetId="621" r:id="rId1"/>
    <sheet name="7-1" sheetId="582" r:id="rId2"/>
    <sheet name="7-2" sheetId="583" r:id="rId3"/>
    <sheet name="7-3" sheetId="584" r:id="rId4"/>
    <sheet name="7-4" sheetId="585" r:id="rId5"/>
    <sheet name="7-5(1)" sheetId="586" r:id="rId6"/>
    <sheet name="7-5(2)" sheetId="587" r:id="rId7"/>
    <sheet name="7-5(3)" sheetId="588" r:id="rId8"/>
    <sheet name="7-5(4)" sheetId="589" r:id="rId9"/>
    <sheet name="7-5(5)" sheetId="590" r:id="rId10"/>
    <sheet name="7-6(1)" sheetId="591" r:id="rId11"/>
    <sheet name="7-6(2)" sheetId="592" r:id="rId12"/>
    <sheet name="7-6(3)" sheetId="593" r:id="rId13"/>
    <sheet name="7-6(4)" sheetId="594" r:id="rId14"/>
    <sheet name="7-6(5)" sheetId="595" r:id="rId15"/>
    <sheet name="7-6(6)" sheetId="596" r:id="rId16"/>
    <sheet name="7-7(1)" sheetId="597" r:id="rId17"/>
    <sheet name="7-7(2)" sheetId="598" r:id="rId18"/>
    <sheet name="7-8" sheetId="599" r:id="rId19"/>
    <sheet name="7-9" sheetId="600" r:id="rId20"/>
    <sheet name="7-10" sheetId="601" r:id="rId21"/>
    <sheet name="7-11" sheetId="602" r:id="rId22"/>
    <sheet name="7-12" sheetId="603" r:id="rId23"/>
    <sheet name="7-13" sheetId="604" r:id="rId24"/>
    <sheet name="7-14" sheetId="607" r:id="rId25"/>
    <sheet name="7-15" sheetId="608" r:id="rId26"/>
    <sheet name="7-16" sheetId="609" r:id="rId27"/>
    <sheet name="7-17" sheetId="610" r:id="rId28"/>
    <sheet name="7-18" sheetId="611" r:id="rId29"/>
    <sheet name="7-19" sheetId="612" r:id="rId30"/>
    <sheet name="7-20" sheetId="613" r:id="rId31"/>
    <sheet name="7-21" sheetId="614" r:id="rId32"/>
    <sheet name="7-22" sheetId="617" r:id="rId33"/>
    <sheet name="7-23" sheetId="618" r:id="rId34"/>
    <sheet name="7-24(1)" sheetId="619" r:id="rId35"/>
    <sheet name="7-24(2)" sheetId="620" r:id="rId36"/>
  </sheets>
  <calcPr calcId="162913" calcMode="manual"/>
</workbook>
</file>

<file path=xl/calcChain.xml><?xml version="1.0" encoding="utf-8"?>
<calcChain xmlns="http://schemas.openxmlformats.org/spreadsheetml/2006/main">
  <c r="D10" i="620" l="1"/>
  <c r="C10" i="620"/>
  <c r="B10" i="620"/>
  <c r="D37" i="614" l="1"/>
  <c r="D30" i="614"/>
  <c r="D25" i="614"/>
  <c r="D41" i="614" s="1"/>
  <c r="D17" i="614"/>
  <c r="D13" i="614"/>
  <c r="D6" i="614"/>
  <c r="D21" i="614" s="1"/>
  <c r="E12" i="613"/>
  <c r="B11" i="613"/>
  <c r="E7" i="613"/>
  <c r="B7" i="613"/>
  <c r="D20" i="612"/>
  <c r="D22" i="611"/>
  <c r="D20" i="610"/>
  <c r="G39" i="609"/>
  <c r="E39" i="609"/>
  <c r="H39" i="609" s="1"/>
  <c r="F38" i="609"/>
  <c r="D38" i="609"/>
  <c r="C38" i="609"/>
  <c r="G37" i="609"/>
  <c r="E37" i="609"/>
  <c r="H37" i="609" s="1"/>
  <c r="G36" i="609"/>
  <c r="E36" i="609"/>
  <c r="H36" i="609" s="1"/>
  <c r="H35" i="609"/>
  <c r="G35" i="609"/>
  <c r="G38" i="609" s="1"/>
  <c r="E35" i="609"/>
  <c r="F34" i="609"/>
  <c r="D34" i="609"/>
  <c r="C34" i="609"/>
  <c r="G33" i="609"/>
  <c r="E33" i="609"/>
  <c r="H33" i="609" s="1"/>
  <c r="H32" i="609"/>
  <c r="G32" i="609"/>
  <c r="E32" i="609"/>
  <c r="H31" i="609"/>
  <c r="G31" i="609"/>
  <c r="E31" i="609"/>
  <c r="G30" i="609"/>
  <c r="G34" i="609" s="1"/>
  <c r="E30" i="609"/>
  <c r="H30" i="609" s="1"/>
  <c r="G29" i="609"/>
  <c r="E29" i="609"/>
  <c r="H29" i="609" s="1"/>
  <c r="H28" i="609"/>
  <c r="G28" i="609"/>
  <c r="E28" i="609"/>
  <c r="H27" i="609"/>
  <c r="G27" i="609"/>
  <c r="E27" i="609"/>
  <c r="F26" i="609"/>
  <c r="D26" i="609"/>
  <c r="C26" i="609"/>
  <c r="H25" i="609"/>
  <c r="G25" i="609"/>
  <c r="E25" i="609"/>
  <c r="H24" i="609"/>
  <c r="G24" i="609"/>
  <c r="E24" i="609"/>
  <c r="G23" i="609"/>
  <c r="G26" i="609" s="1"/>
  <c r="E23" i="609"/>
  <c r="E26" i="609" s="1"/>
  <c r="H26" i="609" s="1"/>
  <c r="F22" i="609"/>
  <c r="D22" i="609"/>
  <c r="C22" i="609"/>
  <c r="H21" i="609"/>
  <c r="G21" i="609"/>
  <c r="E21" i="609"/>
  <c r="G20" i="609"/>
  <c r="G22" i="609" s="1"/>
  <c r="E20" i="609"/>
  <c r="E22" i="609" s="1"/>
  <c r="H22" i="609" s="1"/>
  <c r="G19" i="609"/>
  <c r="E19" i="609"/>
  <c r="H19" i="609" s="1"/>
  <c r="F18" i="609"/>
  <c r="D18" i="609"/>
  <c r="C18" i="609"/>
  <c r="G17" i="609"/>
  <c r="E17" i="609"/>
  <c r="H17" i="609" s="1"/>
  <c r="G16" i="609"/>
  <c r="G18" i="609" s="1"/>
  <c r="E16" i="609"/>
  <c r="E18" i="609" s="1"/>
  <c r="H18" i="609" s="1"/>
  <c r="F15" i="609"/>
  <c r="D15" i="609"/>
  <c r="C15" i="609"/>
  <c r="G14" i="609"/>
  <c r="E14" i="609"/>
  <c r="H14" i="609" s="1"/>
  <c r="G13" i="609"/>
  <c r="G15" i="609" s="1"/>
  <c r="E13" i="609"/>
  <c r="H13" i="609" s="1"/>
  <c r="F12" i="609"/>
  <c r="F40" i="609" s="1"/>
  <c r="D12" i="609"/>
  <c r="D40" i="609" s="1"/>
  <c r="C12" i="609"/>
  <c r="C40" i="609" s="1"/>
  <c r="G11" i="609"/>
  <c r="E11" i="609"/>
  <c r="H11" i="609" s="1"/>
  <c r="G10" i="609"/>
  <c r="E10" i="609"/>
  <c r="E12" i="609" s="1"/>
  <c r="H12" i="609" s="1"/>
  <c r="H9" i="609"/>
  <c r="G9" i="609"/>
  <c r="E9" i="609"/>
  <c r="H8" i="609"/>
  <c r="G8" i="609"/>
  <c r="G12" i="609" s="1"/>
  <c r="E8" i="609"/>
  <c r="G7" i="609"/>
  <c r="E7" i="609"/>
  <c r="H6" i="608"/>
  <c r="G6" i="608"/>
  <c r="G40" i="609" l="1"/>
  <c r="E15" i="609"/>
  <c r="H15" i="609" s="1"/>
  <c r="H40" i="609" s="1"/>
  <c r="H20" i="609"/>
  <c r="H23" i="609"/>
  <c r="E34" i="609"/>
  <c r="H34" i="609" s="1"/>
  <c r="E38" i="609"/>
  <c r="H38" i="609" s="1"/>
  <c r="H10" i="609"/>
  <c r="H16" i="609"/>
  <c r="C10" i="602"/>
  <c r="B10" i="602"/>
  <c r="C10" i="601"/>
  <c r="B10" i="601" s="1"/>
  <c r="F9" i="600"/>
  <c r="M7" i="596"/>
  <c r="L7" i="596"/>
  <c r="D8" i="595"/>
  <c r="D8" i="594"/>
  <c r="D8" i="593"/>
  <c r="D8" i="592"/>
  <c r="F10" i="589"/>
  <c r="F9" i="589"/>
  <c r="C11" i="584"/>
  <c r="C10" i="584"/>
  <c r="F6" i="583"/>
  <c r="E16" i="582"/>
  <c r="E10" i="582"/>
  <c r="E6" i="582"/>
  <c r="E19" i="582" s="1"/>
  <c r="E40" i="609" l="1"/>
</calcChain>
</file>

<file path=xl/sharedStrings.xml><?xml version="1.0" encoding="utf-8"?>
<sst xmlns="http://schemas.openxmlformats.org/spreadsheetml/2006/main" count="928" uniqueCount="567">
  <si>
    <t>7-1. 出生・死亡等の推移</t>
    <rPh sb="5" eb="7">
      <t>シュッセイ</t>
    </rPh>
    <rPh sb="8" eb="10">
      <t>シボウ</t>
    </rPh>
    <rPh sb="10" eb="11">
      <t>ナド</t>
    </rPh>
    <rPh sb="12" eb="14">
      <t>スイイ</t>
    </rPh>
    <phoneticPr fontId="43"/>
  </si>
  <si>
    <t>各年中</t>
    <rPh sb="0" eb="1">
      <t>カク</t>
    </rPh>
    <rPh sb="1" eb="2">
      <t>ネン</t>
    </rPh>
    <rPh sb="2" eb="3">
      <t>ナカ</t>
    </rPh>
    <phoneticPr fontId="43"/>
  </si>
  <si>
    <t>（単位：人）</t>
    <rPh sb="1" eb="3">
      <t>タンイ</t>
    </rPh>
    <rPh sb="4" eb="5">
      <t>ヒト</t>
    </rPh>
    <phoneticPr fontId="43"/>
  </si>
  <si>
    <t>区　分</t>
    <rPh sb="0" eb="1">
      <t>ク</t>
    </rPh>
    <rPh sb="2" eb="3">
      <t>ブン</t>
    </rPh>
    <phoneticPr fontId="43"/>
  </si>
  <si>
    <t>平成30年</t>
    <rPh sb="0" eb="2">
      <t>ヘイセイ</t>
    </rPh>
    <phoneticPr fontId="43"/>
  </si>
  <si>
    <t>令和元年</t>
    <rPh sb="0" eb="2">
      <t>レイワ</t>
    </rPh>
    <rPh sb="2" eb="4">
      <t>ガンネン</t>
    </rPh>
    <phoneticPr fontId="43"/>
  </si>
  <si>
    <t>2年</t>
    <rPh sb="1" eb="2">
      <t>ネン</t>
    </rPh>
    <phoneticPr fontId="43"/>
  </si>
  <si>
    <t>出  生</t>
    <rPh sb="0" eb="4">
      <t>シュッセイ</t>
    </rPh>
    <phoneticPr fontId="43"/>
  </si>
  <si>
    <t>計</t>
    <rPh sb="0" eb="1">
      <t>ケイ</t>
    </rPh>
    <phoneticPr fontId="43"/>
  </si>
  <si>
    <t>男</t>
    <rPh sb="0" eb="1">
      <t>オトコ</t>
    </rPh>
    <phoneticPr fontId="43"/>
  </si>
  <si>
    <t>女</t>
    <rPh sb="0" eb="1">
      <t>オンナ</t>
    </rPh>
    <phoneticPr fontId="43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</si>
  <si>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43"/>
  </si>
  <si>
    <t>‐</t>
  </si>
  <si>
    <t>死  亡</t>
    <rPh sb="0" eb="4">
      <t>シボウ</t>
    </rPh>
    <phoneticPr fontId="43"/>
  </si>
  <si>
    <t>乳児死亡</t>
    <rPh sb="0" eb="2">
      <t>ニュウジ</t>
    </rPh>
    <rPh sb="2" eb="4">
      <t>シボウ</t>
    </rPh>
    <phoneticPr fontId="43"/>
  </si>
  <si>
    <t>新生児死亡</t>
    <rPh sb="0" eb="3">
      <t>シンセイジ</t>
    </rPh>
    <rPh sb="3" eb="5">
      <t>シボウ</t>
    </rPh>
    <phoneticPr fontId="43"/>
  </si>
  <si>
    <t>周産期死亡</t>
    <rPh sb="0" eb="1">
      <t>シュウ</t>
    </rPh>
    <rPh sb="1" eb="2">
      <t>サン</t>
    </rPh>
    <rPh sb="2" eb="3">
      <t>キ</t>
    </rPh>
    <rPh sb="3" eb="5">
      <t>シボウ</t>
    </rPh>
    <phoneticPr fontId="43"/>
  </si>
  <si>
    <t>死  産</t>
    <rPh sb="0" eb="1">
      <t>シ</t>
    </rPh>
    <rPh sb="3" eb="4">
      <t>サン</t>
    </rPh>
    <phoneticPr fontId="43"/>
  </si>
  <si>
    <t>自  然</t>
    <rPh sb="0" eb="4">
      <t>シゼン</t>
    </rPh>
    <phoneticPr fontId="43"/>
  </si>
  <si>
    <t>人  工</t>
    <rPh sb="0" eb="4">
      <t>ジンコウ</t>
    </rPh>
    <phoneticPr fontId="43"/>
  </si>
  <si>
    <t>自然増加</t>
    <rPh sb="0" eb="2">
      <t>シゼン</t>
    </rPh>
    <rPh sb="2" eb="4">
      <t>ゾウカ</t>
    </rPh>
    <phoneticPr fontId="43"/>
  </si>
  <si>
    <t>（注1）乳児死亡、新生児死亡、周産期死亡については再掲</t>
    <rPh sb="25" eb="27">
      <t>サイケイ</t>
    </rPh>
    <phoneticPr fontId="3"/>
  </si>
  <si>
    <t>（注2）令和2年合計特殊出生率は令和4年3月1日時点で公表されていないため、令和4年版にて更新予定</t>
    <rPh sb="4" eb="6">
      <t>レイワ</t>
    </rPh>
    <rPh sb="7" eb="8">
      <t>ネン</t>
    </rPh>
    <rPh sb="8" eb="12">
      <t>ゴウケイトクシュ</t>
    </rPh>
    <rPh sb="12" eb="15">
      <t>シュッショウリツ</t>
    </rPh>
    <rPh sb="16" eb="18">
      <t>レイワ</t>
    </rPh>
    <rPh sb="19" eb="20">
      <t>ネン</t>
    </rPh>
    <rPh sb="21" eb="22">
      <t>ガツ</t>
    </rPh>
    <rPh sb="23" eb="24">
      <t>ニチ</t>
    </rPh>
    <rPh sb="24" eb="26">
      <t>ジテン</t>
    </rPh>
    <rPh sb="27" eb="29">
      <t>コウヒョウ</t>
    </rPh>
    <rPh sb="38" eb="40">
      <t>レイワ</t>
    </rPh>
    <rPh sb="41" eb="43">
      <t>ネンバン</t>
    </rPh>
    <rPh sb="45" eb="47">
      <t>コウシン</t>
    </rPh>
    <rPh sb="47" eb="49">
      <t>ヨテイ</t>
    </rPh>
    <phoneticPr fontId="3"/>
  </si>
  <si>
    <t>資料：保健所・保健総務課（厚生労働省「令和２年人口動態統計」）</t>
    <rPh sb="0" eb="2">
      <t>シリョウ</t>
    </rPh>
    <rPh sb="3" eb="6">
      <t>ホケンジョ</t>
    </rPh>
    <rPh sb="7" eb="9">
      <t>ホケン</t>
    </rPh>
    <rPh sb="9" eb="12">
      <t>ソウムカ</t>
    </rPh>
    <rPh sb="19" eb="21">
      <t>レイワ</t>
    </rPh>
    <phoneticPr fontId="43"/>
  </si>
  <si>
    <t>7-2. 主要死因別死亡者数</t>
    <rPh sb="5" eb="7">
      <t>シュヨウ</t>
    </rPh>
    <rPh sb="7" eb="9">
      <t>シイン</t>
    </rPh>
    <rPh sb="9" eb="10">
      <t>ベツ</t>
    </rPh>
    <rPh sb="10" eb="13">
      <t>シボウシャ</t>
    </rPh>
    <rPh sb="13" eb="14">
      <t>カズ</t>
    </rPh>
    <phoneticPr fontId="43"/>
  </si>
  <si>
    <t>（単位：人）</t>
  </si>
  <si>
    <t>区    分</t>
    <rPh sb="0" eb="6">
      <t>クブン</t>
    </rPh>
    <phoneticPr fontId="43"/>
  </si>
  <si>
    <t>平成30年</t>
    <phoneticPr fontId="43"/>
  </si>
  <si>
    <t>令和元年</t>
    <rPh sb="0" eb="4">
      <t>レイワガンネン</t>
    </rPh>
    <phoneticPr fontId="43"/>
  </si>
  <si>
    <t>総  数</t>
    <rPh sb="0" eb="4">
      <t>ソウスウ</t>
    </rPh>
    <phoneticPr fontId="43"/>
  </si>
  <si>
    <t>(順位)</t>
  </si>
  <si>
    <t>(順位)</t>
    <phoneticPr fontId="46"/>
  </si>
  <si>
    <t>結  核</t>
    <rPh sb="0" eb="4">
      <t>ケッカク</t>
    </rPh>
    <phoneticPr fontId="43"/>
  </si>
  <si>
    <t>悪性新生物</t>
    <rPh sb="0" eb="2">
      <t>アクセイ</t>
    </rPh>
    <rPh sb="2" eb="5">
      <t>シンセイブツ</t>
    </rPh>
    <phoneticPr fontId="43"/>
  </si>
  <si>
    <t>糖尿病</t>
    <rPh sb="0" eb="3">
      <t>トウニョウビョウ</t>
    </rPh>
    <phoneticPr fontId="43"/>
  </si>
  <si>
    <t>高血圧性疾患</t>
    <rPh sb="0" eb="4">
      <t>コウケツアツセイ</t>
    </rPh>
    <rPh sb="4" eb="6">
      <t>シッカン</t>
    </rPh>
    <phoneticPr fontId="43"/>
  </si>
  <si>
    <t>心疾患（高血圧性除く）</t>
    <rPh sb="0" eb="3">
      <t>シンシッカン</t>
    </rPh>
    <rPh sb="4" eb="8">
      <t>コウケツアツセイ</t>
    </rPh>
    <rPh sb="8" eb="9">
      <t>ノゾ</t>
    </rPh>
    <phoneticPr fontId="43"/>
  </si>
  <si>
    <t>脳血管疾患</t>
    <rPh sb="0" eb="1">
      <t>ノウ</t>
    </rPh>
    <rPh sb="1" eb="3">
      <t>ケッカン</t>
    </rPh>
    <rPh sb="3" eb="5">
      <t>シッカン</t>
    </rPh>
    <phoneticPr fontId="43"/>
  </si>
  <si>
    <t>大動脈瘤及び解離</t>
    <rPh sb="0" eb="1">
      <t>ダイ</t>
    </rPh>
    <rPh sb="1" eb="4">
      <t>ドウミャクリュウ</t>
    </rPh>
    <rPh sb="4" eb="5">
      <t>オヨ</t>
    </rPh>
    <rPh sb="6" eb="8">
      <t>カイリ</t>
    </rPh>
    <phoneticPr fontId="43"/>
  </si>
  <si>
    <t>肺  炎</t>
    <rPh sb="0" eb="4">
      <t>ハイエン</t>
    </rPh>
    <phoneticPr fontId="43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</si>
  <si>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43"/>
  </si>
  <si>
    <t>喘  息</t>
    <rPh sb="3" eb="4">
      <t>イキ</t>
    </rPh>
    <phoneticPr fontId="43"/>
  </si>
  <si>
    <t>肝疾患</t>
    <rPh sb="0" eb="1">
      <t>カン</t>
    </rPh>
    <rPh sb="1" eb="3">
      <t>シッカン</t>
    </rPh>
    <phoneticPr fontId="43"/>
  </si>
  <si>
    <t>腎不全</t>
    <rPh sb="0" eb="3">
      <t>ジンフゼン</t>
    </rPh>
    <phoneticPr fontId="43"/>
  </si>
  <si>
    <t>老  衰</t>
    <rPh sb="0" eb="4">
      <t>ロウスイ</t>
    </rPh>
    <phoneticPr fontId="43"/>
  </si>
  <si>
    <t>不慮の事故</t>
    <rPh sb="0" eb="2">
      <t>フリョ</t>
    </rPh>
    <rPh sb="3" eb="5">
      <t>ジコ</t>
    </rPh>
    <phoneticPr fontId="43"/>
  </si>
  <si>
    <t>自  殺</t>
    <rPh sb="0" eb="4">
      <t>ジサツ</t>
    </rPh>
    <phoneticPr fontId="43"/>
  </si>
  <si>
    <t>その他</t>
    <rPh sb="0" eb="3">
      <t>ソノタ</t>
    </rPh>
    <phoneticPr fontId="43"/>
  </si>
  <si>
    <t>7-3. 医療施設数・許可病床数</t>
    <rPh sb="5" eb="7">
      <t>イリョウ</t>
    </rPh>
    <rPh sb="7" eb="9">
      <t>シセツ</t>
    </rPh>
    <rPh sb="9" eb="10">
      <t>カズ</t>
    </rPh>
    <rPh sb="11" eb="13">
      <t>キョカ</t>
    </rPh>
    <rPh sb="13" eb="15">
      <t>ビョウショウ</t>
    </rPh>
    <rPh sb="15" eb="16">
      <t>カズ</t>
    </rPh>
    <phoneticPr fontId="43"/>
  </si>
  <si>
    <t>各年度末</t>
    <rPh sb="0" eb="1">
      <t>カク</t>
    </rPh>
    <rPh sb="1" eb="4">
      <t>ネンドマツ</t>
    </rPh>
    <phoneticPr fontId="3"/>
  </si>
  <si>
    <t>年　度</t>
    <rPh sb="0" eb="1">
      <t>ネン</t>
    </rPh>
    <rPh sb="2" eb="3">
      <t>ド</t>
    </rPh>
    <phoneticPr fontId="43"/>
  </si>
  <si>
    <t>総　数</t>
    <rPh sb="0" eb="1">
      <t>フサ</t>
    </rPh>
    <rPh sb="2" eb="3">
      <t>スウ</t>
    </rPh>
    <phoneticPr fontId="43"/>
  </si>
  <si>
    <t>病　院</t>
    <rPh sb="0" eb="1">
      <t>ヤマイ</t>
    </rPh>
    <rPh sb="2" eb="3">
      <t>イン</t>
    </rPh>
    <phoneticPr fontId="43"/>
  </si>
  <si>
    <t>診療所</t>
    <rPh sb="0" eb="3">
      <t>シンリョウジョ</t>
    </rPh>
    <phoneticPr fontId="43"/>
  </si>
  <si>
    <t>歯科
診療所</t>
    <rPh sb="0" eb="2">
      <t>シカ</t>
    </rPh>
    <rPh sb="3" eb="6">
      <t>シンリョウジョ</t>
    </rPh>
    <phoneticPr fontId="43"/>
  </si>
  <si>
    <t>助産所</t>
    <rPh sb="0" eb="1">
      <t>ジョ</t>
    </rPh>
    <rPh sb="1" eb="2">
      <t>サン</t>
    </rPh>
    <rPh sb="2" eb="3">
      <t>トコロ</t>
    </rPh>
    <phoneticPr fontId="43"/>
  </si>
  <si>
    <t>歯科
技工所</t>
    <rPh sb="0" eb="2">
      <t>シカ</t>
    </rPh>
    <rPh sb="3" eb="5">
      <t>ギコウ</t>
    </rPh>
    <rPh sb="5" eb="6">
      <t>トコロ</t>
    </rPh>
    <phoneticPr fontId="43"/>
  </si>
  <si>
    <t>施術所</t>
    <rPh sb="0" eb="1">
      <t>セコウ</t>
    </rPh>
    <rPh sb="1" eb="2">
      <t>ジュツ</t>
    </rPh>
    <rPh sb="2" eb="3">
      <t>トコロ</t>
    </rPh>
    <phoneticPr fontId="43"/>
  </si>
  <si>
    <t>平成30</t>
    <rPh sb="0" eb="2">
      <t>ヘイセイ</t>
    </rPh>
    <phoneticPr fontId="43"/>
  </si>
  <si>
    <t>施設数</t>
  </si>
  <si>
    <t>病床数</t>
    <rPh sb="0" eb="2">
      <t>ビョウショウ</t>
    </rPh>
    <rPh sb="2" eb="3">
      <t>スウ</t>
    </rPh>
    <phoneticPr fontId="43"/>
  </si>
  <si>
    <t>令和元</t>
    <rPh sb="0" eb="1">
      <t>レイワ</t>
    </rPh>
    <rPh sb="1" eb="2">
      <t>ガン</t>
    </rPh>
    <phoneticPr fontId="3"/>
  </si>
  <si>
    <t>2</t>
    <phoneticPr fontId="3"/>
  </si>
  <si>
    <t>（注）病院は病床数20以上の施設</t>
    <rPh sb="1" eb="2">
      <t>チュウイ</t>
    </rPh>
    <rPh sb="3" eb="5">
      <t>ビョウイン</t>
    </rPh>
    <rPh sb="6" eb="8">
      <t>ビョウショウ</t>
    </rPh>
    <rPh sb="8" eb="9">
      <t>カズ</t>
    </rPh>
    <rPh sb="11" eb="13">
      <t>イジョウ</t>
    </rPh>
    <rPh sb="14" eb="16">
      <t>シセツ</t>
    </rPh>
    <phoneticPr fontId="43"/>
  </si>
  <si>
    <t>資料：保健所・保健総務課</t>
    <phoneticPr fontId="43"/>
  </si>
  <si>
    <t>7-4. 医療関係従事者数</t>
    <rPh sb="5" eb="7">
      <t>イリョウ</t>
    </rPh>
    <rPh sb="7" eb="9">
      <t>カンケイ</t>
    </rPh>
    <rPh sb="9" eb="12">
      <t>ジュウジシャ</t>
    </rPh>
    <rPh sb="12" eb="13">
      <t>カズ</t>
    </rPh>
    <phoneticPr fontId="43"/>
  </si>
  <si>
    <t>各年12月31日</t>
    <rPh sb="0" eb="2">
      <t>カクネンド</t>
    </rPh>
    <rPh sb="2" eb="5">
      <t>１２ガツ</t>
    </rPh>
    <rPh sb="5" eb="8">
      <t>３１ニチ</t>
    </rPh>
    <phoneticPr fontId="43"/>
  </si>
  <si>
    <t>年</t>
    <rPh sb="0" eb="1">
      <t>ネン</t>
    </rPh>
    <phoneticPr fontId="43"/>
  </si>
  <si>
    <t>医　師</t>
    <rPh sb="0" eb="1">
      <t>イ</t>
    </rPh>
    <rPh sb="2" eb="3">
      <t>シ</t>
    </rPh>
    <phoneticPr fontId="43"/>
  </si>
  <si>
    <t>歯科
医師</t>
    <rPh sb="0" eb="2">
      <t>シカ</t>
    </rPh>
    <rPh sb="3" eb="5">
      <t>イシ</t>
    </rPh>
    <phoneticPr fontId="43"/>
  </si>
  <si>
    <t>薬剤師</t>
    <rPh sb="0" eb="3">
      <t>ヤクザイシ</t>
    </rPh>
    <phoneticPr fontId="43"/>
  </si>
  <si>
    <t>助産師</t>
    <rPh sb="0" eb="1">
      <t>ジョ</t>
    </rPh>
    <rPh sb="1" eb="2">
      <t>サン</t>
    </rPh>
    <rPh sb="2" eb="3">
      <t>シ</t>
    </rPh>
    <phoneticPr fontId="43"/>
  </si>
  <si>
    <t>看護師
(准看含)</t>
    <rPh sb="0" eb="2">
      <t>カンゴ</t>
    </rPh>
    <rPh sb="2" eb="3">
      <t>シ</t>
    </rPh>
    <rPh sb="5" eb="6">
      <t>ジュン</t>
    </rPh>
    <rPh sb="6" eb="7">
      <t>カンゴ</t>
    </rPh>
    <rPh sb="7" eb="8">
      <t>フク</t>
    </rPh>
    <phoneticPr fontId="43"/>
  </si>
  <si>
    <t>保健師</t>
    <rPh sb="0" eb="2">
      <t>ホケン</t>
    </rPh>
    <rPh sb="2" eb="3">
      <t>シ</t>
    </rPh>
    <phoneticPr fontId="43"/>
  </si>
  <si>
    <t>歯科
技工士</t>
    <rPh sb="0" eb="2">
      <t>シカ</t>
    </rPh>
    <rPh sb="3" eb="6">
      <t>ギコウシ</t>
    </rPh>
    <phoneticPr fontId="43"/>
  </si>
  <si>
    <t>歯科
衛生士</t>
    <rPh sb="0" eb="2">
      <t>シカ</t>
    </rPh>
    <rPh sb="3" eb="6">
      <t>エイセイシ</t>
    </rPh>
    <phoneticPr fontId="43"/>
  </si>
  <si>
    <t>平成26</t>
    <phoneticPr fontId="3"/>
  </si>
  <si>
    <t>28</t>
    <phoneticPr fontId="3"/>
  </si>
  <si>
    <t>（注）従業地の届出数である。隔年調査</t>
    <rPh sb="1" eb="2">
      <t>チュウイ</t>
    </rPh>
    <rPh sb="3" eb="5">
      <t>ジュウギョウ</t>
    </rPh>
    <rPh sb="5" eb="6">
      <t>チ</t>
    </rPh>
    <rPh sb="7" eb="9">
      <t>トドケデ</t>
    </rPh>
    <rPh sb="9" eb="10">
      <t>カズ</t>
    </rPh>
    <rPh sb="14" eb="16">
      <t>カクネン</t>
    </rPh>
    <rPh sb="16" eb="18">
      <t>チョウサ</t>
    </rPh>
    <phoneticPr fontId="43"/>
  </si>
  <si>
    <t>資料：保健所・保健総務課（厚生労働省「平成30年医師・　　　</t>
    <rPh sb="0" eb="2">
      <t>シリョウ</t>
    </rPh>
    <rPh sb="3" eb="6">
      <t>ホケンジョ</t>
    </rPh>
    <rPh sb="7" eb="9">
      <t>ホケン</t>
    </rPh>
    <rPh sb="9" eb="12">
      <t>ソウムカ</t>
    </rPh>
    <rPh sb="13" eb="15">
      <t>コウセイ</t>
    </rPh>
    <rPh sb="15" eb="18">
      <t>ロウドウショウ</t>
    </rPh>
    <rPh sb="19" eb="21">
      <t>ヘイセイ</t>
    </rPh>
    <rPh sb="23" eb="24">
      <t>ネン</t>
    </rPh>
    <rPh sb="24" eb="26">
      <t>イシ</t>
    </rPh>
    <phoneticPr fontId="43"/>
  </si>
  <si>
    <t>歯科医師・薬剤師調査」及び埼玉県医療整備課提供資料）</t>
    <rPh sb="0" eb="2">
      <t>シカ</t>
    </rPh>
    <phoneticPr fontId="43"/>
  </si>
  <si>
    <t>7-5. 成人保健</t>
    <rPh sb="5" eb="7">
      <t>セイジン</t>
    </rPh>
    <rPh sb="7" eb="9">
      <t>ホケン</t>
    </rPh>
    <phoneticPr fontId="43"/>
  </si>
  <si>
    <t>（1）健康診査状況</t>
    <rPh sb="3" eb="5">
      <t>ケンコウ</t>
    </rPh>
    <rPh sb="5" eb="7">
      <t>シンサ</t>
    </rPh>
    <rPh sb="7" eb="9">
      <t>ジョウキョウ</t>
    </rPh>
    <phoneticPr fontId="43"/>
  </si>
  <si>
    <t>区  分</t>
    <rPh sb="0" eb="4">
      <t>クブン</t>
    </rPh>
    <phoneticPr fontId="43"/>
  </si>
  <si>
    <t>平成30年度</t>
    <rPh sb="0" eb="2">
      <t>ヘイセイ</t>
    </rPh>
    <phoneticPr fontId="43"/>
  </si>
  <si>
    <t>令和元年度</t>
    <rPh sb="0" eb="3">
      <t>レイワガン</t>
    </rPh>
    <rPh sb="3" eb="5">
      <t>ネンド</t>
    </rPh>
    <phoneticPr fontId="43"/>
  </si>
  <si>
    <t>2年度</t>
    <rPh sb="1" eb="3">
      <t>ネンド</t>
    </rPh>
    <phoneticPr fontId="43"/>
  </si>
  <si>
    <t>健康診査
（注1）</t>
    <phoneticPr fontId="3"/>
  </si>
  <si>
    <t>基本検査</t>
  </si>
  <si>
    <t>詳細な健診</t>
  </si>
  <si>
    <t>237(心電図)</t>
  </si>
  <si>
    <t>1(眼底)</t>
  </si>
  <si>
    <t>221(心電図)</t>
  </si>
  <si>
    <t>4(眼底)</t>
  </si>
  <si>
    <t>249(心電図)</t>
  </si>
  <si>
    <t>3(眼底)</t>
  </si>
  <si>
    <t>訪問診査（再掲）</t>
    <rPh sb="5" eb="7">
      <t>サイケイ</t>
    </rPh>
    <phoneticPr fontId="43"/>
  </si>
  <si>
    <t>肝炎ｳｨﾙｽ検診
（注2）</t>
    <phoneticPr fontId="46"/>
  </si>
  <si>
    <t>受診者</t>
  </si>
  <si>
    <t>B型肝炎陽性者</t>
  </si>
  <si>
    <t>C型肝炎</t>
  </si>
  <si>
    <t>胃がん検診</t>
    <phoneticPr fontId="3"/>
  </si>
  <si>
    <t>精密検査</t>
  </si>
  <si>
    <t>発見がん</t>
  </si>
  <si>
    <t>子宮がん検診
（注3）</t>
    <phoneticPr fontId="3"/>
  </si>
  <si>
    <t>乳がん検診</t>
  </si>
  <si>
    <t>肺がん検診</t>
  </si>
  <si>
    <t>大腸がん検診</t>
  </si>
  <si>
    <t>前立腺がん検診</t>
    <phoneticPr fontId="3"/>
  </si>
  <si>
    <t>骨粗しょう症
検診</t>
    <phoneticPr fontId="46"/>
  </si>
  <si>
    <t>歯周病検診</t>
    <rPh sb="0" eb="2">
      <t>シシュウ</t>
    </rPh>
    <rPh sb="2" eb="3">
      <t>ビョウ</t>
    </rPh>
    <rPh sb="3" eb="5">
      <t>ケンシン</t>
    </rPh>
    <phoneticPr fontId="46"/>
  </si>
  <si>
    <t>口腔がん検診</t>
  </si>
  <si>
    <t>在宅訪問
歯科保健事業</t>
    <phoneticPr fontId="46"/>
  </si>
  <si>
    <t>要治療</t>
  </si>
  <si>
    <t>（注1）健康診査は医療保険未加入者に対して実施、詳細な診査は実人数である。</t>
    <phoneticPr fontId="43"/>
  </si>
  <si>
    <t>（注2）肝炎ウイルス検診の「C型肝炎」は「現在、C型肝炎に感染している可能性が極めて高い」と</t>
    <rPh sb="1" eb="2">
      <t>チュウ</t>
    </rPh>
    <phoneticPr fontId="43"/>
  </si>
  <si>
    <t>　　　 判定された人数</t>
    <phoneticPr fontId="43"/>
  </si>
  <si>
    <t>（注3）子宮がん検診は妊婦健診を含んだ人数で計上、（ ）内は子宮体部がん検診で再掲</t>
    <rPh sb="1" eb="2">
      <t>チュウ</t>
    </rPh>
    <rPh sb="28" eb="29">
      <t>ナイ</t>
    </rPh>
    <rPh sb="30" eb="32">
      <t>シキュウ</t>
    </rPh>
    <rPh sb="32" eb="33">
      <t>カラダ</t>
    </rPh>
    <rPh sb="33" eb="34">
      <t>ブ</t>
    </rPh>
    <rPh sb="36" eb="38">
      <t>ケンシン</t>
    </rPh>
    <rPh sb="39" eb="41">
      <t>サイケイ</t>
    </rPh>
    <phoneticPr fontId="43"/>
  </si>
  <si>
    <t>資料：健康づくり推進課</t>
    <rPh sb="3" eb="5">
      <t>ケンコウ</t>
    </rPh>
    <rPh sb="8" eb="11">
      <t>スイシンカ</t>
    </rPh>
    <phoneticPr fontId="3"/>
  </si>
  <si>
    <t>（2）健康手帳の交付</t>
    <rPh sb="3" eb="5">
      <t>ケンコウ</t>
    </rPh>
    <rPh sb="5" eb="7">
      <t>テチョウ</t>
    </rPh>
    <rPh sb="8" eb="10">
      <t>コウフ</t>
    </rPh>
    <phoneticPr fontId="43"/>
  </si>
  <si>
    <t>年　度</t>
    <rPh sb="0" eb="1">
      <t>トシ</t>
    </rPh>
    <rPh sb="2" eb="3">
      <t>ド</t>
    </rPh>
    <phoneticPr fontId="43"/>
  </si>
  <si>
    <t>75歳以上</t>
    <rPh sb="2" eb="5">
      <t>サイイジョウ</t>
    </rPh>
    <phoneticPr fontId="43"/>
  </si>
  <si>
    <t>40歳～74歳</t>
    <rPh sb="2" eb="3">
      <t>サイ</t>
    </rPh>
    <rPh sb="6" eb="7">
      <t>サイ</t>
    </rPh>
    <phoneticPr fontId="43"/>
  </si>
  <si>
    <t>令和元</t>
    <rPh sb="0" eb="1">
      <t>レイワ</t>
    </rPh>
    <rPh sb="1" eb="3">
      <t>ガンネン</t>
    </rPh>
    <phoneticPr fontId="3"/>
  </si>
  <si>
    <t>資料：健康づくり推進課</t>
    <phoneticPr fontId="3"/>
  </si>
  <si>
    <t>（3）成人健康相談状況</t>
    <rPh sb="3" eb="5">
      <t>セイジン</t>
    </rPh>
    <rPh sb="5" eb="7">
      <t>ケンコウ</t>
    </rPh>
    <rPh sb="7" eb="9">
      <t>ソウダン</t>
    </rPh>
    <rPh sb="9" eb="11">
      <t>ジョウキョウ</t>
    </rPh>
    <phoneticPr fontId="43"/>
  </si>
  <si>
    <t>被指導延数</t>
    <rPh sb="0" eb="1">
      <t>ヒ</t>
    </rPh>
    <rPh sb="1" eb="3">
      <t>シドウ</t>
    </rPh>
    <rPh sb="3" eb="4">
      <t>ノ</t>
    </rPh>
    <rPh sb="4" eb="5">
      <t>カズ</t>
    </rPh>
    <phoneticPr fontId="43"/>
  </si>
  <si>
    <t>（4）成人・老人訪問活動</t>
    <rPh sb="3" eb="5">
      <t>セイジン</t>
    </rPh>
    <rPh sb="6" eb="8">
      <t>ロウジン</t>
    </rPh>
    <rPh sb="8" eb="10">
      <t>ホウモン</t>
    </rPh>
    <rPh sb="10" eb="12">
      <t>カツドウ</t>
    </rPh>
    <phoneticPr fontId="43"/>
  </si>
  <si>
    <t>身体的疾患</t>
    <rPh sb="0" eb="3">
      <t>シンタイテキ</t>
    </rPh>
    <rPh sb="3" eb="5">
      <t>シッカン</t>
    </rPh>
    <phoneticPr fontId="43"/>
  </si>
  <si>
    <t>精神的疾患</t>
    <rPh sb="0" eb="3">
      <t>セイシンテキ</t>
    </rPh>
    <rPh sb="3" eb="5">
      <t>シッカン</t>
    </rPh>
    <phoneticPr fontId="43"/>
  </si>
  <si>
    <t>その他</t>
    <rPh sb="2" eb="3">
      <t>タ</t>
    </rPh>
    <phoneticPr fontId="43"/>
  </si>
  <si>
    <t>合　計</t>
    <rPh sb="0" eb="1">
      <t>ゴウ</t>
    </rPh>
    <rPh sb="2" eb="3">
      <t>ケイ</t>
    </rPh>
    <phoneticPr fontId="43"/>
  </si>
  <si>
    <t>実人員</t>
    <rPh sb="0" eb="1">
      <t>ジツ</t>
    </rPh>
    <rPh sb="1" eb="3">
      <t>ジンイン</t>
    </rPh>
    <phoneticPr fontId="43"/>
  </si>
  <si>
    <t>延人員</t>
    <rPh sb="0" eb="3">
      <t>ノベジンイン</t>
    </rPh>
    <phoneticPr fontId="43"/>
  </si>
  <si>
    <t>令和元</t>
    <rPh sb="0" eb="2">
      <t>レイワガン</t>
    </rPh>
    <phoneticPr fontId="3"/>
  </si>
  <si>
    <t>（5）地域包括支援センター</t>
    <rPh sb="3" eb="9">
      <t>チ</t>
    </rPh>
    <phoneticPr fontId="43"/>
  </si>
  <si>
    <t>訪問延数</t>
    <rPh sb="0" eb="2">
      <t>ホウモン</t>
    </rPh>
    <rPh sb="2" eb="3">
      <t>ノ</t>
    </rPh>
    <rPh sb="3" eb="4">
      <t>カズ</t>
    </rPh>
    <phoneticPr fontId="43"/>
  </si>
  <si>
    <t>（注）「要支援1・2認定者」に対する数も計上</t>
    <rPh sb="4" eb="7">
      <t>ヨウシエン</t>
    </rPh>
    <rPh sb="10" eb="12">
      <t>ニンテイ</t>
    </rPh>
    <rPh sb="12" eb="13">
      <t>シャ</t>
    </rPh>
    <rPh sb="15" eb="16">
      <t>タイ</t>
    </rPh>
    <rPh sb="18" eb="19">
      <t>カズ</t>
    </rPh>
    <rPh sb="20" eb="22">
      <t>ケイジョウ</t>
    </rPh>
    <phoneticPr fontId="43"/>
  </si>
  <si>
    <t>資料：地域包括ケア課</t>
    <phoneticPr fontId="43"/>
  </si>
  <si>
    <t>7-6. 母子保健</t>
    <rPh sb="5" eb="7">
      <t>ボシ</t>
    </rPh>
    <rPh sb="7" eb="9">
      <t>ホケン</t>
    </rPh>
    <phoneticPr fontId="43"/>
  </si>
  <si>
    <t>（1）相談等の状況</t>
    <rPh sb="3" eb="5">
      <t>ソウダン</t>
    </rPh>
    <rPh sb="5" eb="6">
      <t>ナド</t>
    </rPh>
    <rPh sb="7" eb="9">
      <t>ジョウキョウ</t>
    </rPh>
    <phoneticPr fontId="43"/>
  </si>
  <si>
    <t>（単位：人）</t>
    <phoneticPr fontId="43"/>
  </si>
  <si>
    <t>母子健康
手帳交付</t>
    <rPh sb="0" eb="2">
      <t>ボシ</t>
    </rPh>
    <rPh sb="2" eb="4">
      <t>ケンコウ</t>
    </rPh>
    <rPh sb="5" eb="7">
      <t>テチョウ</t>
    </rPh>
    <rPh sb="7" eb="9">
      <t>コウフ</t>
    </rPh>
    <phoneticPr fontId="43"/>
  </si>
  <si>
    <t>乳幼児育児相談</t>
    <rPh sb="0" eb="3">
      <t>ニュウヨウジ</t>
    </rPh>
    <rPh sb="3" eb="5">
      <t>イクジ</t>
    </rPh>
    <rPh sb="5" eb="7">
      <t>ソウダン</t>
    </rPh>
    <phoneticPr fontId="43"/>
  </si>
  <si>
    <t>1歳6か月児・3歳児継続相談</t>
    <rPh sb="1" eb="2">
      <t>サイ</t>
    </rPh>
    <rPh sb="4" eb="5">
      <t>ゲツ</t>
    </rPh>
    <rPh sb="5" eb="6">
      <t>ジドウ</t>
    </rPh>
    <rPh sb="8" eb="10">
      <t>サイジ</t>
    </rPh>
    <rPh sb="10" eb="12">
      <t>ケイゾク</t>
    </rPh>
    <rPh sb="12" eb="14">
      <t>ソウダン</t>
    </rPh>
    <phoneticPr fontId="43"/>
  </si>
  <si>
    <t>特別発達相談</t>
    <rPh sb="0" eb="2">
      <t>トクベツ</t>
    </rPh>
    <rPh sb="2" eb="4">
      <t>ハッタツ</t>
    </rPh>
    <rPh sb="4" eb="6">
      <t>ソウダン</t>
    </rPh>
    <phoneticPr fontId="43"/>
  </si>
  <si>
    <t>総数</t>
    <rPh sb="0" eb="2">
      <t>ソウスウ</t>
    </rPh>
    <phoneticPr fontId="43"/>
  </si>
  <si>
    <t>乳児</t>
    <rPh sb="0" eb="2">
      <t>ニュウジ</t>
    </rPh>
    <phoneticPr fontId="43"/>
  </si>
  <si>
    <t>幼児</t>
    <rPh sb="0" eb="2">
      <t>ヨウジ</t>
    </rPh>
    <phoneticPr fontId="43"/>
  </si>
  <si>
    <t>実数</t>
    <rPh sb="0" eb="2">
      <t>ジッスウ</t>
    </rPh>
    <phoneticPr fontId="43"/>
  </si>
  <si>
    <t>延数</t>
    <rPh sb="0" eb="1">
      <t>ノ</t>
    </rPh>
    <rPh sb="1" eb="2">
      <t>カズ</t>
    </rPh>
    <phoneticPr fontId="43"/>
  </si>
  <si>
    <t>初回</t>
    <rPh sb="0" eb="2">
      <t>ショカイ</t>
    </rPh>
    <phoneticPr fontId="43"/>
  </si>
  <si>
    <t>回数</t>
    <rPh sb="0" eb="2">
      <t>カイスウ</t>
    </rPh>
    <phoneticPr fontId="43"/>
  </si>
  <si>
    <t>延数</t>
    <rPh sb="0" eb="1">
      <t>ノベ</t>
    </rPh>
    <rPh sb="1" eb="2">
      <t>スウ</t>
    </rPh>
    <phoneticPr fontId="43"/>
  </si>
  <si>
    <t>（注）乳幼児育児相談の総数にはその他（小中学生等）を含む。</t>
    <rPh sb="1" eb="2">
      <t>チュウイ</t>
    </rPh>
    <rPh sb="3" eb="6">
      <t>ニュウヨウジ</t>
    </rPh>
    <rPh sb="6" eb="8">
      <t>イクジ</t>
    </rPh>
    <rPh sb="8" eb="10">
      <t>ソウダン</t>
    </rPh>
    <rPh sb="11" eb="13">
      <t>ソウスウ</t>
    </rPh>
    <rPh sb="15" eb="18">
      <t>ソノタ</t>
    </rPh>
    <rPh sb="19" eb="23">
      <t>ショウチュウガクセイ</t>
    </rPh>
    <rPh sb="23" eb="24">
      <t>トウ</t>
    </rPh>
    <rPh sb="26" eb="27">
      <t>フク</t>
    </rPh>
    <phoneticPr fontId="43"/>
  </si>
  <si>
    <t>資料：健康づくり推進課</t>
    <rPh sb="0" eb="2">
      <t>シリョウ</t>
    </rPh>
    <rPh sb="3" eb="5">
      <t>ケンコウ</t>
    </rPh>
    <rPh sb="8" eb="10">
      <t>スイシン</t>
    </rPh>
    <rPh sb="10" eb="11">
      <t>カ</t>
    </rPh>
    <phoneticPr fontId="43"/>
  </si>
  <si>
    <t>（2）４か月児健康診査状況</t>
    <rPh sb="4" eb="6">
      <t>カゲツ</t>
    </rPh>
    <rPh sb="6" eb="7">
      <t>ジドウ</t>
    </rPh>
    <rPh sb="7" eb="9">
      <t>ケンコウ</t>
    </rPh>
    <rPh sb="9" eb="11">
      <t>シンサ</t>
    </rPh>
    <rPh sb="11" eb="13">
      <t>ジョウキョウ</t>
    </rPh>
    <phoneticPr fontId="43"/>
  </si>
  <si>
    <t>（単位：人、％）</t>
    <rPh sb="1" eb="3">
      <t>タンイ</t>
    </rPh>
    <rPh sb="4" eb="5">
      <t>ヒト</t>
    </rPh>
    <phoneticPr fontId="43"/>
  </si>
  <si>
    <t>該当者</t>
    <rPh sb="0" eb="3">
      <t>ガイトウシャ</t>
    </rPh>
    <phoneticPr fontId="43"/>
  </si>
  <si>
    <t>受診数</t>
    <rPh sb="0" eb="2">
      <t>ジュシン</t>
    </rPh>
    <rPh sb="2" eb="3">
      <t>カズ</t>
    </rPh>
    <phoneticPr fontId="43"/>
  </si>
  <si>
    <t>受診率</t>
    <rPh sb="0" eb="2">
      <t>ジュシン</t>
    </rPh>
    <rPh sb="2" eb="3">
      <t>リツ</t>
    </rPh>
    <phoneticPr fontId="43"/>
  </si>
  <si>
    <t>経過観
察者数</t>
    <rPh sb="0" eb="2">
      <t>ケイカ</t>
    </rPh>
    <rPh sb="2" eb="3">
      <t>カン</t>
    </rPh>
    <rPh sb="4" eb="5">
      <t>サツ</t>
    </rPh>
    <rPh sb="5" eb="6">
      <t>シャ</t>
    </rPh>
    <rPh sb="6" eb="7">
      <t>スウ</t>
    </rPh>
    <phoneticPr fontId="43"/>
  </si>
  <si>
    <t>経過観
察者率</t>
    <rPh sb="0" eb="2">
      <t>ケイカ</t>
    </rPh>
    <rPh sb="2" eb="6">
      <t>カンサツシャ</t>
    </rPh>
    <rPh sb="6" eb="7">
      <t>リツ</t>
    </rPh>
    <phoneticPr fontId="43"/>
  </si>
  <si>
    <t>経過観察内訳</t>
    <rPh sb="0" eb="2">
      <t>ケイカ</t>
    </rPh>
    <rPh sb="2" eb="4">
      <t>カンサツ</t>
    </rPh>
    <rPh sb="4" eb="6">
      <t>ウチワケ</t>
    </rPh>
    <phoneticPr fontId="43"/>
  </si>
  <si>
    <t>発達</t>
    <rPh sb="0" eb="2">
      <t>ハッタツ</t>
    </rPh>
    <phoneticPr fontId="43"/>
  </si>
  <si>
    <t>発育</t>
    <rPh sb="0" eb="2">
      <t>ハツイク</t>
    </rPh>
    <phoneticPr fontId="43"/>
  </si>
  <si>
    <t>疾病</t>
    <rPh sb="0" eb="2">
      <t>シッペイ</t>
    </rPh>
    <phoneticPr fontId="43"/>
  </si>
  <si>
    <t>聴力</t>
    <rPh sb="0" eb="2">
      <t>チョウリョク</t>
    </rPh>
    <phoneticPr fontId="43"/>
  </si>
  <si>
    <t>（注）経過観察内訳は重複している場合があるため、経過観察者数≦経過観察内訳となる。</t>
    <rPh sb="1" eb="2">
      <t>チュウ</t>
    </rPh>
    <rPh sb="3" eb="5">
      <t>ケイカ</t>
    </rPh>
    <rPh sb="5" eb="7">
      <t>カンサツ</t>
    </rPh>
    <rPh sb="7" eb="9">
      <t>ウチワケ</t>
    </rPh>
    <rPh sb="10" eb="12">
      <t>チョウフク</t>
    </rPh>
    <rPh sb="16" eb="18">
      <t>バアイ</t>
    </rPh>
    <rPh sb="24" eb="26">
      <t>ケイカ</t>
    </rPh>
    <rPh sb="26" eb="28">
      <t>カンサツ</t>
    </rPh>
    <rPh sb="28" eb="29">
      <t>シャ</t>
    </rPh>
    <rPh sb="29" eb="30">
      <t>スウ</t>
    </rPh>
    <rPh sb="31" eb="33">
      <t>ケイカ</t>
    </rPh>
    <rPh sb="33" eb="35">
      <t>カンサツ</t>
    </rPh>
    <rPh sb="35" eb="37">
      <t>ウチワケ</t>
    </rPh>
    <phoneticPr fontId="43"/>
  </si>
  <si>
    <t>（3）10か月児健康診査状況</t>
    <rPh sb="5" eb="7">
      <t>カゲツ</t>
    </rPh>
    <rPh sb="7" eb="8">
      <t>ジドウ</t>
    </rPh>
    <rPh sb="8" eb="10">
      <t>ケンコウ</t>
    </rPh>
    <rPh sb="10" eb="12">
      <t>シンサ</t>
    </rPh>
    <rPh sb="12" eb="14">
      <t>ジョウキョウ</t>
    </rPh>
    <phoneticPr fontId="43"/>
  </si>
  <si>
    <t>（4）１歳６か月児健康診査状況</t>
    <rPh sb="4" eb="5">
      <t>サイ</t>
    </rPh>
    <rPh sb="6" eb="8">
      <t>カゲツ</t>
    </rPh>
    <rPh sb="8" eb="9">
      <t>ジドウ</t>
    </rPh>
    <rPh sb="9" eb="11">
      <t>ケンコウ</t>
    </rPh>
    <rPh sb="11" eb="13">
      <t>シンサ</t>
    </rPh>
    <rPh sb="13" eb="15">
      <t>ジョウキョウ</t>
    </rPh>
    <phoneticPr fontId="43"/>
  </si>
  <si>
    <t>経過観
察者数</t>
    <rPh sb="0" eb="2">
      <t>ケイカ</t>
    </rPh>
    <rPh sb="2" eb="6">
      <t>カンサツシャ</t>
    </rPh>
    <rPh sb="6" eb="7">
      <t>スウ</t>
    </rPh>
    <phoneticPr fontId="43"/>
  </si>
  <si>
    <t>歯科</t>
    <rPh sb="0" eb="2">
      <t>シカ</t>
    </rPh>
    <phoneticPr fontId="43"/>
  </si>
  <si>
    <t>身体面</t>
  </si>
  <si>
    <t>精神面</t>
  </si>
  <si>
    <t>両面</t>
  </si>
  <si>
    <t>むし歯</t>
    <rPh sb="2" eb="3">
      <t>バ</t>
    </rPh>
    <phoneticPr fontId="43"/>
  </si>
  <si>
    <t>（5）３歳児健康診査状況</t>
    <phoneticPr fontId="43"/>
  </si>
  <si>
    <t>（単位：人、％）</t>
  </si>
  <si>
    <t>年　度</t>
    <phoneticPr fontId="43"/>
  </si>
  <si>
    <t>該当者</t>
  </si>
  <si>
    <t>受診数</t>
  </si>
  <si>
    <t>受診率</t>
  </si>
  <si>
    <t>経過観
察者数</t>
    <phoneticPr fontId="46"/>
  </si>
  <si>
    <t>経過観察内訳</t>
  </si>
  <si>
    <t>歯科</t>
  </si>
  <si>
    <t>検尿</t>
  </si>
  <si>
    <t>むし歯</t>
  </si>
  <si>
    <t>２次</t>
  </si>
  <si>
    <t>（6）母子訪問活動</t>
    <rPh sb="3" eb="5">
      <t>ボシ</t>
    </rPh>
    <rPh sb="5" eb="7">
      <t>ホウモン</t>
    </rPh>
    <rPh sb="7" eb="9">
      <t>カツドウ</t>
    </rPh>
    <phoneticPr fontId="43"/>
  </si>
  <si>
    <t>妊産婦</t>
    <rPh sb="0" eb="3">
      <t>ニンサンプ</t>
    </rPh>
    <phoneticPr fontId="43"/>
  </si>
  <si>
    <t>新生児</t>
    <rPh sb="0" eb="3">
      <t>シンセイジ</t>
    </rPh>
    <phoneticPr fontId="43"/>
  </si>
  <si>
    <t>未熟児</t>
    <rPh sb="0" eb="3">
      <t>ミジュクジ</t>
    </rPh>
    <phoneticPr fontId="43"/>
  </si>
  <si>
    <t>乳　児</t>
    <rPh sb="0" eb="1">
      <t>チチ</t>
    </rPh>
    <rPh sb="2" eb="3">
      <t>コ</t>
    </rPh>
    <phoneticPr fontId="43"/>
  </si>
  <si>
    <t>幼児</t>
    <rPh sb="0" eb="1">
      <t>ヨウ</t>
    </rPh>
    <rPh sb="1" eb="2">
      <t>コ</t>
    </rPh>
    <phoneticPr fontId="43"/>
  </si>
  <si>
    <t>（注）（　）は助産師会委託による妊産婦・新生児訪問</t>
    <rPh sb="1" eb="2">
      <t>チュウ</t>
    </rPh>
    <rPh sb="7" eb="10">
      <t>ジョサンシ</t>
    </rPh>
    <rPh sb="10" eb="11">
      <t>カイ</t>
    </rPh>
    <rPh sb="11" eb="13">
      <t>イタク</t>
    </rPh>
    <rPh sb="16" eb="19">
      <t>ニンサンプ</t>
    </rPh>
    <rPh sb="20" eb="23">
      <t>シンセイジ</t>
    </rPh>
    <rPh sb="23" eb="25">
      <t>ホウモン</t>
    </rPh>
    <phoneticPr fontId="43"/>
  </si>
  <si>
    <t>資料：健康づくり推進課</t>
    <rPh sb="0" eb="1">
      <t>シ</t>
    </rPh>
    <rPh sb="1" eb="2">
      <t>リョウ</t>
    </rPh>
    <rPh sb="3" eb="5">
      <t>ケンコウ</t>
    </rPh>
    <rPh sb="8" eb="10">
      <t>スイシン</t>
    </rPh>
    <rPh sb="10" eb="11">
      <t>カ</t>
    </rPh>
    <phoneticPr fontId="43"/>
  </si>
  <si>
    <t>7-7. 健康づくり事業</t>
    <rPh sb="5" eb="7">
      <t>ケンコウ</t>
    </rPh>
    <rPh sb="10" eb="12">
      <t>ジギョウ</t>
    </rPh>
    <phoneticPr fontId="43"/>
  </si>
  <si>
    <t>（1）成人保健</t>
    <rPh sb="3" eb="5">
      <t>セイジン</t>
    </rPh>
    <rPh sb="5" eb="7">
      <t>ホケン</t>
    </rPh>
    <phoneticPr fontId="43"/>
  </si>
  <si>
    <t>成人健康教育</t>
    <rPh sb="0" eb="2">
      <t>セイジン</t>
    </rPh>
    <rPh sb="2" eb="4">
      <t>ケンコウ</t>
    </rPh>
    <rPh sb="4" eb="6">
      <t>キョウイク</t>
    </rPh>
    <phoneticPr fontId="43"/>
  </si>
  <si>
    <t>ハッポちゃん体操普及</t>
    <rPh sb="6" eb="8">
      <t>タイソウ</t>
    </rPh>
    <rPh sb="8" eb="10">
      <t>フキュウ</t>
    </rPh>
    <phoneticPr fontId="43"/>
  </si>
  <si>
    <t>健康体操教室</t>
    <rPh sb="0" eb="2">
      <t>ケンコウ</t>
    </rPh>
    <rPh sb="2" eb="4">
      <t>タイソウ</t>
    </rPh>
    <rPh sb="4" eb="6">
      <t>キョウシツ</t>
    </rPh>
    <phoneticPr fontId="43"/>
  </si>
  <si>
    <t>（再掲）</t>
  </si>
  <si>
    <t>（注）成人健康教育は、地区健康教育等を含んでいる。</t>
    <rPh sb="1" eb="2">
      <t>チュウ</t>
    </rPh>
    <rPh sb="3" eb="5">
      <t>セイジン</t>
    </rPh>
    <rPh sb="5" eb="7">
      <t>ケンコウ</t>
    </rPh>
    <rPh sb="7" eb="8">
      <t>キョウ</t>
    </rPh>
    <rPh sb="8" eb="9">
      <t>イク</t>
    </rPh>
    <rPh sb="11" eb="13">
      <t>チク</t>
    </rPh>
    <rPh sb="13" eb="15">
      <t>ケンコウ</t>
    </rPh>
    <rPh sb="15" eb="18">
      <t>キョウイクトウ</t>
    </rPh>
    <rPh sb="19" eb="20">
      <t>フク</t>
    </rPh>
    <phoneticPr fontId="43"/>
  </si>
  <si>
    <t>（2）母子保健</t>
    <rPh sb="3" eb="5">
      <t>ボシ</t>
    </rPh>
    <rPh sb="5" eb="7">
      <t>ホケン</t>
    </rPh>
    <phoneticPr fontId="43"/>
  </si>
  <si>
    <t>母親学級・両親学級</t>
    <phoneticPr fontId="46"/>
  </si>
  <si>
    <t>3日間参加</t>
    <rPh sb="1" eb="3">
      <t>カカン</t>
    </rPh>
    <rPh sb="3" eb="5">
      <t>サンカ</t>
    </rPh>
    <phoneticPr fontId="43"/>
  </si>
  <si>
    <t>3日目のみ参加</t>
    <rPh sb="1" eb="3">
      <t>カメ</t>
    </rPh>
    <rPh sb="5" eb="7">
      <t>サンカ</t>
    </rPh>
    <phoneticPr fontId="43"/>
  </si>
  <si>
    <t xml:space="preserve"> (296 他8)</t>
    <phoneticPr fontId="3"/>
  </si>
  <si>
    <t>(134 他0)</t>
    <phoneticPr fontId="3"/>
  </si>
  <si>
    <t xml:space="preserve"> (293 他1)</t>
    <phoneticPr fontId="3"/>
  </si>
  <si>
    <t>(113 他1)</t>
    <phoneticPr fontId="3"/>
  </si>
  <si>
    <t xml:space="preserve"> (140他１)</t>
    <rPh sb="5" eb="6">
      <t>ホカ</t>
    </rPh>
    <phoneticPr fontId="1"/>
  </si>
  <si>
    <t>( 68 他1)</t>
    <rPh sb="5" eb="6">
      <t>ホカ</t>
    </rPh>
    <phoneticPr fontId="1"/>
  </si>
  <si>
    <t>（注）（ ）内は夫である。（再掲）</t>
    <rPh sb="1" eb="2">
      <t>チュウイ</t>
    </rPh>
    <rPh sb="6" eb="7">
      <t>ナイ</t>
    </rPh>
    <rPh sb="8" eb="9">
      <t>フウフ</t>
    </rPh>
    <rPh sb="14" eb="15">
      <t>サイ</t>
    </rPh>
    <rPh sb="15" eb="16">
      <t>ケイ</t>
    </rPh>
    <phoneticPr fontId="43"/>
  </si>
  <si>
    <t>7-8. 栄養指導</t>
    <phoneticPr fontId="43"/>
  </si>
  <si>
    <t>母親学級</t>
  </si>
  <si>
    <t>離乳食指導</t>
  </si>
  <si>
    <t>1歳6か月児</t>
  </si>
  <si>
    <t>3歳児</t>
  </si>
  <si>
    <t>成人健康教室</t>
  </si>
  <si>
    <t>その他</t>
  </si>
  <si>
    <t>357(母子分)</t>
  </si>
  <si>
    <t>251(母子分)</t>
    <phoneticPr fontId="3"/>
  </si>
  <si>
    <t>7-9. 移動献血車による献血実施状況</t>
    <rPh sb="5" eb="7">
      <t>イドウ</t>
    </rPh>
    <rPh sb="7" eb="9">
      <t>ケンケツ</t>
    </rPh>
    <rPh sb="9" eb="10">
      <t>シャ</t>
    </rPh>
    <rPh sb="13" eb="15">
      <t>ケンケツ</t>
    </rPh>
    <rPh sb="15" eb="17">
      <t>ジッシ</t>
    </rPh>
    <rPh sb="17" eb="19">
      <t>ジョウキョウ</t>
    </rPh>
    <phoneticPr fontId="43"/>
  </si>
  <si>
    <t>受付者数</t>
    <rPh sb="0" eb="1">
      <t>ウケ</t>
    </rPh>
    <rPh sb="1" eb="2">
      <t>ヅケ</t>
    </rPh>
    <phoneticPr fontId="43"/>
  </si>
  <si>
    <t>献　血　者　数</t>
    <rPh sb="0" eb="1">
      <t>ケン</t>
    </rPh>
    <rPh sb="2" eb="3">
      <t>チ</t>
    </rPh>
    <rPh sb="4" eb="5">
      <t>シャ</t>
    </rPh>
    <rPh sb="6" eb="7">
      <t>カズ</t>
    </rPh>
    <phoneticPr fontId="43"/>
  </si>
  <si>
    <t>200ml</t>
    <phoneticPr fontId="43"/>
  </si>
  <si>
    <t>400ml</t>
    <phoneticPr fontId="43"/>
  </si>
  <si>
    <t>成　分</t>
    <rPh sb="0" eb="1">
      <t>シゲル</t>
    </rPh>
    <rPh sb="2" eb="3">
      <t>ブン</t>
    </rPh>
    <phoneticPr fontId="43"/>
  </si>
  <si>
    <t>平成30</t>
    <phoneticPr fontId="43"/>
  </si>
  <si>
    <t>資料：保健所・生活衛生課</t>
    <rPh sb="3" eb="6">
      <t>ホケンジョ</t>
    </rPh>
    <rPh sb="7" eb="9">
      <t>セイカツ</t>
    </rPh>
    <rPh sb="9" eb="12">
      <t>エイセイカ</t>
    </rPh>
    <rPh sb="11" eb="12">
      <t>カ</t>
    </rPh>
    <phoneticPr fontId="43"/>
  </si>
  <si>
    <t>7-10. 結核新登録者数</t>
    <rPh sb="6" eb="8">
      <t>ケッカク</t>
    </rPh>
    <rPh sb="8" eb="9">
      <t>シン</t>
    </rPh>
    <rPh sb="9" eb="11">
      <t>トウロク</t>
    </rPh>
    <rPh sb="11" eb="12">
      <t>シャ</t>
    </rPh>
    <rPh sb="12" eb="13">
      <t>スウ</t>
    </rPh>
    <phoneticPr fontId="43"/>
  </si>
  <si>
    <t>各年12月31日</t>
    <rPh sb="0" eb="1">
      <t>カク</t>
    </rPh>
    <rPh sb="1" eb="2">
      <t>ネン</t>
    </rPh>
    <phoneticPr fontId="3"/>
  </si>
  <si>
    <t>(単位：人)</t>
    <phoneticPr fontId="43"/>
  </si>
  <si>
    <t>総　数</t>
    <rPh sb="0" eb="1">
      <t>フサ</t>
    </rPh>
    <rPh sb="2" eb="3">
      <t>カズ</t>
    </rPh>
    <phoneticPr fontId="43"/>
  </si>
  <si>
    <t>肺 結 核 活 動 性</t>
    <rPh sb="0" eb="1">
      <t>ハイ</t>
    </rPh>
    <rPh sb="2" eb="3">
      <t>ムスブ</t>
    </rPh>
    <rPh sb="4" eb="5">
      <t>カク</t>
    </rPh>
    <rPh sb="6" eb="7">
      <t>カツ</t>
    </rPh>
    <rPh sb="8" eb="9">
      <t>ドウ</t>
    </rPh>
    <rPh sb="10" eb="11">
      <t>セイ</t>
    </rPh>
    <phoneticPr fontId="43"/>
  </si>
  <si>
    <t>肺外結核
活動性</t>
    <rPh sb="0" eb="1">
      <t>ハイ</t>
    </rPh>
    <rPh sb="1" eb="2">
      <t>ソト</t>
    </rPh>
    <rPh sb="2" eb="4">
      <t>ケッカク</t>
    </rPh>
    <rPh sb="5" eb="8">
      <t>カツドウセイ</t>
    </rPh>
    <phoneticPr fontId="43"/>
  </si>
  <si>
    <t>不活動性
結核</t>
    <rPh sb="0" eb="1">
      <t>フ</t>
    </rPh>
    <rPh sb="1" eb="4">
      <t>カツドウセイ</t>
    </rPh>
    <rPh sb="5" eb="7">
      <t>ケッカク</t>
    </rPh>
    <phoneticPr fontId="43"/>
  </si>
  <si>
    <t>活動性
不明</t>
    <rPh sb="0" eb="3">
      <t>カツドウセイ</t>
    </rPh>
    <rPh sb="4" eb="6">
      <t>フメイ</t>
    </rPh>
    <phoneticPr fontId="43"/>
  </si>
  <si>
    <t>潜在性結核感染症（別掲）</t>
    <rPh sb="0" eb="3">
      <t>センザイセイ</t>
    </rPh>
    <rPh sb="3" eb="5">
      <t>ケッカク</t>
    </rPh>
    <rPh sb="5" eb="8">
      <t>カンセンショウ</t>
    </rPh>
    <rPh sb="9" eb="11">
      <t>ベッケイ</t>
    </rPh>
    <phoneticPr fontId="43"/>
  </si>
  <si>
    <t>小計</t>
    <rPh sb="0" eb="1">
      <t>ショウ</t>
    </rPh>
    <rPh sb="1" eb="2">
      <t>ケイ</t>
    </rPh>
    <phoneticPr fontId="43"/>
  </si>
  <si>
    <t>喀痰塗抹
陽性</t>
    <rPh sb="0" eb="2">
      <t>カクタン</t>
    </rPh>
    <rPh sb="2" eb="3">
      <t>ト</t>
    </rPh>
    <rPh sb="3" eb="4">
      <t>マツ</t>
    </rPh>
    <rPh sb="5" eb="7">
      <t>ヨウセイ</t>
    </rPh>
    <phoneticPr fontId="43"/>
  </si>
  <si>
    <t>その他の結核
菌陽性</t>
    <rPh sb="2" eb="3">
      <t>タ</t>
    </rPh>
    <rPh sb="4" eb="6">
      <t>ケッカク</t>
    </rPh>
    <rPh sb="7" eb="8">
      <t>キン</t>
    </rPh>
    <rPh sb="8" eb="10">
      <t>ヨウセイ</t>
    </rPh>
    <phoneticPr fontId="43"/>
  </si>
  <si>
    <t>菌陰性
その他</t>
    <rPh sb="0" eb="1">
      <t>キン</t>
    </rPh>
    <rPh sb="1" eb="3">
      <t>インセイ</t>
    </rPh>
    <rPh sb="6" eb="7">
      <t>タ</t>
    </rPh>
    <phoneticPr fontId="43"/>
  </si>
  <si>
    <t>資料：保健所・感染症保健対策課</t>
    <rPh sb="0" eb="2">
      <t>シリョウ</t>
    </rPh>
    <rPh sb="3" eb="6">
      <t>ホケンジョ</t>
    </rPh>
    <rPh sb="7" eb="10">
      <t>カンセンショウ</t>
    </rPh>
    <rPh sb="10" eb="12">
      <t>ホケン</t>
    </rPh>
    <rPh sb="12" eb="14">
      <t>タイサク</t>
    </rPh>
    <rPh sb="14" eb="15">
      <t>カ</t>
    </rPh>
    <phoneticPr fontId="43"/>
  </si>
  <si>
    <t>7-11. 結核患者登録者数（年末時）</t>
    <rPh sb="6" eb="8">
      <t>ケッカク</t>
    </rPh>
    <rPh sb="8" eb="10">
      <t>カンジャ</t>
    </rPh>
    <rPh sb="10" eb="13">
      <t>トウロクシャ</t>
    </rPh>
    <rPh sb="13" eb="14">
      <t>スウ</t>
    </rPh>
    <rPh sb="15" eb="17">
      <t>ネンマツ</t>
    </rPh>
    <rPh sb="17" eb="18">
      <t>ジ</t>
    </rPh>
    <phoneticPr fontId="43"/>
  </si>
  <si>
    <t>7-12. 結核健康診断受診状況</t>
    <phoneticPr fontId="43"/>
  </si>
  <si>
    <t>年　</t>
  </si>
  <si>
    <t>受診者</t>
    <phoneticPr fontId="43"/>
  </si>
  <si>
    <t>精密検査受診者</t>
  </si>
  <si>
    <t>肺結核</t>
    <rPh sb="0" eb="3">
      <t>ハイケッカク</t>
    </rPh>
    <phoneticPr fontId="43"/>
  </si>
  <si>
    <t>7-13. 予防接種実施状況</t>
    <phoneticPr fontId="43"/>
  </si>
  <si>
    <t>令和2年度</t>
    <rPh sb="0" eb="2">
      <t>レイワ</t>
    </rPh>
    <rPh sb="3" eb="5">
      <t>ネンド</t>
    </rPh>
    <phoneticPr fontId="43"/>
  </si>
  <si>
    <t>種　　　　　　別</t>
  </si>
  <si>
    <t>該当者数</t>
  </si>
  <si>
    <t>接種者数</t>
    <rPh sb="0" eb="2">
      <t>セッシュ</t>
    </rPh>
    <phoneticPr fontId="43"/>
  </si>
  <si>
    <t>接種率</t>
    <rPh sb="0" eb="2">
      <t>セッシュ</t>
    </rPh>
    <phoneticPr fontId="43"/>
  </si>
  <si>
    <t>乳幼児</t>
  </si>
  <si>
    <t>ロタ（１価）</t>
    <rPh sb="4" eb="5">
      <t>アタイ</t>
    </rPh>
    <phoneticPr fontId="1"/>
  </si>
  <si>
    <t>ロタ（５価）</t>
    <rPh sb="4" eb="5">
      <t>アタイ</t>
    </rPh>
    <phoneticPr fontId="1"/>
  </si>
  <si>
    <t>B型肝炎（1回目）</t>
    <rPh sb="1" eb="2">
      <t>ガタ</t>
    </rPh>
    <rPh sb="2" eb="4">
      <t>カンエン</t>
    </rPh>
    <rPh sb="6" eb="8">
      <t>カイメ</t>
    </rPh>
    <phoneticPr fontId="43"/>
  </si>
  <si>
    <t>B型肝炎（2回目）</t>
    <rPh sb="1" eb="2">
      <t>ガタ</t>
    </rPh>
    <rPh sb="2" eb="4">
      <t>カンエン</t>
    </rPh>
    <rPh sb="6" eb="8">
      <t>カイメ</t>
    </rPh>
    <phoneticPr fontId="43"/>
  </si>
  <si>
    <t>B型肝炎（3回目）</t>
    <rPh sb="1" eb="2">
      <t>ガタ</t>
    </rPh>
    <rPh sb="2" eb="4">
      <t>カンエン</t>
    </rPh>
    <rPh sb="6" eb="8">
      <t>カイメ</t>
    </rPh>
    <phoneticPr fontId="43"/>
  </si>
  <si>
    <t>ヒブ（初回）</t>
    <rPh sb="3" eb="5">
      <t>ショカイ</t>
    </rPh>
    <phoneticPr fontId="43"/>
  </si>
  <si>
    <t>ヒブ（追加）</t>
    <rPh sb="3" eb="5">
      <t>ツイカ</t>
    </rPh>
    <phoneticPr fontId="43"/>
  </si>
  <si>
    <t>小児用肺炎球菌（初回）</t>
    <rPh sb="0" eb="3">
      <t>ショウニヨウ</t>
    </rPh>
    <rPh sb="3" eb="5">
      <t>ハイエン</t>
    </rPh>
    <rPh sb="5" eb="7">
      <t>キュウキン</t>
    </rPh>
    <rPh sb="8" eb="10">
      <t>ショカイ</t>
    </rPh>
    <phoneticPr fontId="43"/>
  </si>
  <si>
    <t>小児用肺炎球菌（追加）</t>
    <rPh sb="0" eb="3">
      <t>ショウニヨウ</t>
    </rPh>
    <rPh sb="3" eb="5">
      <t>ハイエン</t>
    </rPh>
    <rPh sb="5" eb="7">
      <t>キュウキン</t>
    </rPh>
    <rPh sb="8" eb="10">
      <t>ツイカ</t>
    </rPh>
    <phoneticPr fontId="43"/>
  </si>
  <si>
    <t>ＢＣＧ</t>
    <phoneticPr fontId="43"/>
  </si>
  <si>
    <t>ポリオ　（初回）</t>
    <rPh sb="5" eb="7">
      <t>ショカイ</t>
    </rPh>
    <phoneticPr fontId="43"/>
  </si>
  <si>
    <t>ポリオ　（追加）</t>
    <rPh sb="5" eb="7">
      <t>ツイカ</t>
    </rPh>
    <phoneticPr fontId="43"/>
  </si>
  <si>
    <t>４種混合（1期初回）</t>
    <phoneticPr fontId="43"/>
  </si>
  <si>
    <t>４種混合（1期追加）</t>
    <rPh sb="1" eb="2">
      <t>シュ</t>
    </rPh>
    <rPh sb="2" eb="4">
      <t>コンゴウ</t>
    </rPh>
    <rPh sb="6" eb="7">
      <t>キ</t>
    </rPh>
    <rPh sb="7" eb="9">
      <t>ツイカ</t>
    </rPh>
    <phoneticPr fontId="43"/>
  </si>
  <si>
    <t>麻しん（はしか）・風しん（1期）</t>
    <rPh sb="9" eb="10">
      <t>フウ</t>
    </rPh>
    <rPh sb="14" eb="15">
      <t>キ</t>
    </rPh>
    <phoneticPr fontId="43"/>
  </si>
  <si>
    <t>麻しん（はしか）・風しん（2期）</t>
    <rPh sb="9" eb="10">
      <t>フウ</t>
    </rPh>
    <rPh sb="14" eb="15">
      <t>キ</t>
    </rPh>
    <phoneticPr fontId="43"/>
  </si>
  <si>
    <t>水痘</t>
    <rPh sb="0" eb="2">
      <t>スイトウ</t>
    </rPh>
    <phoneticPr fontId="43"/>
  </si>
  <si>
    <t>日本脳炎（1期初回）</t>
    <phoneticPr fontId="46"/>
  </si>
  <si>
    <t>日本脳炎（1期追加）</t>
    <phoneticPr fontId="46"/>
  </si>
  <si>
    <t>児童等</t>
    <rPh sb="0" eb="2">
      <t>ジドウ</t>
    </rPh>
    <rPh sb="2" eb="3">
      <t>トウ</t>
    </rPh>
    <phoneticPr fontId="43"/>
  </si>
  <si>
    <t>日本脳炎（2期）</t>
    <rPh sb="6" eb="7">
      <t>キ</t>
    </rPh>
    <phoneticPr fontId="43"/>
  </si>
  <si>
    <t>２種混合（2期）</t>
    <phoneticPr fontId="43"/>
  </si>
  <si>
    <t>子宮頸がん予防</t>
    <rPh sb="0" eb="2">
      <t>シキュウ</t>
    </rPh>
    <rPh sb="2" eb="3">
      <t>ケイ</t>
    </rPh>
    <rPh sb="5" eb="7">
      <t>ヨボウ</t>
    </rPh>
    <phoneticPr fontId="43"/>
  </si>
  <si>
    <t>高齢者</t>
    <phoneticPr fontId="43"/>
  </si>
  <si>
    <t>インフルエンザ</t>
    <phoneticPr fontId="43"/>
  </si>
  <si>
    <t>肺炎球菌</t>
    <rPh sb="0" eb="2">
      <t>ハイエン</t>
    </rPh>
    <rPh sb="2" eb="4">
      <t>キュウキン</t>
    </rPh>
    <phoneticPr fontId="43"/>
  </si>
  <si>
    <t>（注1）H24.11.1～４種混合（３種混合+不活化ポリオ）ワクチン使用開始</t>
    <rPh sb="1" eb="2">
      <t>チュウ</t>
    </rPh>
    <rPh sb="14" eb="15">
      <t>シュ</t>
    </rPh>
    <rPh sb="15" eb="17">
      <t>コンゴウ</t>
    </rPh>
    <rPh sb="19" eb="20">
      <t>シュ</t>
    </rPh>
    <rPh sb="20" eb="22">
      <t>コンゴウ</t>
    </rPh>
    <rPh sb="23" eb="24">
      <t>フ</t>
    </rPh>
    <rPh sb="24" eb="26">
      <t>カツカ</t>
    </rPh>
    <rPh sb="34" eb="36">
      <t>シヨウ</t>
    </rPh>
    <rPh sb="36" eb="38">
      <t>カイシ</t>
    </rPh>
    <phoneticPr fontId="43"/>
  </si>
  <si>
    <t>（注2）H25.6.14　子宮頸がん予防ワクチン接種の積極的勧奨差し控えの勧告</t>
    <rPh sb="1" eb="2">
      <t>チュウ</t>
    </rPh>
    <rPh sb="13" eb="15">
      <t>シキュウ</t>
    </rPh>
    <rPh sb="15" eb="16">
      <t>ケイ</t>
    </rPh>
    <rPh sb="18" eb="20">
      <t>ヨボウ</t>
    </rPh>
    <rPh sb="24" eb="26">
      <t>セッシュ</t>
    </rPh>
    <rPh sb="27" eb="30">
      <t>セッキョクテキ</t>
    </rPh>
    <rPh sb="30" eb="32">
      <t>カンショウ</t>
    </rPh>
    <rPh sb="32" eb="33">
      <t>サ</t>
    </rPh>
    <rPh sb="34" eb="35">
      <t>ヒカ</t>
    </rPh>
    <rPh sb="37" eb="39">
      <t>カンコク</t>
    </rPh>
    <phoneticPr fontId="43"/>
  </si>
  <si>
    <t>（注3）注1のとおり、４種混合が開始となったことから、ポリオ単独の該当者数は不詳</t>
    <rPh sb="1" eb="2">
      <t>チュウ</t>
    </rPh>
    <rPh sb="4" eb="5">
      <t>チュウ</t>
    </rPh>
    <rPh sb="12" eb="13">
      <t>シュ</t>
    </rPh>
    <rPh sb="13" eb="15">
      <t>コンゴウ</t>
    </rPh>
    <rPh sb="16" eb="18">
      <t>カイシ</t>
    </rPh>
    <rPh sb="30" eb="32">
      <t>タンドク</t>
    </rPh>
    <rPh sb="33" eb="36">
      <t>ガイトウシャ</t>
    </rPh>
    <rPh sb="36" eb="37">
      <t>スウ</t>
    </rPh>
    <rPh sb="38" eb="40">
      <t>フショウ</t>
    </rPh>
    <phoneticPr fontId="43"/>
  </si>
  <si>
    <t>（注4) 水痘が平成26年10月1日から開始</t>
    <rPh sb="1" eb="2">
      <t>チュウ</t>
    </rPh>
    <rPh sb="5" eb="7">
      <t>スイトウ</t>
    </rPh>
    <rPh sb="8" eb="10">
      <t>ヘイセイ</t>
    </rPh>
    <rPh sb="12" eb="13">
      <t>ネン</t>
    </rPh>
    <rPh sb="15" eb="16">
      <t>ガツ</t>
    </rPh>
    <rPh sb="17" eb="18">
      <t>ニチ</t>
    </rPh>
    <rPh sb="20" eb="22">
      <t>カイシ</t>
    </rPh>
    <phoneticPr fontId="1"/>
  </si>
  <si>
    <t>（注5）B型肝炎が平成28年10月1日から開始</t>
    <rPh sb="1" eb="2">
      <t>チュウ</t>
    </rPh>
    <phoneticPr fontId="1"/>
  </si>
  <si>
    <t>（注6）ロタが令和2年10月1日から開始</t>
    <rPh sb="1" eb="2">
      <t>チュウ</t>
    </rPh>
    <rPh sb="7" eb="9">
      <t>レイワ</t>
    </rPh>
    <phoneticPr fontId="1"/>
  </si>
  <si>
    <t>7-14. 施設の規模</t>
    <rPh sb="6" eb="8">
      <t>シセツ</t>
    </rPh>
    <rPh sb="9" eb="11">
      <t>キボ</t>
    </rPh>
    <phoneticPr fontId="43"/>
  </si>
  <si>
    <t>令和3年3月31日</t>
    <rPh sb="0" eb="2">
      <t>レイワ</t>
    </rPh>
    <rPh sb="3" eb="4">
      <t>ネン</t>
    </rPh>
    <phoneticPr fontId="3"/>
  </si>
  <si>
    <t>敷地面積（㎡）</t>
    <rPh sb="0" eb="2">
      <t>シキチ</t>
    </rPh>
    <rPh sb="2" eb="4">
      <t>メンセキ</t>
    </rPh>
    <phoneticPr fontId="43"/>
  </si>
  <si>
    <t>床面積（㎡）</t>
    <rPh sb="0" eb="1">
      <t>ユカ</t>
    </rPh>
    <rPh sb="1" eb="3">
      <t>メンセキ</t>
    </rPh>
    <phoneticPr fontId="43"/>
  </si>
  <si>
    <t>病院本館</t>
    <rPh sb="0" eb="2">
      <t>ビョウイン</t>
    </rPh>
    <rPh sb="2" eb="4">
      <t>ホンカン</t>
    </rPh>
    <phoneticPr fontId="43"/>
  </si>
  <si>
    <t xml:space="preserve">}      </t>
    <phoneticPr fontId="43"/>
  </si>
  <si>
    <t>エネルギーセンター</t>
    <phoneticPr fontId="43"/>
  </si>
  <si>
    <t>研修センター</t>
    <rPh sb="0" eb="2">
      <t>ケンシュウ</t>
    </rPh>
    <phoneticPr fontId="43"/>
  </si>
  <si>
    <t>資料：市立病院</t>
    <rPh sb="0" eb="2">
      <t>シリョウ</t>
    </rPh>
    <rPh sb="3" eb="5">
      <t>シリツ</t>
    </rPh>
    <rPh sb="5" eb="7">
      <t>ビョウイン</t>
    </rPh>
    <phoneticPr fontId="43"/>
  </si>
  <si>
    <t>7-15. 年次別職員数</t>
    <phoneticPr fontId="43"/>
  </si>
  <si>
    <t>各年3月31日</t>
  </si>
  <si>
    <t>区  分</t>
    <phoneticPr fontId="3"/>
  </si>
  <si>
    <t>平成31年</t>
    <phoneticPr fontId="3"/>
  </si>
  <si>
    <t>令和2年</t>
    <rPh sb="0" eb="2">
      <t>レイワ</t>
    </rPh>
    <rPh sb="3" eb="4">
      <t>ネン</t>
    </rPh>
    <phoneticPr fontId="43"/>
  </si>
  <si>
    <t>3年</t>
    <rPh sb="1" eb="2">
      <t>ネン</t>
    </rPh>
    <phoneticPr fontId="43"/>
  </si>
  <si>
    <t>総  数</t>
    <phoneticPr fontId="3"/>
  </si>
  <si>
    <t>(内35)</t>
  </si>
  <si>
    <t>医  師</t>
  </si>
  <si>
    <t>(内1)</t>
  </si>
  <si>
    <t>看護師</t>
  </si>
  <si>
    <t>助産師</t>
  </si>
  <si>
    <t>(内28)</t>
  </si>
  <si>
    <t>准看護師</t>
  </si>
  <si>
    <t>医療技術員</t>
  </si>
  <si>
    <t>理学療法士</t>
  </si>
  <si>
    <t>作業療法士</t>
  </si>
  <si>
    <t>言語聴覚士</t>
    <rPh sb="0" eb="2">
      <t>ゲンゴ</t>
    </rPh>
    <rPh sb="2" eb="4">
      <t>チョウカク</t>
    </rPh>
    <rPh sb="4" eb="5">
      <t>シ</t>
    </rPh>
    <phoneticPr fontId="43"/>
  </si>
  <si>
    <t>診療放射線技師</t>
  </si>
  <si>
    <t>(内2)</t>
  </si>
  <si>
    <t>臨床検査技師</t>
  </si>
  <si>
    <t>臨床工学技師</t>
    <rPh sb="0" eb="2">
      <t>リンショウ</t>
    </rPh>
    <rPh sb="2" eb="4">
      <t>コウガク</t>
    </rPh>
    <rPh sb="4" eb="6">
      <t>ギシ</t>
    </rPh>
    <phoneticPr fontId="43"/>
  </si>
  <si>
    <t>薬剤師</t>
  </si>
  <si>
    <t>栄養士</t>
  </si>
  <si>
    <t>視能訓練士</t>
  </si>
  <si>
    <t>事務
職員</t>
  </si>
  <si>
    <t>事務職員</t>
  </si>
  <si>
    <t>技術職員</t>
  </si>
  <si>
    <t>その他
の職員</t>
  </si>
  <si>
    <t>調理師</t>
  </si>
  <si>
    <t>業務員</t>
  </si>
  <si>
    <t>（注）（　）内の数は育休者数</t>
    <rPh sb="1" eb="2">
      <t>チュウ</t>
    </rPh>
    <phoneticPr fontId="46"/>
  </si>
  <si>
    <t>資料：市立病院</t>
    <rPh sb="0" eb="2">
      <t>シリョウ</t>
    </rPh>
    <rPh sb="3" eb="7">
      <t>シリツビョウイン</t>
    </rPh>
    <rPh sb="5" eb="7">
      <t>ビョウイン</t>
    </rPh>
    <phoneticPr fontId="43"/>
  </si>
  <si>
    <t>7-16. 職員数の状況</t>
    <phoneticPr fontId="43"/>
  </si>
  <si>
    <t>令和3年3月31日</t>
    <rPh sb="0" eb="2">
      <t>レイワ</t>
    </rPh>
    <phoneticPr fontId="3"/>
  </si>
  <si>
    <t>職　種</t>
  </si>
  <si>
    <t>実　　人　　員　（注2）</t>
    <rPh sb="9" eb="10">
      <t>チュウ</t>
    </rPh>
    <phoneticPr fontId="43"/>
  </si>
  <si>
    <t>換算人員</t>
  </si>
  <si>
    <t>100床当り
換算人員</t>
  </si>
  <si>
    <t>医師１人当
り職員数</t>
  </si>
  <si>
    <t>正　規</t>
    <phoneticPr fontId="46"/>
  </si>
  <si>
    <t>非常勤</t>
  </si>
  <si>
    <t>計</t>
  </si>
  <si>
    <t>リハビリテー
ション科</t>
    <phoneticPr fontId="3"/>
  </si>
  <si>
    <t>理学療養士</t>
  </si>
  <si>
    <t>放射線科</t>
  </si>
  <si>
    <t>臨床検査科</t>
  </si>
  <si>
    <t>臨床工学科</t>
    <rPh sb="0" eb="2">
      <t>リンショウ</t>
    </rPh>
    <rPh sb="2" eb="5">
      <t>コウガクカ</t>
    </rPh>
    <phoneticPr fontId="43"/>
  </si>
  <si>
    <t>臨床工学技士</t>
    <rPh sb="0" eb="2">
      <t>リンショウ</t>
    </rPh>
    <rPh sb="2" eb="4">
      <t>コウガク</t>
    </rPh>
    <rPh sb="4" eb="6">
      <t>ギシ</t>
    </rPh>
    <phoneticPr fontId="43"/>
  </si>
  <si>
    <t>薬剤科</t>
  </si>
  <si>
    <t>栄養科</t>
  </si>
  <si>
    <t>調理師(員)</t>
  </si>
  <si>
    <t>事務職員</t>
    <phoneticPr fontId="46"/>
  </si>
  <si>
    <t>眼　科</t>
    <rPh sb="0" eb="1">
      <t>メ</t>
    </rPh>
    <rPh sb="2" eb="3">
      <t>カ</t>
    </rPh>
    <phoneticPr fontId="43"/>
  </si>
  <si>
    <t>視能訓練士</t>
    <rPh sb="0" eb="5">
      <t>シノウクンレンシ</t>
    </rPh>
    <phoneticPr fontId="43"/>
  </si>
  <si>
    <t>看護部</t>
  </si>
  <si>
    <t>医療業務員</t>
    <rPh sb="0" eb="2">
      <t>イリョウ</t>
    </rPh>
    <rPh sb="2" eb="5">
      <t>ギョウムイン</t>
    </rPh>
    <phoneticPr fontId="43"/>
  </si>
  <si>
    <t>庶務課</t>
    <rPh sb="0" eb="2">
      <t>ショム</t>
    </rPh>
    <rPh sb="2" eb="3">
      <t>カ</t>
    </rPh>
    <phoneticPr fontId="43"/>
  </si>
  <si>
    <t>技術職員</t>
    <rPh sb="0" eb="2">
      <t>ギジュツ</t>
    </rPh>
    <rPh sb="2" eb="4">
      <t>ショクイン</t>
    </rPh>
    <phoneticPr fontId="43"/>
  </si>
  <si>
    <t>医事課</t>
    <rPh sb="0" eb="2">
      <t>イジ</t>
    </rPh>
    <rPh sb="2" eb="3">
      <t>カ</t>
    </rPh>
    <phoneticPr fontId="43"/>
  </si>
  <si>
    <t>合  計</t>
  </si>
  <si>
    <t>（注1）臨床研修医10名を含む（他院からの臨床研修医は除く）</t>
    <rPh sb="13" eb="14">
      <t>フク</t>
    </rPh>
    <phoneticPr fontId="12"/>
  </si>
  <si>
    <t>（注2）育休者27名（正規:看護職員26名、理学療法士1名）を含む</t>
    <rPh sb="11" eb="13">
      <t>セイキ</t>
    </rPh>
    <rPh sb="14" eb="16">
      <t>カンゴ</t>
    </rPh>
    <rPh sb="16" eb="18">
      <t>ショクイン</t>
    </rPh>
    <rPh sb="20" eb="21">
      <t>メイ</t>
    </rPh>
    <rPh sb="28" eb="29">
      <t>メイ</t>
    </rPh>
    <rPh sb="31" eb="32">
      <t>フク</t>
    </rPh>
    <phoneticPr fontId="12"/>
  </si>
  <si>
    <t>（注3）実人員には、再任用19名・任期付37名・会計年度任用フルタイム1名を含む</t>
    <rPh sb="1" eb="2">
      <t>チュウ</t>
    </rPh>
    <rPh sb="4" eb="5">
      <t>ジツ</t>
    </rPh>
    <rPh sb="5" eb="7">
      <t>ジンイン</t>
    </rPh>
    <rPh sb="10" eb="13">
      <t>サイニンヨウ</t>
    </rPh>
    <rPh sb="15" eb="16">
      <t>メイ</t>
    </rPh>
    <rPh sb="17" eb="19">
      <t>ニンキ</t>
    </rPh>
    <rPh sb="19" eb="20">
      <t>ツキ</t>
    </rPh>
    <rPh sb="22" eb="23">
      <t>メイ</t>
    </rPh>
    <rPh sb="24" eb="28">
      <t>カイケイネンド</t>
    </rPh>
    <rPh sb="28" eb="30">
      <t>ニンヨウ</t>
    </rPh>
    <rPh sb="36" eb="37">
      <t>メイ</t>
    </rPh>
    <rPh sb="38" eb="39">
      <t>フク</t>
    </rPh>
    <phoneticPr fontId="41"/>
  </si>
  <si>
    <t>7-17. 入院患者延人数</t>
    <rPh sb="6" eb="8">
      <t>ニュウイン</t>
    </rPh>
    <rPh sb="8" eb="10">
      <t>カンジャ</t>
    </rPh>
    <rPh sb="10" eb="11">
      <t>ノ</t>
    </rPh>
    <rPh sb="11" eb="12">
      <t>ジン</t>
    </rPh>
    <rPh sb="12" eb="13">
      <t>カズ</t>
    </rPh>
    <phoneticPr fontId="43"/>
  </si>
  <si>
    <t>科　目</t>
    <rPh sb="0" eb="1">
      <t>カ</t>
    </rPh>
    <rPh sb="2" eb="3">
      <t>メ</t>
    </rPh>
    <phoneticPr fontId="43"/>
  </si>
  <si>
    <t>平成30年度</t>
    <rPh sb="0" eb="2">
      <t>ヘー</t>
    </rPh>
    <phoneticPr fontId="43"/>
  </si>
  <si>
    <t>令和元年度</t>
    <rPh sb="0" eb="2">
      <t>レイワ</t>
    </rPh>
    <rPh sb="2" eb="4">
      <t>ガンネン</t>
    </rPh>
    <rPh sb="4" eb="5">
      <t>ド</t>
    </rPh>
    <phoneticPr fontId="43"/>
  </si>
  <si>
    <t>2年度</t>
    <rPh sb="1" eb="3">
      <t>ネンド</t>
    </rPh>
    <rPh sb="2" eb="3">
      <t>ド</t>
    </rPh>
    <phoneticPr fontId="43"/>
  </si>
  <si>
    <t>内科</t>
    <rPh sb="0" eb="1">
      <t>ウチ</t>
    </rPh>
    <rPh sb="1" eb="2">
      <t>カ</t>
    </rPh>
    <phoneticPr fontId="43"/>
  </si>
  <si>
    <t>呼吸器科</t>
    <rPh sb="0" eb="3">
      <t>コキュウキ</t>
    </rPh>
    <rPh sb="3" eb="4">
      <t>カ</t>
    </rPh>
    <phoneticPr fontId="43"/>
  </si>
  <si>
    <t>循環器科</t>
    <rPh sb="0" eb="4">
      <t>ジュンカンキカ</t>
    </rPh>
    <phoneticPr fontId="43"/>
  </si>
  <si>
    <t>消化器科</t>
    <rPh sb="0" eb="4">
      <t>ショウカキカ</t>
    </rPh>
    <phoneticPr fontId="43"/>
  </si>
  <si>
    <t>外科</t>
    <rPh sb="0" eb="2">
      <t>ゲカ</t>
    </rPh>
    <phoneticPr fontId="43"/>
  </si>
  <si>
    <t>産科・婦人科</t>
    <rPh sb="0" eb="2">
      <t>サンカ</t>
    </rPh>
    <rPh sb="3" eb="5">
      <t>フジン</t>
    </rPh>
    <rPh sb="5" eb="6">
      <t>カ</t>
    </rPh>
    <phoneticPr fontId="43"/>
  </si>
  <si>
    <t>脳神経外科</t>
    <rPh sb="0" eb="1">
      <t>ノウ</t>
    </rPh>
    <rPh sb="1" eb="3">
      <t>シンケイ</t>
    </rPh>
    <rPh sb="3" eb="4">
      <t>ソト</t>
    </rPh>
    <rPh sb="4" eb="5">
      <t>カ</t>
    </rPh>
    <phoneticPr fontId="43"/>
  </si>
  <si>
    <t>神経内科</t>
    <rPh sb="0" eb="2">
      <t>シンケイ</t>
    </rPh>
    <rPh sb="2" eb="4">
      <t>ナイカ</t>
    </rPh>
    <phoneticPr fontId="43"/>
  </si>
  <si>
    <t>小児科</t>
    <rPh sb="0" eb="3">
      <t>ショウニカ</t>
    </rPh>
    <phoneticPr fontId="43"/>
  </si>
  <si>
    <t>皮膚科</t>
    <rPh sb="0" eb="3">
      <t>ヒフカ</t>
    </rPh>
    <phoneticPr fontId="43"/>
  </si>
  <si>
    <t>泌尿器科</t>
    <rPh sb="0" eb="4">
      <t>ヒニョウキカ</t>
    </rPh>
    <phoneticPr fontId="43"/>
  </si>
  <si>
    <t>眼科</t>
    <rPh sb="0" eb="2">
      <t>ガンカ</t>
    </rPh>
    <phoneticPr fontId="43"/>
  </si>
  <si>
    <t>耳鼻咽喉科</t>
    <rPh sb="0" eb="2">
      <t>ジビ</t>
    </rPh>
    <rPh sb="2" eb="5">
      <t>インコウカ</t>
    </rPh>
    <phoneticPr fontId="43"/>
  </si>
  <si>
    <t>整形外科</t>
    <rPh sb="0" eb="2">
      <t>セイケイ</t>
    </rPh>
    <rPh sb="2" eb="4">
      <t>ゲカ</t>
    </rPh>
    <phoneticPr fontId="43"/>
  </si>
  <si>
    <t>※診療日数（日）</t>
    <rPh sb="1" eb="3">
      <t>シンリョウ</t>
    </rPh>
    <rPh sb="3" eb="5">
      <t>ニッスウ</t>
    </rPh>
    <rPh sb="6" eb="7">
      <t>ニチ</t>
    </rPh>
    <phoneticPr fontId="43"/>
  </si>
  <si>
    <t>※一日平均</t>
    <rPh sb="1" eb="3">
      <t>イチニチ</t>
    </rPh>
    <rPh sb="3" eb="5">
      <t>ヘイキン</t>
    </rPh>
    <phoneticPr fontId="43"/>
  </si>
  <si>
    <t>7-18. 外来患者延人数</t>
    <rPh sb="6" eb="8">
      <t>ガイライ</t>
    </rPh>
    <rPh sb="8" eb="10">
      <t>カンジャ</t>
    </rPh>
    <rPh sb="10" eb="11">
      <t>ノ</t>
    </rPh>
    <rPh sb="11" eb="13">
      <t>ニンズウ</t>
    </rPh>
    <phoneticPr fontId="43"/>
  </si>
  <si>
    <t>令和元年度</t>
    <rPh sb="0" eb="2">
      <t>レイワ</t>
    </rPh>
    <rPh sb="2" eb="3">
      <t>ガン</t>
    </rPh>
    <rPh sb="3" eb="5">
      <t>ネンド</t>
    </rPh>
    <phoneticPr fontId="43"/>
  </si>
  <si>
    <t>内  科</t>
    <rPh sb="0" eb="4">
      <t>ナイカ</t>
    </rPh>
    <phoneticPr fontId="43"/>
  </si>
  <si>
    <t>外  科</t>
    <rPh sb="0" eb="4">
      <t>ゲカ</t>
    </rPh>
    <phoneticPr fontId="43"/>
  </si>
  <si>
    <t>神経内科</t>
    <rPh sb="0" eb="2">
      <t>シンケイ</t>
    </rPh>
    <rPh sb="2" eb="3">
      <t>ウチ</t>
    </rPh>
    <rPh sb="3" eb="4">
      <t>カ</t>
    </rPh>
    <phoneticPr fontId="43"/>
  </si>
  <si>
    <t>放射線科</t>
    <rPh sb="0" eb="4">
      <t>ホウシャセンカ</t>
    </rPh>
    <phoneticPr fontId="43"/>
  </si>
  <si>
    <t>麻酔科</t>
    <rPh sb="0" eb="2">
      <t>マスイ</t>
    </rPh>
    <rPh sb="2" eb="3">
      <t>カ</t>
    </rPh>
    <phoneticPr fontId="43"/>
  </si>
  <si>
    <t>眼  科</t>
    <rPh sb="0" eb="4">
      <t>ガンカ</t>
    </rPh>
    <phoneticPr fontId="43"/>
  </si>
  <si>
    <t>7-19. 救急車搬入患者数</t>
    <rPh sb="6" eb="9">
      <t>キュウキュウシャ</t>
    </rPh>
    <rPh sb="9" eb="11">
      <t>ハンニュウ</t>
    </rPh>
    <rPh sb="11" eb="13">
      <t>カンジャ</t>
    </rPh>
    <rPh sb="13" eb="14">
      <t>カズ</t>
    </rPh>
    <phoneticPr fontId="43"/>
  </si>
  <si>
    <t>循環器科・呼吸器科</t>
    <rPh sb="0" eb="4">
      <t>ジュンカンキカ</t>
    </rPh>
    <rPh sb="5" eb="8">
      <t>コキュウキ</t>
    </rPh>
    <rPh sb="8" eb="9">
      <t>カ</t>
    </rPh>
    <phoneticPr fontId="43"/>
  </si>
  <si>
    <t>7-20. 事業会計</t>
    <rPh sb="6" eb="8">
      <t>ジギョウ</t>
    </rPh>
    <rPh sb="8" eb="10">
      <t>カイケイ</t>
    </rPh>
    <phoneticPr fontId="43"/>
  </si>
  <si>
    <t>（収益的収入及び支出）</t>
    <rPh sb="1" eb="4">
      <t>シュウエキテキ</t>
    </rPh>
    <rPh sb="4" eb="6">
      <t>シュウニュウ</t>
    </rPh>
    <rPh sb="6" eb="7">
      <t>オヨ</t>
    </rPh>
    <rPh sb="8" eb="10">
      <t>シシュツ</t>
    </rPh>
    <phoneticPr fontId="43"/>
  </si>
  <si>
    <t>（資本的収入及び支出）</t>
    <rPh sb="1" eb="4">
      <t>シホンテキ</t>
    </rPh>
    <rPh sb="4" eb="6">
      <t>シュウニュウ</t>
    </rPh>
    <rPh sb="6" eb="7">
      <t>オヨ</t>
    </rPh>
    <rPh sb="8" eb="10">
      <t>シシュツ</t>
    </rPh>
    <phoneticPr fontId="43"/>
  </si>
  <si>
    <t>（単位：円）</t>
    <rPh sb="1" eb="3">
      <t>タンイ</t>
    </rPh>
    <rPh sb="4" eb="5">
      <t>エン</t>
    </rPh>
    <phoneticPr fontId="43"/>
  </si>
  <si>
    <t>決算額</t>
    <rPh sb="0" eb="2">
      <t>ケッサン</t>
    </rPh>
    <rPh sb="2" eb="3">
      <t>ガク</t>
    </rPh>
    <phoneticPr fontId="43"/>
  </si>
  <si>
    <t>備　考</t>
    <rPh sb="0" eb="3">
      <t>ビコウ</t>
    </rPh>
    <phoneticPr fontId="43"/>
  </si>
  <si>
    <t>収益合計</t>
    <rPh sb="0" eb="2">
      <t>シュウエキ</t>
    </rPh>
    <rPh sb="2" eb="4">
      <t>ゴウケイ</t>
    </rPh>
    <phoneticPr fontId="12"/>
  </si>
  <si>
    <t>収入合計</t>
    <rPh sb="0" eb="2">
      <t>シュウニュウ</t>
    </rPh>
    <rPh sb="2" eb="4">
      <t>ゴウケイ</t>
    </rPh>
    <phoneticPr fontId="12"/>
  </si>
  <si>
    <t>医業収益</t>
    <rPh sb="0" eb="2">
      <t>イギョウ</t>
    </rPh>
    <rPh sb="2" eb="4">
      <t>シュウエキ</t>
    </rPh>
    <phoneticPr fontId="12"/>
  </si>
  <si>
    <t>固定資産売却代金</t>
    <rPh sb="0" eb="2">
      <t>コテイ</t>
    </rPh>
    <rPh sb="2" eb="4">
      <t>シサン</t>
    </rPh>
    <rPh sb="4" eb="6">
      <t>バイキャク</t>
    </rPh>
    <rPh sb="6" eb="8">
      <t>ダイキン</t>
    </rPh>
    <phoneticPr fontId="12"/>
  </si>
  <si>
    <t>医業外収益</t>
    <rPh sb="0" eb="2">
      <t>イギョウ</t>
    </rPh>
    <rPh sb="2" eb="3">
      <t>ソト</t>
    </rPh>
    <rPh sb="3" eb="5">
      <t>シュウエキ</t>
    </rPh>
    <phoneticPr fontId="12"/>
  </si>
  <si>
    <t>他会計負担金</t>
    <rPh sb="0" eb="3">
      <t>タカイケイ</t>
    </rPh>
    <rPh sb="3" eb="6">
      <t>フタンキン</t>
    </rPh>
    <phoneticPr fontId="46"/>
  </si>
  <si>
    <t>特別利益</t>
    <rPh sb="0" eb="2">
      <t>トクベツ</t>
    </rPh>
    <rPh sb="2" eb="4">
      <t>リエキ</t>
    </rPh>
    <phoneticPr fontId="12"/>
  </si>
  <si>
    <t>他会計補助金</t>
    <rPh sb="0" eb="3">
      <t>タカイケイ</t>
    </rPh>
    <rPh sb="3" eb="6">
      <t>ホジョキン</t>
    </rPh>
    <phoneticPr fontId="46"/>
  </si>
  <si>
    <t>費用合計</t>
    <rPh sb="0" eb="2">
      <t>ヒヨウ</t>
    </rPh>
    <rPh sb="2" eb="4">
      <t>ゴウケイ</t>
    </rPh>
    <phoneticPr fontId="12"/>
  </si>
  <si>
    <t>補助金</t>
    <rPh sb="0" eb="3">
      <t>ホジョキン</t>
    </rPh>
    <phoneticPr fontId="12"/>
  </si>
  <si>
    <t>医業費用</t>
    <rPh sb="0" eb="2">
      <t>イギョウ</t>
    </rPh>
    <rPh sb="2" eb="4">
      <t>ヒヨウ</t>
    </rPh>
    <phoneticPr fontId="12"/>
  </si>
  <si>
    <t>支出合計</t>
    <rPh sb="0" eb="2">
      <t>シシュツ</t>
    </rPh>
    <rPh sb="2" eb="4">
      <t>ゴウケイ</t>
    </rPh>
    <phoneticPr fontId="12"/>
  </si>
  <si>
    <t>医業外費用</t>
    <rPh sb="0" eb="2">
      <t>イギョウ</t>
    </rPh>
    <rPh sb="2" eb="3">
      <t>ソト</t>
    </rPh>
    <rPh sb="3" eb="5">
      <t>ヒヨウ</t>
    </rPh>
    <phoneticPr fontId="12"/>
  </si>
  <si>
    <t>建設改良費</t>
    <rPh sb="0" eb="2">
      <t>ケンセツ</t>
    </rPh>
    <rPh sb="2" eb="5">
      <t>カイリョウヒ</t>
    </rPh>
    <phoneticPr fontId="12"/>
  </si>
  <si>
    <t>特別損失</t>
    <rPh sb="0" eb="2">
      <t>トクベツ</t>
    </rPh>
    <rPh sb="2" eb="4">
      <t>ソンシツ</t>
    </rPh>
    <phoneticPr fontId="12"/>
  </si>
  <si>
    <t>企業債償還金</t>
    <rPh sb="0" eb="3">
      <t>キギョウサイ</t>
    </rPh>
    <rPh sb="3" eb="6">
      <t>ショウカンキン</t>
    </rPh>
    <phoneticPr fontId="12"/>
  </si>
  <si>
    <t>予備費</t>
    <rPh sb="0" eb="3">
      <t>ヨビヒ</t>
    </rPh>
    <phoneticPr fontId="12"/>
  </si>
  <si>
    <t>（注）備考欄の数値は、収益については仮受消費税額、費用及び支出については仮払消費税額である。</t>
    <rPh sb="1" eb="2">
      <t>チュウ</t>
    </rPh>
    <rPh sb="3" eb="5">
      <t>ビコウ</t>
    </rPh>
    <rPh sb="5" eb="6">
      <t>ラン</t>
    </rPh>
    <rPh sb="7" eb="9">
      <t>スウチ</t>
    </rPh>
    <rPh sb="11" eb="13">
      <t>シュウエキ</t>
    </rPh>
    <rPh sb="18" eb="20">
      <t>カリウケ</t>
    </rPh>
    <rPh sb="20" eb="23">
      <t>ショウヒゼイ</t>
    </rPh>
    <rPh sb="23" eb="24">
      <t>ガク</t>
    </rPh>
    <rPh sb="25" eb="27">
      <t>ヒヨウ</t>
    </rPh>
    <rPh sb="27" eb="28">
      <t>オヨ</t>
    </rPh>
    <rPh sb="29" eb="31">
      <t>シシュツ</t>
    </rPh>
    <phoneticPr fontId="43"/>
  </si>
  <si>
    <t>7-21. 損益計算書</t>
    <phoneticPr fontId="43"/>
  </si>
  <si>
    <t>（借  方）</t>
  </si>
  <si>
    <t>（単位：円）</t>
  </si>
  <si>
    <t>科    目</t>
  </si>
  <si>
    <t>令和元年度</t>
    <rPh sb="0" eb="2">
      <t>レイワ</t>
    </rPh>
    <rPh sb="2" eb="4">
      <t>ガンネン</t>
    </rPh>
    <rPh sb="3" eb="5">
      <t>ネンド</t>
    </rPh>
    <phoneticPr fontId="43"/>
  </si>
  <si>
    <t>医業費用</t>
  </si>
  <si>
    <t>給与費</t>
  </si>
  <si>
    <t>材料費</t>
  </si>
  <si>
    <t>経費</t>
  </si>
  <si>
    <t>減価償却費</t>
  </si>
  <si>
    <t>資産減耗費</t>
  </si>
  <si>
    <t>研究研修費</t>
  </si>
  <si>
    <t>医業外費用</t>
  </si>
  <si>
    <t>支払利息</t>
  </si>
  <si>
    <t>長期前払消費税</t>
    <rPh sb="0" eb="2">
      <t>チョウキ</t>
    </rPh>
    <rPh sb="2" eb="4">
      <t>マエバラ</t>
    </rPh>
    <rPh sb="4" eb="7">
      <t>ショウヒゼイ</t>
    </rPh>
    <phoneticPr fontId="46"/>
  </si>
  <si>
    <t>雑損失</t>
  </si>
  <si>
    <t>特別損失</t>
  </si>
  <si>
    <t>過年度損益修正損</t>
  </si>
  <si>
    <t>その他特別損失</t>
    <rPh sb="2" eb="3">
      <t>タ</t>
    </rPh>
    <rPh sb="3" eb="7">
      <t>トクベツソンシツ</t>
    </rPh>
    <phoneticPr fontId="3"/>
  </si>
  <si>
    <t>当年度純利益</t>
    <rPh sb="0" eb="1">
      <t>トウ</t>
    </rPh>
    <rPh sb="1" eb="3">
      <t>ネンド</t>
    </rPh>
    <rPh sb="3" eb="4">
      <t>ジュン</t>
    </rPh>
    <rPh sb="4" eb="6">
      <t>リエキ</t>
    </rPh>
    <phoneticPr fontId="43"/>
  </si>
  <si>
    <t>合　計</t>
  </si>
  <si>
    <t>（貸  方）</t>
  </si>
  <si>
    <t>科　目</t>
    <phoneticPr fontId="3"/>
  </si>
  <si>
    <t>令和元年度</t>
    <rPh sb="0" eb="3">
      <t>レイワガン</t>
    </rPh>
    <phoneticPr fontId="43"/>
  </si>
  <si>
    <t>2年度</t>
    <phoneticPr fontId="43"/>
  </si>
  <si>
    <t>医業収益</t>
  </si>
  <si>
    <t>入院収益</t>
  </si>
  <si>
    <t>外来収益</t>
  </si>
  <si>
    <t>他会計負担金</t>
  </si>
  <si>
    <t>その他医業収益</t>
  </si>
  <si>
    <t>医業外収益</t>
  </si>
  <si>
    <t>受取利息配当金</t>
  </si>
  <si>
    <t>他会計補助金</t>
    <rPh sb="3" eb="5">
      <t>ホジョ</t>
    </rPh>
    <phoneticPr fontId="3"/>
  </si>
  <si>
    <t>補  助  金</t>
  </si>
  <si>
    <t>長期前受金戻入</t>
    <rPh sb="0" eb="2">
      <t>チョウキ</t>
    </rPh>
    <rPh sb="2" eb="3">
      <t>マエ</t>
    </rPh>
    <rPh sb="3" eb="4">
      <t>ウ</t>
    </rPh>
    <rPh sb="4" eb="5">
      <t>キン</t>
    </rPh>
    <rPh sb="5" eb="6">
      <t>モド</t>
    </rPh>
    <rPh sb="6" eb="7">
      <t>イ</t>
    </rPh>
    <phoneticPr fontId="43"/>
  </si>
  <si>
    <t>その他医業外収益</t>
  </si>
  <si>
    <t>特別利益</t>
  </si>
  <si>
    <t>過年度損益修正益</t>
  </si>
  <si>
    <t>その他特別収益</t>
    <rPh sb="2" eb="3">
      <t>タ</t>
    </rPh>
    <rPh sb="3" eb="5">
      <t>トクベツ</t>
    </rPh>
    <rPh sb="5" eb="7">
      <t>シュウエキ</t>
    </rPh>
    <phoneticPr fontId="3"/>
  </si>
  <si>
    <t>当年度純損失</t>
    <rPh sb="4" eb="6">
      <t>ソンシツ</t>
    </rPh>
    <phoneticPr fontId="43"/>
  </si>
  <si>
    <t>資料：市立病院</t>
  </si>
  <si>
    <t>7-22. 国民健康保険加入状況</t>
    <rPh sb="6" eb="8">
      <t>コクミン</t>
    </rPh>
    <rPh sb="8" eb="10">
      <t>ケンコウ</t>
    </rPh>
    <rPh sb="10" eb="12">
      <t>ホケン</t>
    </rPh>
    <rPh sb="12" eb="14">
      <t>カニュウ</t>
    </rPh>
    <rPh sb="14" eb="16">
      <t>ジョウキョウ</t>
    </rPh>
    <phoneticPr fontId="3"/>
  </si>
  <si>
    <t>各年3月31日</t>
    <rPh sb="0" eb="1">
      <t>カク</t>
    </rPh>
    <rPh sb="1" eb="2">
      <t>ネン</t>
    </rPh>
    <phoneticPr fontId="3"/>
  </si>
  <si>
    <t>年度</t>
    <rPh sb="0" eb="1">
      <t>ネン</t>
    </rPh>
    <rPh sb="1" eb="2">
      <t>ド</t>
    </rPh>
    <phoneticPr fontId="43"/>
  </si>
  <si>
    <t>被保険者数</t>
    <rPh sb="0" eb="1">
      <t>ヒ</t>
    </rPh>
    <rPh sb="1" eb="4">
      <t>ホケンシャ</t>
    </rPh>
    <rPh sb="4" eb="5">
      <t>カズ</t>
    </rPh>
    <phoneticPr fontId="43"/>
  </si>
  <si>
    <t>加入率</t>
    <rPh sb="0" eb="3">
      <t>カニュウリツ</t>
    </rPh>
    <phoneticPr fontId="43"/>
  </si>
  <si>
    <t>国保世帯数</t>
    <rPh sb="0" eb="2">
      <t>コクホ</t>
    </rPh>
    <rPh sb="2" eb="4">
      <t>セタイ</t>
    </rPh>
    <rPh sb="4" eb="5">
      <t>カズ</t>
    </rPh>
    <phoneticPr fontId="43"/>
  </si>
  <si>
    <t>被保険者数の内訳（人）</t>
    <rPh sb="0" eb="4">
      <t>ヒホケンシャ</t>
    </rPh>
    <rPh sb="4" eb="5">
      <t>スウ</t>
    </rPh>
    <rPh sb="6" eb="8">
      <t>ウチワケ</t>
    </rPh>
    <rPh sb="9" eb="10">
      <t>ヒト</t>
    </rPh>
    <phoneticPr fontId="43"/>
  </si>
  <si>
    <t>（人）</t>
    <rPh sb="1" eb="2">
      <t>ヒト</t>
    </rPh>
    <phoneticPr fontId="43"/>
  </si>
  <si>
    <t>（％）</t>
    <phoneticPr fontId="43"/>
  </si>
  <si>
    <t>（世帯）</t>
    <rPh sb="1" eb="3">
      <t>セタイ</t>
    </rPh>
    <phoneticPr fontId="43"/>
  </si>
  <si>
    <t>一　般</t>
    <rPh sb="0" eb="1">
      <t>イッ</t>
    </rPh>
    <rPh sb="2" eb="3">
      <t>ハン</t>
    </rPh>
    <phoneticPr fontId="43"/>
  </si>
  <si>
    <t>退　職</t>
    <rPh sb="0" eb="1">
      <t>タイ</t>
    </rPh>
    <rPh sb="2" eb="3">
      <t>ショク</t>
    </rPh>
    <phoneticPr fontId="43"/>
  </si>
  <si>
    <t>平成28</t>
    <rPh sb="0" eb="2">
      <t>ヘイセイ</t>
    </rPh>
    <phoneticPr fontId="43"/>
  </si>
  <si>
    <t>資料：国保年金課</t>
    <rPh sb="0" eb="2">
      <t>シリョウ</t>
    </rPh>
    <rPh sb="3" eb="5">
      <t>コクホ</t>
    </rPh>
    <rPh sb="5" eb="7">
      <t>ネンキン</t>
    </rPh>
    <rPh sb="7" eb="8">
      <t>カ</t>
    </rPh>
    <phoneticPr fontId="43"/>
  </si>
  <si>
    <t>7-23. 国民健康保険税賦課基準</t>
    <phoneticPr fontId="43"/>
  </si>
  <si>
    <t>（医療分）</t>
  </si>
  <si>
    <t>区　分</t>
  </si>
  <si>
    <t>令和元年度</t>
    <rPh sb="0" eb="2">
      <t>レイワ</t>
    </rPh>
    <rPh sb="2" eb="5">
      <t>ガンネンド</t>
    </rPh>
    <phoneticPr fontId="43"/>
  </si>
  <si>
    <t>3年度</t>
    <rPh sb="1" eb="3">
      <t>ネンド</t>
    </rPh>
    <phoneticPr fontId="43"/>
  </si>
  <si>
    <t>賦課割合</t>
  </si>
  <si>
    <t>税率（額）</t>
  </si>
  <si>
    <t>所得割</t>
  </si>
  <si>
    <t>65.90％</t>
    <phoneticPr fontId="3"/>
  </si>
  <si>
    <t>66.10％</t>
    <phoneticPr fontId="3"/>
  </si>
  <si>
    <t>65.81％</t>
    <phoneticPr fontId="3"/>
  </si>
  <si>
    <t>均等割</t>
  </si>
  <si>
    <t>34.10％</t>
    <phoneticPr fontId="3"/>
  </si>
  <si>
    <t>33.90％</t>
    <phoneticPr fontId="3"/>
  </si>
  <si>
    <t>34.19％</t>
    <phoneticPr fontId="3"/>
  </si>
  <si>
    <t>（介護分）</t>
  </si>
  <si>
    <t>62.58％</t>
    <phoneticPr fontId="3"/>
  </si>
  <si>
    <t>62.23％</t>
    <phoneticPr fontId="3"/>
  </si>
  <si>
    <t>61.88％</t>
    <phoneticPr fontId="3"/>
  </si>
  <si>
    <t>37.42％</t>
    <phoneticPr fontId="3"/>
  </si>
  <si>
    <t>37.77％</t>
    <phoneticPr fontId="3"/>
  </si>
  <si>
    <t>38.12％</t>
    <phoneticPr fontId="3"/>
  </si>
  <si>
    <t>（支援金分）</t>
  </si>
  <si>
    <t>61.11％</t>
    <phoneticPr fontId="3"/>
  </si>
  <si>
    <t>61.09％</t>
    <phoneticPr fontId="3"/>
  </si>
  <si>
    <t>60.67％</t>
    <phoneticPr fontId="3"/>
  </si>
  <si>
    <t>38.89％</t>
    <phoneticPr fontId="3"/>
  </si>
  <si>
    <t>38.91％</t>
    <phoneticPr fontId="3"/>
  </si>
  <si>
    <t>39.33％</t>
    <phoneticPr fontId="3"/>
  </si>
  <si>
    <t>（注）賦課割合は、当初賦課時点での割合。</t>
    <rPh sb="1" eb="2">
      <t>チュウ</t>
    </rPh>
    <rPh sb="3" eb="7">
      <t>フカワリアイ</t>
    </rPh>
    <rPh sb="9" eb="13">
      <t>トウショフカ</t>
    </rPh>
    <rPh sb="13" eb="15">
      <t>ジテン</t>
    </rPh>
    <rPh sb="17" eb="19">
      <t>ワリアイ</t>
    </rPh>
    <phoneticPr fontId="3"/>
  </si>
  <si>
    <t>資料：国保年金課</t>
    <rPh sb="3" eb="8">
      <t>コクホネンキンカ</t>
    </rPh>
    <phoneticPr fontId="3"/>
  </si>
  <si>
    <t>7-24. 国民健康保険事業状況</t>
    <phoneticPr fontId="43"/>
  </si>
  <si>
    <t>（1）事業費</t>
    <phoneticPr fontId="43"/>
  </si>
  <si>
    <t>（単位：千円）</t>
    <phoneticPr fontId="46"/>
  </si>
  <si>
    <t>区  分</t>
  </si>
  <si>
    <t>平成30年度</t>
    <phoneticPr fontId="43"/>
  </si>
  <si>
    <t>平均被保険者</t>
  </si>
  <si>
    <t>世帯（世帯）</t>
    <rPh sb="3" eb="5">
      <t>セタイ</t>
    </rPh>
    <phoneticPr fontId="3"/>
  </si>
  <si>
    <t>人員（人）</t>
    <rPh sb="3" eb="4">
      <t>ニン</t>
    </rPh>
    <phoneticPr fontId="3"/>
  </si>
  <si>
    <t>収  入  額</t>
    <phoneticPr fontId="43"/>
  </si>
  <si>
    <t>支  出  額</t>
  </si>
  <si>
    <t>保険税
(現年度)</t>
  </si>
  <si>
    <t>調定額</t>
  </si>
  <si>
    <t>収納額</t>
  </si>
  <si>
    <t>収納率(%)</t>
  </si>
  <si>
    <t>資料：国保年金課</t>
    <rPh sb="3" eb="5">
      <t>コクホ</t>
    </rPh>
    <rPh sb="5" eb="8">
      <t>ネンキンカ</t>
    </rPh>
    <phoneticPr fontId="3"/>
  </si>
  <si>
    <t>（2）給付等（退職者医療分含む）</t>
    <rPh sb="3" eb="5">
      <t>キュウフ</t>
    </rPh>
    <rPh sb="5" eb="6">
      <t>トウ</t>
    </rPh>
    <rPh sb="7" eb="10">
      <t>タイショクシャ</t>
    </rPh>
    <rPh sb="10" eb="12">
      <t>イリョウ</t>
    </rPh>
    <rPh sb="12" eb="13">
      <t>ブン</t>
    </rPh>
    <rPh sb="13" eb="14">
      <t>フク</t>
    </rPh>
    <phoneticPr fontId="43"/>
  </si>
  <si>
    <t>（単位：千円）</t>
    <rPh sb="1" eb="3">
      <t>タンイ</t>
    </rPh>
    <rPh sb="4" eb="5">
      <t>セン</t>
    </rPh>
    <rPh sb="5" eb="6">
      <t>エン</t>
    </rPh>
    <phoneticPr fontId="43"/>
  </si>
  <si>
    <t>平成30年度</t>
    <rPh sb="0" eb="2">
      <t>ヘイセイ</t>
    </rPh>
    <rPh sb="4" eb="6">
      <t>ネンド</t>
    </rPh>
    <phoneticPr fontId="3"/>
  </si>
  <si>
    <t>令和元年度</t>
    <rPh sb="0" eb="2">
      <t>レイワ</t>
    </rPh>
    <rPh sb="2" eb="5">
      <t>ガンネンド</t>
    </rPh>
    <phoneticPr fontId="3"/>
  </si>
  <si>
    <t>2年度</t>
    <rPh sb="1" eb="3">
      <t>ネンド</t>
    </rPh>
    <phoneticPr fontId="3"/>
  </si>
  <si>
    <t>金　額</t>
    <rPh sb="0" eb="1">
      <t>キン</t>
    </rPh>
    <rPh sb="2" eb="3">
      <t>ガク</t>
    </rPh>
    <phoneticPr fontId="43"/>
  </si>
  <si>
    <t>療養給付費</t>
    <rPh sb="0" eb="2">
      <t>リョウヨウ</t>
    </rPh>
    <rPh sb="2" eb="4">
      <t>キュウフ</t>
    </rPh>
    <rPh sb="4" eb="5">
      <t>ヒ</t>
    </rPh>
    <phoneticPr fontId="43"/>
  </si>
  <si>
    <t>療養費</t>
    <rPh sb="0" eb="3">
      <t>リョウヨウヒ</t>
    </rPh>
    <phoneticPr fontId="43"/>
  </si>
  <si>
    <t>高額療養費等</t>
    <rPh sb="0" eb="2">
      <t>コウガク</t>
    </rPh>
    <rPh sb="2" eb="5">
      <t>リョウヨウヒ</t>
    </rPh>
    <rPh sb="5" eb="6">
      <t>トウ</t>
    </rPh>
    <phoneticPr fontId="43"/>
  </si>
  <si>
    <t>その他給付</t>
    <rPh sb="2" eb="3">
      <t>タ</t>
    </rPh>
    <rPh sb="3" eb="5">
      <t>キュウフ</t>
    </rPh>
    <phoneticPr fontId="43"/>
  </si>
  <si>
    <t>目次</t>
  </si>
  <si>
    <t>目次へもどる</t>
  </si>
  <si>
    <t>7-1. 出生・死亡等の推移</t>
  </si>
  <si>
    <t>7-2. 主要死因別死亡者数</t>
  </si>
  <si>
    <t>7-3. 医療施設数・許可病床数</t>
  </si>
  <si>
    <t>7-4. 医療関係従事者数</t>
  </si>
  <si>
    <t>7-5. 成人保健　（1）健康診査状況</t>
  </si>
  <si>
    <t>7-5. 成人保健　（2）健康手帳の交付</t>
  </si>
  <si>
    <t>7-5. 成人保健　（3）成人健康相談状況</t>
  </si>
  <si>
    <t>7-5. 成人保健　（4）成人・老人訪問活動</t>
  </si>
  <si>
    <t>7-5. 成人保健　（5）地域包括支援センター</t>
  </si>
  <si>
    <t>7-6. 母子保健　（1）相談等の状況</t>
  </si>
  <si>
    <t>7-6. 母子保健　（2）４か月児健康診査状況</t>
  </si>
  <si>
    <t>7-6. 母子保健　（3）10か月児健康診査状況</t>
  </si>
  <si>
    <t>7-6. 母子保健　（4）１歳６か月児健康診査状況</t>
  </si>
  <si>
    <t>7-6. 母子保健　（5）３歳児健康診査状況</t>
  </si>
  <si>
    <t>7-6. 母子保健　（6）母子訪問活動</t>
  </si>
  <si>
    <t>7-7. 健康づくり事業　（1）成人保健</t>
  </si>
  <si>
    <t>7-7. 健康づくり事業　（2）母子保健</t>
  </si>
  <si>
    <t>7-8. 栄養指導</t>
  </si>
  <si>
    <t>7-9. 移動献血車による献血実施状況</t>
  </si>
  <si>
    <t>7-10. 結核新登録者数</t>
  </si>
  <si>
    <t>7-11. 結核患者登録者数（年末時）</t>
  </si>
  <si>
    <t>7-12. 結核健康診断受診状況</t>
  </si>
  <si>
    <t>7-13. 予防接種実施状況</t>
  </si>
  <si>
    <t>7-14. 施設の規模</t>
  </si>
  <si>
    <t>7-15. 年次別職員数</t>
  </si>
  <si>
    <t>7-16. 職員数の状況</t>
  </si>
  <si>
    <t>7-17. 入院患者延人数</t>
  </si>
  <si>
    <t>7-18. 外来患者延人数</t>
  </si>
  <si>
    <t>7-19. 救急車搬入患者数</t>
  </si>
  <si>
    <t>7-20. 事業会計</t>
  </si>
  <si>
    <t>7-21. 損益計算書　（借  方）</t>
  </si>
  <si>
    <t>7-22. 国民健康保険加入状況</t>
  </si>
  <si>
    <t>7-23. 国民健康保険税賦課基準　（医療分）</t>
  </si>
  <si>
    <t>7-24. 国民健康保険事業状況　（1）事業費</t>
  </si>
  <si>
    <t>7-24. 国民健康保険事業状況　（2）給付等（退職者医療分含む）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</si>
</sst>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.00_ "/>
    <numFmt numFmtId="180" formatCode="\(?0\)"/>
    <numFmt numFmtId="181" formatCode="#,##0\(&quot;心&quot;&quot;電&quot;&quot;図&quot;\)"/>
    <numFmt numFmtId="182" formatCode="#,##0\(&quot;眼&quot;&quot;底&quot;\)"/>
    <numFmt numFmtId="183" formatCode="\(#,##0\)"/>
    <numFmt numFmtId="184" formatCode="#,##0.0_ "/>
    <numFmt numFmtId="185" formatCode="#,##0\(&quot;母&quot;&quot;子&quot;&quot;分&quot;\)"/>
    <numFmt numFmtId="186" formatCode="#,##0.000_ "/>
    <numFmt numFmtId="187" formatCode="\(&quot;内&quot;#,##0\)"/>
    <numFmt numFmtId="188" formatCode="0_);[Red]\(0\)"/>
    <numFmt numFmtId="189" formatCode="0.0%"/>
    <numFmt numFmtId="190" formatCode="#,##0&quot;円&quot;"/>
  </numFmts>
  <fonts count="6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9.5"/>
      <name val="ＭＳ 明朝"/>
      <family val="1"/>
      <charset val="128"/>
    </font>
    <font>
      <sz val="9.5"/>
      <name val="ＭＳ Ｐゴシック"/>
      <family val="3"/>
      <charset val="128"/>
    </font>
    <font>
      <sz val="9"/>
      <color rgb="FFFF0000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name val="ＭＳ 明朝"/>
      <family val="1"/>
      <charset val="128"/>
    </font>
    <font>
      <sz val="10"/>
      <color indexed="8"/>
      <name val="ＭＳ 明朝"/>
      <family val="1"/>
      <charset val="128"/>
    </font>
    <font>
      <strike/>
      <sz val="10"/>
      <color rgb="FFFF0000"/>
      <name val="ＭＳ 明朝"/>
      <family val="1"/>
      <charset val="128"/>
    </font>
    <font>
      <sz val="11"/>
      <name val="ＭＳ ゴシック"/>
      <family val="3"/>
      <charset val="128"/>
    </font>
    <font>
      <sz val="2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ｺﾞｼｯｸ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73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9" fontId="11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0" fontId="62" fillId="0" borderId="0" applyNumberFormat="0" applyFill="0" applyBorder="0" applyAlignment="0" applyProtection="0">
      <alignment vertical="center"/>
    </xf>
  </cellStyleXfs>
  <cellXfs count="523">
    <xf numFmtId="0" fontId="0" fillId="0" borderId="0" xfId="0">
      <alignment vertical="center"/>
    </xf>
    <xf numFmtId="0" fontId="42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left" vertical="center" indent="1"/>
    </xf>
    <xf numFmtId="0" fontId="6" fillId="0" borderId="0" xfId="2" applyNumberFormat="1" applyFont="1" applyFill="1" applyBorder="1" applyAlignment="1" applyProtection="1">
      <alignment horizontal="right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42" fillId="0" borderId="17" xfId="2" applyNumberFormat="1" applyFont="1" applyFill="1" applyBorder="1" applyAlignment="1" applyProtection="1">
      <alignment horizontal="center" vertical="center"/>
    </xf>
    <xf numFmtId="178" fontId="42" fillId="0" borderId="0" xfId="2" applyNumberFormat="1" applyFont="1" applyFill="1" applyBorder="1" applyAlignment="1" applyProtection="1">
      <alignment horizontal="right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179" fontId="6" fillId="0" borderId="23" xfId="2" applyNumberFormat="1" applyFont="1" applyFill="1" applyBorder="1" applyAlignment="1" applyProtection="1">
      <alignment horizontal="right" vertical="center"/>
    </xf>
    <xf numFmtId="178" fontId="6" fillId="0" borderId="23" xfId="2" quotePrefix="1" applyNumberFormat="1" applyFont="1" applyFill="1" applyBorder="1" applyAlignment="1" applyProtection="1">
      <alignment horizontal="right" vertical="center"/>
    </xf>
    <xf numFmtId="0" fontId="42" fillId="0" borderId="19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178" fontId="6" fillId="0" borderId="25" xfId="2" applyNumberFormat="1" applyFont="1" applyFill="1" applyBorder="1" applyAlignment="1" applyProtection="1">
      <alignment horizontal="right" vertical="center"/>
    </xf>
    <xf numFmtId="178" fontId="6" fillId="0" borderId="23" xfId="2" applyNumberFormat="1" applyFont="1" applyFill="1" applyBorder="1" applyAlignment="1" applyProtection="1">
      <alignment horizontal="right" vertical="center"/>
    </xf>
    <xf numFmtId="0" fontId="42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vertical="center"/>
    </xf>
    <xf numFmtId="0" fontId="4" fillId="0" borderId="28" xfId="269" applyNumberFormat="1" applyFill="1" applyBorder="1" applyAlignment="1">
      <alignment vertical="center"/>
    </xf>
    <xf numFmtId="0" fontId="6" fillId="0" borderId="28" xfId="2" applyNumberFormat="1" applyFont="1" applyFill="1" applyBorder="1" applyAlignment="1" applyProtection="1">
      <alignment horizontal="right" vertical="center"/>
    </xf>
    <xf numFmtId="0" fontId="44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42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29" xfId="269" applyNumberFormat="1" applyFont="1" applyFill="1" applyBorder="1" applyAlignment="1" applyProtection="1">
      <alignment horizontal="left" vertical="center" indent="1"/>
    </xf>
    <xf numFmtId="0" fontId="6" fillId="0" borderId="29" xfId="269" applyNumberFormat="1" applyFont="1" applyFill="1" applyBorder="1" applyAlignment="1" applyProtection="1"/>
    <xf numFmtId="0" fontId="6" fillId="0" borderId="29" xfId="269" applyNumberFormat="1" applyFont="1" applyFill="1" applyBorder="1" applyAlignment="1" applyProtection="1">
      <alignment vertical="center"/>
    </xf>
    <xf numFmtId="0" fontId="6" fillId="0" borderId="29" xfId="269" applyNumberFormat="1" applyFont="1" applyFill="1" applyBorder="1" applyAlignment="1" applyProtection="1">
      <alignment horizontal="right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0" fontId="42" fillId="0" borderId="17" xfId="269" applyNumberFormat="1" applyFont="1" applyFill="1" applyBorder="1" applyAlignment="1" applyProtection="1">
      <alignment horizontal="center" vertical="center"/>
    </xf>
    <xf numFmtId="178" fontId="42" fillId="0" borderId="28" xfId="269" applyNumberFormat="1" applyFont="1" applyFill="1" applyBorder="1" applyAlignment="1" applyProtection="1">
      <alignment vertical="center"/>
    </xf>
    <xf numFmtId="0" fontId="45" fillId="0" borderId="28" xfId="269" applyNumberFormat="1" applyFont="1" applyFill="1" applyBorder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left" vertical="center" indent="1"/>
    </xf>
    <xf numFmtId="178" fontId="6" fillId="0" borderId="0" xfId="269" applyNumberFormat="1" applyFont="1" applyFill="1" applyAlignment="1" applyProtection="1">
      <alignment vertical="center"/>
    </xf>
    <xf numFmtId="180" fontId="6" fillId="0" borderId="0" xfId="269" applyNumberFormat="1" applyFont="1" applyFill="1" applyAlignment="1" applyProtection="1">
      <alignment horizontal="center" vertical="center"/>
    </xf>
    <xf numFmtId="180" fontId="47" fillId="0" borderId="0" xfId="269" applyNumberFormat="1" applyFont="1" applyFill="1" applyAlignment="1" applyProtection="1">
      <alignment horizontal="center" vertical="center"/>
    </xf>
    <xf numFmtId="0" fontId="7" fillId="0" borderId="19" xfId="269" applyNumberFormat="1" applyFont="1" applyFill="1" applyBorder="1" applyAlignment="1" applyProtection="1">
      <alignment horizontal="left" vertical="center" wrapText="1" indent="1"/>
    </xf>
    <xf numFmtId="178" fontId="6" fillId="0" borderId="0" xfId="269" applyNumberFormat="1" applyFont="1" applyFill="1" applyBorder="1" applyAlignment="1" applyProtection="1">
      <alignment vertical="center"/>
    </xf>
    <xf numFmtId="180" fontId="6" fillId="0" borderId="0" xfId="269" quotePrefix="1" applyNumberFormat="1" applyFont="1" applyFill="1" applyAlignment="1" applyProtection="1">
      <alignment horizontal="center" vertical="center"/>
    </xf>
    <xf numFmtId="180" fontId="47" fillId="0" borderId="0" xfId="269" quotePrefix="1" applyNumberFormat="1" applyFont="1" applyFill="1" applyAlignment="1" applyProtection="1">
      <alignment horizontal="center" vertical="center"/>
    </xf>
    <xf numFmtId="0" fontId="44" fillId="0" borderId="28" xfId="269" applyNumberFormat="1" applyFont="1" applyFill="1" applyBorder="1" applyAlignment="1" applyProtection="1">
      <alignment vertical="center"/>
    </xf>
    <xf numFmtId="0" fontId="6" fillId="0" borderId="28" xfId="269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Protection="1"/>
    <xf numFmtId="0" fontId="6" fillId="0" borderId="0" xfId="2" applyNumberFormat="1" applyFont="1" applyFill="1" applyProtection="1"/>
    <xf numFmtId="0" fontId="6" fillId="0" borderId="29" xfId="2" applyNumberFormat="1" applyFont="1" applyFill="1" applyBorder="1" applyAlignment="1" applyProtection="1">
      <alignment horizontal="left" vertical="center" indent="1"/>
    </xf>
    <xf numFmtId="0" fontId="6" fillId="0" borderId="29" xfId="2" applyNumberFormat="1" applyFont="1" applyFill="1" applyBorder="1" applyProtection="1"/>
    <xf numFmtId="0" fontId="6" fillId="0" borderId="13" xfId="2" applyNumberFormat="1" applyFont="1" applyFill="1" applyBorder="1" applyAlignment="1" applyProtection="1">
      <alignment horizontal="center" vertical="center" wrapText="1"/>
    </xf>
    <xf numFmtId="0" fontId="42" fillId="0" borderId="14" xfId="2" applyNumberFormat="1" applyFont="1" applyFill="1" applyBorder="1" applyAlignment="1" applyProtection="1">
      <alignment horizontal="center" vertical="center" wrapText="1"/>
    </xf>
    <xf numFmtId="0" fontId="6" fillId="0" borderId="14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7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178" fontId="47" fillId="0" borderId="0" xfId="2" quotePrefix="1" applyNumberFormat="1" applyFont="1" applyFill="1" applyBorder="1" applyAlignment="1" applyProtection="1">
      <alignment horizontal="right" vertical="center"/>
    </xf>
    <xf numFmtId="0" fontId="6" fillId="0" borderId="27" xfId="269" applyNumberFormat="1" applyFont="1" applyFill="1" applyBorder="1" applyAlignment="1">
      <alignment horizontal="center" vertical="center"/>
    </xf>
    <xf numFmtId="178" fontId="42" fillId="0" borderId="30" xfId="2" applyNumberFormat="1" applyFont="1" applyFill="1" applyBorder="1" applyAlignment="1" applyProtection="1">
      <alignment horizontal="right" vertical="center"/>
    </xf>
    <xf numFmtId="178" fontId="6" fillId="0" borderId="30" xfId="2" applyNumberFormat="1" applyFont="1" applyFill="1" applyBorder="1" applyAlignment="1" applyProtection="1">
      <alignment horizontal="right" vertical="center"/>
    </xf>
    <xf numFmtId="0" fontId="6" fillId="0" borderId="24" xfId="269" applyNumberFormat="1" applyFont="1" applyFill="1" applyBorder="1" applyAlignment="1">
      <alignment horizontal="center" vertical="center"/>
    </xf>
    <xf numFmtId="178" fontId="42" fillId="0" borderId="23" xfId="2" applyNumberFormat="1" applyFont="1" applyFill="1" applyBorder="1" applyAlignment="1" applyProtection="1">
      <alignment horizontal="right" vertical="center"/>
    </xf>
    <xf numFmtId="178" fontId="47" fillId="0" borderId="23" xfId="2" quotePrefix="1" applyNumberFormat="1" applyFont="1" applyFill="1" applyBorder="1" applyAlignment="1" applyProtection="1">
      <alignment horizontal="right" vertical="center"/>
    </xf>
    <xf numFmtId="178" fontId="47" fillId="0" borderId="0" xfId="2" applyNumberFormat="1" applyFont="1" applyFill="1" applyBorder="1" applyAlignment="1" applyProtection="1">
      <alignment horizontal="right" vertical="center"/>
    </xf>
    <xf numFmtId="0" fontId="6" fillId="0" borderId="28" xfId="2" applyNumberFormat="1" applyFont="1" applyFill="1" applyBorder="1" applyProtection="1"/>
    <xf numFmtId="0" fontId="6" fillId="0" borderId="29" xfId="2" applyNumberFormat="1" applyFont="1" applyFill="1" applyBorder="1" applyAlignment="1" applyProtection="1">
      <alignment vertical="center"/>
    </xf>
    <xf numFmtId="0" fontId="6" fillId="0" borderId="29" xfId="2" applyNumberFormat="1" applyFont="1" applyFill="1" applyBorder="1" applyAlignment="1" applyProtection="1">
      <alignment horizontal="right"/>
    </xf>
    <xf numFmtId="0" fontId="6" fillId="0" borderId="15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Fill="1" applyAlignment="1" applyProtection="1">
      <alignment horizontal="center" vertical="center" wrapText="1"/>
    </xf>
    <xf numFmtId="0" fontId="6" fillId="0" borderId="17" xfId="2" applyNumberFormat="1" applyFont="1" applyFill="1" applyBorder="1" applyAlignment="1" applyProtection="1">
      <alignment horizontal="right" vertical="center" indent="1"/>
    </xf>
    <xf numFmtId="0" fontId="6" fillId="0" borderId="19" xfId="2" quotePrefix="1" applyNumberFormat="1" applyFont="1" applyFill="1" applyBorder="1" applyAlignment="1" applyProtection="1">
      <alignment horizontal="right" vertical="center" indent="1"/>
    </xf>
    <xf numFmtId="178" fontId="6" fillId="0" borderId="31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 indent="3"/>
    </xf>
    <xf numFmtId="0" fontId="4" fillId="0" borderId="0" xfId="269" applyNumberFormat="1" applyFill="1" applyAlignment="1">
      <alignment vertical="center"/>
    </xf>
    <xf numFmtId="0" fontId="47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right" vertical="center"/>
    </xf>
    <xf numFmtId="0" fontId="47" fillId="0" borderId="0" xfId="2" applyNumberFormat="1" applyFont="1" applyFill="1" applyAlignment="1" applyProtection="1">
      <alignment horizontal="right" vertical="center"/>
    </xf>
    <xf numFmtId="0" fontId="42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horizontal="left" vertical="center"/>
    </xf>
    <xf numFmtId="0" fontId="6" fillId="0" borderId="17" xfId="2" applyNumberFormat="1" applyFont="1" applyFill="1" applyBorder="1" applyAlignment="1" applyProtection="1">
      <alignment horizontal="distributed" vertical="center" indent="1"/>
    </xf>
    <xf numFmtId="181" fontId="6" fillId="0" borderId="0" xfId="2" applyNumberFormat="1" applyFont="1" applyFill="1" applyBorder="1" applyAlignment="1" applyProtection="1">
      <alignment horizontal="center" vertical="center" shrinkToFit="1"/>
    </xf>
    <xf numFmtId="182" fontId="6" fillId="0" borderId="0" xfId="2" applyNumberFormat="1" applyFont="1" applyFill="1" applyBorder="1" applyAlignment="1" applyProtection="1">
      <alignment horizontal="center" vertical="center" shrinkToFit="1"/>
    </xf>
    <xf numFmtId="0" fontId="6" fillId="0" borderId="19" xfId="2" applyNumberFormat="1" applyFont="1" applyFill="1" applyBorder="1" applyAlignment="1" applyProtection="1">
      <alignment horizontal="center" vertical="center" shrinkToFit="1"/>
    </xf>
    <xf numFmtId="0" fontId="6" fillId="0" borderId="27" xfId="2" applyNumberFormat="1" applyFont="1" applyFill="1" applyBorder="1" applyAlignment="1" applyProtection="1">
      <alignment horizontal="distributed" vertical="center" indent="1"/>
    </xf>
    <xf numFmtId="178" fontId="6" fillId="0" borderId="30" xfId="2" applyNumberFormat="1" applyFont="1" applyFill="1" applyBorder="1" applyAlignment="1" applyProtection="1">
      <alignment vertical="center"/>
    </xf>
    <xf numFmtId="0" fontId="6" fillId="0" borderId="24" xfId="2" applyNumberFormat="1" applyFont="1" applyFill="1" applyBorder="1" applyAlignment="1" applyProtection="1">
      <alignment horizontal="distributed" vertical="center" indent="1"/>
    </xf>
    <xf numFmtId="178" fontId="6" fillId="0" borderId="23" xfId="2" applyNumberFormat="1" applyFont="1" applyFill="1" applyBorder="1" applyAlignment="1" applyProtection="1">
      <alignment vertical="center"/>
    </xf>
    <xf numFmtId="0" fontId="6" fillId="0" borderId="19" xfId="2" applyNumberFormat="1" applyFont="1" applyFill="1" applyBorder="1" applyAlignment="1" applyProtection="1">
      <alignment horizontal="distributed" vertical="center" indent="1"/>
    </xf>
    <xf numFmtId="178" fontId="6" fillId="0" borderId="0" xfId="2" applyNumberFormat="1" applyFont="1" applyFill="1" applyAlignment="1" applyProtection="1">
      <alignment vertical="center"/>
    </xf>
    <xf numFmtId="183" fontId="6" fillId="0" borderId="0" xfId="2" applyNumberFormat="1" applyFont="1" applyFill="1" applyAlignment="1" applyProtection="1">
      <alignment horizontal="left" vertical="center"/>
    </xf>
    <xf numFmtId="178" fontId="6" fillId="0" borderId="0" xfId="2" applyNumberFormat="1" applyFont="1" applyFill="1" applyAlignment="1" applyProtection="1">
      <alignment horizontal="right" vertical="center"/>
    </xf>
    <xf numFmtId="183" fontId="6" fillId="0" borderId="23" xfId="2" applyNumberFormat="1" applyFont="1" applyFill="1" applyBorder="1" applyAlignment="1" applyProtection="1">
      <alignment horizontal="left" vertical="center"/>
    </xf>
    <xf numFmtId="178" fontId="6" fillId="0" borderId="30" xfId="2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Alignment="1" applyProtection="1">
      <alignment horizontal="center" vertical="center"/>
    </xf>
    <xf numFmtId="178" fontId="6" fillId="0" borderId="23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distributed" vertical="center" indent="1"/>
    </xf>
    <xf numFmtId="0" fontId="6" fillId="0" borderId="28" xfId="2" applyNumberFormat="1" applyFont="1" applyFill="1" applyBorder="1" applyAlignment="1" applyProtection="1">
      <alignment horizontal="left" vertical="center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33" xfId="2" quotePrefix="1" applyNumberFormat="1" applyFont="1" applyFill="1" applyBorder="1" applyAlignment="1" applyProtection="1">
      <alignment horizontal="right" vertical="center" indent="1"/>
    </xf>
    <xf numFmtId="178" fontId="6" fillId="0" borderId="34" xfId="2" applyNumberFormat="1" applyFont="1" applyFill="1" applyBorder="1" applyAlignment="1" applyProtection="1">
      <alignment vertical="center"/>
    </xf>
    <xf numFmtId="178" fontId="6" fillId="0" borderId="29" xfId="2" applyNumberFormat="1" applyFont="1" applyFill="1" applyBorder="1" applyAlignment="1" applyProtection="1">
      <alignment vertical="center"/>
    </xf>
    <xf numFmtId="0" fontId="50" fillId="0" borderId="0" xfId="2" applyNumberFormat="1" applyFont="1" applyFill="1" applyAlignment="1" applyProtection="1">
      <alignment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42" fillId="0" borderId="15" xfId="269" applyNumberFormat="1" applyFont="1" applyFill="1" applyBorder="1" applyAlignment="1" applyProtection="1">
      <alignment horizontal="center" vertical="center"/>
    </xf>
    <xf numFmtId="0" fontId="6" fillId="0" borderId="17" xfId="269" applyNumberFormat="1" applyFont="1" applyFill="1" applyBorder="1" applyAlignment="1" applyProtection="1">
      <alignment horizontal="center" vertical="center"/>
    </xf>
    <xf numFmtId="178" fontId="42" fillId="0" borderId="0" xfId="269" applyNumberFormat="1" applyFont="1" applyFill="1" applyBorder="1" applyAlignment="1" applyProtection="1">
      <alignment vertical="center"/>
    </xf>
    <xf numFmtId="0" fontId="6" fillId="0" borderId="19" xfId="269" applyNumberFormat="1" applyFont="1" applyFill="1" applyBorder="1" applyAlignment="1" applyProtection="1">
      <alignment horizontal="center" vertical="center"/>
    </xf>
    <xf numFmtId="0" fontId="6" fillId="0" borderId="27" xfId="269" applyNumberFormat="1" applyFont="1" applyFill="1" applyBorder="1" applyAlignment="1" applyProtection="1">
      <alignment horizontal="center" vertical="center"/>
    </xf>
    <xf numFmtId="178" fontId="6" fillId="0" borderId="30" xfId="269" applyNumberFormat="1" applyFont="1" applyFill="1" applyBorder="1" applyAlignment="1" applyProtection="1">
      <alignment vertical="center"/>
    </xf>
    <xf numFmtId="178" fontId="42" fillId="0" borderId="30" xfId="269" applyNumberFormat="1" applyFont="1" applyFill="1" applyBorder="1" applyAlignment="1" applyProtection="1">
      <alignment vertical="center"/>
    </xf>
    <xf numFmtId="0" fontId="6" fillId="0" borderId="24" xfId="269" applyNumberFormat="1" applyFont="1" applyFill="1" applyBorder="1" applyAlignment="1" applyProtection="1">
      <alignment horizontal="center" vertical="center"/>
    </xf>
    <xf numFmtId="178" fontId="6" fillId="0" borderId="23" xfId="269" applyNumberFormat="1" applyFont="1" applyFill="1" applyBorder="1" applyAlignment="1" applyProtection="1">
      <alignment vertical="center"/>
    </xf>
    <xf numFmtId="178" fontId="42" fillId="0" borderId="23" xfId="269" applyNumberFormat="1" applyFont="1" applyFill="1" applyBorder="1" applyAlignment="1" applyProtection="1">
      <alignment vertical="center"/>
    </xf>
    <xf numFmtId="0" fontId="6" fillId="0" borderId="33" xfId="269" applyNumberFormat="1" applyFont="1" applyFill="1" applyBorder="1" applyAlignment="1" applyProtection="1">
      <alignment horizontal="center" vertical="center"/>
    </xf>
    <xf numFmtId="178" fontId="42" fillId="0" borderId="29" xfId="269" applyNumberFormat="1" applyFont="1" applyFill="1" applyBorder="1" applyAlignment="1" applyProtection="1">
      <alignment vertical="center"/>
    </xf>
    <xf numFmtId="0" fontId="4" fillId="0" borderId="28" xfId="269" applyNumberFormat="1" applyFont="1" applyFill="1" applyBorder="1" applyAlignment="1">
      <alignment vertical="center" wrapText="1"/>
    </xf>
    <xf numFmtId="0" fontId="6" fillId="0" borderId="0" xfId="269" applyNumberFormat="1" applyFont="1" applyFill="1" applyAlignment="1" applyProtection="1">
      <alignment horizontal="right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9" xfId="269" applyNumberFormat="1" applyFont="1" applyFill="1" applyBorder="1" applyAlignment="1" applyProtection="1">
      <alignment horizontal="right" vertical="center" indent="1"/>
    </xf>
    <xf numFmtId="178" fontId="6" fillId="0" borderId="35" xfId="2" applyNumberFormat="1" applyFont="1" applyFill="1" applyBorder="1" applyAlignment="1" applyProtection="1">
      <alignment vertical="center"/>
    </xf>
    <xf numFmtId="0" fontId="6" fillId="0" borderId="19" xfId="269" quotePrefix="1" applyNumberFormat="1" applyFont="1" applyFill="1" applyBorder="1" applyAlignment="1" applyProtection="1">
      <alignment horizontal="right" vertical="center" indent="1"/>
    </xf>
    <xf numFmtId="0" fontId="6" fillId="0" borderId="33" xfId="269" quotePrefix="1" applyNumberFormat="1" applyFont="1" applyFill="1" applyBorder="1" applyAlignment="1" applyProtection="1">
      <alignment horizontal="right" vertical="center" indent="1"/>
    </xf>
    <xf numFmtId="0" fontId="48" fillId="0" borderId="0" xfId="2" applyNumberFormat="1" applyFont="1" applyFill="1" applyAlignment="1" applyProtection="1">
      <alignment vertical="center"/>
    </xf>
    <xf numFmtId="0" fontId="6" fillId="0" borderId="0" xfId="271" applyNumberFormat="1" applyFont="1" applyFill="1" applyAlignment="1">
      <alignment horizontal="right" vertical="center"/>
    </xf>
    <xf numFmtId="0" fontId="6" fillId="0" borderId="29" xfId="2" applyNumberFormat="1" applyFont="1" applyFill="1" applyBorder="1" applyAlignment="1" applyProtection="1"/>
    <xf numFmtId="0" fontId="6" fillId="0" borderId="19" xfId="2" applyNumberFormat="1" applyFont="1" applyFill="1" applyBorder="1" applyAlignment="1" applyProtection="1">
      <alignment horizontal="right" vertical="center" indent="1"/>
    </xf>
    <xf numFmtId="0" fontId="6" fillId="0" borderId="0" xfId="2" quotePrefix="1" applyNumberFormat="1" applyFont="1" applyFill="1" applyBorder="1" applyAlignment="1" applyProtection="1">
      <alignment horizontal="right" vertical="center" indent="1"/>
    </xf>
    <xf numFmtId="0" fontId="7" fillId="0" borderId="28" xfId="2" applyNumberFormat="1" applyFont="1" applyFill="1" applyBorder="1" applyAlignment="1" applyProtection="1">
      <alignment horizontal="left" vertical="center"/>
    </xf>
    <xf numFmtId="0" fontId="6" fillId="0" borderId="15" xfId="2" applyNumberFormat="1" applyFont="1" applyFill="1" applyBorder="1" applyAlignment="1" applyProtection="1">
      <alignment horizontal="centerContinuous" vertical="center"/>
    </xf>
    <xf numFmtId="0" fontId="6" fillId="0" borderId="1" xfId="2" applyNumberFormat="1" applyFont="1" applyFill="1" applyBorder="1" applyAlignment="1" applyProtection="1">
      <alignment horizontal="centerContinuous" vertical="center"/>
    </xf>
    <xf numFmtId="0" fontId="51" fillId="0" borderId="1" xfId="2" applyNumberFormat="1" applyFont="1" applyFill="1" applyBorder="1" applyAlignment="1" applyProtection="1">
      <alignment horizontal="centerContinuous" vertical="center"/>
    </xf>
    <xf numFmtId="178" fontId="6" fillId="0" borderId="31" xfId="2" applyNumberFormat="1" applyFont="1" applyFill="1" applyBorder="1" applyAlignment="1" applyProtection="1">
      <alignment horizontal="right" vertical="center"/>
    </xf>
    <xf numFmtId="184" fontId="6" fillId="0" borderId="0" xfId="2" applyNumberFormat="1" applyFont="1" applyFill="1" applyBorder="1" applyAlignment="1" applyProtection="1">
      <alignment horizontal="right" vertical="center"/>
    </xf>
    <xf numFmtId="0" fontId="48" fillId="0" borderId="28" xfId="2" applyNumberFormat="1" applyFont="1" applyFill="1" applyBorder="1" applyAlignment="1" applyProtection="1">
      <alignment vertical="center"/>
    </xf>
    <xf numFmtId="0" fontId="48" fillId="0" borderId="28" xfId="2" applyNumberFormat="1" applyFont="1" applyFill="1" applyBorder="1" applyAlignment="1" applyProtection="1">
      <alignment horizontal="centerContinuous" vertical="center"/>
    </xf>
    <xf numFmtId="0" fontId="48" fillId="0" borderId="28" xfId="2" applyNumberFormat="1" applyFont="1" applyFill="1" applyBorder="1" applyProtection="1"/>
    <xf numFmtId="0" fontId="48" fillId="0" borderId="0" xfId="2" applyNumberFormat="1" applyFont="1" applyFill="1" applyProtection="1"/>
    <xf numFmtId="0" fontId="4" fillId="0" borderId="0" xfId="269" applyNumberFormat="1" applyFill="1" applyProtection="1"/>
    <xf numFmtId="178" fontId="6" fillId="0" borderId="34" xfId="2" applyNumberFormat="1" applyFont="1" applyFill="1" applyBorder="1" applyAlignment="1" applyProtection="1">
      <alignment horizontal="right" vertical="center"/>
    </xf>
    <xf numFmtId="178" fontId="6" fillId="0" borderId="29" xfId="2" applyNumberFormat="1" applyFont="1" applyFill="1" applyBorder="1" applyAlignment="1" applyProtection="1">
      <alignment horizontal="right" vertical="center"/>
    </xf>
    <xf numFmtId="184" fontId="6" fillId="0" borderId="29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centerContinuous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Continuous" vertical="center"/>
    </xf>
    <xf numFmtId="0" fontId="6" fillId="0" borderId="29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Alignment="1" applyProtection="1">
      <alignment horizontal="right"/>
    </xf>
    <xf numFmtId="0" fontId="4" fillId="0" borderId="0" xfId="269" applyNumberFormat="1" applyFill="1"/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35" xfId="2" applyNumberFormat="1" applyFont="1" applyFill="1" applyBorder="1" applyAlignment="1" applyProtection="1">
      <alignment horizontal="center" vertical="center"/>
    </xf>
    <xf numFmtId="178" fontId="6" fillId="0" borderId="0" xfId="2" quotePrefix="1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>
      <alignment vertical="center"/>
    </xf>
    <xf numFmtId="0" fontId="41" fillId="0" borderId="0" xfId="269" applyNumberFormat="1" applyFont="1" applyFill="1" applyAlignment="1">
      <alignment vertical="center"/>
    </xf>
    <xf numFmtId="0" fontId="6" fillId="0" borderId="29" xfId="8" applyNumberFormat="1" applyFont="1" applyFill="1" applyBorder="1" applyAlignment="1" applyProtection="1">
      <alignment horizontal="right"/>
    </xf>
    <xf numFmtId="0" fontId="6" fillId="0" borderId="13" xfId="269" applyNumberFormat="1" applyFont="1" applyFill="1" applyBorder="1" applyAlignment="1">
      <alignment horizontal="center" vertical="center"/>
    </xf>
    <xf numFmtId="0" fontId="6" fillId="0" borderId="14" xfId="269" applyNumberFormat="1" applyFont="1" applyFill="1" applyBorder="1" applyAlignment="1">
      <alignment horizontal="center" vertical="center"/>
    </xf>
    <xf numFmtId="178" fontId="6" fillId="0" borderId="31" xfId="269" applyNumberFormat="1" applyFont="1" applyFill="1" applyBorder="1" applyAlignment="1">
      <alignment horizontal="right" vertical="center"/>
    </xf>
    <xf numFmtId="183" fontId="6" fillId="0" borderId="28" xfId="269" applyNumberFormat="1" applyFont="1" applyFill="1" applyBorder="1" applyAlignment="1">
      <alignment horizontal="left" vertical="center"/>
    </xf>
    <xf numFmtId="178" fontId="6" fillId="0" borderId="0" xfId="269" applyNumberFormat="1" applyFont="1" applyFill="1" applyBorder="1" applyAlignment="1">
      <alignment horizontal="right" vertical="center"/>
    </xf>
    <xf numFmtId="183" fontId="6" fillId="0" borderId="0" xfId="269" applyNumberFormat="1" applyFont="1" applyFill="1" applyBorder="1" applyAlignment="1">
      <alignment horizontal="left" vertical="center"/>
    </xf>
    <xf numFmtId="178" fontId="42" fillId="0" borderId="0" xfId="269" applyNumberFormat="1" applyFont="1" applyFill="1" applyBorder="1" applyAlignment="1">
      <alignment horizontal="right" vertical="center"/>
    </xf>
    <xf numFmtId="183" fontId="42" fillId="0" borderId="0" xfId="269" applyNumberFormat="1" applyFont="1" applyFill="1" applyBorder="1" applyAlignment="1">
      <alignment horizontal="left" vertical="center"/>
    </xf>
    <xf numFmtId="0" fontId="48" fillId="0" borderId="28" xfId="269" applyNumberFormat="1" applyFont="1" applyFill="1" applyBorder="1" applyAlignment="1">
      <alignment vertical="center"/>
    </xf>
    <xf numFmtId="0" fontId="7" fillId="0" borderId="28" xfId="269" applyNumberFormat="1" applyFont="1" applyFill="1" applyBorder="1" applyAlignment="1">
      <alignment vertical="center"/>
    </xf>
    <xf numFmtId="0" fontId="7" fillId="0" borderId="28" xfId="269" applyNumberFormat="1" applyFont="1" applyFill="1" applyBorder="1" applyAlignment="1">
      <alignment vertical="top"/>
    </xf>
    <xf numFmtId="0" fontId="6" fillId="0" borderId="28" xfId="269" applyNumberFormat="1" applyFont="1" applyFill="1" applyBorder="1" applyAlignment="1">
      <alignment horizontal="right" vertical="top"/>
    </xf>
    <xf numFmtId="0" fontId="42" fillId="0" borderId="0" xfId="2" applyNumberFormat="1" applyFont="1" applyFill="1" applyAlignment="1" applyProtection="1">
      <alignment horizontal="left" vertical="center"/>
    </xf>
    <xf numFmtId="178" fontId="6" fillId="0" borderId="0" xfId="269" applyNumberFormat="1" applyFont="1" applyFill="1" applyBorder="1" applyAlignment="1">
      <alignment vertical="center"/>
    </xf>
    <xf numFmtId="0" fontId="6" fillId="0" borderId="28" xfId="2" applyNumberFormat="1" applyFont="1" applyFill="1" applyBorder="1" applyAlignment="1" applyProtection="1">
      <alignment horizontal="right"/>
    </xf>
    <xf numFmtId="178" fontId="53" fillId="0" borderId="0" xfId="2" applyNumberFormat="1" applyFont="1" applyFill="1" applyBorder="1" applyAlignment="1" applyProtection="1">
      <alignment horizontal="right" vertical="center"/>
    </xf>
    <xf numFmtId="185" fontId="6" fillId="0" borderId="0" xfId="2" applyNumberFormat="1" applyFont="1" applyFill="1" applyAlignment="1" applyProtection="1">
      <alignment horizontal="right" vertical="center"/>
    </xf>
    <xf numFmtId="0" fontId="54" fillId="0" borderId="28" xfId="2" applyNumberFormat="1" applyFont="1" applyFill="1" applyBorder="1" applyAlignment="1" applyProtection="1">
      <alignment vertical="center"/>
    </xf>
    <xf numFmtId="0" fontId="42" fillId="0" borderId="0" xfId="269" applyNumberFormat="1" applyFont="1" applyFill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right" vertical="center" indent="1"/>
    </xf>
    <xf numFmtId="178" fontId="6" fillId="0" borderId="0" xfId="2" quotePrefix="1" applyNumberFormat="1" applyFont="1" applyFill="1" applyBorder="1" applyAlignment="1" applyProtection="1">
      <alignment horizontal="right" vertical="center"/>
    </xf>
    <xf numFmtId="178" fontId="42" fillId="0" borderId="29" xfId="2" applyNumberFormat="1" applyFont="1" applyFill="1" applyBorder="1" applyAlignment="1" applyProtection="1">
      <alignment horizontal="right" vertical="center"/>
    </xf>
    <xf numFmtId="0" fontId="6" fillId="0" borderId="0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0" xfId="269" applyNumberFormat="1" applyFont="1" applyFill="1" applyAlignment="1" applyProtection="1">
      <alignment horizontal="right"/>
    </xf>
    <xf numFmtId="178" fontId="42" fillId="0" borderId="31" xfId="2" applyNumberFormat="1" applyFont="1" applyFill="1" applyBorder="1" applyAlignment="1" applyProtection="1">
      <alignment vertical="center"/>
    </xf>
    <xf numFmtId="178" fontId="6" fillId="0" borderId="0" xfId="2" applyNumberFormat="1" applyFont="1" applyFill="1" applyBorder="1" applyAlignment="1">
      <alignment vertical="center"/>
    </xf>
    <xf numFmtId="0" fontId="6" fillId="0" borderId="28" xfId="269" applyNumberFormat="1" applyFont="1" applyFill="1" applyBorder="1" applyAlignment="1">
      <alignment vertical="center"/>
    </xf>
    <xf numFmtId="0" fontId="6" fillId="0" borderId="28" xfId="269" applyNumberFormat="1" applyFont="1" applyFill="1" applyBorder="1" applyAlignment="1" applyProtection="1">
      <alignment horizontal="center" vertical="center"/>
    </xf>
    <xf numFmtId="0" fontId="6" fillId="0" borderId="28" xfId="269" applyNumberFormat="1" applyFont="1" applyFill="1" applyBorder="1" applyAlignment="1">
      <alignment horizontal="right" vertical="center"/>
    </xf>
    <xf numFmtId="0" fontId="6" fillId="0" borderId="28" xfId="269" applyNumberFormat="1" applyFont="1" applyFill="1" applyBorder="1" applyAlignment="1">
      <alignment horizontal="right" vertical="center" indent="1"/>
    </xf>
    <xf numFmtId="178" fontId="42" fillId="0" borderId="31" xfId="269" applyNumberFormat="1" applyFont="1" applyFill="1" applyBorder="1" applyAlignment="1" applyProtection="1">
      <alignment vertical="center"/>
    </xf>
    <xf numFmtId="0" fontId="6" fillId="0" borderId="0" xfId="269" quotePrefix="1" applyNumberFormat="1" applyFont="1" applyFill="1" applyBorder="1" applyAlignment="1">
      <alignment horizontal="right" vertical="center" indent="1"/>
    </xf>
    <xf numFmtId="0" fontId="6" fillId="0" borderId="29" xfId="269" quotePrefix="1" applyNumberFormat="1" applyFont="1" applyFill="1" applyBorder="1" applyAlignment="1">
      <alignment horizontal="right" vertical="center" indent="1"/>
    </xf>
    <xf numFmtId="178" fontId="42" fillId="0" borderId="34" xfId="269" applyNumberFormat="1" applyFont="1" applyFill="1" applyBorder="1" applyAlignment="1" applyProtection="1">
      <alignment vertical="center"/>
    </xf>
    <xf numFmtId="178" fontId="6" fillId="0" borderId="29" xfId="269" applyNumberFormat="1" applyFont="1" applyFill="1" applyBorder="1" applyAlignment="1" applyProtection="1">
      <alignment vertical="center"/>
    </xf>
    <xf numFmtId="178" fontId="6" fillId="0" borderId="29" xfId="269" applyNumberFormat="1" applyFont="1" applyFill="1" applyBorder="1" applyAlignment="1">
      <alignment vertical="center"/>
    </xf>
    <xf numFmtId="0" fontId="6" fillId="0" borderId="0" xfId="269" applyNumberFormat="1" applyFont="1" applyFill="1" applyAlignment="1" applyProtection="1">
      <alignment horizontal="center" vertical="center"/>
    </xf>
    <xf numFmtId="0" fontId="44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>
      <alignment horizontal="right" vertical="center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1" xfId="269" applyNumberFormat="1" applyFont="1" applyFill="1" applyBorder="1" applyAlignment="1" applyProtection="1">
      <alignment horizontal="center" vertical="center" wrapText="1"/>
    </xf>
    <xf numFmtId="178" fontId="6" fillId="0" borderId="28" xfId="2" applyNumberFormat="1" applyFont="1" applyFill="1" applyBorder="1" applyAlignment="1" applyProtection="1">
      <alignment vertical="center"/>
    </xf>
    <xf numFmtId="0" fontId="54" fillId="0" borderId="0" xfId="269" applyNumberFormat="1" applyFont="1" applyFill="1" applyAlignment="1" applyProtection="1">
      <alignment vertical="center"/>
    </xf>
    <xf numFmtId="0" fontId="6" fillId="0" borderId="0" xfId="86" applyNumberFormat="1" applyFont="1" applyFill="1" applyAlignment="1" applyProtection="1">
      <alignment vertical="center"/>
    </xf>
    <xf numFmtId="0" fontId="6" fillId="0" borderId="0" xfId="86" applyNumberFormat="1" applyFont="1" applyFill="1" applyBorder="1" applyAlignment="1" applyProtection="1">
      <alignment horizontal="right"/>
    </xf>
    <xf numFmtId="0" fontId="6" fillId="0" borderId="15" xfId="86" applyNumberFormat="1" applyFont="1" applyFill="1" applyBorder="1" applyAlignment="1" applyProtection="1">
      <alignment horizontal="center" vertical="center" wrapText="1"/>
    </xf>
    <xf numFmtId="0" fontId="6" fillId="0" borderId="28" xfId="2" applyNumberFormat="1" applyFont="1" applyFill="1" applyBorder="1" applyAlignment="1" applyProtection="1">
      <alignment horizontal="center" vertical="center" wrapText="1"/>
    </xf>
    <xf numFmtId="0" fontId="6" fillId="0" borderId="39" xfId="2" applyNumberFormat="1" applyFont="1" applyFill="1" applyBorder="1" applyAlignment="1" applyProtection="1">
      <alignment horizontal="left" vertical="center" wrapText="1"/>
    </xf>
    <xf numFmtId="0" fontId="6" fillId="0" borderId="18" xfId="2" applyNumberFormat="1" applyFont="1" applyFill="1" applyBorder="1" applyAlignment="1" applyProtection="1">
      <alignment horizontal="center" vertical="center" wrapText="1"/>
    </xf>
    <xf numFmtId="0" fontId="6" fillId="0" borderId="40" xfId="2" applyNumberFormat="1" applyFont="1" applyFill="1" applyBorder="1" applyAlignment="1" applyProtection="1">
      <alignment horizontal="left" vertical="center" wrapText="1"/>
    </xf>
    <xf numFmtId="0" fontId="6" fillId="0" borderId="18" xfId="2" applyNumberFormat="1" applyFont="1" applyFill="1" applyBorder="1" applyAlignment="1" applyProtection="1">
      <alignment horizontal="left" vertical="center" indent="1"/>
    </xf>
    <xf numFmtId="0" fontId="6" fillId="0" borderId="19" xfId="2" applyNumberFormat="1" applyFont="1" applyFill="1" applyBorder="1" applyAlignment="1" applyProtection="1">
      <alignment horizontal="left" vertical="center" wrapText="1"/>
    </xf>
    <xf numFmtId="0" fontId="6" fillId="0" borderId="19" xfId="2" applyNumberFormat="1" applyFont="1" applyFill="1" applyBorder="1" applyAlignment="1" applyProtection="1">
      <alignment vertical="center"/>
    </xf>
    <xf numFmtId="184" fontId="6" fillId="0" borderId="0" xfId="86" applyNumberFormat="1" applyFont="1" applyFill="1" applyBorder="1" applyAlignment="1" applyProtection="1">
      <alignment horizontal="right" vertical="center"/>
    </xf>
    <xf numFmtId="184" fontId="6" fillId="0" borderId="0" xfId="2" quotePrefix="1" applyNumberFormat="1" applyFont="1" applyFill="1" applyBorder="1" applyAlignment="1" applyProtection="1">
      <alignment horizontal="right" vertical="center"/>
    </xf>
    <xf numFmtId="184" fontId="6" fillId="0" borderId="0" xfId="86" applyNumberFormat="1" applyFont="1" applyFill="1" applyAlignment="1" applyProtection="1">
      <alignment horizontal="right" vertical="center"/>
    </xf>
    <xf numFmtId="0" fontId="6" fillId="0" borderId="26" xfId="2" applyNumberFormat="1" applyFont="1" applyFill="1" applyBorder="1" applyAlignment="1" applyProtection="1">
      <alignment horizontal="left" vertical="center" wrapText="1" indent="1"/>
    </xf>
    <xf numFmtId="0" fontId="6" fillId="0" borderId="27" xfId="2" applyNumberFormat="1" applyFont="1" applyFill="1" applyBorder="1" applyAlignment="1" applyProtection="1">
      <alignment vertical="center"/>
    </xf>
    <xf numFmtId="184" fontId="6" fillId="0" borderId="30" xfId="86" applyNumberFormat="1" applyFont="1" applyFill="1" applyBorder="1" applyAlignment="1" applyProtection="1">
      <alignment horizontal="right" vertical="center"/>
    </xf>
    <xf numFmtId="0" fontId="6" fillId="0" borderId="18" xfId="2" applyNumberFormat="1" applyFont="1" applyFill="1" applyBorder="1" applyAlignment="1" applyProtection="1">
      <alignment horizontal="left" vertical="center" wrapText="1" indent="1"/>
    </xf>
    <xf numFmtId="0" fontId="6" fillId="0" borderId="20" xfId="2" applyNumberFormat="1" applyFont="1" applyFill="1" applyBorder="1" applyAlignment="1" applyProtection="1">
      <alignment horizontal="left" vertical="center" indent="1"/>
    </xf>
    <xf numFmtId="0" fontId="6" fillId="0" borderId="24" xfId="2" applyNumberFormat="1" applyFont="1" applyFill="1" applyBorder="1" applyAlignment="1" applyProtection="1">
      <alignment vertical="center"/>
    </xf>
    <xf numFmtId="184" fontId="6" fillId="0" borderId="23" xfId="86" applyNumberFormat="1" applyFont="1" applyFill="1" applyBorder="1" applyAlignment="1" applyProtection="1">
      <alignment horizontal="right" vertical="center"/>
    </xf>
    <xf numFmtId="0" fontId="7" fillId="0" borderId="0" xfId="2" applyNumberFormat="1" applyFont="1" applyFill="1" applyAlignment="1" applyProtection="1">
      <alignment vertical="center"/>
    </xf>
    <xf numFmtId="0" fontId="6" fillId="0" borderId="32" xfId="2" applyNumberFormat="1" applyFont="1" applyFill="1" applyBorder="1" applyAlignment="1" applyProtection="1">
      <alignment horizontal="left" vertical="center" indent="1"/>
    </xf>
    <xf numFmtId="0" fontId="6" fillId="0" borderId="33" xfId="2" applyNumberFormat="1" applyFont="1" applyFill="1" applyBorder="1" applyAlignment="1" applyProtection="1">
      <alignment vertical="center"/>
    </xf>
    <xf numFmtId="184" fontId="6" fillId="0" borderId="29" xfId="86" applyNumberFormat="1" applyFont="1" applyFill="1" applyBorder="1" applyAlignment="1" applyProtection="1">
      <alignment horizontal="right" vertical="center"/>
    </xf>
    <xf numFmtId="0" fontId="6" fillId="0" borderId="0" xfId="86" applyNumberFormat="1" applyFont="1" applyFill="1" applyAlignment="1" applyProtection="1">
      <alignment horizontal="right" vertical="center"/>
    </xf>
    <xf numFmtId="0" fontId="6" fillId="0" borderId="0" xfId="2" quotePrefix="1" applyNumberFormat="1" applyFont="1" applyFill="1" applyAlignment="1" applyProtection="1">
      <alignment horizontal="left" vertical="center" indent="1"/>
    </xf>
    <xf numFmtId="0" fontId="6" fillId="0" borderId="13" xfId="2" applyNumberFormat="1" applyFont="1" applyFill="1" applyBorder="1" applyAlignment="1" applyProtection="1">
      <alignment horizontal="left" vertical="center" indent="1"/>
    </xf>
    <xf numFmtId="186" fontId="6" fillId="0" borderId="28" xfId="2" applyNumberFormat="1" applyFont="1" applyFill="1" applyBorder="1" applyAlignment="1" applyProtection="1">
      <alignment vertical="center"/>
    </xf>
    <xf numFmtId="0" fontId="6" fillId="0" borderId="17" xfId="2" applyNumberFormat="1" applyFont="1" applyFill="1" applyBorder="1" applyAlignment="1" applyProtection="1">
      <alignment horizontal="left" vertical="center" indent="1"/>
    </xf>
    <xf numFmtId="186" fontId="6" fillId="0" borderId="29" xfId="2" applyNumberFormat="1" applyFont="1" applyFill="1" applyBorder="1" applyAlignment="1" applyProtection="1">
      <alignment vertical="center"/>
    </xf>
    <xf numFmtId="0" fontId="6" fillId="0" borderId="1" xfId="2" applyNumberFormat="1" applyFont="1" applyFill="1" applyBorder="1" applyAlignment="1" applyProtection="1">
      <alignment horizontal="right" vertical="center"/>
    </xf>
    <xf numFmtId="184" fontId="6" fillId="0" borderId="13" xfId="2" applyNumberFormat="1" applyFont="1" applyFill="1" applyBorder="1" applyAlignment="1" applyProtection="1">
      <alignment horizontal="right" vertical="center"/>
    </xf>
    <xf numFmtId="186" fontId="6" fillId="0" borderId="1" xfId="2" applyNumberFormat="1" applyFont="1" applyFill="1" applyBorder="1" applyAlignment="1" applyProtection="1">
      <alignment vertical="center"/>
    </xf>
    <xf numFmtId="0" fontId="6" fillId="0" borderId="29" xfId="269" applyNumberFormat="1" applyFont="1" applyFill="1" applyBorder="1" applyAlignment="1" applyProtection="1">
      <alignment horizontal="right" vertical="center"/>
    </xf>
    <xf numFmtId="178" fontId="42" fillId="0" borderId="0" xfId="269" applyNumberFormat="1" applyFont="1" applyFill="1" applyBorder="1" applyAlignment="1" applyProtection="1">
      <alignment horizontal="right" vertical="center"/>
    </xf>
    <xf numFmtId="187" fontId="42" fillId="0" borderId="0" xfId="269" applyNumberFormat="1" applyFont="1" applyFill="1" applyBorder="1" applyAlignment="1" applyProtection="1">
      <alignment horizontal="left" vertical="center"/>
    </xf>
    <xf numFmtId="178" fontId="6" fillId="0" borderId="21" xfId="269" applyNumberFormat="1" applyFont="1" applyFill="1" applyBorder="1" applyAlignment="1" applyProtection="1">
      <alignment horizontal="right" vertical="center"/>
    </xf>
    <xf numFmtId="187" fontId="6" fillId="0" borderId="21" xfId="269" applyNumberFormat="1" applyFont="1" applyFill="1" applyBorder="1" applyAlignment="1" applyProtection="1">
      <alignment horizontal="left" vertical="center"/>
    </xf>
    <xf numFmtId="178" fontId="6" fillId="0" borderId="21" xfId="269" applyNumberFormat="1" applyFont="1" applyFill="1" applyBorder="1" applyAlignment="1" applyProtection="1">
      <alignment vertical="center"/>
    </xf>
    <xf numFmtId="178" fontId="6" fillId="0" borderId="0" xfId="269" applyNumberFormat="1" applyFont="1" applyFill="1" applyBorder="1" applyAlignment="1" applyProtection="1">
      <alignment horizontal="right" vertical="center"/>
    </xf>
    <xf numFmtId="187" fontId="6" fillId="0" borderId="0" xfId="269" applyNumberFormat="1" applyFont="1" applyFill="1" applyBorder="1" applyAlignment="1" applyProtection="1">
      <alignment horizontal="left" vertical="center"/>
    </xf>
    <xf numFmtId="0" fontId="6" fillId="0" borderId="27" xfId="269" applyNumberFormat="1" applyFont="1" applyFill="1" applyBorder="1" applyAlignment="1" applyProtection="1">
      <alignment horizontal="left" vertical="center" indent="1"/>
    </xf>
    <xf numFmtId="178" fontId="6" fillId="0" borderId="30" xfId="269" applyNumberFormat="1" applyFont="1" applyFill="1" applyBorder="1" applyAlignment="1" applyProtection="1">
      <alignment horizontal="right" vertical="center"/>
    </xf>
    <xf numFmtId="187" fontId="6" fillId="0" borderId="30" xfId="269" applyNumberFormat="1" applyFont="1" applyFill="1" applyBorder="1" applyAlignment="1" applyProtection="1">
      <alignment horizontal="left" vertical="center"/>
    </xf>
    <xf numFmtId="0" fontId="6" fillId="0" borderId="24" xfId="269" applyNumberFormat="1" applyFont="1" applyFill="1" applyBorder="1" applyAlignment="1" applyProtection="1">
      <alignment horizontal="left" vertical="center" indent="1"/>
    </xf>
    <xf numFmtId="178" fontId="6" fillId="0" borderId="23" xfId="269" applyNumberFormat="1" applyFont="1" applyFill="1" applyBorder="1" applyAlignment="1" applyProtection="1">
      <alignment horizontal="right" vertical="center"/>
    </xf>
    <xf numFmtId="187" fontId="6" fillId="0" borderId="23" xfId="269" applyNumberFormat="1" applyFont="1" applyFill="1" applyBorder="1" applyAlignment="1" applyProtection="1">
      <alignment horizontal="left" vertical="center"/>
    </xf>
    <xf numFmtId="0" fontId="6" fillId="0" borderId="33" xfId="269" applyNumberFormat="1" applyFont="1" applyFill="1" applyBorder="1" applyAlignment="1" applyProtection="1">
      <alignment horizontal="left" vertical="center" indent="1"/>
    </xf>
    <xf numFmtId="0" fontId="6" fillId="0" borderId="28" xfId="269" applyNumberFormat="1" applyFont="1" applyFill="1" applyBorder="1" applyAlignment="1" applyProtection="1">
      <alignment vertical="center"/>
    </xf>
    <xf numFmtId="0" fontId="41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center" vertical="center" wrapText="1"/>
    </xf>
    <xf numFmtId="184" fontId="6" fillId="0" borderId="0" xfId="269" applyNumberFormat="1" applyFont="1" applyFill="1" applyBorder="1" applyAlignment="1" applyProtection="1">
      <alignment vertical="center"/>
    </xf>
    <xf numFmtId="179" fontId="6" fillId="0" borderId="0" xfId="269" applyNumberFormat="1" applyFont="1" applyFill="1" applyBorder="1" applyAlignment="1" applyProtection="1">
      <alignment vertical="center"/>
    </xf>
    <xf numFmtId="0" fontId="6" fillId="0" borderId="41" xfId="269" applyNumberFormat="1" applyFont="1" applyFill="1" applyBorder="1" applyAlignment="1" applyProtection="1">
      <alignment horizontal="left" vertical="center"/>
    </xf>
    <xf numFmtId="184" fontId="6" fillId="0" borderId="30" xfId="269" applyNumberFormat="1" applyFont="1" applyFill="1" applyBorder="1" applyAlignment="1" applyProtection="1">
      <alignment vertical="center"/>
    </xf>
    <xf numFmtId="179" fontId="6" fillId="0" borderId="30" xfId="269" applyNumberFormat="1" applyFont="1" applyFill="1" applyBorder="1" applyAlignment="1" applyProtection="1">
      <alignment vertical="center"/>
    </xf>
    <xf numFmtId="0" fontId="6" fillId="0" borderId="40" xfId="269" applyNumberFormat="1" applyFont="1" applyFill="1" applyBorder="1" applyAlignment="1" applyProtection="1">
      <alignment horizontal="left" vertical="center"/>
    </xf>
    <xf numFmtId="0" fontId="6" fillId="0" borderId="42" xfId="269" applyNumberFormat="1" applyFont="1" applyFill="1" applyBorder="1" applyAlignment="1" applyProtection="1">
      <alignment horizontal="center" vertical="center"/>
    </xf>
    <xf numFmtId="184" fontId="6" fillId="0" borderId="23" xfId="269" applyNumberFormat="1" applyFont="1" applyFill="1" applyBorder="1" applyAlignment="1" applyProtection="1">
      <alignment vertical="center"/>
    </xf>
    <xf numFmtId="179" fontId="6" fillId="0" borderId="23" xfId="269" applyNumberFormat="1" applyFont="1" applyFill="1" applyBorder="1" applyAlignment="1" applyProtection="1">
      <alignment vertical="center"/>
    </xf>
    <xf numFmtId="0" fontId="6" fillId="0" borderId="40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179" fontId="6" fillId="0" borderId="21" xfId="269" applyNumberFormat="1" applyFont="1" applyFill="1" applyBorder="1" applyAlignment="1" applyProtection="1">
      <alignment vertical="center"/>
    </xf>
    <xf numFmtId="0" fontId="6" fillId="0" borderId="43" xfId="269" applyNumberFormat="1" applyFont="1" applyFill="1" applyBorder="1" applyAlignment="1" applyProtection="1">
      <alignment horizontal="left" vertical="center" indent="1"/>
    </xf>
    <xf numFmtId="0" fontId="6" fillId="0" borderId="44" xfId="269" applyNumberFormat="1" applyFont="1" applyFill="1" applyBorder="1" applyAlignment="1" applyProtection="1">
      <alignment horizontal="left" vertical="center"/>
    </xf>
    <xf numFmtId="184" fontId="6" fillId="0" borderId="21" xfId="269" applyNumberFormat="1" applyFont="1" applyFill="1" applyBorder="1" applyAlignment="1" applyProtection="1">
      <alignment vertical="center"/>
    </xf>
    <xf numFmtId="178" fontId="6" fillId="0" borderId="0" xfId="269" quotePrefix="1" applyNumberFormat="1" applyFont="1" applyFill="1" applyBorder="1" applyAlignment="1" applyProtection="1">
      <alignment horizontal="right" vertical="center"/>
    </xf>
    <xf numFmtId="184" fontId="6" fillId="0" borderId="0" xfId="269" applyNumberFormat="1" applyFont="1" applyFill="1" applyBorder="1" applyAlignment="1" applyProtection="1">
      <alignment horizontal="right" vertical="center"/>
    </xf>
    <xf numFmtId="0" fontId="6" fillId="0" borderId="26" xfId="269" applyNumberFormat="1" applyFont="1" applyFill="1" applyBorder="1" applyAlignment="1" applyProtection="1">
      <alignment horizontal="left" vertical="center" indent="1"/>
    </xf>
    <xf numFmtId="179" fontId="6" fillId="0" borderId="45" xfId="269" applyNumberFormat="1" applyFont="1" applyFill="1" applyBorder="1" applyAlignment="1" applyProtection="1">
      <alignment vertical="center"/>
    </xf>
    <xf numFmtId="178" fontId="42" fillId="0" borderId="1" xfId="269" applyNumberFormat="1" applyFont="1" applyFill="1" applyBorder="1" applyAlignment="1" applyProtection="1">
      <alignment horizontal="right" vertical="center"/>
    </xf>
    <xf numFmtId="184" fontId="42" fillId="0" borderId="1" xfId="269" applyNumberFormat="1" applyFont="1" applyFill="1" applyBorder="1" applyAlignment="1" applyProtection="1">
      <alignment horizontal="right" vertical="center"/>
    </xf>
    <xf numFmtId="179" fontId="42" fillId="0" borderId="1" xfId="269" applyNumberFormat="1" applyFont="1" applyFill="1" applyBorder="1" applyAlignment="1" applyProtection="1">
      <alignment vertical="center"/>
    </xf>
    <xf numFmtId="0" fontId="6" fillId="0" borderId="0" xfId="269" applyNumberFormat="1" applyFont="1" applyFill="1" applyAlignment="1" applyProtection="1">
      <alignment vertical="top"/>
    </xf>
    <xf numFmtId="0" fontId="7" fillId="0" borderId="19" xfId="2" applyNumberFormat="1" applyFont="1" applyFill="1" applyBorder="1" applyAlignment="1" applyProtection="1">
      <alignment horizontal="distributed" vertical="center" indent="2"/>
    </xf>
    <xf numFmtId="178" fontId="7" fillId="0" borderId="0" xfId="2" applyNumberFormat="1" applyFont="1" applyFill="1" applyAlignment="1" applyProtection="1">
      <alignment vertical="center"/>
    </xf>
    <xf numFmtId="178" fontId="57" fillId="0" borderId="0" xfId="2" applyNumberFormat="1" applyFont="1" applyFill="1" applyAlignment="1" applyProtection="1">
      <alignment vertical="center"/>
    </xf>
    <xf numFmtId="178" fontId="57" fillId="0" borderId="0" xfId="2" applyNumberFormat="1" applyFont="1" applyFill="1" applyBorder="1" applyAlignment="1" applyProtection="1">
      <alignment vertical="center"/>
    </xf>
    <xf numFmtId="178" fontId="7" fillId="0" borderId="0" xfId="2" applyNumberFormat="1" applyFont="1" applyFill="1" applyBorder="1" applyAlignment="1" applyProtection="1">
      <alignment vertical="center"/>
    </xf>
    <xf numFmtId="0" fontId="58" fillId="0" borderId="19" xfId="2" applyNumberFormat="1" applyFont="1" applyFill="1" applyBorder="1" applyAlignment="1" applyProtection="1">
      <alignment horizontal="center" vertical="center"/>
    </xf>
    <xf numFmtId="178" fontId="58" fillId="0" borderId="0" xfId="2" applyNumberFormat="1" applyFont="1" applyFill="1" applyBorder="1" applyAlignment="1" applyProtection="1">
      <alignment vertical="center"/>
    </xf>
    <xf numFmtId="0" fontId="7" fillId="0" borderId="19" xfId="2" applyNumberFormat="1" applyFont="1" applyFill="1" applyBorder="1" applyAlignment="1" applyProtection="1">
      <alignment horizontal="left" vertical="center" indent="1"/>
    </xf>
    <xf numFmtId="0" fontId="7" fillId="0" borderId="33" xfId="2" applyNumberFormat="1" applyFont="1" applyFill="1" applyBorder="1" applyAlignment="1" applyProtection="1">
      <alignment horizontal="left" vertical="center" indent="1"/>
    </xf>
    <xf numFmtId="178" fontId="7" fillId="0" borderId="29" xfId="2" applyNumberFormat="1" applyFont="1" applyFill="1" applyBorder="1" applyAlignment="1" applyProtection="1">
      <alignment vertical="center"/>
    </xf>
    <xf numFmtId="178" fontId="57" fillId="0" borderId="29" xfId="2" applyNumberFormat="1" applyFont="1" applyFill="1" applyBorder="1" applyAlignment="1" applyProtection="1">
      <alignment vertical="center"/>
    </xf>
    <xf numFmtId="0" fontId="7" fillId="0" borderId="17" xfId="2" applyNumberFormat="1" applyFont="1" applyFill="1" applyBorder="1" applyAlignment="1" applyProtection="1">
      <alignment horizontal="distributed" vertical="center" indent="2"/>
    </xf>
    <xf numFmtId="188" fontId="7" fillId="0" borderId="0" xfId="5" applyNumberFormat="1" applyFont="1" applyFill="1" applyAlignment="1" applyProtection="1">
      <alignment vertical="center"/>
    </xf>
    <xf numFmtId="188" fontId="7" fillId="0" borderId="29" xfId="5" applyNumberFormat="1" applyFont="1" applyFill="1" applyBorder="1" applyAlignment="1" applyProtection="1">
      <alignment vertical="center"/>
    </xf>
    <xf numFmtId="0" fontId="45" fillId="0" borderId="33" xfId="2" applyNumberFormat="1" applyFont="1" applyFill="1" applyBorder="1" applyAlignment="1" applyProtection="1">
      <alignment horizontal="center" vertical="center"/>
    </xf>
    <xf numFmtId="178" fontId="45" fillId="0" borderId="29" xfId="2" applyNumberFormat="1" applyFont="1" applyFill="1" applyBorder="1" applyAlignment="1" applyProtection="1">
      <alignment vertical="center"/>
    </xf>
    <xf numFmtId="0" fontId="59" fillId="0" borderId="0" xfId="269" applyNumberFormat="1" applyFont="1" applyFill="1" applyAlignment="1" applyProtection="1">
      <alignment vertical="center"/>
    </xf>
    <xf numFmtId="0" fontId="4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left" vertical="center"/>
    </xf>
    <xf numFmtId="0" fontId="6" fillId="0" borderId="46" xfId="269" applyNumberFormat="1" applyFont="1" applyFill="1" applyBorder="1" applyAlignment="1" applyProtection="1">
      <alignment horizontal="center" vertical="center"/>
    </xf>
    <xf numFmtId="0" fontId="42" fillId="0" borderId="17" xfId="269" applyNumberFormat="1" applyFont="1" applyFill="1" applyBorder="1" applyAlignment="1" applyProtection="1">
      <alignment vertical="center"/>
    </xf>
    <xf numFmtId="178" fontId="42" fillId="0" borderId="38" xfId="2" applyNumberFormat="1" applyFont="1" applyFill="1" applyBorder="1" applyAlignment="1" applyProtection="1">
      <alignment vertical="center"/>
    </xf>
    <xf numFmtId="178" fontId="42" fillId="0" borderId="47" xfId="269" applyNumberFormat="1" applyFont="1" applyFill="1" applyBorder="1" applyAlignment="1" applyProtection="1">
      <alignment vertical="center"/>
    </xf>
    <xf numFmtId="0" fontId="42" fillId="0" borderId="48" xfId="269" applyNumberFormat="1" applyFont="1" applyFill="1" applyBorder="1" applyAlignment="1" applyProtection="1">
      <alignment vertical="center"/>
    </xf>
    <xf numFmtId="178" fontId="6" fillId="0" borderId="38" xfId="2" applyNumberFormat="1" applyFont="1" applyFill="1" applyBorder="1" applyAlignment="1" applyProtection="1">
      <alignment vertical="center"/>
    </xf>
    <xf numFmtId="178" fontId="6" fillId="0" borderId="49" xfId="2" applyNumberFormat="1" applyFont="1" applyFill="1" applyBorder="1" applyAlignment="1" applyProtection="1">
      <alignment vertical="center"/>
    </xf>
    <xf numFmtId="0" fontId="6" fillId="0" borderId="50" xfId="269" applyNumberFormat="1" applyFont="1" applyFill="1" applyBorder="1" applyAlignment="1" applyProtection="1">
      <alignment horizontal="left" vertical="center" indent="1"/>
    </xf>
    <xf numFmtId="178" fontId="6" fillId="0" borderId="31" xfId="269" applyNumberFormat="1" applyFont="1" applyFill="1" applyBorder="1" applyAlignment="1" applyProtection="1">
      <alignment vertical="center"/>
    </xf>
    <xf numFmtId="0" fontId="6" fillId="0" borderId="50" xfId="269" applyNumberFormat="1" applyFont="1" applyFill="1" applyBorder="1" applyAlignment="1" applyProtection="1">
      <alignment horizontal="left" vertical="center" wrapText="1" indent="1"/>
    </xf>
    <xf numFmtId="0" fontId="42" fillId="0" borderId="19" xfId="269" applyNumberFormat="1" applyFont="1" applyFill="1" applyBorder="1" applyAlignment="1" applyProtection="1">
      <alignment vertical="center"/>
    </xf>
    <xf numFmtId="178" fontId="42" fillId="0" borderId="49" xfId="2" applyNumberFormat="1" applyFont="1" applyFill="1" applyBorder="1" applyAlignment="1" applyProtection="1">
      <alignment vertical="center"/>
    </xf>
    <xf numFmtId="0" fontId="42" fillId="0" borderId="50" xfId="269" applyNumberFormat="1" applyFont="1" applyFill="1" applyBorder="1" applyAlignment="1" applyProtection="1">
      <alignment vertical="center"/>
    </xf>
    <xf numFmtId="178" fontId="6" fillId="0" borderId="37" xfId="2" applyNumberFormat="1" applyFont="1" applyFill="1" applyBorder="1" applyAlignment="1" applyProtection="1">
      <alignment vertical="center"/>
    </xf>
    <xf numFmtId="0" fontId="6" fillId="0" borderId="51" xfId="269" applyNumberFormat="1" applyFont="1" applyFill="1" applyBorder="1" applyAlignment="1" applyProtection="1">
      <alignment horizontal="left" vertical="center" indent="1"/>
    </xf>
    <xf numFmtId="0" fontId="6" fillId="0" borderId="34" xfId="269" applyNumberFormat="1" applyFont="1" applyFill="1" applyBorder="1" applyAlignment="1" applyProtection="1">
      <alignment vertical="center"/>
    </xf>
    <xf numFmtId="0" fontId="42" fillId="0" borderId="17" xfId="2" applyNumberFormat="1" applyFont="1" applyFill="1" applyBorder="1" applyAlignment="1" applyProtection="1">
      <alignment horizontal="left" vertical="center" indent="1"/>
    </xf>
    <xf numFmtId="178" fontId="42" fillId="0" borderId="28" xfId="2" applyNumberFormat="1" applyFont="1" applyFill="1" applyBorder="1" applyAlignment="1" applyProtection="1">
      <alignment horizontal="right" vertical="center"/>
    </xf>
    <xf numFmtId="0" fontId="6" fillId="0" borderId="19" xfId="2" applyNumberFormat="1" applyFont="1" applyFill="1" applyBorder="1" applyAlignment="1" applyProtection="1">
      <alignment horizontal="distributed" vertical="center" indent="2"/>
    </xf>
    <xf numFmtId="0" fontId="42" fillId="0" borderId="19" xfId="2" applyNumberFormat="1" applyFont="1" applyFill="1" applyBorder="1" applyAlignment="1" applyProtection="1">
      <alignment horizontal="left" vertical="center" indent="1"/>
    </xf>
    <xf numFmtId="178" fontId="42" fillId="0" borderId="0" xfId="2" quotePrefix="1" applyNumberFormat="1" applyFont="1" applyFill="1" applyBorder="1" applyAlignment="1" applyProtection="1">
      <alignment horizontal="right" vertical="center"/>
    </xf>
    <xf numFmtId="0" fontId="42" fillId="0" borderId="33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distributed" vertical="center" wrapText="1" indent="2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47" fillId="0" borderId="19" xfId="2" applyNumberFormat="1" applyFont="1" applyFill="1" applyBorder="1" applyAlignment="1" applyProtection="1">
      <alignment horizontal="right" vertical="center" indent="1"/>
    </xf>
    <xf numFmtId="179" fontId="6" fillId="0" borderId="0" xfId="2" applyNumberFormat="1" applyFont="1" applyFill="1" applyBorder="1" applyAlignment="1" applyProtection="1">
      <alignment vertical="center"/>
    </xf>
    <xf numFmtId="0" fontId="47" fillId="0" borderId="0" xfId="2" quotePrefix="1" applyNumberFormat="1" applyFont="1" applyFill="1" applyBorder="1" applyAlignment="1" applyProtection="1">
      <alignment horizontal="right" vertical="center" indent="1"/>
    </xf>
    <xf numFmtId="0" fontId="47" fillId="0" borderId="33" xfId="2" quotePrefix="1" applyNumberFormat="1" applyFont="1" applyFill="1" applyBorder="1" applyAlignment="1" applyProtection="1">
      <alignment horizontal="right" vertical="center" indent="1"/>
    </xf>
    <xf numFmtId="179" fontId="6" fillId="0" borderId="29" xfId="2" applyNumberFormat="1" applyFont="1" applyFill="1" applyBorder="1" applyAlignment="1" applyProtection="1">
      <alignment vertical="center"/>
    </xf>
    <xf numFmtId="0" fontId="42" fillId="0" borderId="0" xfId="269" applyNumberFormat="1" applyFont="1" applyFill="1" applyAlignment="1" applyProtection="1">
      <alignment horizontal="left" vertical="center"/>
    </xf>
    <xf numFmtId="0" fontId="60" fillId="0" borderId="0" xfId="269" applyNumberFormat="1" applyFont="1" applyFill="1" applyAlignment="1" applyProtection="1">
      <alignment horizontal="left" vertical="center"/>
    </xf>
    <xf numFmtId="0" fontId="6" fillId="0" borderId="0" xfId="269" applyNumberFormat="1" applyFont="1" applyFill="1" applyAlignment="1" applyProtection="1">
      <alignment horizontal="left" vertical="center"/>
    </xf>
    <xf numFmtId="0" fontId="47" fillId="0" borderId="14" xfId="269" applyNumberFormat="1" applyFont="1" applyFill="1" applyBorder="1" applyAlignment="1" applyProtection="1">
      <alignment horizontal="center" vertical="center"/>
    </xf>
    <xf numFmtId="0" fontId="47" fillId="0" borderId="15" xfId="269" applyNumberFormat="1" applyFont="1" applyFill="1" applyBorder="1" applyAlignment="1" applyProtection="1">
      <alignment horizontal="center" vertical="center"/>
    </xf>
    <xf numFmtId="0" fontId="47" fillId="0" borderId="19" xfId="269" applyNumberFormat="1" applyFont="1" applyFill="1" applyBorder="1" applyAlignment="1" applyProtection="1">
      <alignment horizontal="center" vertical="center"/>
    </xf>
    <xf numFmtId="49" fontId="47" fillId="0" borderId="0" xfId="270" applyNumberFormat="1" applyFont="1" applyFill="1" applyAlignment="1" applyProtection="1">
      <alignment horizontal="right" vertical="center" indent="1"/>
    </xf>
    <xf numFmtId="189" fontId="47" fillId="0" borderId="0" xfId="269" applyNumberFormat="1" applyFont="1" applyFill="1" applyAlignment="1" applyProtection="1">
      <alignment horizontal="right" vertical="center" indent="1"/>
    </xf>
    <xf numFmtId="49" fontId="47" fillId="0" borderId="0" xfId="269" applyNumberFormat="1" applyFont="1" applyFill="1" applyAlignment="1" applyProtection="1">
      <alignment horizontal="right" vertical="center" indent="1"/>
    </xf>
    <xf numFmtId="0" fontId="47" fillId="0" borderId="33" xfId="269" applyNumberFormat="1" applyFont="1" applyFill="1" applyBorder="1" applyAlignment="1" applyProtection="1">
      <alignment horizontal="center" vertical="center"/>
    </xf>
    <xf numFmtId="49" fontId="47" fillId="0" borderId="34" xfId="270" applyNumberFormat="1" applyFont="1" applyFill="1" applyBorder="1" applyAlignment="1" applyProtection="1">
      <alignment horizontal="right" vertical="center" indent="1"/>
    </xf>
    <xf numFmtId="190" fontId="47" fillId="0" borderId="29" xfId="269" applyNumberFormat="1" applyFont="1" applyFill="1" applyBorder="1" applyAlignment="1" applyProtection="1">
      <alignment horizontal="right" vertical="center" indent="1"/>
    </xf>
    <xf numFmtId="49" fontId="47" fillId="0" borderId="29" xfId="269" applyNumberFormat="1" applyFont="1" applyFill="1" applyBorder="1" applyAlignment="1" applyProtection="1">
      <alignment horizontal="right" vertical="center" indent="1"/>
    </xf>
    <xf numFmtId="0" fontId="47" fillId="0" borderId="0" xfId="269" applyNumberFormat="1" applyFont="1" applyFill="1" applyBorder="1" applyAlignment="1" applyProtection="1">
      <alignment horizontal="left" vertical="center"/>
    </xf>
    <xf numFmtId="0" fontId="47" fillId="0" borderId="29" xfId="269" applyNumberFormat="1" applyFont="1" applyFill="1" applyBorder="1" applyAlignment="1" applyProtection="1">
      <alignment horizontal="left" vertical="center" indent="1"/>
    </xf>
    <xf numFmtId="0" fontId="47" fillId="0" borderId="29" xfId="269" applyNumberFormat="1" applyFont="1" applyFill="1" applyBorder="1" applyAlignment="1" applyProtection="1">
      <alignment horizontal="left" vertical="center"/>
    </xf>
    <xf numFmtId="0" fontId="47" fillId="0" borderId="0" xfId="269" applyNumberFormat="1" applyFont="1" applyFill="1" applyAlignment="1" applyProtection="1">
      <alignment horizontal="left" vertical="center"/>
    </xf>
    <xf numFmtId="49" fontId="47" fillId="0" borderId="0" xfId="269" applyNumberFormat="1" applyFont="1" applyFill="1" applyAlignment="1" applyProtection="1">
      <alignment horizontal="left" vertical="center"/>
    </xf>
    <xf numFmtId="0" fontId="47" fillId="0" borderId="0" xfId="269" applyNumberFormat="1" applyFont="1" applyFill="1" applyAlignment="1" applyProtection="1">
      <alignment horizontal="right" vertical="center"/>
    </xf>
    <xf numFmtId="0" fontId="47" fillId="0" borderId="1" xfId="2" applyNumberFormat="1" applyFont="1" applyFill="1" applyBorder="1" applyAlignment="1" applyProtection="1">
      <alignment horizontal="center" vertical="center"/>
    </xf>
    <xf numFmtId="0" fontId="47" fillId="0" borderId="14" xfId="2" applyNumberFormat="1" applyFont="1" applyFill="1" applyBorder="1" applyAlignment="1" applyProtection="1">
      <alignment horizontal="center" vertical="center"/>
    </xf>
    <xf numFmtId="0" fontId="47" fillId="0" borderId="17" xfId="2" applyNumberFormat="1" applyFont="1" applyFill="1" applyBorder="1" applyAlignment="1" applyProtection="1">
      <alignment horizontal="center" vertical="center" shrinkToFit="1"/>
    </xf>
    <xf numFmtId="178" fontId="47" fillId="0" borderId="28" xfId="2" applyNumberFormat="1" applyFont="1" applyFill="1" applyBorder="1" applyAlignment="1" applyProtection="1">
      <alignment vertical="center"/>
    </xf>
    <xf numFmtId="178" fontId="47" fillId="0" borderId="28" xfId="2" applyNumberFormat="1" applyFont="1" applyFill="1" applyBorder="1" applyAlignment="1" applyProtection="1">
      <alignment horizontal="right" vertical="center"/>
    </xf>
    <xf numFmtId="0" fontId="47" fillId="0" borderId="19" xfId="2" applyNumberFormat="1" applyFont="1" applyFill="1" applyBorder="1" applyAlignment="1" applyProtection="1">
      <alignment horizontal="center" vertical="center" shrinkToFit="1"/>
    </xf>
    <xf numFmtId="178" fontId="47" fillId="0" borderId="25" xfId="2" applyNumberFormat="1" applyFont="1" applyFill="1" applyBorder="1" applyAlignment="1" applyProtection="1">
      <alignment vertical="center"/>
    </xf>
    <xf numFmtId="178" fontId="47" fillId="0" borderId="23" xfId="2" applyNumberFormat="1" applyFont="1" applyFill="1" applyBorder="1" applyAlignment="1" applyProtection="1">
      <alignment vertical="center"/>
    </xf>
    <xf numFmtId="178" fontId="47" fillId="0" borderId="23" xfId="2" applyNumberFormat="1" applyFont="1" applyFill="1" applyBorder="1" applyAlignment="1" applyProtection="1">
      <alignment horizontal="right" vertical="center"/>
    </xf>
    <xf numFmtId="178" fontId="47" fillId="0" borderId="52" xfId="2" applyNumberFormat="1" applyFont="1" applyFill="1" applyBorder="1" applyAlignment="1" applyProtection="1">
      <alignment vertical="center"/>
    </xf>
    <xf numFmtId="178" fontId="47" fillId="0" borderId="21" xfId="2" applyNumberFormat="1" applyFont="1" applyFill="1" applyBorder="1" applyAlignment="1" applyProtection="1">
      <alignment vertical="center"/>
    </xf>
    <xf numFmtId="178" fontId="47" fillId="0" borderId="21" xfId="2" applyNumberFormat="1" applyFont="1" applyFill="1" applyBorder="1" applyAlignment="1" applyProtection="1">
      <alignment horizontal="right" vertical="center"/>
    </xf>
    <xf numFmtId="0" fontId="47" fillId="0" borderId="41" xfId="2" applyNumberFormat="1" applyFont="1" applyFill="1" applyBorder="1" applyAlignment="1" applyProtection="1">
      <alignment horizontal="center" vertical="center"/>
    </xf>
    <xf numFmtId="178" fontId="47" fillId="0" borderId="30" xfId="2" applyNumberFormat="1" applyFont="1" applyFill="1" applyBorder="1" applyAlignment="1" applyProtection="1">
      <alignment vertical="center"/>
    </xf>
    <xf numFmtId="178" fontId="47" fillId="0" borderId="30" xfId="2" applyNumberFormat="1" applyFont="1" applyFill="1" applyBorder="1" applyAlignment="1" applyProtection="1">
      <alignment horizontal="right" vertical="center"/>
    </xf>
    <xf numFmtId="0" fontId="47" fillId="0" borderId="40" xfId="2" applyNumberFormat="1" applyFont="1" applyFill="1" applyBorder="1" applyAlignment="1" applyProtection="1">
      <alignment horizontal="center" vertical="center"/>
    </xf>
    <xf numFmtId="178" fontId="47" fillId="0" borderId="0" xfId="2" applyNumberFormat="1" applyFont="1" applyFill="1" applyBorder="1" applyAlignment="1" applyProtection="1">
      <alignment vertical="center"/>
    </xf>
    <xf numFmtId="0" fontId="47" fillId="0" borderId="53" xfId="2" applyNumberFormat="1" applyFont="1" applyFill="1" applyBorder="1" applyAlignment="1" applyProtection="1">
      <alignment horizontal="center" vertical="center" wrapText="1"/>
    </xf>
    <xf numFmtId="179" fontId="47" fillId="0" borderId="34" xfId="2" applyNumberFormat="1" applyFont="1" applyFill="1" applyBorder="1" applyAlignment="1" applyProtection="1">
      <alignment vertical="center"/>
    </xf>
    <xf numFmtId="179" fontId="47" fillId="0" borderId="29" xfId="2" applyNumberFormat="1" applyFont="1" applyFill="1" applyBorder="1" applyAlignment="1" applyProtection="1">
      <alignment vertical="center"/>
    </xf>
    <xf numFmtId="179" fontId="47" fillId="0" borderId="29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47" fillId="0" borderId="13" xfId="2" applyNumberFormat="1" applyFont="1" applyFill="1" applyBorder="1" applyAlignment="1" applyProtection="1">
      <alignment horizontal="center" vertical="center"/>
    </xf>
    <xf numFmtId="0" fontId="47" fillId="0" borderId="28" xfId="269" applyNumberFormat="1" applyFont="1" applyFill="1" applyBorder="1" applyAlignment="1" applyProtection="1">
      <alignment horizontal="left" vertical="center" wrapText="1" indent="1"/>
    </xf>
    <xf numFmtId="178" fontId="47" fillId="0" borderId="31" xfId="2" applyNumberFormat="1" applyFont="1" applyFill="1" applyBorder="1" applyAlignment="1" applyProtection="1">
      <alignment vertical="center"/>
    </xf>
    <xf numFmtId="178" fontId="47" fillId="0" borderId="19" xfId="2" applyNumberFormat="1" applyFont="1" applyFill="1" applyBorder="1" applyAlignment="1" applyProtection="1">
      <alignment vertical="center"/>
    </xf>
    <xf numFmtId="0" fontId="47" fillId="0" borderId="0" xfId="269" applyNumberFormat="1" applyFont="1" applyFill="1" applyBorder="1" applyAlignment="1" applyProtection="1">
      <alignment horizontal="left" vertical="center" wrapText="1" indent="1"/>
    </xf>
    <xf numFmtId="0" fontId="47" fillId="0" borderId="0" xfId="2" applyNumberFormat="1" applyFont="1" applyFill="1" applyBorder="1" applyAlignment="1" applyProtection="1">
      <alignment horizontal="left" vertical="center" indent="1"/>
    </xf>
    <xf numFmtId="0" fontId="47" fillId="0" borderId="29" xfId="269" applyNumberFormat="1" applyFont="1" applyFill="1" applyBorder="1" applyAlignment="1" applyProtection="1">
      <alignment horizontal="left" vertical="center" wrapText="1" indent="1"/>
    </xf>
    <xf numFmtId="178" fontId="47" fillId="0" borderId="34" xfId="2" applyNumberFormat="1" applyFont="1" applyFill="1" applyBorder="1" applyAlignment="1" applyProtection="1">
      <alignment vertical="center"/>
    </xf>
    <xf numFmtId="178" fontId="47" fillId="0" borderId="29" xfId="2" applyNumberFormat="1" applyFont="1" applyFill="1" applyBorder="1" applyAlignment="1" applyProtection="1">
      <alignment vertical="center"/>
    </xf>
    <xf numFmtId="178" fontId="47" fillId="0" borderId="33" xfId="2" applyNumberFormat="1" applyFont="1" applyFill="1" applyBorder="1" applyAlignment="1" applyProtection="1">
      <alignment vertical="center"/>
    </xf>
    <xf numFmtId="0" fontId="61" fillId="0" borderId="29" xfId="269" applyNumberFormat="1" applyFont="1" applyFill="1" applyBorder="1" applyAlignment="1" applyProtection="1">
      <alignment horizontal="center" vertical="center" wrapText="1"/>
    </xf>
    <xf numFmtId="178" fontId="61" fillId="0" borderId="34" xfId="2" applyNumberFormat="1" applyFont="1" applyFill="1" applyBorder="1" applyAlignment="1" applyProtection="1">
      <alignment vertical="center"/>
    </xf>
    <xf numFmtId="178" fontId="61" fillId="0" borderId="1" xfId="2" applyNumberFormat="1" applyFont="1" applyFill="1" applyBorder="1" applyAlignment="1" applyProtection="1">
      <alignment vertical="center"/>
    </xf>
    <xf numFmtId="178" fontId="61" fillId="0" borderId="13" xfId="2" applyNumberFormat="1" applyFont="1" applyFill="1" applyBorder="1" applyAlignment="1" applyProtection="1">
      <alignment vertical="center"/>
    </xf>
    <xf numFmtId="0" fontId="6" fillId="0" borderId="0" xfId="269" applyNumberFormat="1" applyFont="1" applyFill="1" applyBorder="1" applyAlignment="1" applyProtection="1">
      <alignment horizontal="center" vertical="center" wrapText="1"/>
    </xf>
    <xf numFmtId="0" fontId="62" fillId="0" borderId="0" xfId="272" applyNumberFormat="1" applyFill="1" applyAlignment="1" applyProtection="1">
      <alignment vertical="center"/>
    </xf>
    <xf numFmtId="0" fontId="62" fillId="0" borderId="0" xfId="272">
      <alignment vertical="center"/>
    </xf>
    <xf numFmtId="0" fontId="4" fillId="0" borderId="0" xfId="269" applyNumberFormat="1" applyFill="1" applyAlignment="1" applyProtection="1">
      <alignment vertical="center"/>
    </xf>
    <xf numFmtId="0" fontId="62" fillId="0" borderId="0" xfId="272" applyNumberFormat="1" applyFill="1" applyAlignment="1">
      <alignment vertical="center"/>
    </xf>
    <xf numFmtId="0" fontId="62" fillId="0" borderId="0" xfId="272" applyNumberFormat="1" applyFill="1" applyBorder="1" applyAlignment="1" applyProtection="1">
      <alignment vertical="center"/>
    </xf>
    <xf numFmtId="0" fontId="6" fillId="0" borderId="0" xfId="2" applyNumberFormat="1" applyFont="1" applyFill="1" applyBorder="1" applyAlignment="1" applyProtection="1">
      <alignment horizontal="left" vertical="center" indent="1"/>
    </xf>
    <xf numFmtId="0" fontId="6" fillId="0" borderId="19" xfId="2" applyNumberFormat="1" applyFont="1" applyFill="1" applyBorder="1" applyAlignment="1" applyProtection="1">
      <alignment horizontal="left" vertical="center" indent="1"/>
    </xf>
    <xf numFmtId="0" fontId="6" fillId="0" borderId="26" xfId="2" applyNumberFormat="1" applyFont="1" applyFill="1" applyBorder="1" applyAlignment="1" applyProtection="1">
      <alignment horizontal="left" vertical="center" indent="1"/>
    </xf>
    <xf numFmtId="0" fontId="6" fillId="0" borderId="18" xfId="2" applyNumberFormat="1" applyFont="1" applyFill="1" applyBorder="1" applyAlignment="1" applyProtection="1">
      <alignment horizontal="left" vertical="center" indent="1"/>
    </xf>
    <xf numFmtId="0" fontId="6" fillId="0" borderId="20" xfId="2" applyNumberFormat="1" applyFont="1" applyFill="1" applyBorder="1" applyAlignment="1" applyProtection="1">
      <alignment horizontal="left" vertical="center" indent="1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6" fillId="0" borderId="14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left" vertical="center" indent="1"/>
    </xf>
    <xf numFmtId="0" fontId="6" fillId="0" borderId="21" xfId="2" applyNumberFormat="1" applyFont="1" applyFill="1" applyBorder="1" applyAlignment="1" applyProtection="1">
      <alignment horizontal="left" vertical="center" indent="1"/>
    </xf>
    <xf numFmtId="0" fontId="6" fillId="0" borderId="22" xfId="2" applyNumberFormat="1" applyFont="1" applyFill="1" applyBorder="1" applyAlignment="1" applyProtection="1">
      <alignment horizontal="left" vertical="center" indent="1"/>
    </xf>
    <xf numFmtId="0" fontId="6" fillId="0" borderId="23" xfId="2" applyNumberFormat="1" applyFont="1" applyFill="1" applyBorder="1" applyAlignment="1" applyProtection="1">
      <alignment horizontal="left" vertical="center" indent="1"/>
    </xf>
    <xf numFmtId="0" fontId="6" fillId="0" borderId="24" xfId="2" applyNumberFormat="1" applyFont="1" applyFill="1" applyBorder="1" applyAlignment="1" applyProtection="1">
      <alignment horizontal="left" vertical="center" indent="1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7" xfId="2" applyNumberFormat="1" applyFont="1" applyFill="1" applyBorder="1" applyAlignment="1" applyProtection="1">
      <alignment horizontal="right" vertical="center" indent="1"/>
    </xf>
    <xf numFmtId="0" fontId="6" fillId="0" borderId="19" xfId="2" applyNumberFormat="1" applyFont="1" applyFill="1" applyBorder="1" applyAlignment="1" applyProtection="1">
      <alignment horizontal="right" vertical="center" indent="1"/>
    </xf>
    <xf numFmtId="0" fontId="6" fillId="0" borderId="27" xfId="2" quotePrefix="1" applyNumberFormat="1" applyFont="1" applyFill="1" applyBorder="1" applyAlignment="1" applyProtection="1">
      <alignment horizontal="right" vertical="center" wrapText="1" indent="1"/>
    </xf>
    <xf numFmtId="0" fontId="6" fillId="0" borderId="24" xfId="2" quotePrefix="1" applyNumberFormat="1" applyFont="1" applyFill="1" applyBorder="1" applyAlignment="1" applyProtection="1">
      <alignment horizontal="right" vertical="center" wrapText="1" indent="1"/>
    </xf>
    <xf numFmtId="0" fontId="6" fillId="0" borderId="19" xfId="2" quotePrefix="1" applyNumberFormat="1" applyFont="1" applyFill="1" applyBorder="1" applyAlignment="1" applyProtection="1">
      <alignment horizontal="right" vertical="center" wrapText="1" indent="1"/>
    </xf>
    <xf numFmtId="0" fontId="48" fillId="0" borderId="26" xfId="2" applyNumberFormat="1" applyFont="1" applyFill="1" applyBorder="1" applyAlignment="1" applyProtection="1">
      <alignment horizontal="left" vertical="center" wrapText="1" indent="1"/>
    </xf>
    <xf numFmtId="0" fontId="48" fillId="0" borderId="18" xfId="2" applyNumberFormat="1" applyFont="1" applyFill="1" applyBorder="1" applyAlignment="1" applyProtection="1">
      <alignment horizontal="left" vertical="center" wrapText="1" indent="1"/>
    </xf>
    <xf numFmtId="0" fontId="48" fillId="0" borderId="20" xfId="2" applyNumberFormat="1" applyFont="1" applyFill="1" applyBorder="1" applyAlignment="1" applyProtection="1">
      <alignment horizontal="left" vertical="center" wrapText="1" inden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0" fontId="48" fillId="0" borderId="16" xfId="2" applyNumberFormat="1" applyFont="1" applyFill="1" applyBorder="1" applyAlignment="1" applyProtection="1">
      <alignment horizontal="left" vertical="center" wrapText="1" indent="1"/>
    </xf>
    <xf numFmtId="0" fontId="49" fillId="0" borderId="20" xfId="269" applyNumberFormat="1" applyFont="1" applyFill="1" applyBorder="1" applyAlignment="1" applyProtection="1">
      <alignment horizontal="left" vertical="center" wrapText="1" indent="1"/>
    </xf>
    <xf numFmtId="0" fontId="48" fillId="0" borderId="32" xfId="2" applyNumberFormat="1" applyFont="1" applyFill="1" applyBorder="1" applyAlignment="1" applyProtection="1">
      <alignment horizontal="left" vertical="center" wrapText="1" indent="1"/>
    </xf>
    <xf numFmtId="178" fontId="6" fillId="0" borderId="35" xfId="2" applyNumberFormat="1" applyFont="1" applyFill="1" applyBorder="1" applyAlignment="1" applyProtection="1">
      <alignment horizontal="right" vertical="center"/>
    </xf>
    <xf numFmtId="178" fontId="6" fillId="0" borderId="28" xfId="2" applyNumberFormat="1" applyFont="1" applyFill="1" applyBorder="1" applyAlignment="1" applyProtection="1">
      <alignment horizontal="right" vertical="center"/>
    </xf>
    <xf numFmtId="178" fontId="6" fillId="0" borderId="31" xfId="2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178" fontId="6" fillId="0" borderId="34" xfId="2" quotePrefix="1" applyNumberFormat="1" applyFont="1" applyFill="1" applyBorder="1" applyAlignment="1" applyProtection="1">
      <alignment horizontal="right" vertical="center"/>
    </xf>
    <xf numFmtId="178" fontId="6" fillId="0" borderId="29" xfId="2" quotePrefix="1" applyNumberFormat="1" applyFont="1" applyFill="1" applyBorder="1" applyAlignment="1" applyProtection="1">
      <alignment horizontal="right" vertical="center"/>
    </xf>
    <xf numFmtId="0" fontId="6" fillId="0" borderId="17" xfId="269" applyNumberFormat="1" applyFont="1" applyFill="1" applyBorder="1" applyAlignment="1" applyProtection="1">
      <alignment horizontal="right" vertical="center" indent="1"/>
    </xf>
    <xf numFmtId="0" fontId="6" fillId="0" borderId="19" xfId="269" applyNumberFormat="1" applyFont="1" applyFill="1" applyBorder="1" applyAlignment="1" applyProtection="1">
      <alignment horizontal="right" vertical="center" indent="1"/>
    </xf>
    <xf numFmtId="0" fontId="6" fillId="0" borderId="27" xfId="269" quotePrefix="1" applyNumberFormat="1" applyFont="1" applyFill="1" applyBorder="1" applyAlignment="1" applyProtection="1">
      <alignment horizontal="right" vertical="center" indent="1"/>
    </xf>
    <xf numFmtId="0" fontId="4" fillId="0" borderId="24" xfId="269" applyNumberFormat="1" applyFont="1" applyFill="1" applyBorder="1" applyAlignment="1">
      <alignment horizontal="right" indent="1"/>
    </xf>
    <xf numFmtId="0" fontId="6" fillId="0" borderId="19" xfId="269" quotePrefix="1" applyNumberFormat="1" applyFont="1" applyFill="1" applyBorder="1" applyAlignment="1" applyProtection="1">
      <alignment horizontal="right" vertical="center" indent="1"/>
    </xf>
    <xf numFmtId="0" fontId="4" fillId="0" borderId="33" xfId="269" applyNumberFormat="1" applyFont="1" applyFill="1" applyBorder="1" applyAlignment="1">
      <alignment horizontal="right" indent="1"/>
    </xf>
    <xf numFmtId="0" fontId="6" fillId="0" borderId="17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vertical="center"/>
    </xf>
    <xf numFmtId="0" fontId="7" fillId="0" borderId="36" xfId="2" applyNumberFormat="1" applyFont="1" applyFill="1" applyBorder="1" applyAlignment="1" applyProtection="1">
      <alignment horizontal="center" vertical="center" wrapText="1"/>
    </xf>
    <xf numFmtId="0" fontId="7" fillId="0" borderId="37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 shrinkToFit="1"/>
    </xf>
    <xf numFmtId="0" fontId="6" fillId="0" borderId="1" xfId="2" applyNumberFormat="1" applyFont="1" applyFill="1" applyBorder="1" applyAlignment="1" applyProtection="1">
      <alignment horizontal="center" vertical="center" shrinkToFit="1"/>
    </xf>
    <xf numFmtId="0" fontId="6" fillId="0" borderId="13" xfId="2" applyNumberFormat="1" applyFont="1" applyFill="1" applyBorder="1" applyAlignment="1" applyProtection="1">
      <alignment horizontal="center" vertical="center" shrinkToFit="1"/>
    </xf>
    <xf numFmtId="0" fontId="6" fillId="0" borderId="36" xfId="2" applyNumberFormat="1" applyFont="1" applyFill="1" applyBorder="1" applyAlignment="1" applyProtection="1">
      <alignment horizontal="center" vertical="center" wrapText="1"/>
    </xf>
    <xf numFmtId="0" fontId="6" fillId="0" borderId="37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4" fillId="0" borderId="13" xfId="269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 applyProtection="1">
      <alignment horizontal="center" vertical="center" wrapText="1"/>
    </xf>
    <xf numFmtId="0" fontId="6" fillId="0" borderId="35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52" fillId="0" borderId="37" xfId="269" applyNumberFormat="1" applyFont="1" applyFill="1" applyBorder="1" applyAlignment="1">
      <alignment horizontal="center" vertical="center"/>
    </xf>
    <xf numFmtId="0" fontId="6" fillId="0" borderId="15" xfId="269" applyNumberFormat="1" applyFont="1" applyFill="1" applyBorder="1" applyAlignment="1">
      <alignment horizontal="center" vertical="center"/>
    </xf>
    <xf numFmtId="0" fontId="6" fillId="0" borderId="13" xfId="269" applyNumberFormat="1" applyFont="1" applyFill="1" applyBorder="1" applyAlignment="1">
      <alignment horizontal="center" vertical="center"/>
    </xf>
    <xf numFmtId="0" fontId="42" fillId="0" borderId="15" xfId="269" applyNumberFormat="1" applyFont="1" applyFill="1" applyBorder="1" applyAlignment="1">
      <alignment horizontal="center" vertical="center"/>
    </xf>
    <xf numFmtId="0" fontId="42" fillId="0" borderId="1" xfId="269" applyNumberFormat="1" applyFont="1" applyFill="1" applyBorder="1" applyAlignment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0" fontId="41" fillId="0" borderId="1" xfId="269" applyNumberFormat="1" applyFont="1" applyFill="1" applyBorder="1" applyAlignment="1">
      <alignment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6" fillId="0" borderId="14" xfId="269" applyNumberFormat="1" applyFont="1" applyFill="1" applyBorder="1" applyAlignment="1" applyProtection="1">
      <alignment horizontal="center" vertical="center"/>
    </xf>
    <xf numFmtId="0" fontId="6" fillId="0" borderId="28" xfId="269" applyNumberFormat="1" applyFont="1" applyFill="1" applyBorder="1" applyAlignment="1" applyProtection="1">
      <alignment horizontal="center" vertical="center" wrapText="1"/>
    </xf>
    <xf numFmtId="0" fontId="41" fillId="0" borderId="0" xfId="269" applyNumberFormat="1" applyFont="1" applyFill="1" applyBorder="1" applyAlignment="1">
      <alignment vertical="center"/>
    </xf>
    <xf numFmtId="0" fontId="41" fillId="0" borderId="29" xfId="269" applyNumberFormat="1" applyFont="1" applyFill="1" applyBorder="1" applyAlignment="1">
      <alignment vertical="center"/>
    </xf>
    <xf numFmtId="0" fontId="42" fillId="0" borderId="36" xfId="269" applyNumberFormat="1" applyFont="1" applyFill="1" applyBorder="1" applyAlignment="1" applyProtection="1">
      <alignment horizontal="center" vertical="center"/>
    </xf>
    <xf numFmtId="0" fontId="42" fillId="0" borderId="38" xfId="269" applyNumberFormat="1" applyFont="1" applyFill="1" applyBorder="1" applyAlignment="1">
      <alignment vertical="center"/>
    </xf>
    <xf numFmtId="0" fontId="42" fillId="0" borderId="37" xfId="269" applyNumberFormat="1" applyFont="1" applyFill="1" applyBorder="1" applyAlignment="1">
      <alignment vertical="center"/>
    </xf>
    <xf numFmtId="0" fontId="6" fillId="0" borderId="36" xfId="269" applyNumberFormat="1" applyFont="1" applyFill="1" applyBorder="1" applyAlignment="1" applyProtection="1">
      <alignment horizontal="center" vertical="center" wrapText="1"/>
    </xf>
    <xf numFmtId="0" fontId="41" fillId="0" borderId="38" xfId="269" applyNumberFormat="1" applyFont="1" applyFill="1" applyBorder="1" applyAlignment="1">
      <alignment horizontal="center" vertical="center"/>
    </xf>
    <xf numFmtId="0" fontId="41" fillId="0" borderId="37" xfId="269" applyNumberFormat="1" applyFont="1" applyFill="1" applyBorder="1" applyAlignment="1">
      <alignment horizontal="center" vertical="center"/>
    </xf>
    <xf numFmtId="0" fontId="6" fillId="0" borderId="35" xfId="269" applyNumberFormat="1" applyFont="1" applyFill="1" applyBorder="1" applyAlignment="1" applyProtection="1">
      <alignment horizontal="center" vertical="center" wrapText="1"/>
    </xf>
    <xf numFmtId="0" fontId="6" fillId="0" borderId="31" xfId="269" applyNumberFormat="1" applyFont="1" applyFill="1" applyBorder="1" applyAlignment="1" applyProtection="1">
      <alignment horizontal="center" vertical="center" wrapText="1"/>
    </xf>
    <xf numFmtId="0" fontId="6" fillId="0" borderId="34" xfId="269" applyNumberFormat="1" applyFont="1" applyFill="1" applyBorder="1" applyAlignment="1" applyProtection="1">
      <alignment horizontal="center" vertical="center" wrapText="1"/>
    </xf>
    <xf numFmtId="0" fontId="6" fillId="0" borderId="14" xfId="269" applyNumberFormat="1" applyFont="1" applyFill="1" applyBorder="1" applyAlignment="1" applyProtection="1">
      <alignment horizontal="center" vertical="center" wrapText="1"/>
    </xf>
    <xf numFmtId="0" fontId="41" fillId="0" borderId="14" xfId="269" applyNumberFormat="1" applyFont="1" applyFill="1" applyBorder="1" applyAlignment="1">
      <alignment horizontal="center" vertical="center"/>
    </xf>
    <xf numFmtId="0" fontId="41" fillId="0" borderId="31" xfId="269" applyNumberFormat="1" applyFont="1" applyFill="1" applyBorder="1" applyAlignment="1">
      <alignment horizontal="center" vertical="center"/>
    </xf>
    <xf numFmtId="0" fontId="41" fillId="0" borderId="34" xfId="269" applyNumberFormat="1" applyFont="1" applyFill="1" applyBorder="1" applyAlignment="1">
      <alignment horizontal="center" vertical="center"/>
    </xf>
    <xf numFmtId="0" fontId="6" fillId="0" borderId="0" xfId="269" applyNumberFormat="1" applyFont="1" applyFill="1" applyBorder="1" applyAlignment="1" applyProtection="1">
      <alignment horizontal="center" vertical="center" wrapText="1"/>
    </xf>
    <xf numFmtId="0" fontId="6" fillId="0" borderId="29" xfId="269" applyNumberFormat="1" applyFont="1" applyFill="1" applyBorder="1" applyAlignment="1" applyProtection="1">
      <alignment horizontal="center" vertical="center" wrapText="1"/>
    </xf>
    <xf numFmtId="0" fontId="55" fillId="0" borderId="38" xfId="269" applyNumberFormat="1" applyFont="1" applyFill="1" applyBorder="1" applyAlignment="1">
      <alignment vertical="center"/>
    </xf>
    <xf numFmtId="0" fontId="55" fillId="0" borderId="37" xfId="269" applyNumberFormat="1" applyFont="1" applyFill="1" applyBorder="1" applyAlignment="1">
      <alignment vertical="center"/>
    </xf>
    <xf numFmtId="0" fontId="4" fillId="0" borderId="38" xfId="269" applyNumberFormat="1" applyFill="1" applyBorder="1" applyAlignment="1">
      <alignment horizontal="center" vertical="center"/>
    </xf>
    <xf numFmtId="0" fontId="4" fillId="0" borderId="37" xfId="269" applyNumberFormat="1" applyFill="1" applyBorder="1" applyAlignment="1">
      <alignment horizontal="center" vertical="center"/>
    </xf>
    <xf numFmtId="0" fontId="4" fillId="0" borderId="14" xfId="269" applyNumberFormat="1" applyFill="1" applyBorder="1" applyAlignment="1">
      <alignment horizontal="center" vertical="center"/>
    </xf>
    <xf numFmtId="0" fontId="4" fillId="0" borderId="31" xfId="269" applyNumberFormat="1" applyFill="1" applyBorder="1" applyAlignment="1">
      <alignment horizontal="center" vertical="center"/>
    </xf>
    <xf numFmtId="0" fontId="4" fillId="0" borderId="34" xfId="269" applyNumberFormat="1" applyFill="1" applyBorder="1" applyAlignment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6" fillId="0" borderId="13" xfId="2" applyNumberFormat="1" applyFont="1" applyFill="1" applyBorder="1" applyAlignment="1" applyProtection="1">
      <alignment horizontal="center" vertical="center" wrapText="1"/>
    </xf>
    <xf numFmtId="184" fontId="6" fillId="0" borderId="0" xfId="86" applyNumberFormat="1" applyFont="1" applyFill="1" applyBorder="1" applyAlignment="1" applyProtection="1">
      <alignment horizontal="right" vertical="center"/>
    </xf>
    <xf numFmtId="0" fontId="56" fillId="0" borderId="35" xfId="2" applyNumberFormat="1" applyFont="1" applyFill="1" applyBorder="1" applyAlignment="1" applyProtection="1">
      <alignment horizontal="left" vertical="center"/>
    </xf>
    <xf numFmtId="0" fontId="56" fillId="0" borderId="34" xfId="2" applyNumberFormat="1" applyFont="1" applyFill="1" applyBorder="1" applyAlignment="1" applyProtection="1">
      <alignment horizontal="left" vertical="center"/>
    </xf>
    <xf numFmtId="184" fontId="6" fillId="0" borderId="17" xfId="2" applyNumberFormat="1" applyFont="1" applyFill="1" applyBorder="1" applyAlignment="1" applyProtection="1">
      <alignment horizontal="right" vertical="center"/>
    </xf>
    <xf numFmtId="184" fontId="6" fillId="0" borderId="33" xfId="2" applyNumberFormat="1" applyFont="1" applyFill="1" applyBorder="1" applyAlignment="1" applyProtection="1">
      <alignment horizontal="right" vertical="center"/>
    </xf>
    <xf numFmtId="0" fontId="42" fillId="0" borderId="28" xfId="269" applyNumberFormat="1" applyFont="1" applyFill="1" applyBorder="1" applyAlignment="1" applyProtection="1">
      <alignment horizontal="center" vertical="center"/>
    </xf>
    <xf numFmtId="0" fontId="42" fillId="0" borderId="17" xfId="269" applyNumberFormat="1" applyFont="1" applyFill="1" applyBorder="1" applyAlignment="1" applyProtection="1">
      <alignment horizontal="center" vertical="center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26" xfId="269" applyNumberFormat="1" applyFont="1" applyFill="1" applyBorder="1" applyAlignment="1" applyProtection="1">
      <alignment horizontal="center" vertical="center" textRotation="255"/>
    </xf>
    <xf numFmtId="0" fontId="6" fillId="0" borderId="18" xfId="269" applyNumberFormat="1" applyFont="1" applyFill="1" applyBorder="1" applyAlignment="1" applyProtection="1">
      <alignment horizontal="center" vertical="center" textRotation="255"/>
    </xf>
    <xf numFmtId="0" fontId="41" fillId="0" borderId="18" xfId="269" applyNumberFormat="1" applyFont="1" applyFill="1" applyBorder="1" applyAlignment="1" applyProtection="1">
      <alignment horizontal="center" vertical="center" textRotation="255"/>
    </xf>
    <xf numFmtId="0" fontId="41" fillId="0" borderId="20" xfId="269" applyNumberFormat="1" applyFont="1" applyFill="1" applyBorder="1" applyAlignment="1" applyProtection="1">
      <alignment horizontal="center" vertical="center" textRotation="255"/>
    </xf>
    <xf numFmtId="0" fontId="6" fillId="0" borderId="26" xfId="269" applyNumberFormat="1" applyFont="1" applyFill="1" applyBorder="1" applyAlignment="1" applyProtection="1">
      <alignment horizontal="center" vertical="center" wrapText="1"/>
    </xf>
    <xf numFmtId="0" fontId="6" fillId="0" borderId="20" xfId="269" applyNumberFormat="1" applyFont="1" applyFill="1" applyBorder="1" applyAlignment="1" applyProtection="1">
      <alignment horizontal="center" vertical="center"/>
    </xf>
    <xf numFmtId="0" fontId="6" fillId="0" borderId="18" xfId="269" applyNumberFormat="1" applyFont="1" applyFill="1" applyBorder="1" applyAlignment="1" applyProtection="1">
      <alignment horizontal="center" vertical="center" wrapText="1"/>
    </xf>
    <xf numFmtId="0" fontId="6" fillId="0" borderId="32" xfId="269" applyNumberFormat="1" applyFont="1" applyFill="1" applyBorder="1" applyAlignment="1" applyProtection="1">
      <alignment horizontal="center" vertical="center"/>
    </xf>
    <xf numFmtId="0" fontId="6" fillId="0" borderId="34" xfId="269" applyNumberFormat="1" applyFont="1" applyFill="1" applyBorder="1" applyAlignment="1" applyProtection="1">
      <alignment horizontal="center" vertical="center"/>
    </xf>
    <xf numFmtId="0" fontId="6" fillId="0" borderId="29" xfId="269" quotePrefix="1" applyNumberFormat="1" applyFont="1" applyFill="1" applyBorder="1" applyAlignment="1" applyProtection="1">
      <alignment horizontal="left" vertical="center" indent="1"/>
    </xf>
    <xf numFmtId="0" fontId="6" fillId="0" borderId="29" xfId="269" applyNumberFormat="1" applyFont="1" applyFill="1" applyBorder="1" applyAlignment="1" applyProtection="1">
      <alignment horizontal="left" vertical="center" indent="1"/>
    </xf>
    <xf numFmtId="0" fontId="6" fillId="0" borderId="17" xfId="269" applyNumberFormat="1" applyFont="1" applyFill="1" applyBorder="1" applyAlignment="1" applyProtection="1">
      <alignment horizontal="center" vertical="center" wrapText="1"/>
    </xf>
    <xf numFmtId="0" fontId="6" fillId="0" borderId="33" xfId="269" applyNumberFormat="1" applyFont="1" applyFill="1" applyBorder="1" applyAlignment="1" applyProtection="1">
      <alignment horizontal="center" vertical="center" wrapText="1"/>
    </xf>
    <xf numFmtId="0" fontId="6" fillId="0" borderId="37" xfId="269" applyNumberFormat="1" applyFont="1" applyFill="1" applyBorder="1" applyAlignment="1" applyProtection="1">
      <alignment vertical="center"/>
    </xf>
    <xf numFmtId="0" fontId="6" fillId="0" borderId="37" xfId="269" applyNumberFormat="1" applyFont="1" applyFill="1" applyBorder="1" applyAlignment="1" applyProtection="1">
      <alignment horizontal="center" vertical="center"/>
    </xf>
    <xf numFmtId="0" fontId="6" fillId="0" borderId="26" xfId="269" applyNumberFormat="1" applyFont="1" applyFill="1" applyBorder="1" applyAlignment="1" applyProtection="1">
      <alignment horizontal="left" vertical="center" indent="1"/>
    </xf>
    <xf numFmtId="0" fontId="6" fillId="0" borderId="18" xfId="269" applyNumberFormat="1" applyFont="1" applyFill="1" applyBorder="1" applyAlignment="1" applyProtection="1">
      <alignment horizontal="left" vertical="center" indent="1"/>
    </xf>
    <xf numFmtId="0" fontId="6" fillId="0" borderId="20" xfId="269" applyNumberFormat="1" applyFont="1" applyFill="1" applyBorder="1" applyAlignment="1" applyProtection="1">
      <alignment horizontal="left" vertical="center" indent="1"/>
    </xf>
    <xf numFmtId="0" fontId="42" fillId="0" borderId="1" xfId="269" applyNumberFormat="1" applyFont="1" applyFill="1" applyBorder="1" applyAlignment="1" applyProtection="1">
      <alignment horizontal="center" vertical="center"/>
    </xf>
    <xf numFmtId="0" fontId="42" fillId="0" borderId="13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39" xfId="269" applyNumberFormat="1" applyFont="1" applyFill="1" applyBorder="1" applyAlignment="1" applyProtection="1">
      <alignment horizontal="center" vertical="center"/>
    </xf>
    <xf numFmtId="0" fontId="6" fillId="0" borderId="26" xfId="269" applyNumberFormat="1" applyFont="1" applyFill="1" applyBorder="1" applyAlignment="1" applyProtection="1">
      <alignment horizontal="left" vertical="center" wrapText="1" indent="1"/>
    </xf>
    <xf numFmtId="0" fontId="41" fillId="0" borderId="18" xfId="269" applyNumberFormat="1" applyFont="1" applyFill="1" applyBorder="1" applyAlignment="1" applyProtection="1">
      <alignment horizontal="left" vertical="center" indent="1"/>
    </xf>
    <xf numFmtId="0" fontId="41" fillId="0" borderId="20" xfId="269" applyNumberFormat="1" applyFont="1" applyFill="1" applyBorder="1" applyAlignment="1" applyProtection="1">
      <alignment horizontal="left" vertical="center" indent="1"/>
    </xf>
    <xf numFmtId="0" fontId="47" fillId="0" borderId="17" xfId="2" applyNumberFormat="1" applyFont="1" applyFill="1" applyBorder="1" applyAlignment="1" applyProtection="1">
      <alignment horizontal="center" vertical="center"/>
    </xf>
    <xf numFmtId="0" fontId="47" fillId="0" borderId="33" xfId="2" applyNumberFormat="1" applyFont="1" applyFill="1" applyBorder="1" applyAlignment="1" applyProtection="1">
      <alignment horizontal="center" vertical="center"/>
    </xf>
    <xf numFmtId="0" fontId="47" fillId="0" borderId="17" xfId="269" applyNumberFormat="1" applyFont="1" applyFill="1" applyBorder="1" applyAlignment="1" applyProtection="1">
      <alignment horizontal="center" vertical="center" wrapText="1"/>
    </xf>
    <xf numFmtId="0" fontId="47" fillId="0" borderId="33" xfId="269" applyNumberFormat="1" applyFont="1" applyFill="1" applyBorder="1" applyAlignment="1" applyProtection="1">
      <alignment horizontal="center" vertical="center"/>
    </xf>
    <xf numFmtId="0" fontId="47" fillId="0" borderId="14" xfId="269" applyNumberFormat="1" applyFont="1" applyFill="1" applyBorder="1" applyAlignment="1" applyProtection="1">
      <alignment horizontal="center" vertical="center"/>
    </xf>
    <xf numFmtId="0" fontId="47" fillId="0" borderId="15" xfId="269" applyNumberFormat="1" applyFont="1" applyFill="1" applyBorder="1" applyAlignment="1" applyProtection="1">
      <alignment horizontal="center" vertical="center"/>
    </xf>
    <xf numFmtId="0" fontId="47" fillId="0" borderId="1" xfId="2" applyNumberFormat="1" applyFont="1" applyFill="1" applyBorder="1" applyAlignment="1" applyProtection="1">
      <alignment horizontal="center" vertical="center" wrapText="1"/>
    </xf>
    <xf numFmtId="0" fontId="47" fillId="0" borderId="13" xfId="2" applyNumberFormat="1" applyFont="1" applyFill="1" applyBorder="1" applyAlignment="1" applyProtection="1">
      <alignment horizontal="center" vertical="center"/>
    </xf>
    <xf numFmtId="0" fontId="47" fillId="0" borderId="16" xfId="2" applyNumberFormat="1" applyFont="1" applyFill="1" applyBorder="1" applyAlignment="1" applyProtection="1">
      <alignment horizontal="center" vertical="center" wrapText="1"/>
    </xf>
    <xf numFmtId="0" fontId="47" fillId="0" borderId="18" xfId="2" applyNumberFormat="1" applyFont="1" applyFill="1" applyBorder="1" applyAlignment="1" applyProtection="1">
      <alignment horizontal="center" vertical="center" wrapText="1"/>
    </xf>
    <xf numFmtId="0" fontId="47" fillId="0" borderId="21" xfId="2" applyNumberFormat="1" applyFont="1" applyFill="1" applyBorder="1" applyAlignment="1" applyProtection="1">
      <alignment horizontal="center" vertical="center"/>
    </xf>
    <xf numFmtId="0" fontId="47" fillId="0" borderId="22" xfId="2" applyNumberFormat="1" applyFont="1" applyFill="1" applyBorder="1" applyAlignment="1" applyProtection="1">
      <alignment horizontal="center" vertical="center"/>
    </xf>
    <xf numFmtId="0" fontId="47" fillId="0" borderId="30" xfId="2" applyNumberFormat="1" applyFont="1" applyFill="1" applyBorder="1" applyAlignment="1" applyProtection="1">
      <alignment horizontal="center" vertical="center" wrapText="1"/>
    </xf>
    <xf numFmtId="0" fontId="47" fillId="0" borderId="0" xfId="2" applyNumberFormat="1" applyFont="1" applyFill="1" applyBorder="1" applyAlignment="1" applyProtection="1">
      <alignment horizontal="center" vertical="center"/>
    </xf>
    <xf numFmtId="0" fontId="47" fillId="0" borderId="29" xfId="2" applyNumberFormat="1" applyFont="1" applyFill="1" applyBorder="1" applyAlignment="1" applyProtection="1">
      <alignment horizontal="center" vertical="center"/>
    </xf>
    <xf numFmtId="0" fontId="47" fillId="0" borderId="28" xfId="269" applyNumberFormat="1" applyFont="1" applyFill="1" applyBorder="1" applyAlignment="1" applyProtection="1">
      <alignment horizontal="center" vertical="center" wrapText="1"/>
    </xf>
    <xf numFmtId="0" fontId="47" fillId="0" borderId="29" xfId="269" applyNumberFormat="1" applyFont="1" applyFill="1" applyBorder="1" applyAlignment="1" applyProtection="1">
      <alignment horizontal="center" vertical="center" wrapText="1"/>
    </xf>
  </cellXfs>
  <cellStyles count="273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" xfId="270" builtinId="5"/>
    <cellStyle name="パーセント 2" xfId="14"/>
    <cellStyle name="パーセント 2 2" xfId="85"/>
    <cellStyle name="パーセント 2 3" xfId="86"/>
    <cellStyle name="パーセント 3" xfId="29"/>
    <cellStyle name="ハイパーリンク" xfId="272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8-45.介護保険認定申請件数8-46、8-47、8-48、8-49" xfId="271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abSelected="1" zoomScale="115" zoomScaleNormal="115" workbookViewId="0">
      <selection activeCell="A39" sqref="A39"/>
    </sheetView>
  </sheetViews>
  <sheetFormatPr defaultRowHeight="13.5"/>
  <sheetData>
    <row r="1" spans="1:1">
      <c r="A1" t="s">
        <v>530</v>
      </c>
    </row>
    <row r="2" spans="1:1">
      <c r="A2" s="378" t="s">
        <v>532</v>
      </c>
    </row>
    <row r="3" spans="1:1">
      <c r="A3" s="378" t="s">
        <v>533</v>
      </c>
    </row>
    <row r="4" spans="1:1">
      <c r="A4" s="378" t="s">
        <v>534</v>
      </c>
    </row>
    <row r="5" spans="1:1">
      <c r="A5" s="378" t="s">
        <v>535</v>
      </c>
    </row>
    <row r="6" spans="1:1">
      <c r="A6" s="378" t="s">
        <v>536</v>
      </c>
    </row>
    <row r="7" spans="1:1">
      <c r="A7" s="378" t="s">
        <v>537</v>
      </c>
    </row>
    <row r="8" spans="1:1">
      <c r="A8" s="378" t="s">
        <v>538</v>
      </c>
    </row>
    <row r="9" spans="1:1">
      <c r="A9" s="378" t="s">
        <v>539</v>
      </c>
    </row>
    <row r="10" spans="1:1">
      <c r="A10" s="378" t="s">
        <v>540</v>
      </c>
    </row>
    <row r="11" spans="1:1">
      <c r="A11" s="378" t="s">
        <v>541</v>
      </c>
    </row>
    <row r="12" spans="1:1">
      <c r="A12" s="378" t="s">
        <v>542</v>
      </c>
    </row>
    <row r="13" spans="1:1">
      <c r="A13" s="378" t="s">
        <v>543</v>
      </c>
    </row>
    <row r="14" spans="1:1">
      <c r="A14" s="378" t="s">
        <v>544</v>
      </c>
    </row>
    <row r="15" spans="1:1">
      <c r="A15" s="378" t="s">
        <v>545</v>
      </c>
    </row>
    <row r="16" spans="1:1">
      <c r="A16" s="378" t="s">
        <v>546</v>
      </c>
    </row>
    <row r="17" spans="1:1">
      <c r="A17" s="378" t="s">
        <v>547</v>
      </c>
    </row>
    <row r="18" spans="1:1">
      <c r="A18" s="378" t="s">
        <v>548</v>
      </c>
    </row>
    <row r="19" spans="1:1">
      <c r="A19" s="378" t="s">
        <v>549</v>
      </c>
    </row>
    <row r="20" spans="1:1">
      <c r="A20" s="378" t="s">
        <v>550</v>
      </c>
    </row>
    <row r="21" spans="1:1">
      <c r="A21" s="378" t="s">
        <v>551</v>
      </c>
    </row>
    <row r="22" spans="1:1">
      <c r="A22" s="378" t="s">
        <v>552</v>
      </c>
    </row>
    <row r="23" spans="1:1">
      <c r="A23" s="378" t="s">
        <v>553</v>
      </c>
    </row>
    <row r="24" spans="1:1">
      <c r="A24" s="378" t="s">
        <v>554</v>
      </c>
    </row>
    <row r="25" spans="1:1">
      <c r="A25" s="378" t="s">
        <v>555</v>
      </c>
    </row>
    <row r="26" spans="1:1">
      <c r="A26" s="378" t="s">
        <v>556</v>
      </c>
    </row>
    <row r="27" spans="1:1">
      <c r="A27" s="378" t="s">
        <v>557</v>
      </c>
    </row>
    <row r="28" spans="1:1">
      <c r="A28" s="378" t="s">
        <v>558</v>
      </c>
    </row>
    <row r="29" spans="1:1">
      <c r="A29" s="378" t="s">
        <v>559</v>
      </c>
    </row>
    <row r="30" spans="1:1">
      <c r="A30" s="378" t="s">
        <v>560</v>
      </c>
    </row>
    <row r="31" spans="1:1">
      <c r="A31" s="378" t="s">
        <v>561</v>
      </c>
    </row>
    <row r="32" spans="1:1">
      <c r="A32" s="378" t="s">
        <v>562</v>
      </c>
    </row>
    <row r="33" spans="1:1">
      <c r="A33" s="378" t="s">
        <v>563</v>
      </c>
    </row>
    <row r="34" spans="1:1">
      <c r="A34" s="378" t="s">
        <v>564</v>
      </c>
    </row>
    <row r="35" spans="1:1">
      <c r="A35" s="378" t="s">
        <v>565</v>
      </c>
    </row>
    <row r="36" spans="1:1">
      <c r="A36" s="378" t="s">
        <v>566</v>
      </c>
    </row>
  </sheetData>
  <phoneticPr fontId="3"/>
  <hyperlinks>
    <hyperlink ref="A2" location="'7-1'!A1" display="7-1. 出生・死亡等の推移"/>
    <hyperlink ref="A3" location="'7-2'!A1" display="7-2. 主要死因別死亡者数"/>
    <hyperlink ref="A4" location="'7-3'!A1" display="7-3. 医療施設数・許可病床数"/>
    <hyperlink ref="A5" location="'7-4'!A1" display="7-4. 医療関係従事者数"/>
    <hyperlink ref="A6" location="'7-5(1)'!A1" display="7-5. 成人保健　（1）健康診査状況"/>
    <hyperlink ref="A7" location="'7-5(2)'!A1" display="7-5. 成人保健　（2）健康手帳の交付"/>
    <hyperlink ref="A8" location="'7-5(3)'!A1" display="7-5. 成人保健　（3）成人健康相談状況"/>
    <hyperlink ref="A9" location="'7-5(4)'!A1" display="7-5. 成人保健　（4）成人・老人訪問活動"/>
    <hyperlink ref="A10" location="'7-5(5)'!A1" display="7-5. 成人保健　（5）地域包括支援センター"/>
    <hyperlink ref="A11" location="'7-6(1)'!A1" display="7-6. 母子保健　（1）相談等の状況"/>
    <hyperlink ref="A12" location="'7-6(2)'!A1" display="7-6. 母子保健　（2）４か月児健康診査状況"/>
    <hyperlink ref="A13" location="'7-6(3)'!A1" display="7-6. 母子保健　（3）10か月児健康診査状況"/>
    <hyperlink ref="A14" location="'7-6(4)'!A1" display="7-6. 母子保健　（4）１歳６か月児健康診査状況"/>
    <hyperlink ref="A15" location="'7-6(5)'!A1" display="7-6. 母子保健　（5）３歳児健康診査状況"/>
    <hyperlink ref="A16" location="'7-6(6)'!A1" display="7-6. 母子保健　（6）母子訪問活動"/>
    <hyperlink ref="A17" location="'7-7(1)'!A1" display="7-7. 健康づくり事業　（1）成人保健"/>
    <hyperlink ref="A18" location="'7-7(2)'!A1" display="7-7. 健康づくり事業　（2）母子保健"/>
    <hyperlink ref="A19" location="'7-8'!A1" display="7-8. 栄養指導"/>
    <hyperlink ref="A20" location="'7-9'!A1" display="7-9. 移動献血車による献血実施状況"/>
    <hyperlink ref="A21" location="'7-10'!A1" display="7-10. 結核新登録者数"/>
    <hyperlink ref="A22" location="'7-11'!A1" display="7-11. 結核患者登録者数（年末時）"/>
    <hyperlink ref="A23" location="'7-12'!A1" display="7-12. 結核健康診断受診状況"/>
    <hyperlink ref="A24" location="'7-13'!A1" display="7-13. 予防接種実施状況"/>
    <hyperlink ref="A25" location="'7-14'!A1" display="7-14. 施設の規模"/>
    <hyperlink ref="A26" location="'7-15'!A1" display="7-15. 年次別職員数"/>
    <hyperlink ref="A27" location="'7-16'!A1" display="7-16. 職員数の状況"/>
    <hyperlink ref="A28" location="'7-17'!A1" display="7-17. 入院患者延人数"/>
    <hyperlink ref="A29" location="'7-18'!A1" display="7-18. 外来患者延人数"/>
    <hyperlink ref="A30" location="'7-19'!A1" display="7-19. 救急車搬入患者数"/>
    <hyperlink ref="A31" location="'7-20'!A1" display="7-20. 事業会計"/>
    <hyperlink ref="A32" location="'7-21'!A1" display="7-21. 損益計算書　（借  方）"/>
    <hyperlink ref="A33" location="'7-22'!A1" display="7-22. 国民健康保険加入状況"/>
    <hyperlink ref="A34" location="'7-23'!A1" display="7-23. 国民健康保険税賦課基準　（医療分）"/>
    <hyperlink ref="A35" location="'7-24(1)'!A1" display="7-24. 国民健康保険事業状況　（1）事業費"/>
    <hyperlink ref="A36" location="'7-24(2)'!A1" display="7-24. 国民健康保険事業状況　（2）給付等（退職者医療分含む）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B9"/>
  <sheetViews>
    <sheetView zoomScale="110" zoomScaleNormal="110" workbookViewId="0"/>
  </sheetViews>
  <sheetFormatPr defaultColWidth="8.875" defaultRowHeight="15" customHeight="1"/>
  <cols>
    <col min="1" max="1" width="11.25" style="25" customWidth="1"/>
    <col min="2" max="2" width="31.25" style="25" customWidth="1"/>
    <col min="3" max="16384" width="8.875" style="25"/>
  </cols>
  <sheetData>
    <row r="1" spans="1:2" ht="15" customHeight="1">
      <c r="A1" s="377" t="s">
        <v>531</v>
      </c>
    </row>
    <row r="3" spans="1:2" ht="15" customHeight="1">
      <c r="A3" s="25" t="s">
        <v>135</v>
      </c>
    </row>
    <row r="4" spans="1:2" ht="15" customHeight="1">
      <c r="A4" s="102" t="s">
        <v>120</v>
      </c>
      <c r="B4" s="119" t="s">
        <v>136</v>
      </c>
    </row>
    <row r="5" spans="1:2" ht="15" customHeight="1">
      <c r="A5" s="120" t="s">
        <v>58</v>
      </c>
      <c r="B5" s="121">
        <v>15124</v>
      </c>
    </row>
    <row r="6" spans="1:2" ht="15" customHeight="1">
      <c r="A6" s="122" t="s">
        <v>134</v>
      </c>
      <c r="B6" s="69">
        <v>16090</v>
      </c>
    </row>
    <row r="7" spans="1:2" ht="15" customHeight="1">
      <c r="A7" s="123" t="s">
        <v>62</v>
      </c>
      <c r="B7" s="99">
        <v>15563</v>
      </c>
    </row>
    <row r="8" spans="1:2" ht="15" customHeight="1">
      <c r="A8" s="124" t="s">
        <v>137</v>
      </c>
    </row>
    <row r="9" spans="1:2" ht="15" customHeight="1">
      <c r="B9" s="125" t="s">
        <v>138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0"/>
  <sheetViews>
    <sheetView zoomScale="110" zoomScaleNormal="110" workbookViewId="0"/>
  </sheetViews>
  <sheetFormatPr defaultColWidth="8.75" defaultRowHeight="15" customHeight="1"/>
  <cols>
    <col min="1" max="1" width="11.25" style="3" customWidth="1"/>
    <col min="2" max="11" width="7.5" style="3" customWidth="1"/>
    <col min="12" max="16384" width="8.75" style="3"/>
  </cols>
  <sheetData>
    <row r="1" spans="1:11" ht="15" customHeight="1">
      <c r="A1" s="377" t="s">
        <v>531</v>
      </c>
    </row>
    <row r="3" spans="1:11" ht="15" customHeight="1">
      <c r="A3" s="76" t="s">
        <v>139</v>
      </c>
    </row>
    <row r="4" spans="1:11" ht="15" customHeight="1">
      <c r="A4" s="2" t="s">
        <v>140</v>
      </c>
      <c r="G4" s="126"/>
      <c r="H4" s="126"/>
      <c r="I4" s="126"/>
      <c r="J4" s="126"/>
      <c r="K4" s="64" t="s">
        <v>141</v>
      </c>
    </row>
    <row r="5" spans="1:11" ht="15" customHeight="1">
      <c r="A5" s="422" t="s">
        <v>120</v>
      </c>
      <c r="B5" s="424" t="s">
        <v>142</v>
      </c>
      <c r="C5" s="406" t="s">
        <v>143</v>
      </c>
      <c r="D5" s="404"/>
      <c r="E5" s="387"/>
      <c r="F5" s="426" t="s">
        <v>144</v>
      </c>
      <c r="G5" s="427"/>
      <c r="H5" s="428"/>
      <c r="I5" s="406" t="s">
        <v>145</v>
      </c>
      <c r="J5" s="404"/>
      <c r="K5" s="404"/>
    </row>
    <row r="6" spans="1:11" ht="15" customHeight="1">
      <c r="A6" s="423"/>
      <c r="B6" s="425"/>
      <c r="C6" s="6" t="s">
        <v>146</v>
      </c>
      <c r="D6" s="6" t="s">
        <v>147</v>
      </c>
      <c r="E6" s="6" t="s">
        <v>148</v>
      </c>
      <c r="F6" s="6" t="s">
        <v>149</v>
      </c>
      <c r="G6" s="6" t="s">
        <v>150</v>
      </c>
      <c r="H6" s="7" t="s">
        <v>151</v>
      </c>
      <c r="I6" s="6" t="s">
        <v>152</v>
      </c>
      <c r="J6" s="6" t="s">
        <v>149</v>
      </c>
      <c r="K6" s="7" t="s">
        <v>153</v>
      </c>
    </row>
    <row r="7" spans="1:11" ht="15" customHeight="1">
      <c r="A7" s="127" t="s">
        <v>58</v>
      </c>
      <c r="B7" s="69">
        <v>2670</v>
      </c>
      <c r="C7" s="70">
        <v>2863</v>
      </c>
      <c r="D7" s="70">
        <v>971</v>
      </c>
      <c r="E7" s="70">
        <v>428</v>
      </c>
      <c r="F7" s="70">
        <v>145</v>
      </c>
      <c r="G7" s="70">
        <v>209</v>
      </c>
      <c r="H7" s="70">
        <v>119</v>
      </c>
      <c r="I7" s="11">
        <v>47</v>
      </c>
      <c r="J7" s="70">
        <v>65</v>
      </c>
      <c r="K7" s="70">
        <v>243</v>
      </c>
    </row>
    <row r="8" spans="1:11" ht="15" customHeight="1">
      <c r="A8" s="128" t="s">
        <v>134</v>
      </c>
      <c r="B8" s="69">
        <v>2610</v>
      </c>
      <c r="C8" s="70">
        <v>2790</v>
      </c>
      <c r="D8" s="70">
        <v>849</v>
      </c>
      <c r="E8" s="70">
        <v>523</v>
      </c>
      <c r="F8" s="70">
        <v>124</v>
      </c>
      <c r="G8" s="70">
        <v>203</v>
      </c>
      <c r="H8" s="70">
        <v>121</v>
      </c>
      <c r="I8" s="11">
        <v>46</v>
      </c>
      <c r="J8" s="70">
        <v>65</v>
      </c>
      <c r="K8" s="70">
        <v>278</v>
      </c>
    </row>
    <row r="9" spans="1:11" ht="15" customHeight="1">
      <c r="A9" s="68" t="s">
        <v>62</v>
      </c>
      <c r="B9" s="69">
        <v>2502</v>
      </c>
      <c r="C9" s="70">
        <v>1176</v>
      </c>
      <c r="D9" s="70">
        <v>299</v>
      </c>
      <c r="E9" s="70">
        <v>257</v>
      </c>
      <c r="F9" s="70">
        <v>117</v>
      </c>
      <c r="G9" s="70">
        <v>169</v>
      </c>
      <c r="H9" s="70">
        <v>109</v>
      </c>
      <c r="I9" s="11">
        <v>31</v>
      </c>
      <c r="J9" s="70">
        <v>48</v>
      </c>
      <c r="K9" s="70">
        <v>137</v>
      </c>
    </row>
    <row r="10" spans="1:11" ht="15" customHeight="1">
      <c r="A10" s="19" t="s">
        <v>154</v>
      </c>
      <c r="B10" s="129"/>
      <c r="C10" s="129"/>
      <c r="D10" s="129"/>
      <c r="E10" s="129"/>
      <c r="F10" s="129"/>
      <c r="G10" s="129"/>
      <c r="H10" s="129"/>
      <c r="I10" s="129"/>
      <c r="J10" s="96"/>
      <c r="K10" s="21" t="s">
        <v>155</v>
      </c>
    </row>
  </sheetData>
  <mergeCells count="5">
    <mergeCell ref="A5:A6"/>
    <mergeCell ref="B5:B6"/>
    <mergeCell ref="C5:E5"/>
    <mergeCell ref="F5:H5"/>
    <mergeCell ref="I5:K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0"/>
  <sheetViews>
    <sheetView zoomScale="110" zoomScaleNormal="110" workbookViewId="0"/>
  </sheetViews>
  <sheetFormatPr defaultColWidth="8.875" defaultRowHeight="15" customHeight="1"/>
  <cols>
    <col min="1" max="1" width="11.25" style="45" customWidth="1"/>
    <col min="2" max="11" width="7.5" style="45" customWidth="1"/>
    <col min="12" max="16384" width="8.875" style="45"/>
  </cols>
  <sheetData>
    <row r="1" spans="1:11" s="3" customFormat="1" ht="15" customHeight="1">
      <c r="A1" s="377" t="s">
        <v>531</v>
      </c>
    </row>
    <row r="2" spans="1:11" s="3" customFormat="1" ht="15" customHeight="1"/>
    <row r="3" spans="1:11" s="3" customFormat="1" ht="15" customHeight="1">
      <c r="A3" s="63" t="s">
        <v>156</v>
      </c>
      <c r="K3" s="64" t="s">
        <v>157</v>
      </c>
    </row>
    <row r="4" spans="1:11" s="3" customFormat="1" ht="15" customHeight="1">
      <c r="A4" s="422" t="s">
        <v>120</v>
      </c>
      <c r="B4" s="431" t="s">
        <v>158</v>
      </c>
      <c r="C4" s="431" t="s">
        <v>159</v>
      </c>
      <c r="D4" s="431" t="s">
        <v>160</v>
      </c>
      <c r="E4" s="429" t="s">
        <v>161</v>
      </c>
      <c r="F4" s="429" t="s">
        <v>162</v>
      </c>
      <c r="G4" s="130" t="s">
        <v>163</v>
      </c>
      <c r="H4" s="131"/>
      <c r="I4" s="131"/>
      <c r="J4" s="132"/>
      <c r="K4" s="131"/>
    </row>
    <row r="5" spans="1:11" s="3" customFormat="1" ht="15" customHeight="1">
      <c r="A5" s="423"/>
      <c r="B5" s="430"/>
      <c r="C5" s="430"/>
      <c r="D5" s="430"/>
      <c r="E5" s="430"/>
      <c r="F5" s="430"/>
      <c r="G5" s="6" t="s">
        <v>164</v>
      </c>
      <c r="H5" s="6" t="s">
        <v>165</v>
      </c>
      <c r="I5" s="6" t="s">
        <v>166</v>
      </c>
      <c r="J5" s="6" t="s">
        <v>167</v>
      </c>
      <c r="K5" s="7" t="s">
        <v>47</v>
      </c>
    </row>
    <row r="6" spans="1:11" s="3" customFormat="1" ht="15" customHeight="1">
      <c r="A6" s="127" t="s">
        <v>58</v>
      </c>
      <c r="B6" s="133">
        <v>2674</v>
      </c>
      <c r="C6" s="11">
        <v>2639</v>
      </c>
      <c r="D6" s="134">
        <v>98.7</v>
      </c>
      <c r="E6" s="11">
        <v>241</v>
      </c>
      <c r="F6" s="134">
        <v>9.1</v>
      </c>
      <c r="G6" s="11">
        <v>88</v>
      </c>
      <c r="H6" s="11">
        <v>67</v>
      </c>
      <c r="I6" s="11">
        <v>53</v>
      </c>
      <c r="J6" s="11">
        <v>10</v>
      </c>
      <c r="K6" s="11">
        <v>39</v>
      </c>
    </row>
    <row r="7" spans="1:11" s="3" customFormat="1" ht="15" customHeight="1">
      <c r="A7" s="128" t="s">
        <v>134</v>
      </c>
      <c r="B7" s="133">
        <v>2589</v>
      </c>
      <c r="C7" s="11">
        <v>2469</v>
      </c>
      <c r="D7" s="134">
        <v>95.365005793742768</v>
      </c>
      <c r="E7" s="11">
        <v>264</v>
      </c>
      <c r="F7" s="134">
        <v>9.8000000000000007</v>
      </c>
      <c r="G7" s="11">
        <v>47</v>
      </c>
      <c r="H7" s="11">
        <v>65</v>
      </c>
      <c r="I7" s="11">
        <v>27</v>
      </c>
      <c r="J7" s="11">
        <v>54</v>
      </c>
      <c r="K7" s="11">
        <v>71</v>
      </c>
    </row>
    <row r="8" spans="1:11" s="3" customFormat="1" ht="15" customHeight="1">
      <c r="A8" s="68" t="s">
        <v>62</v>
      </c>
      <c r="B8" s="133">
        <v>2573</v>
      </c>
      <c r="C8" s="11">
        <v>2404</v>
      </c>
      <c r="D8" s="134">
        <f>IFERROR(C8/B8,0)*100</f>
        <v>93.431791682860478</v>
      </c>
      <c r="E8" s="11">
        <v>149</v>
      </c>
      <c r="F8" s="134">
        <v>6.2</v>
      </c>
      <c r="G8" s="11">
        <v>57</v>
      </c>
      <c r="H8" s="11">
        <v>64</v>
      </c>
      <c r="I8" s="11">
        <v>39</v>
      </c>
      <c r="J8" s="11">
        <v>47</v>
      </c>
      <c r="K8" s="11">
        <v>78</v>
      </c>
    </row>
    <row r="9" spans="1:11" s="3" customFormat="1" ht="15" customHeight="1">
      <c r="A9" s="19" t="s">
        <v>168</v>
      </c>
      <c r="B9" s="135"/>
      <c r="C9" s="135"/>
      <c r="D9" s="135"/>
      <c r="E9" s="135"/>
      <c r="F9" s="135"/>
      <c r="G9" s="136"/>
      <c r="H9" s="135"/>
      <c r="I9" s="135"/>
      <c r="J9" s="137"/>
      <c r="K9" s="19"/>
    </row>
    <row r="10" spans="1:11" ht="15" customHeight="1">
      <c r="B10" s="138"/>
      <c r="C10" s="138"/>
      <c r="D10" s="138"/>
      <c r="E10" s="138"/>
      <c r="F10" s="138"/>
      <c r="G10" s="138"/>
      <c r="H10" s="138"/>
      <c r="I10" s="138"/>
      <c r="K10" s="74" t="s">
        <v>155</v>
      </c>
    </row>
  </sheetData>
  <mergeCells count="6">
    <mergeCell ref="F4:F5"/>
    <mergeCell ref="A4:A5"/>
    <mergeCell ref="B4:B5"/>
    <mergeCell ref="C4:C5"/>
    <mergeCell ref="D4:D5"/>
    <mergeCell ref="E4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0"/>
  <sheetViews>
    <sheetView zoomScale="110" zoomScaleNormal="110" workbookViewId="0"/>
  </sheetViews>
  <sheetFormatPr defaultColWidth="9" defaultRowHeight="15" customHeight="1"/>
  <cols>
    <col min="1" max="1" width="11.25" style="139" customWidth="1"/>
    <col min="2" max="11" width="7.5" style="139" customWidth="1"/>
    <col min="12" max="16384" width="9" style="139"/>
  </cols>
  <sheetData>
    <row r="1" spans="1:11" s="379" customFormat="1" ht="15" customHeight="1">
      <c r="A1" s="377" t="s">
        <v>531</v>
      </c>
    </row>
    <row r="2" spans="1:11" s="379" customFormat="1" ht="15" customHeight="1"/>
    <row r="3" spans="1:11" ht="15" customHeight="1">
      <c r="A3" s="63" t="s">
        <v>169</v>
      </c>
      <c r="B3" s="3"/>
      <c r="C3" s="3"/>
      <c r="D3" s="3"/>
      <c r="E3" s="3"/>
      <c r="F3" s="3"/>
      <c r="G3" s="3"/>
      <c r="H3" s="3"/>
      <c r="I3" s="3"/>
      <c r="J3" s="3"/>
      <c r="K3" s="64" t="s">
        <v>157</v>
      </c>
    </row>
    <row r="4" spans="1:11" ht="15" customHeight="1">
      <c r="A4" s="422" t="s">
        <v>120</v>
      </c>
      <c r="B4" s="431" t="s">
        <v>158</v>
      </c>
      <c r="C4" s="431" t="s">
        <v>159</v>
      </c>
      <c r="D4" s="431" t="s">
        <v>160</v>
      </c>
      <c r="E4" s="429" t="s">
        <v>161</v>
      </c>
      <c r="F4" s="429" t="s">
        <v>162</v>
      </c>
      <c r="G4" s="130" t="s">
        <v>163</v>
      </c>
      <c r="H4" s="131"/>
      <c r="I4" s="131"/>
      <c r="J4" s="132"/>
      <c r="K4" s="131"/>
    </row>
    <row r="5" spans="1:11" ht="15" customHeight="1">
      <c r="A5" s="423"/>
      <c r="B5" s="430"/>
      <c r="C5" s="430"/>
      <c r="D5" s="430"/>
      <c r="E5" s="430"/>
      <c r="F5" s="430"/>
      <c r="G5" s="6" t="s">
        <v>164</v>
      </c>
      <c r="H5" s="6" t="s">
        <v>165</v>
      </c>
      <c r="I5" s="6" t="s">
        <v>166</v>
      </c>
      <c r="J5" s="6" t="s">
        <v>167</v>
      </c>
      <c r="K5" s="7" t="s">
        <v>47</v>
      </c>
    </row>
    <row r="6" spans="1:11" ht="15" customHeight="1">
      <c r="A6" s="127" t="s">
        <v>58</v>
      </c>
      <c r="B6" s="133">
        <v>2901</v>
      </c>
      <c r="C6" s="11">
        <v>2602</v>
      </c>
      <c r="D6" s="134">
        <v>89.7</v>
      </c>
      <c r="E6" s="11">
        <v>253</v>
      </c>
      <c r="F6" s="134">
        <v>9.6999999999999993</v>
      </c>
      <c r="G6" s="11">
        <v>188</v>
      </c>
      <c r="H6" s="11">
        <v>48</v>
      </c>
      <c r="I6" s="11">
        <v>42</v>
      </c>
      <c r="J6" s="11">
        <v>1</v>
      </c>
      <c r="K6" s="11">
        <v>79</v>
      </c>
    </row>
    <row r="7" spans="1:11" ht="15" customHeight="1">
      <c r="A7" s="128" t="s">
        <v>134</v>
      </c>
      <c r="B7" s="133">
        <v>2661</v>
      </c>
      <c r="C7" s="11">
        <v>2472</v>
      </c>
      <c r="D7" s="134">
        <v>92.897406989853437</v>
      </c>
      <c r="E7" s="11">
        <v>370</v>
      </c>
      <c r="F7" s="134">
        <v>13.9</v>
      </c>
      <c r="G7" s="11">
        <v>156</v>
      </c>
      <c r="H7" s="11">
        <v>63</v>
      </c>
      <c r="I7" s="11">
        <v>29</v>
      </c>
      <c r="J7" s="70">
        <v>22</v>
      </c>
      <c r="K7" s="11">
        <v>100</v>
      </c>
    </row>
    <row r="8" spans="1:11" ht="15" customHeight="1">
      <c r="A8" s="98" t="s">
        <v>62</v>
      </c>
      <c r="B8" s="140">
        <v>2527</v>
      </c>
      <c r="C8" s="141">
        <v>2345</v>
      </c>
      <c r="D8" s="142">
        <f>IFERROR(C8/B8*100,0)</f>
        <v>92.797783933518005</v>
      </c>
      <c r="E8" s="141">
        <v>152</v>
      </c>
      <c r="F8" s="142">
        <v>6.5</v>
      </c>
      <c r="G8" s="141">
        <v>160</v>
      </c>
      <c r="H8" s="141">
        <v>49</v>
      </c>
      <c r="I8" s="141">
        <v>18</v>
      </c>
      <c r="J8" s="100">
        <v>14</v>
      </c>
      <c r="K8" s="141">
        <v>73</v>
      </c>
    </row>
    <row r="9" spans="1:11" ht="15" customHeight="1">
      <c r="A9" s="3" t="s">
        <v>168</v>
      </c>
      <c r="B9" s="3"/>
      <c r="C9" s="3"/>
      <c r="D9" s="3"/>
      <c r="E9" s="3"/>
      <c r="F9" s="3"/>
      <c r="G9" s="143"/>
      <c r="H9" s="3"/>
      <c r="I9" s="3"/>
      <c r="J9" s="3"/>
    </row>
    <row r="10" spans="1:11" ht="15" customHeight="1">
      <c r="K10" s="74" t="s">
        <v>155</v>
      </c>
    </row>
  </sheetData>
  <mergeCells count="6">
    <mergeCell ref="F4:F5"/>
    <mergeCell ref="A4:A5"/>
    <mergeCell ref="B4:B5"/>
    <mergeCell ref="C4:C5"/>
    <mergeCell ref="D4:D5"/>
    <mergeCell ref="E4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9"/>
  <sheetViews>
    <sheetView zoomScale="110" zoomScaleNormal="110" workbookViewId="0"/>
  </sheetViews>
  <sheetFormatPr defaultColWidth="8.75" defaultRowHeight="15" customHeight="1"/>
  <cols>
    <col min="1" max="1" width="11.25" style="3" customWidth="1"/>
    <col min="2" max="6" width="7.5" style="3" customWidth="1"/>
    <col min="7" max="10" width="9.375" style="3" customWidth="1"/>
    <col min="11" max="16384" width="8.75" style="3"/>
  </cols>
  <sheetData>
    <row r="1" spans="1:10" ht="15" customHeight="1">
      <c r="A1" s="377" t="s">
        <v>531</v>
      </c>
    </row>
    <row r="3" spans="1:10" ht="15" customHeight="1">
      <c r="A3" s="63" t="s">
        <v>170</v>
      </c>
      <c r="J3" s="64" t="s">
        <v>157</v>
      </c>
    </row>
    <row r="4" spans="1:10" ht="15" customHeight="1">
      <c r="A4" s="422" t="s">
        <v>120</v>
      </c>
      <c r="B4" s="431" t="s">
        <v>158</v>
      </c>
      <c r="C4" s="431" t="s">
        <v>159</v>
      </c>
      <c r="D4" s="431" t="s">
        <v>160</v>
      </c>
      <c r="E4" s="429" t="s">
        <v>171</v>
      </c>
      <c r="F4" s="429" t="s">
        <v>162</v>
      </c>
      <c r="G4" s="406" t="s">
        <v>163</v>
      </c>
      <c r="H4" s="404"/>
      <c r="I4" s="432"/>
      <c r="J4" s="144" t="s">
        <v>172</v>
      </c>
    </row>
    <row r="5" spans="1:10" ht="15" customHeight="1">
      <c r="A5" s="423"/>
      <c r="B5" s="430"/>
      <c r="C5" s="430"/>
      <c r="D5" s="430"/>
      <c r="E5" s="430"/>
      <c r="F5" s="433"/>
      <c r="G5" s="6" t="s">
        <v>173</v>
      </c>
      <c r="H5" s="7" t="s">
        <v>174</v>
      </c>
      <c r="I5" s="7" t="s">
        <v>175</v>
      </c>
      <c r="J5" s="7" t="s">
        <v>176</v>
      </c>
    </row>
    <row r="6" spans="1:10" ht="15" customHeight="1">
      <c r="A6" s="127" t="s">
        <v>58</v>
      </c>
      <c r="B6" s="133">
        <v>2848</v>
      </c>
      <c r="C6" s="11">
        <v>2771</v>
      </c>
      <c r="D6" s="134">
        <v>97.3</v>
      </c>
      <c r="E6" s="11">
        <v>392</v>
      </c>
      <c r="F6" s="134">
        <v>14.1</v>
      </c>
      <c r="G6" s="11">
        <v>80</v>
      </c>
      <c r="H6" s="11">
        <v>269</v>
      </c>
      <c r="I6" s="11">
        <v>43</v>
      </c>
      <c r="J6" s="11">
        <v>24</v>
      </c>
    </row>
    <row r="7" spans="1:10" ht="15" customHeight="1">
      <c r="A7" s="128" t="s">
        <v>134</v>
      </c>
      <c r="B7" s="133">
        <v>2632</v>
      </c>
      <c r="C7" s="11">
        <v>2530</v>
      </c>
      <c r="D7" s="134">
        <v>96.124620060790278</v>
      </c>
      <c r="E7" s="11">
        <v>375</v>
      </c>
      <c r="F7" s="134">
        <v>14.8</v>
      </c>
      <c r="G7" s="11">
        <v>99</v>
      </c>
      <c r="H7" s="11">
        <v>249</v>
      </c>
      <c r="I7" s="11">
        <v>27</v>
      </c>
      <c r="J7" s="11">
        <v>15</v>
      </c>
    </row>
    <row r="8" spans="1:10" ht="15" customHeight="1">
      <c r="A8" s="68" t="s">
        <v>62</v>
      </c>
      <c r="B8" s="133">
        <v>2602</v>
      </c>
      <c r="C8" s="11">
        <v>2458</v>
      </c>
      <c r="D8" s="134">
        <f>IFERROR(C8/B8*100,0)</f>
        <v>94.465795541890856</v>
      </c>
      <c r="E8" s="11">
        <v>297</v>
      </c>
      <c r="F8" s="134">
        <v>12.08</v>
      </c>
      <c r="G8" s="11">
        <v>67</v>
      </c>
      <c r="H8" s="11">
        <v>216</v>
      </c>
      <c r="I8" s="11">
        <v>14</v>
      </c>
      <c r="J8" s="11">
        <v>30</v>
      </c>
    </row>
    <row r="9" spans="1:10" ht="15" customHeight="1">
      <c r="A9" s="19"/>
      <c r="B9" s="19"/>
      <c r="C9" s="19"/>
      <c r="D9" s="19"/>
      <c r="E9" s="19"/>
      <c r="F9" s="19"/>
      <c r="G9" s="145"/>
      <c r="H9" s="19"/>
      <c r="I9" s="19"/>
      <c r="J9" s="21" t="s">
        <v>155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K9"/>
  <sheetViews>
    <sheetView zoomScale="110" zoomScaleNormal="110" workbookViewId="0"/>
  </sheetViews>
  <sheetFormatPr defaultColWidth="8.75" defaultRowHeight="15" customHeight="1"/>
  <cols>
    <col min="1" max="1" width="11.25" style="148" customWidth="1"/>
    <col min="2" max="11" width="7.5" style="148" customWidth="1"/>
    <col min="12" max="16384" width="8.75" style="148"/>
  </cols>
  <sheetData>
    <row r="1" spans="1:11" s="72" customFormat="1" ht="15" customHeight="1">
      <c r="A1" s="380" t="s">
        <v>531</v>
      </c>
    </row>
    <row r="2" spans="1:11" s="72" customFormat="1" ht="15" customHeight="1"/>
    <row r="3" spans="1:11" ht="15" customHeight="1">
      <c r="A3" s="63" t="s">
        <v>177</v>
      </c>
      <c r="B3" s="3"/>
      <c r="C3" s="3"/>
      <c r="D3" s="3"/>
      <c r="E3" s="3"/>
      <c r="F3" s="3"/>
      <c r="G3" s="3"/>
      <c r="H3" s="146"/>
      <c r="I3" s="63"/>
      <c r="J3" s="3"/>
      <c r="K3" s="147" t="s">
        <v>178</v>
      </c>
    </row>
    <row r="4" spans="1:11" ht="15" customHeight="1">
      <c r="A4" s="422" t="s">
        <v>179</v>
      </c>
      <c r="B4" s="431" t="s">
        <v>180</v>
      </c>
      <c r="C4" s="431" t="s">
        <v>181</v>
      </c>
      <c r="D4" s="431" t="s">
        <v>182</v>
      </c>
      <c r="E4" s="429" t="s">
        <v>183</v>
      </c>
      <c r="F4" s="429" t="s">
        <v>162</v>
      </c>
      <c r="G4" s="434" t="s">
        <v>184</v>
      </c>
      <c r="H4" s="435"/>
      <c r="I4" s="435"/>
      <c r="J4" s="149" t="s">
        <v>185</v>
      </c>
      <c r="K4" s="150" t="s">
        <v>186</v>
      </c>
    </row>
    <row r="5" spans="1:11" ht="15" customHeight="1">
      <c r="A5" s="423"/>
      <c r="B5" s="430"/>
      <c r="C5" s="430"/>
      <c r="D5" s="436"/>
      <c r="E5" s="433"/>
      <c r="F5" s="433"/>
      <c r="G5" s="6" t="s">
        <v>173</v>
      </c>
      <c r="H5" s="7" t="s">
        <v>174</v>
      </c>
      <c r="I5" s="7" t="s">
        <v>175</v>
      </c>
      <c r="J5" s="6" t="s">
        <v>187</v>
      </c>
      <c r="K5" s="7" t="s">
        <v>188</v>
      </c>
    </row>
    <row r="6" spans="1:11" ht="15" customHeight="1">
      <c r="A6" s="127" t="s">
        <v>58</v>
      </c>
      <c r="B6" s="133">
        <v>2899</v>
      </c>
      <c r="C6" s="11">
        <v>2703</v>
      </c>
      <c r="D6" s="134">
        <v>93.2</v>
      </c>
      <c r="E6" s="11">
        <v>413</v>
      </c>
      <c r="F6" s="134">
        <v>15.2</v>
      </c>
      <c r="G6" s="11">
        <v>326</v>
      </c>
      <c r="H6" s="11">
        <v>68</v>
      </c>
      <c r="I6" s="151">
        <v>19</v>
      </c>
      <c r="J6" s="11">
        <v>297</v>
      </c>
      <c r="K6" s="11">
        <v>242</v>
      </c>
    </row>
    <row r="7" spans="1:11" ht="15" customHeight="1">
      <c r="A7" s="128" t="s">
        <v>134</v>
      </c>
      <c r="B7" s="133">
        <v>2744</v>
      </c>
      <c r="C7" s="11">
        <v>2641</v>
      </c>
      <c r="D7" s="134">
        <v>96.246355685131192</v>
      </c>
      <c r="E7" s="11">
        <v>380</v>
      </c>
      <c r="F7" s="134">
        <v>14.4</v>
      </c>
      <c r="G7" s="11">
        <v>308</v>
      </c>
      <c r="H7" s="11">
        <v>58</v>
      </c>
      <c r="I7" s="151">
        <v>14</v>
      </c>
      <c r="J7" s="11">
        <v>254</v>
      </c>
      <c r="K7" s="11">
        <v>249</v>
      </c>
    </row>
    <row r="8" spans="1:11" ht="15" customHeight="1">
      <c r="A8" s="68" t="s">
        <v>62</v>
      </c>
      <c r="B8" s="133">
        <v>2873</v>
      </c>
      <c r="C8" s="11">
        <v>2670</v>
      </c>
      <c r="D8" s="134">
        <f>IFERROR(C8/B8*100,0)</f>
        <v>92.934215106160806</v>
      </c>
      <c r="E8" s="11">
        <v>572</v>
      </c>
      <c r="F8" s="134">
        <v>21.4</v>
      </c>
      <c r="G8" s="11">
        <v>479</v>
      </c>
      <c r="H8" s="11">
        <v>49</v>
      </c>
      <c r="I8" s="151">
        <v>44</v>
      </c>
      <c r="J8" s="11">
        <v>238</v>
      </c>
      <c r="K8" s="11">
        <v>459</v>
      </c>
    </row>
    <row r="9" spans="1:11" ht="15" customHeight="1">
      <c r="A9" s="19"/>
      <c r="B9" s="19"/>
      <c r="C9" s="19"/>
      <c r="D9" s="145"/>
      <c r="E9" s="19"/>
      <c r="F9" s="19"/>
      <c r="G9" s="19"/>
      <c r="H9" s="21"/>
      <c r="I9" s="19"/>
      <c r="J9" s="19"/>
      <c r="K9" s="21" t="s">
        <v>124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M8"/>
  <sheetViews>
    <sheetView zoomScale="110" zoomScaleNormal="110" workbookViewId="0"/>
  </sheetViews>
  <sheetFormatPr defaultColWidth="8.75" defaultRowHeight="15" customHeight="1"/>
  <cols>
    <col min="1" max="1" width="11.25" style="153" customWidth="1"/>
    <col min="2" max="2" width="6.875" style="153" customWidth="1"/>
    <col min="3" max="3" width="7.5" style="153" customWidth="1"/>
    <col min="4" max="4" width="5" style="153" customWidth="1"/>
    <col min="5" max="5" width="5.625" style="153" customWidth="1"/>
    <col min="6" max="6" width="5" style="153" customWidth="1"/>
    <col min="7" max="7" width="4.375" style="153" customWidth="1"/>
    <col min="8" max="8" width="6.875" style="153" customWidth="1"/>
    <col min="9" max="9" width="7.5" style="153" customWidth="1"/>
    <col min="10" max="10" width="5.625" style="153" customWidth="1"/>
    <col min="11" max="11" width="6.25" style="153" customWidth="1"/>
    <col min="12" max="12" width="6.875" style="153" customWidth="1"/>
    <col min="13" max="13" width="7.5" style="153" customWidth="1"/>
    <col min="14" max="16384" width="8.75" style="153"/>
  </cols>
  <sheetData>
    <row r="1" spans="1:13" ht="15" customHeight="1">
      <c r="A1" s="380" t="s">
        <v>531</v>
      </c>
    </row>
    <row r="3" spans="1:13" ht="15" customHeight="1">
      <c r="A3" s="152" t="s">
        <v>189</v>
      </c>
      <c r="B3" s="152"/>
      <c r="C3" s="152"/>
      <c r="D3" s="152"/>
      <c r="E3" s="152"/>
      <c r="F3" s="152"/>
      <c r="G3" s="152"/>
      <c r="H3" s="152"/>
      <c r="I3" s="152"/>
      <c r="J3" s="152"/>
      <c r="M3" s="154" t="s">
        <v>2</v>
      </c>
    </row>
    <row r="4" spans="1:13" ht="15" customHeight="1">
      <c r="A4" s="155" t="s">
        <v>120</v>
      </c>
      <c r="B4" s="437" t="s">
        <v>190</v>
      </c>
      <c r="C4" s="438"/>
      <c r="D4" s="437" t="s">
        <v>191</v>
      </c>
      <c r="E4" s="438"/>
      <c r="F4" s="437" t="s">
        <v>192</v>
      </c>
      <c r="G4" s="438"/>
      <c r="H4" s="437" t="s">
        <v>193</v>
      </c>
      <c r="I4" s="438"/>
      <c r="J4" s="156" t="s">
        <v>194</v>
      </c>
      <c r="K4" s="156" t="s">
        <v>130</v>
      </c>
      <c r="L4" s="439" t="s">
        <v>8</v>
      </c>
      <c r="M4" s="440"/>
    </row>
    <row r="5" spans="1:13" ht="15" customHeight="1">
      <c r="A5" s="127" t="s">
        <v>58</v>
      </c>
      <c r="B5" s="157">
        <v>2458</v>
      </c>
      <c r="C5" s="158">
        <v>2245</v>
      </c>
      <c r="D5" s="159">
        <v>290</v>
      </c>
      <c r="E5" s="160">
        <v>258</v>
      </c>
      <c r="F5" s="159">
        <v>81</v>
      </c>
      <c r="G5" s="160">
        <v>12</v>
      </c>
      <c r="H5" s="159">
        <v>2248</v>
      </c>
      <c r="I5" s="160">
        <v>1998</v>
      </c>
      <c r="J5" s="159">
        <v>190</v>
      </c>
      <c r="K5" s="159">
        <v>300</v>
      </c>
      <c r="L5" s="161">
        <v>5567</v>
      </c>
      <c r="M5" s="162">
        <v>4513</v>
      </c>
    </row>
    <row r="6" spans="1:13" ht="15" customHeight="1">
      <c r="A6" s="68" t="s">
        <v>134</v>
      </c>
      <c r="B6" s="157">
        <v>2367</v>
      </c>
      <c r="C6" s="160">
        <v>2026</v>
      </c>
      <c r="D6" s="159">
        <v>188</v>
      </c>
      <c r="E6" s="160">
        <v>140</v>
      </c>
      <c r="F6" s="159">
        <v>82</v>
      </c>
      <c r="G6" s="160">
        <v>20</v>
      </c>
      <c r="H6" s="159">
        <v>2140</v>
      </c>
      <c r="I6" s="160">
        <v>1883</v>
      </c>
      <c r="J6" s="159">
        <v>187</v>
      </c>
      <c r="K6" s="159">
        <v>262</v>
      </c>
      <c r="L6" s="161">
        <v>5226</v>
      </c>
      <c r="M6" s="162">
        <v>4069</v>
      </c>
    </row>
    <row r="7" spans="1:13" ht="15" customHeight="1">
      <c r="A7" s="68" t="s">
        <v>62</v>
      </c>
      <c r="B7" s="157">
        <v>1750</v>
      </c>
      <c r="C7" s="160">
        <v>1321</v>
      </c>
      <c r="D7" s="159">
        <v>115</v>
      </c>
      <c r="E7" s="160">
        <v>51</v>
      </c>
      <c r="F7" s="159">
        <v>154</v>
      </c>
      <c r="G7" s="160">
        <v>17</v>
      </c>
      <c r="H7" s="159">
        <v>1532</v>
      </c>
      <c r="I7" s="160">
        <v>1265</v>
      </c>
      <c r="J7" s="159">
        <v>318</v>
      </c>
      <c r="K7" s="159">
        <v>347</v>
      </c>
      <c r="L7" s="161">
        <f>SUM(B7+D7+F7+H7+J7+K7)</f>
        <v>4216</v>
      </c>
      <c r="M7" s="162">
        <f>SUM(C7+E7+G7+I7)</f>
        <v>2654</v>
      </c>
    </row>
    <row r="8" spans="1:13" ht="15" customHeight="1">
      <c r="A8" s="163" t="s">
        <v>195</v>
      </c>
      <c r="B8" s="163"/>
      <c r="C8" s="164"/>
      <c r="D8" s="164"/>
      <c r="E8" s="164"/>
      <c r="F8" s="164"/>
      <c r="G8" s="164"/>
      <c r="H8" s="164"/>
      <c r="I8" s="164"/>
      <c r="J8" s="164"/>
      <c r="K8" s="165"/>
      <c r="L8" s="165"/>
      <c r="M8" s="166" t="s">
        <v>196</v>
      </c>
    </row>
  </sheetData>
  <mergeCells count="5">
    <mergeCell ref="B4:C4"/>
    <mergeCell ref="D4:E4"/>
    <mergeCell ref="F4:G4"/>
    <mergeCell ref="H4:I4"/>
    <mergeCell ref="L4:M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copies="2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F9"/>
  <sheetViews>
    <sheetView zoomScale="110" zoomScaleNormal="110" workbookViewId="0"/>
  </sheetViews>
  <sheetFormatPr defaultColWidth="8.875" defaultRowHeight="15" customHeight="1"/>
  <cols>
    <col min="1" max="1" width="11.25" style="45" customWidth="1"/>
    <col min="2" max="2" width="25" style="45" customWidth="1"/>
    <col min="3" max="3" width="18.125" style="45" customWidth="1"/>
    <col min="4" max="4" width="6.875" style="45" customWidth="1"/>
    <col min="5" max="5" width="18.125" style="45" customWidth="1"/>
    <col min="6" max="6" width="6.875" style="45" customWidth="1"/>
    <col min="7" max="16384" width="8.875" style="45"/>
  </cols>
  <sheetData>
    <row r="1" spans="1:6" s="3" customFormat="1" ht="15" customHeight="1">
      <c r="A1" s="377" t="s">
        <v>531</v>
      </c>
    </row>
    <row r="2" spans="1:6" s="3" customFormat="1" ht="15" customHeight="1"/>
    <row r="3" spans="1:6" s="3" customFormat="1" ht="15" customHeight="1">
      <c r="A3" s="167" t="s">
        <v>197</v>
      </c>
    </row>
    <row r="4" spans="1:6" s="3" customFormat="1" ht="15" customHeight="1">
      <c r="A4" s="2" t="s">
        <v>198</v>
      </c>
      <c r="B4" s="2"/>
      <c r="C4" s="2"/>
      <c r="D4" s="2"/>
      <c r="E4" s="2"/>
      <c r="F4" s="5" t="s">
        <v>2</v>
      </c>
    </row>
    <row r="5" spans="1:6" s="3" customFormat="1" ht="15" customHeight="1">
      <c r="A5" s="97" t="s">
        <v>120</v>
      </c>
      <c r="B5" s="7" t="s">
        <v>199</v>
      </c>
      <c r="C5" s="426" t="s">
        <v>200</v>
      </c>
      <c r="D5" s="428"/>
      <c r="E5" s="406" t="s">
        <v>201</v>
      </c>
      <c r="F5" s="404"/>
    </row>
    <row r="6" spans="1:6" s="3" customFormat="1" ht="15" customHeight="1">
      <c r="A6" s="127" t="s">
        <v>58</v>
      </c>
      <c r="B6" s="133">
        <v>8668</v>
      </c>
      <c r="C6" s="11" t="s">
        <v>202</v>
      </c>
      <c r="D6" s="11">
        <v>3605</v>
      </c>
      <c r="E6" s="11" t="s">
        <v>202</v>
      </c>
      <c r="F6" s="11">
        <v>2532</v>
      </c>
    </row>
    <row r="7" spans="1:6" s="3" customFormat="1" ht="15" customHeight="1">
      <c r="A7" s="128" t="s">
        <v>134</v>
      </c>
      <c r="B7" s="133">
        <v>7608</v>
      </c>
      <c r="C7" s="11" t="s">
        <v>202</v>
      </c>
      <c r="D7" s="11">
        <v>3060</v>
      </c>
      <c r="E7" s="11" t="s">
        <v>202</v>
      </c>
      <c r="F7" s="11">
        <v>2517</v>
      </c>
    </row>
    <row r="8" spans="1:6" s="3" customFormat="1" ht="15" customHeight="1">
      <c r="A8" s="68" t="s">
        <v>62</v>
      </c>
      <c r="B8" s="133">
        <v>1313</v>
      </c>
      <c r="C8" s="11" t="s">
        <v>202</v>
      </c>
      <c r="D8" s="11">
        <v>540</v>
      </c>
      <c r="E8" s="11" t="s">
        <v>202</v>
      </c>
      <c r="F8" s="11">
        <v>476</v>
      </c>
    </row>
    <row r="9" spans="1:6" s="3" customFormat="1" ht="15" customHeight="1">
      <c r="A9" s="19" t="s">
        <v>203</v>
      </c>
      <c r="B9" s="19"/>
      <c r="C9" s="19"/>
      <c r="D9" s="19"/>
      <c r="E9" s="19"/>
      <c r="F9" s="21" t="s">
        <v>124</v>
      </c>
    </row>
  </sheetData>
  <mergeCells count="2">
    <mergeCell ref="C5:D5"/>
    <mergeCell ref="E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E9"/>
  <sheetViews>
    <sheetView zoomScale="110" zoomScaleNormal="110" workbookViewId="0"/>
  </sheetViews>
  <sheetFormatPr defaultColWidth="5.125" defaultRowHeight="15" customHeight="1"/>
  <cols>
    <col min="1" max="1" width="12.75" style="45" customWidth="1"/>
    <col min="2" max="5" width="18.375" style="45" customWidth="1"/>
    <col min="6" max="16384" width="5.125" style="45"/>
  </cols>
  <sheetData>
    <row r="1" spans="1:5" s="3" customFormat="1" ht="15" customHeight="1">
      <c r="A1" s="377" t="s">
        <v>531</v>
      </c>
    </row>
    <row r="2" spans="1:5" s="3" customFormat="1" ht="15" customHeight="1"/>
    <row r="3" spans="1:5" ht="15" customHeight="1">
      <c r="A3" s="2" t="s">
        <v>204</v>
      </c>
      <c r="B3" s="2"/>
      <c r="C3" s="2"/>
      <c r="E3" s="5" t="s">
        <v>2</v>
      </c>
    </row>
    <row r="4" spans="1:5" ht="15" customHeight="1">
      <c r="A4" s="422" t="s">
        <v>120</v>
      </c>
      <c r="B4" s="406" t="s">
        <v>205</v>
      </c>
      <c r="C4" s="404"/>
      <c r="D4" s="404"/>
      <c r="E4" s="404"/>
    </row>
    <row r="5" spans="1:5" ht="15" customHeight="1">
      <c r="A5" s="441"/>
      <c r="B5" s="406" t="s">
        <v>206</v>
      </c>
      <c r="C5" s="404"/>
      <c r="D5" s="406" t="s">
        <v>207</v>
      </c>
      <c r="E5" s="404"/>
    </row>
    <row r="6" spans="1:5" ht="15" customHeight="1">
      <c r="A6" s="127" t="s">
        <v>58</v>
      </c>
      <c r="B6" s="121">
        <v>1162</v>
      </c>
      <c r="C6" s="168" t="s">
        <v>208</v>
      </c>
      <c r="D6" s="168">
        <v>268</v>
      </c>
      <c r="E6" s="168" t="s">
        <v>209</v>
      </c>
    </row>
    <row r="7" spans="1:5" ht="15" customHeight="1">
      <c r="A7" s="128" t="s">
        <v>134</v>
      </c>
      <c r="B7" s="69">
        <v>1144</v>
      </c>
      <c r="C7" s="168" t="s">
        <v>210</v>
      </c>
      <c r="D7" s="168">
        <v>229</v>
      </c>
      <c r="E7" s="168" t="s">
        <v>211</v>
      </c>
    </row>
    <row r="8" spans="1:5" ht="15" customHeight="1">
      <c r="A8" s="68" t="s">
        <v>62</v>
      </c>
      <c r="B8" s="69">
        <v>523</v>
      </c>
      <c r="C8" s="168" t="s">
        <v>212</v>
      </c>
      <c r="D8" s="168">
        <v>138</v>
      </c>
      <c r="E8" s="168" t="s">
        <v>213</v>
      </c>
    </row>
    <row r="9" spans="1:5" ht="15" customHeight="1">
      <c r="A9" s="19" t="s">
        <v>214</v>
      </c>
      <c r="B9" s="19"/>
      <c r="C9" s="19"/>
      <c r="D9" s="62"/>
      <c r="E9" s="169" t="s">
        <v>124</v>
      </c>
    </row>
  </sheetData>
  <mergeCells count="4">
    <mergeCell ref="A4:A5"/>
    <mergeCell ref="B4:E4"/>
    <mergeCell ref="B5:C5"/>
    <mergeCell ref="D5:E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H9"/>
  <sheetViews>
    <sheetView zoomScale="110" zoomScaleNormal="110" workbookViewId="0"/>
  </sheetViews>
  <sheetFormatPr defaultColWidth="8.875" defaultRowHeight="15" customHeight="1"/>
  <cols>
    <col min="1" max="1" width="11.25" style="3" customWidth="1"/>
    <col min="2" max="5" width="10.625" style="3" customWidth="1"/>
    <col min="6" max="6" width="11.25" style="3" customWidth="1"/>
    <col min="7" max="7" width="10" style="3" customWidth="1"/>
    <col min="8" max="8" width="11.25" style="3" customWidth="1"/>
    <col min="9" max="16384" width="8.875" style="3"/>
  </cols>
  <sheetData>
    <row r="1" spans="1:8" ht="15" customHeight="1">
      <c r="A1" s="377" t="s">
        <v>531</v>
      </c>
    </row>
    <row r="3" spans="1:8" ht="15" customHeight="1">
      <c r="A3" s="76" t="s">
        <v>215</v>
      </c>
    </row>
    <row r="4" spans="1:8" ht="15" customHeight="1">
      <c r="A4" s="63"/>
      <c r="B4" s="63"/>
      <c r="C4" s="63"/>
      <c r="D4" s="63"/>
      <c r="E4" s="2"/>
      <c r="F4" s="2"/>
      <c r="G4" s="64"/>
      <c r="H4" s="64" t="s">
        <v>141</v>
      </c>
    </row>
    <row r="5" spans="1:8" ht="15" customHeight="1">
      <c r="A5" s="97" t="s">
        <v>179</v>
      </c>
      <c r="B5" s="7" t="s">
        <v>216</v>
      </c>
      <c r="C5" s="6" t="s">
        <v>217</v>
      </c>
      <c r="D5" s="6" t="s">
        <v>218</v>
      </c>
      <c r="E5" s="6" t="s">
        <v>219</v>
      </c>
      <c r="F5" s="6" t="s">
        <v>220</v>
      </c>
      <c r="G5" s="406" t="s">
        <v>221</v>
      </c>
      <c r="H5" s="442"/>
    </row>
    <row r="6" spans="1:8" ht="15" customHeight="1">
      <c r="A6" s="127" t="s">
        <v>58</v>
      </c>
      <c r="B6" s="69">
        <v>281</v>
      </c>
      <c r="C6" s="11">
        <v>969</v>
      </c>
      <c r="D6" s="11">
        <v>644</v>
      </c>
      <c r="E6" s="11">
        <v>120</v>
      </c>
      <c r="F6" s="170">
        <v>1059</v>
      </c>
      <c r="G6" s="170">
        <v>1931</v>
      </c>
      <c r="H6" s="171" t="s">
        <v>222</v>
      </c>
    </row>
    <row r="7" spans="1:8" ht="15" customHeight="1">
      <c r="A7" s="128" t="s">
        <v>134</v>
      </c>
      <c r="B7" s="69">
        <v>295</v>
      </c>
      <c r="C7" s="11">
        <v>762</v>
      </c>
      <c r="D7" s="11">
        <v>524</v>
      </c>
      <c r="E7" s="11">
        <v>93</v>
      </c>
      <c r="F7" s="61">
        <v>963</v>
      </c>
      <c r="G7" s="170">
        <v>1795</v>
      </c>
      <c r="H7" s="171" t="s">
        <v>223</v>
      </c>
    </row>
    <row r="8" spans="1:8" ht="15" customHeight="1">
      <c r="A8" s="68" t="s">
        <v>62</v>
      </c>
      <c r="B8" s="69">
        <v>124</v>
      </c>
      <c r="C8" s="11">
        <v>192</v>
      </c>
      <c r="D8" s="11">
        <v>302</v>
      </c>
      <c r="E8" s="11">
        <v>96</v>
      </c>
      <c r="F8" s="170">
        <v>306</v>
      </c>
      <c r="G8" s="170">
        <v>659</v>
      </c>
      <c r="H8" s="171">
        <v>360</v>
      </c>
    </row>
    <row r="9" spans="1:8" ht="15" customHeight="1">
      <c r="A9" s="172"/>
      <c r="B9" s="172"/>
      <c r="C9" s="172"/>
      <c r="D9" s="19"/>
      <c r="E9" s="19"/>
      <c r="F9" s="19"/>
      <c r="G9" s="21"/>
      <c r="H9" s="21" t="s">
        <v>124</v>
      </c>
    </row>
  </sheetData>
  <mergeCells count="1">
    <mergeCell ref="G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2"/>
  <sheetViews>
    <sheetView zoomScale="110" zoomScaleNormal="110" workbookViewId="0"/>
  </sheetViews>
  <sheetFormatPr defaultColWidth="8.75" defaultRowHeight="15" customHeight="1"/>
  <cols>
    <col min="1" max="1" width="12.5" style="3" customWidth="1"/>
    <col min="2" max="2" width="10" style="3" customWidth="1"/>
    <col min="3" max="5" width="21.25" style="3" customWidth="1"/>
    <col min="6" max="16384" width="8.75" style="3"/>
  </cols>
  <sheetData>
    <row r="1" spans="1:5" ht="15" customHeight="1">
      <c r="A1" s="377" t="s">
        <v>531</v>
      </c>
    </row>
    <row r="3" spans="1:5" ht="15" customHeight="1">
      <c r="A3" s="1" t="s">
        <v>0</v>
      </c>
      <c r="B3" s="2"/>
      <c r="C3" s="2"/>
      <c r="D3" s="2"/>
      <c r="E3" s="2"/>
    </row>
    <row r="4" spans="1:5" ht="15" customHeight="1">
      <c r="A4" s="4" t="s">
        <v>1</v>
      </c>
      <c r="B4" s="2"/>
      <c r="C4" s="2"/>
      <c r="D4" s="2"/>
      <c r="E4" s="5" t="s">
        <v>2</v>
      </c>
    </row>
    <row r="5" spans="1:5" ht="15" customHeight="1">
      <c r="A5" s="387" t="s">
        <v>3</v>
      </c>
      <c r="B5" s="388"/>
      <c r="C5" s="6" t="s">
        <v>4</v>
      </c>
      <c r="D5" s="6" t="s">
        <v>5</v>
      </c>
      <c r="E5" s="7" t="s">
        <v>6</v>
      </c>
    </row>
    <row r="6" spans="1:5" ht="15" customHeight="1">
      <c r="A6" s="389" t="s">
        <v>7</v>
      </c>
      <c r="B6" s="8" t="s">
        <v>8</v>
      </c>
      <c r="C6" s="9">
        <v>2618</v>
      </c>
      <c r="D6" s="9">
        <v>2485</v>
      </c>
      <c r="E6" s="9">
        <f>SUM(E7:E8)</f>
        <v>2381</v>
      </c>
    </row>
    <row r="7" spans="1:5" ht="15" customHeight="1">
      <c r="A7" s="385"/>
      <c r="B7" s="10" t="s">
        <v>9</v>
      </c>
      <c r="C7" s="11">
        <v>1357</v>
      </c>
      <c r="D7" s="11">
        <v>1362</v>
      </c>
      <c r="E7" s="11">
        <v>1239</v>
      </c>
    </row>
    <row r="8" spans="1:5" ht="15" customHeight="1">
      <c r="A8" s="386"/>
      <c r="B8" s="10" t="s">
        <v>10</v>
      </c>
      <c r="C8" s="11">
        <v>1261</v>
      </c>
      <c r="D8" s="11">
        <v>1123</v>
      </c>
      <c r="E8" s="11">
        <v>1142</v>
      </c>
    </row>
    <row r="9" spans="1:5" ht="15" customHeight="1">
      <c r="A9" s="390" t="s">
        <v>11</v>
      </c>
      <c r="B9" s="391"/>
      <c r="C9" s="12">
        <v>1.31</v>
      </c>
      <c r="D9" s="12">
        <v>1.26</v>
      </c>
      <c r="E9" s="13" t="s">
        <v>12</v>
      </c>
    </row>
    <row r="10" spans="1:5" ht="15" customHeight="1">
      <c r="A10" s="385" t="s">
        <v>13</v>
      </c>
      <c r="B10" s="14" t="s">
        <v>8</v>
      </c>
      <c r="C10" s="9">
        <v>2885</v>
      </c>
      <c r="D10" s="9">
        <v>2940</v>
      </c>
      <c r="E10" s="9">
        <f>SUM(E11:E12)</f>
        <v>3023</v>
      </c>
    </row>
    <row r="11" spans="1:5" ht="15" customHeight="1">
      <c r="A11" s="385"/>
      <c r="B11" s="10" t="s">
        <v>9</v>
      </c>
      <c r="C11" s="11">
        <v>1632</v>
      </c>
      <c r="D11" s="11">
        <v>1654</v>
      </c>
      <c r="E11" s="11">
        <v>1723</v>
      </c>
    </row>
    <row r="12" spans="1:5" ht="15" customHeight="1">
      <c r="A12" s="386"/>
      <c r="B12" s="15" t="s">
        <v>10</v>
      </c>
      <c r="C12" s="11">
        <v>1253</v>
      </c>
      <c r="D12" s="11">
        <v>1286</v>
      </c>
      <c r="E12" s="11">
        <v>1300</v>
      </c>
    </row>
    <row r="13" spans="1:5" ht="15" customHeight="1">
      <c r="A13" s="390" t="s">
        <v>14</v>
      </c>
      <c r="B13" s="391"/>
      <c r="C13" s="11">
        <v>5</v>
      </c>
      <c r="D13" s="11">
        <v>4</v>
      </c>
      <c r="E13" s="11">
        <v>3</v>
      </c>
    </row>
    <row r="14" spans="1:5" ht="15" customHeight="1">
      <c r="A14" s="392" t="s">
        <v>15</v>
      </c>
      <c r="B14" s="393"/>
      <c r="C14" s="11">
        <v>3</v>
      </c>
      <c r="D14" s="11">
        <v>1</v>
      </c>
      <c r="E14" s="11">
        <v>0</v>
      </c>
    </row>
    <row r="15" spans="1:5" ht="15" customHeight="1">
      <c r="A15" s="382" t="s">
        <v>16</v>
      </c>
      <c r="B15" s="383"/>
      <c r="C15" s="16">
        <v>9</v>
      </c>
      <c r="D15" s="17">
        <v>6</v>
      </c>
      <c r="E15" s="17">
        <v>5</v>
      </c>
    </row>
    <row r="16" spans="1:5" ht="15" customHeight="1">
      <c r="A16" s="384" t="s">
        <v>17</v>
      </c>
      <c r="B16" s="18" t="s">
        <v>8</v>
      </c>
      <c r="C16" s="9">
        <v>56</v>
      </c>
      <c r="D16" s="9">
        <v>71</v>
      </c>
      <c r="E16" s="9">
        <f>SUM(E17:E18)</f>
        <v>69</v>
      </c>
    </row>
    <row r="17" spans="1:5" ht="15" customHeight="1">
      <c r="A17" s="385"/>
      <c r="B17" s="10" t="s">
        <v>18</v>
      </c>
      <c r="C17" s="11">
        <v>27</v>
      </c>
      <c r="D17" s="11">
        <v>29</v>
      </c>
      <c r="E17" s="11">
        <v>31</v>
      </c>
    </row>
    <row r="18" spans="1:5" ht="15" customHeight="1">
      <c r="A18" s="386"/>
      <c r="B18" s="15" t="s">
        <v>19</v>
      </c>
      <c r="C18" s="16">
        <v>29</v>
      </c>
      <c r="D18" s="17">
        <v>42</v>
      </c>
      <c r="E18" s="17">
        <v>38</v>
      </c>
    </row>
    <row r="19" spans="1:5" ht="15" customHeight="1">
      <c r="A19" s="382" t="s">
        <v>20</v>
      </c>
      <c r="B19" s="383"/>
      <c r="C19" s="11">
        <v>-267</v>
      </c>
      <c r="D19" s="11">
        <v>-455</v>
      </c>
      <c r="E19" s="11">
        <f>E6-E10</f>
        <v>-642</v>
      </c>
    </row>
    <row r="20" spans="1:5" ht="15" customHeight="1">
      <c r="A20" s="19" t="s">
        <v>21</v>
      </c>
      <c r="B20" s="20"/>
      <c r="C20" s="20"/>
      <c r="D20" s="20"/>
      <c r="E20" s="21"/>
    </row>
    <row r="21" spans="1:5" ht="15" customHeight="1">
      <c r="A21" s="3" t="s">
        <v>22</v>
      </c>
    </row>
    <row r="22" spans="1:5" ht="15" customHeight="1">
      <c r="C22" s="22"/>
      <c r="E22" s="23" t="s">
        <v>23</v>
      </c>
    </row>
  </sheetData>
  <mergeCells count="9">
    <mergeCell ref="A15:B15"/>
    <mergeCell ref="A16:A18"/>
    <mergeCell ref="A19:B19"/>
    <mergeCell ref="A5:B5"/>
    <mergeCell ref="A6:A8"/>
    <mergeCell ref="A9:B9"/>
    <mergeCell ref="A10:A12"/>
    <mergeCell ref="A13:B13"/>
    <mergeCell ref="A14:B14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0"/>
  <sheetViews>
    <sheetView zoomScale="110" zoomScaleNormal="110" workbookViewId="0"/>
  </sheetViews>
  <sheetFormatPr defaultColWidth="8.875" defaultRowHeight="15" customHeight="1"/>
  <cols>
    <col min="1" max="1" width="11.25" style="25" customWidth="1"/>
    <col min="2" max="6" width="15" style="25" customWidth="1"/>
    <col min="7" max="16384" width="8.875" style="25"/>
  </cols>
  <sheetData>
    <row r="1" spans="1:6" ht="15" customHeight="1">
      <c r="A1" s="377" t="s">
        <v>531</v>
      </c>
    </row>
    <row r="3" spans="1:6" ht="15" customHeight="1">
      <c r="A3" s="173" t="s">
        <v>224</v>
      </c>
    </row>
    <row r="4" spans="1:6" ht="15" customHeight="1">
      <c r="A4" s="28"/>
      <c r="B4" s="28"/>
      <c r="C4" s="28"/>
      <c r="D4" s="28"/>
      <c r="E4" s="28"/>
      <c r="F4" s="29" t="s">
        <v>141</v>
      </c>
    </row>
    <row r="5" spans="1:6" ht="15" customHeight="1">
      <c r="A5" s="443" t="s">
        <v>179</v>
      </c>
      <c r="B5" s="444" t="s">
        <v>225</v>
      </c>
      <c r="C5" s="444" t="s">
        <v>226</v>
      </c>
      <c r="D5" s="444"/>
      <c r="E5" s="444"/>
      <c r="F5" s="394"/>
    </row>
    <row r="6" spans="1:6" ht="15" customHeight="1">
      <c r="A6" s="443"/>
      <c r="B6" s="444"/>
      <c r="C6" s="104" t="s">
        <v>227</v>
      </c>
      <c r="D6" s="104" t="s">
        <v>228</v>
      </c>
      <c r="E6" s="104" t="s">
        <v>229</v>
      </c>
      <c r="F6" s="105" t="s">
        <v>131</v>
      </c>
    </row>
    <row r="7" spans="1:6" ht="15" customHeight="1">
      <c r="A7" s="174" t="s">
        <v>230</v>
      </c>
      <c r="B7" s="133">
        <v>1361</v>
      </c>
      <c r="C7" s="11">
        <v>321</v>
      </c>
      <c r="D7" s="11">
        <v>781</v>
      </c>
      <c r="E7" s="175">
        <v>0</v>
      </c>
      <c r="F7" s="9">
        <v>1102</v>
      </c>
    </row>
    <row r="8" spans="1:6" ht="15" customHeight="1">
      <c r="A8" s="68" t="s">
        <v>134</v>
      </c>
      <c r="B8" s="133">
        <v>1564</v>
      </c>
      <c r="C8" s="11">
        <v>354</v>
      </c>
      <c r="D8" s="11">
        <v>878</v>
      </c>
      <c r="E8" s="11">
        <v>0</v>
      </c>
      <c r="F8" s="9">
        <v>1232</v>
      </c>
    </row>
    <row r="9" spans="1:6" ht="15" customHeight="1">
      <c r="A9" s="98" t="s">
        <v>62</v>
      </c>
      <c r="B9" s="140">
        <v>1264</v>
      </c>
      <c r="C9" s="141">
        <v>223</v>
      </c>
      <c r="D9" s="141">
        <v>779</v>
      </c>
      <c r="E9" s="141">
        <v>0</v>
      </c>
      <c r="F9" s="176">
        <f>SUM(C9:D9)</f>
        <v>1002</v>
      </c>
    </row>
    <row r="10" spans="1:6" ht="15" customHeight="1">
      <c r="F10" s="118" t="s">
        <v>231</v>
      </c>
    </row>
  </sheetData>
  <mergeCells count="3">
    <mergeCell ref="A5:A6"/>
    <mergeCell ref="B5:B6"/>
    <mergeCell ref="C5:F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11"/>
  <sheetViews>
    <sheetView zoomScale="110" zoomScaleNormal="110" workbookViewId="0"/>
  </sheetViews>
  <sheetFormatPr defaultColWidth="7.125" defaultRowHeight="15" customHeight="1"/>
  <cols>
    <col min="1" max="1" width="11.25" style="25" customWidth="1"/>
    <col min="2" max="2" width="9.375" style="25" customWidth="1"/>
    <col min="3" max="3" width="6.25" style="25" customWidth="1"/>
    <col min="4" max="4" width="8.125" style="25" customWidth="1"/>
    <col min="5" max="5" width="11.875" style="25" customWidth="1"/>
    <col min="6" max="6" width="6.875" style="25" customWidth="1"/>
    <col min="7" max="10" width="8.125" style="25" customWidth="1"/>
    <col min="11" max="16384" width="7.125" style="25"/>
  </cols>
  <sheetData>
    <row r="1" spans="1:10" ht="15" customHeight="1">
      <c r="A1" s="377" t="s">
        <v>531</v>
      </c>
    </row>
    <row r="3" spans="1:10" ht="15" customHeight="1">
      <c r="A3" s="173" t="s">
        <v>232</v>
      </c>
      <c r="E3" s="177"/>
    </row>
    <row r="4" spans="1:10" ht="15" customHeight="1">
      <c r="A4" s="178" t="s">
        <v>233</v>
      </c>
      <c r="J4" s="179" t="s">
        <v>234</v>
      </c>
    </row>
    <row r="5" spans="1:10" ht="15" customHeight="1">
      <c r="A5" s="445" t="s">
        <v>67</v>
      </c>
      <c r="B5" s="448" t="s">
        <v>235</v>
      </c>
      <c r="C5" s="444" t="s">
        <v>236</v>
      </c>
      <c r="D5" s="444"/>
      <c r="E5" s="444"/>
      <c r="F5" s="444"/>
      <c r="G5" s="451" t="s">
        <v>237</v>
      </c>
      <c r="H5" s="451" t="s">
        <v>238</v>
      </c>
      <c r="I5" s="454" t="s">
        <v>239</v>
      </c>
      <c r="J5" s="454" t="s">
        <v>240</v>
      </c>
    </row>
    <row r="6" spans="1:10" ht="15" customHeight="1">
      <c r="A6" s="446"/>
      <c r="B6" s="449"/>
      <c r="C6" s="444" t="s">
        <v>241</v>
      </c>
      <c r="D6" s="457" t="s">
        <v>242</v>
      </c>
      <c r="E6" s="457" t="s">
        <v>243</v>
      </c>
      <c r="F6" s="451" t="s">
        <v>244</v>
      </c>
      <c r="G6" s="452"/>
      <c r="H6" s="452"/>
      <c r="I6" s="459"/>
      <c r="J6" s="455"/>
    </row>
    <row r="7" spans="1:10" ht="15" customHeight="1">
      <c r="A7" s="447"/>
      <c r="B7" s="450"/>
      <c r="C7" s="444"/>
      <c r="D7" s="458"/>
      <c r="E7" s="444"/>
      <c r="F7" s="453"/>
      <c r="G7" s="453"/>
      <c r="H7" s="453"/>
      <c r="I7" s="460"/>
      <c r="J7" s="456"/>
    </row>
    <row r="8" spans="1:10" ht="15" customHeight="1">
      <c r="A8" s="174" t="s">
        <v>230</v>
      </c>
      <c r="B8" s="180">
        <v>33</v>
      </c>
      <c r="C8" s="70">
        <v>27</v>
      </c>
      <c r="D8" s="181">
        <v>11</v>
      </c>
      <c r="E8" s="70">
        <v>11</v>
      </c>
      <c r="F8" s="181">
        <v>5</v>
      </c>
      <c r="G8" s="181">
        <v>6</v>
      </c>
      <c r="H8" s="175" t="s">
        <v>12</v>
      </c>
      <c r="I8" s="175" t="s">
        <v>12</v>
      </c>
      <c r="J8" s="35">
        <v>18</v>
      </c>
    </row>
    <row r="9" spans="1:10" ht="15" customHeight="1">
      <c r="A9" s="68" t="s">
        <v>134</v>
      </c>
      <c r="B9" s="180">
        <v>37</v>
      </c>
      <c r="C9" s="70">
        <v>29</v>
      </c>
      <c r="D9" s="181">
        <v>14</v>
      </c>
      <c r="E9" s="70">
        <v>14</v>
      </c>
      <c r="F9" s="181">
        <v>1</v>
      </c>
      <c r="G9" s="181">
        <v>8</v>
      </c>
      <c r="H9" s="175" t="s">
        <v>12</v>
      </c>
      <c r="I9" s="175" t="s">
        <v>12</v>
      </c>
      <c r="J9" s="35">
        <v>38</v>
      </c>
    </row>
    <row r="10" spans="1:10" ht="15" customHeight="1">
      <c r="A10" s="68" t="s">
        <v>62</v>
      </c>
      <c r="B10" s="180">
        <f>SUM(C10,G10:I10)</f>
        <v>25</v>
      </c>
      <c r="C10" s="70">
        <f>SUM(D10:F10)</f>
        <v>22</v>
      </c>
      <c r="D10" s="181">
        <v>8</v>
      </c>
      <c r="E10" s="70">
        <v>13</v>
      </c>
      <c r="F10" s="181">
        <v>1</v>
      </c>
      <c r="G10" s="181">
        <v>3</v>
      </c>
      <c r="H10" s="175" t="s">
        <v>12</v>
      </c>
      <c r="I10" s="175" t="s">
        <v>12</v>
      </c>
      <c r="J10" s="39">
        <v>17</v>
      </c>
    </row>
    <row r="11" spans="1:10" ht="15" customHeight="1">
      <c r="A11" s="182"/>
      <c r="B11" s="183"/>
      <c r="C11" s="183"/>
      <c r="D11" s="42"/>
      <c r="E11" s="42"/>
      <c r="F11" s="42"/>
      <c r="G11" s="42"/>
      <c r="H11" s="42"/>
      <c r="I11" s="42"/>
      <c r="J11" s="184" t="s">
        <v>245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1"/>
  <sheetViews>
    <sheetView zoomScale="110" zoomScaleNormal="110" workbookViewId="0"/>
  </sheetViews>
  <sheetFormatPr defaultColWidth="7.125" defaultRowHeight="15" customHeight="1"/>
  <cols>
    <col min="1" max="1" width="11.25" style="25" customWidth="1"/>
    <col min="2" max="2" width="9.375" style="25" customWidth="1"/>
    <col min="3" max="3" width="6.25" style="25" customWidth="1"/>
    <col min="4" max="4" width="8.125" style="25" customWidth="1"/>
    <col min="5" max="5" width="11.875" style="25" customWidth="1"/>
    <col min="6" max="6" width="6.875" style="25" customWidth="1"/>
    <col min="7" max="10" width="8.125" style="25" customWidth="1"/>
    <col min="11" max="16384" width="7.125" style="25"/>
  </cols>
  <sheetData>
    <row r="1" spans="1:10" ht="15" customHeight="1">
      <c r="A1" s="377" t="s">
        <v>531</v>
      </c>
    </row>
    <row r="3" spans="1:10" ht="15" customHeight="1">
      <c r="A3" s="173" t="s">
        <v>246</v>
      </c>
    </row>
    <row r="4" spans="1:10" ht="15" customHeight="1">
      <c r="A4" s="178" t="s">
        <v>233</v>
      </c>
      <c r="J4" s="179" t="s">
        <v>234</v>
      </c>
    </row>
    <row r="5" spans="1:10" ht="15" customHeight="1">
      <c r="A5" s="445" t="s">
        <v>67</v>
      </c>
      <c r="B5" s="448" t="s">
        <v>235</v>
      </c>
      <c r="C5" s="444" t="s">
        <v>236</v>
      </c>
      <c r="D5" s="444"/>
      <c r="E5" s="444"/>
      <c r="F5" s="444"/>
      <c r="G5" s="451" t="s">
        <v>237</v>
      </c>
      <c r="H5" s="451" t="s">
        <v>238</v>
      </c>
      <c r="I5" s="454" t="s">
        <v>239</v>
      </c>
      <c r="J5" s="454" t="s">
        <v>240</v>
      </c>
    </row>
    <row r="6" spans="1:10" ht="15" customHeight="1">
      <c r="A6" s="461"/>
      <c r="B6" s="463"/>
      <c r="C6" s="444" t="s">
        <v>241</v>
      </c>
      <c r="D6" s="457" t="s">
        <v>242</v>
      </c>
      <c r="E6" s="457" t="s">
        <v>243</v>
      </c>
      <c r="F6" s="451" t="s">
        <v>244</v>
      </c>
      <c r="G6" s="465"/>
      <c r="H6" s="465"/>
      <c r="I6" s="468"/>
      <c r="J6" s="455"/>
    </row>
    <row r="7" spans="1:10" ht="15" customHeight="1">
      <c r="A7" s="462"/>
      <c r="B7" s="464"/>
      <c r="C7" s="444"/>
      <c r="D7" s="467"/>
      <c r="E7" s="444"/>
      <c r="F7" s="466"/>
      <c r="G7" s="466"/>
      <c r="H7" s="466"/>
      <c r="I7" s="469"/>
      <c r="J7" s="456"/>
    </row>
    <row r="8" spans="1:10" ht="15" customHeight="1">
      <c r="A8" s="185" t="s">
        <v>58</v>
      </c>
      <c r="B8" s="186">
        <v>117</v>
      </c>
      <c r="C8" s="39">
        <v>16</v>
      </c>
      <c r="D8" s="168">
        <v>4</v>
      </c>
      <c r="E8" s="39">
        <v>8</v>
      </c>
      <c r="F8" s="168">
        <v>4</v>
      </c>
      <c r="G8" s="168">
        <v>3</v>
      </c>
      <c r="H8" s="168">
        <v>57</v>
      </c>
      <c r="I8" s="168">
        <v>41</v>
      </c>
      <c r="J8" s="35">
        <v>64</v>
      </c>
    </row>
    <row r="9" spans="1:10" ht="15" customHeight="1">
      <c r="A9" s="187" t="s">
        <v>134</v>
      </c>
      <c r="B9" s="186">
        <v>113</v>
      </c>
      <c r="C9" s="39">
        <v>18</v>
      </c>
      <c r="D9" s="168">
        <v>6</v>
      </c>
      <c r="E9" s="39">
        <v>10</v>
      </c>
      <c r="F9" s="168">
        <v>2</v>
      </c>
      <c r="G9" s="168">
        <v>6</v>
      </c>
      <c r="H9" s="168">
        <v>39</v>
      </c>
      <c r="I9" s="168">
        <v>50</v>
      </c>
      <c r="J9" s="35">
        <v>51</v>
      </c>
    </row>
    <row r="10" spans="1:10" ht="15" customHeight="1">
      <c r="A10" s="188" t="s">
        <v>62</v>
      </c>
      <c r="B10" s="189">
        <f>SUM(C10,G10:I10)</f>
        <v>88</v>
      </c>
      <c r="C10" s="190">
        <f>SUM(D10:F10)</f>
        <v>21</v>
      </c>
      <c r="D10" s="191">
        <v>9</v>
      </c>
      <c r="E10" s="190">
        <v>10</v>
      </c>
      <c r="F10" s="191">
        <v>2</v>
      </c>
      <c r="G10" s="191">
        <v>1</v>
      </c>
      <c r="H10" s="191">
        <v>24</v>
      </c>
      <c r="I10" s="191">
        <v>42</v>
      </c>
      <c r="J10" s="190">
        <v>40</v>
      </c>
    </row>
    <row r="11" spans="1:10" ht="15" customHeight="1">
      <c r="C11" s="192"/>
      <c r="D11" s="193"/>
      <c r="E11" s="193"/>
      <c r="F11" s="193"/>
      <c r="G11" s="193"/>
      <c r="H11" s="193"/>
      <c r="I11" s="193"/>
      <c r="J11" s="194" t="s">
        <v>245</v>
      </c>
    </row>
  </sheetData>
  <mergeCells count="11">
    <mergeCell ref="J5:J7"/>
    <mergeCell ref="C6:C7"/>
    <mergeCell ref="D6:D7"/>
    <mergeCell ref="E6:E7"/>
    <mergeCell ref="F6:F7"/>
    <mergeCell ref="I5:I7"/>
    <mergeCell ref="A5:A7"/>
    <mergeCell ref="B5:B7"/>
    <mergeCell ref="C5:F5"/>
    <mergeCell ref="G5:G7"/>
    <mergeCell ref="H5:H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D9"/>
  <sheetViews>
    <sheetView zoomScale="110" zoomScaleNormal="110" workbookViewId="0"/>
  </sheetViews>
  <sheetFormatPr defaultColWidth="7.125" defaultRowHeight="15" customHeight="1"/>
  <cols>
    <col min="1" max="1" width="11.25" style="25" customWidth="1"/>
    <col min="2" max="4" width="25" style="25" customWidth="1"/>
    <col min="5" max="16384" width="7.125" style="25"/>
  </cols>
  <sheetData>
    <row r="1" spans="1:4" ht="15" customHeight="1">
      <c r="A1" s="377" t="s">
        <v>531</v>
      </c>
    </row>
    <row r="3" spans="1:4" ht="15" customHeight="1">
      <c r="A3" s="173" t="s">
        <v>247</v>
      </c>
    </row>
    <row r="4" spans="1:4" ht="15" customHeight="1">
      <c r="D4" s="195" t="s">
        <v>25</v>
      </c>
    </row>
    <row r="5" spans="1:4" ht="15" customHeight="1">
      <c r="A5" s="196" t="s">
        <v>248</v>
      </c>
      <c r="B5" s="103" t="s">
        <v>249</v>
      </c>
      <c r="C5" s="103" t="s">
        <v>250</v>
      </c>
      <c r="D5" s="103" t="s">
        <v>251</v>
      </c>
    </row>
    <row r="6" spans="1:4" ht="15" customHeight="1">
      <c r="A6" s="127" t="s">
        <v>58</v>
      </c>
      <c r="B6" s="121">
        <v>20058</v>
      </c>
      <c r="C6" s="197">
        <v>6</v>
      </c>
      <c r="D6" s="197">
        <v>0</v>
      </c>
    </row>
    <row r="7" spans="1:4" s="177" customFormat="1" ht="15" customHeight="1">
      <c r="A7" s="128" t="s">
        <v>134</v>
      </c>
      <c r="B7" s="69">
        <v>20693</v>
      </c>
      <c r="C7" s="70">
        <v>3</v>
      </c>
      <c r="D7" s="70">
        <v>0</v>
      </c>
    </row>
    <row r="8" spans="1:4" s="177" customFormat="1" ht="15" customHeight="1">
      <c r="A8" s="98" t="s">
        <v>62</v>
      </c>
      <c r="B8" s="99">
        <v>20490</v>
      </c>
      <c r="C8" s="100">
        <v>4</v>
      </c>
      <c r="D8" s="100">
        <v>0</v>
      </c>
    </row>
    <row r="9" spans="1:4" ht="15" customHeight="1">
      <c r="A9" s="198"/>
      <c r="B9" s="198"/>
      <c r="D9" s="118" t="s">
        <v>155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E36"/>
  <sheetViews>
    <sheetView topLeftCell="A19" zoomScale="110" zoomScaleNormal="110" workbookViewId="0"/>
  </sheetViews>
  <sheetFormatPr defaultColWidth="8.625" defaultRowHeight="15" customHeight="1"/>
  <cols>
    <col min="1" max="1" width="9.375" style="3" customWidth="1"/>
    <col min="2" max="2" width="30" style="3" customWidth="1"/>
    <col min="3" max="4" width="15.625" style="3" customWidth="1"/>
    <col min="5" max="5" width="15.625" style="199" customWidth="1"/>
    <col min="6" max="16384" width="8.625" style="3"/>
  </cols>
  <sheetData>
    <row r="1" spans="1:5" ht="15" customHeight="1">
      <c r="A1" s="377" t="s">
        <v>531</v>
      </c>
    </row>
    <row r="3" spans="1:5" ht="15" customHeight="1">
      <c r="A3" s="1" t="s">
        <v>252</v>
      </c>
    </row>
    <row r="4" spans="1:5" ht="15" customHeight="1">
      <c r="A4" s="4" t="s">
        <v>253</v>
      </c>
      <c r="E4" s="200" t="s">
        <v>178</v>
      </c>
    </row>
    <row r="5" spans="1:5" ht="15" customHeight="1">
      <c r="A5" s="470" t="s">
        <v>254</v>
      </c>
      <c r="B5" s="471"/>
      <c r="C5" s="48" t="s">
        <v>255</v>
      </c>
      <c r="D5" s="50" t="s">
        <v>256</v>
      </c>
      <c r="E5" s="201" t="s">
        <v>257</v>
      </c>
    </row>
    <row r="6" spans="1:5" ht="15" customHeight="1">
      <c r="A6" s="202" t="s">
        <v>258</v>
      </c>
      <c r="B6" s="203" t="s">
        <v>259</v>
      </c>
      <c r="C6" s="412">
        <v>2462</v>
      </c>
      <c r="D6" s="11">
        <v>1524</v>
      </c>
      <c r="E6" s="11" t="s">
        <v>12</v>
      </c>
    </row>
    <row r="7" spans="1:5" ht="15" customHeight="1">
      <c r="A7" s="204"/>
      <c r="B7" s="205" t="s">
        <v>260</v>
      </c>
      <c r="C7" s="412"/>
      <c r="D7" s="11">
        <v>619</v>
      </c>
      <c r="E7" s="11" t="s">
        <v>12</v>
      </c>
    </row>
    <row r="8" spans="1:5" ht="15" customHeight="1">
      <c r="A8" s="206"/>
      <c r="B8" s="207" t="s">
        <v>261</v>
      </c>
      <c r="C8" s="412">
        <v>7791</v>
      </c>
      <c r="D8" s="11">
        <v>2420</v>
      </c>
      <c r="E8" s="472">
        <v>95.5</v>
      </c>
    </row>
    <row r="9" spans="1:5" ht="15" customHeight="1">
      <c r="A9" s="206"/>
      <c r="B9" s="207" t="s">
        <v>262</v>
      </c>
      <c r="C9" s="412"/>
      <c r="D9" s="11">
        <v>2497</v>
      </c>
      <c r="E9" s="472"/>
    </row>
    <row r="10" spans="1:5" ht="15" customHeight="1">
      <c r="A10" s="206"/>
      <c r="B10" s="207" t="s">
        <v>263</v>
      </c>
      <c r="C10" s="412"/>
      <c r="D10" s="11">
        <v>2526</v>
      </c>
      <c r="E10" s="472"/>
    </row>
    <row r="11" spans="1:5" ht="15" customHeight="1">
      <c r="A11" s="206"/>
      <c r="B11" s="208" t="s">
        <v>264</v>
      </c>
      <c r="C11" s="89">
        <v>7791</v>
      </c>
      <c r="D11" s="89">
        <v>7556</v>
      </c>
      <c r="E11" s="209">
        <v>97</v>
      </c>
    </row>
    <row r="12" spans="1:5" ht="15" customHeight="1">
      <c r="A12" s="206"/>
      <c r="B12" s="208" t="s">
        <v>265</v>
      </c>
      <c r="C12" s="89">
        <v>2564</v>
      </c>
      <c r="D12" s="89">
        <v>2667</v>
      </c>
      <c r="E12" s="209">
        <v>104</v>
      </c>
    </row>
    <row r="13" spans="1:5" ht="15" customHeight="1">
      <c r="A13" s="206"/>
      <c r="B13" s="208" t="s">
        <v>266</v>
      </c>
      <c r="C13" s="89">
        <v>7791</v>
      </c>
      <c r="D13" s="89">
        <v>7457</v>
      </c>
      <c r="E13" s="209">
        <v>95.7</v>
      </c>
    </row>
    <row r="14" spans="1:5" ht="15" customHeight="1">
      <c r="A14" s="206"/>
      <c r="B14" s="208" t="s">
        <v>267</v>
      </c>
      <c r="C14" s="89">
        <v>2531</v>
      </c>
      <c r="D14" s="89">
        <v>2607</v>
      </c>
      <c r="E14" s="209">
        <v>103</v>
      </c>
    </row>
    <row r="15" spans="1:5" ht="15" customHeight="1">
      <c r="A15" s="206"/>
      <c r="B15" s="208" t="s">
        <v>268</v>
      </c>
      <c r="C15" s="89">
        <v>2597</v>
      </c>
      <c r="D15" s="89">
        <v>2573</v>
      </c>
      <c r="E15" s="209">
        <v>99.1</v>
      </c>
    </row>
    <row r="16" spans="1:5" ht="15" customHeight="1">
      <c r="A16" s="206"/>
      <c r="B16" s="208" t="s">
        <v>269</v>
      </c>
      <c r="C16" s="175" t="s">
        <v>12</v>
      </c>
      <c r="D16" s="89" t="s">
        <v>12</v>
      </c>
      <c r="E16" s="210" t="s">
        <v>12</v>
      </c>
    </row>
    <row r="17" spans="1:5" ht="15" customHeight="1">
      <c r="A17" s="206"/>
      <c r="B17" s="208" t="s">
        <v>270</v>
      </c>
      <c r="C17" s="175" t="s">
        <v>12</v>
      </c>
      <c r="D17" s="89" t="s">
        <v>12</v>
      </c>
      <c r="E17" s="210" t="s">
        <v>12</v>
      </c>
    </row>
    <row r="18" spans="1:5" ht="15" customHeight="1">
      <c r="A18" s="206"/>
      <c r="B18" s="208" t="s">
        <v>271</v>
      </c>
      <c r="C18" s="11">
        <v>7262</v>
      </c>
      <c r="D18" s="70">
        <v>7561</v>
      </c>
      <c r="E18" s="209">
        <v>102.7</v>
      </c>
    </row>
    <row r="19" spans="1:5" ht="15" customHeight="1">
      <c r="A19" s="206"/>
      <c r="B19" s="208" t="s">
        <v>272</v>
      </c>
      <c r="C19" s="11">
        <v>2554</v>
      </c>
      <c r="D19" s="70">
        <v>2689</v>
      </c>
      <c r="E19" s="209">
        <v>105.3</v>
      </c>
    </row>
    <row r="20" spans="1:5" ht="15" customHeight="1">
      <c r="A20" s="206"/>
      <c r="B20" s="208" t="s">
        <v>273</v>
      </c>
      <c r="C20" s="89">
        <v>2531</v>
      </c>
      <c r="D20" s="89">
        <v>2600</v>
      </c>
      <c r="E20" s="211">
        <v>102.7</v>
      </c>
    </row>
    <row r="21" spans="1:5" ht="15" customHeight="1">
      <c r="A21" s="206"/>
      <c r="B21" s="208" t="s">
        <v>274</v>
      </c>
      <c r="C21" s="11">
        <v>3004</v>
      </c>
      <c r="D21" s="11">
        <v>2735</v>
      </c>
      <c r="E21" s="211">
        <v>91</v>
      </c>
    </row>
    <row r="22" spans="1:5" ht="15" customHeight="1">
      <c r="A22" s="206"/>
      <c r="B22" s="208" t="s">
        <v>275</v>
      </c>
      <c r="C22" s="11">
        <v>5062</v>
      </c>
      <c r="D22" s="11">
        <v>5239</v>
      </c>
      <c r="E22" s="211">
        <v>103.5</v>
      </c>
    </row>
    <row r="23" spans="1:5" ht="15" customHeight="1">
      <c r="A23" s="206"/>
      <c r="B23" s="208" t="s">
        <v>276</v>
      </c>
      <c r="C23" s="89">
        <v>5750</v>
      </c>
      <c r="D23" s="89">
        <v>6169</v>
      </c>
      <c r="E23" s="211">
        <v>107.3</v>
      </c>
    </row>
    <row r="24" spans="1:5" ht="15" customHeight="1">
      <c r="A24" s="206"/>
      <c r="B24" s="208" t="s">
        <v>277</v>
      </c>
      <c r="C24" s="89">
        <v>2921</v>
      </c>
      <c r="D24" s="89">
        <v>3082</v>
      </c>
      <c r="E24" s="211">
        <v>105.5</v>
      </c>
    </row>
    <row r="25" spans="1:5" ht="15" customHeight="1">
      <c r="A25" s="212" t="s">
        <v>278</v>
      </c>
      <c r="B25" s="213" t="s">
        <v>279</v>
      </c>
      <c r="C25" s="57">
        <v>3068</v>
      </c>
      <c r="D25" s="57">
        <v>3417</v>
      </c>
      <c r="E25" s="214">
        <v>111.4</v>
      </c>
    </row>
    <row r="26" spans="1:5" ht="15" customHeight="1">
      <c r="A26" s="215"/>
      <c r="B26" s="208" t="s">
        <v>280</v>
      </c>
      <c r="C26" s="11">
        <v>3086</v>
      </c>
      <c r="D26" s="11">
        <v>2423</v>
      </c>
      <c r="E26" s="209">
        <v>78.5</v>
      </c>
    </row>
    <row r="27" spans="1:5" ht="15" customHeight="1">
      <c r="A27" s="216"/>
      <c r="B27" s="217" t="s">
        <v>281</v>
      </c>
      <c r="C27" s="17">
        <v>4623</v>
      </c>
      <c r="D27" s="17">
        <v>312</v>
      </c>
      <c r="E27" s="218">
        <v>6.7</v>
      </c>
    </row>
    <row r="28" spans="1:5" s="219" customFormat="1" ht="15" customHeight="1">
      <c r="A28" s="206" t="s">
        <v>282</v>
      </c>
      <c r="B28" s="208" t="s">
        <v>283</v>
      </c>
      <c r="C28" s="70">
        <v>86653</v>
      </c>
      <c r="D28" s="70">
        <v>52370</v>
      </c>
      <c r="E28" s="209">
        <v>60.4</v>
      </c>
    </row>
    <row r="29" spans="1:5" s="219" customFormat="1" ht="15" customHeight="1">
      <c r="A29" s="220"/>
      <c r="B29" s="221" t="s">
        <v>284</v>
      </c>
      <c r="C29" s="100">
        <v>12141</v>
      </c>
      <c r="D29" s="100">
        <v>2876</v>
      </c>
      <c r="E29" s="222">
        <v>23.6</v>
      </c>
    </row>
    <row r="30" spans="1:5" s="219" customFormat="1" ht="15" customHeight="1">
      <c r="A30" s="3" t="s">
        <v>285</v>
      </c>
      <c r="B30" s="19"/>
      <c r="C30" s="19"/>
      <c r="D30" s="19"/>
    </row>
    <row r="31" spans="1:5" ht="15" customHeight="1">
      <c r="A31" s="3" t="s">
        <v>286</v>
      </c>
      <c r="E31" s="3"/>
    </row>
    <row r="32" spans="1:5" ht="15" customHeight="1">
      <c r="A32" s="3" t="s">
        <v>287</v>
      </c>
      <c r="E32" s="3"/>
    </row>
    <row r="33" spans="1:5" ht="15" customHeight="1">
      <c r="A33" s="3" t="s">
        <v>288</v>
      </c>
    </row>
    <row r="34" spans="1:5" ht="15" customHeight="1">
      <c r="A34" s="3" t="s">
        <v>289</v>
      </c>
    </row>
    <row r="35" spans="1:5" ht="15" customHeight="1">
      <c r="A35" s="3" t="s">
        <v>290</v>
      </c>
    </row>
    <row r="36" spans="1:5" ht="15" customHeight="1">
      <c r="E36" s="223" t="s">
        <v>124</v>
      </c>
    </row>
  </sheetData>
  <mergeCells count="4">
    <mergeCell ref="A5:B5"/>
    <mergeCell ref="C6:C7"/>
    <mergeCell ref="C8:C10"/>
    <mergeCell ref="E8:E10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D9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2" width="3.75" style="3" customWidth="1"/>
    <col min="3" max="3" width="26.25" style="3" customWidth="1"/>
    <col min="4" max="4" width="30" style="3" customWidth="1"/>
    <col min="5" max="16384" width="8.875" style="3"/>
  </cols>
  <sheetData>
    <row r="1" spans="1:4" ht="15" customHeight="1">
      <c r="A1" s="377" t="s">
        <v>531</v>
      </c>
    </row>
    <row r="3" spans="1:4" ht="15" customHeight="1">
      <c r="A3" s="76" t="s">
        <v>291</v>
      </c>
    </row>
    <row r="4" spans="1:4" ht="15" customHeight="1">
      <c r="A4" s="224" t="s">
        <v>292</v>
      </c>
    </row>
    <row r="5" spans="1:4" ht="15" customHeight="1">
      <c r="A5" s="97" t="s">
        <v>3</v>
      </c>
      <c r="B5" s="406" t="s">
        <v>293</v>
      </c>
      <c r="C5" s="387"/>
      <c r="D5" s="7" t="s">
        <v>294</v>
      </c>
    </row>
    <row r="6" spans="1:4" ht="15" customHeight="1">
      <c r="A6" s="225" t="s">
        <v>295</v>
      </c>
      <c r="B6" s="473" t="s">
        <v>296</v>
      </c>
      <c r="C6" s="475">
        <v>21013.9</v>
      </c>
      <c r="D6" s="226">
        <v>28942.526999999998</v>
      </c>
    </row>
    <row r="7" spans="1:4" ht="15" customHeight="1">
      <c r="A7" s="227" t="s">
        <v>297</v>
      </c>
      <c r="B7" s="474"/>
      <c r="C7" s="476"/>
      <c r="D7" s="228">
        <v>2075.11</v>
      </c>
    </row>
    <row r="8" spans="1:4" ht="15" customHeight="1">
      <c r="A8" s="225" t="s">
        <v>298</v>
      </c>
      <c r="B8" s="229"/>
      <c r="C8" s="230">
        <v>2107</v>
      </c>
      <c r="D8" s="231">
        <v>901.39</v>
      </c>
    </row>
    <row r="9" spans="1:4" ht="15" customHeight="1">
      <c r="D9" s="74" t="s">
        <v>299</v>
      </c>
    </row>
  </sheetData>
  <mergeCells count="3">
    <mergeCell ref="B5:C5"/>
    <mergeCell ref="B6:B7"/>
    <mergeCell ref="C6:C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H24"/>
  <sheetViews>
    <sheetView zoomScale="110" zoomScaleNormal="110" workbookViewId="0"/>
  </sheetViews>
  <sheetFormatPr defaultColWidth="8.875" defaultRowHeight="15" customHeight="1"/>
  <cols>
    <col min="1" max="1" width="7.5" style="25" customWidth="1"/>
    <col min="2" max="2" width="18.75" style="25" customWidth="1"/>
    <col min="3" max="8" width="10" style="25" customWidth="1"/>
    <col min="9" max="16384" width="8.875" style="25"/>
  </cols>
  <sheetData>
    <row r="1" spans="1:8" ht="15" customHeight="1">
      <c r="A1" s="377" t="s">
        <v>531</v>
      </c>
    </row>
    <row r="3" spans="1:8" ht="15" customHeight="1">
      <c r="A3" s="173" t="s">
        <v>300</v>
      </c>
    </row>
    <row r="4" spans="1:8" ht="15" customHeight="1">
      <c r="A4" s="26" t="s">
        <v>301</v>
      </c>
      <c r="B4" s="28"/>
      <c r="C4" s="28"/>
      <c r="D4" s="232"/>
      <c r="E4" s="232"/>
      <c r="F4" s="232"/>
      <c r="G4" s="232"/>
      <c r="H4" s="29" t="s">
        <v>25</v>
      </c>
    </row>
    <row r="5" spans="1:8" ht="15" customHeight="1">
      <c r="A5" s="395" t="s">
        <v>302</v>
      </c>
      <c r="B5" s="443"/>
      <c r="C5" s="394" t="s">
        <v>303</v>
      </c>
      <c r="D5" s="443"/>
      <c r="E5" s="394" t="s">
        <v>304</v>
      </c>
      <c r="F5" s="443"/>
      <c r="G5" s="394" t="s">
        <v>305</v>
      </c>
      <c r="H5" s="395"/>
    </row>
    <row r="6" spans="1:8" ht="15" customHeight="1">
      <c r="A6" s="477" t="s">
        <v>306</v>
      </c>
      <c r="B6" s="478"/>
      <c r="C6" s="233">
        <v>637</v>
      </c>
      <c r="D6" s="234" t="s">
        <v>307</v>
      </c>
      <c r="E6" s="107">
        <v>626</v>
      </c>
      <c r="F6" s="234">
        <v>31</v>
      </c>
      <c r="G6" s="107">
        <f>SUM(G7:G23)</f>
        <v>630</v>
      </c>
      <c r="H6" s="234">
        <f>SUM(H7:H23)</f>
        <v>27</v>
      </c>
    </row>
    <row r="7" spans="1:8" ht="15" customHeight="1">
      <c r="A7" s="479" t="s">
        <v>308</v>
      </c>
      <c r="B7" s="480"/>
      <c r="C7" s="235">
        <v>74</v>
      </c>
      <c r="D7" s="236" t="s">
        <v>309</v>
      </c>
      <c r="E7" s="237">
        <v>73</v>
      </c>
      <c r="F7" s="236">
        <v>1</v>
      </c>
      <c r="G7" s="237">
        <v>90</v>
      </c>
      <c r="H7" s="236"/>
    </row>
    <row r="8" spans="1:8" ht="15" customHeight="1">
      <c r="A8" s="481" t="s">
        <v>310</v>
      </c>
      <c r="B8" s="34" t="s">
        <v>311</v>
      </c>
      <c r="C8" s="238">
        <v>32</v>
      </c>
      <c r="D8" s="239"/>
      <c r="E8" s="39">
        <v>31</v>
      </c>
      <c r="F8" s="239">
        <v>3</v>
      </c>
      <c r="G8" s="39">
        <v>29</v>
      </c>
      <c r="H8" s="239">
        <v>5</v>
      </c>
    </row>
    <row r="9" spans="1:8" ht="15" customHeight="1">
      <c r="A9" s="482"/>
      <c r="B9" s="34" t="s">
        <v>310</v>
      </c>
      <c r="C9" s="238">
        <v>362</v>
      </c>
      <c r="D9" s="239" t="s">
        <v>312</v>
      </c>
      <c r="E9" s="39">
        <v>357</v>
      </c>
      <c r="F9" s="239">
        <v>24</v>
      </c>
      <c r="G9" s="39">
        <v>344</v>
      </c>
      <c r="H9" s="239">
        <v>21</v>
      </c>
    </row>
    <row r="10" spans="1:8" ht="15" customHeight="1">
      <c r="A10" s="482"/>
      <c r="B10" s="34" t="s">
        <v>313</v>
      </c>
      <c r="C10" s="238">
        <v>1</v>
      </c>
      <c r="D10" s="239"/>
      <c r="E10" s="39">
        <v>1</v>
      </c>
      <c r="F10" s="239"/>
      <c r="G10" s="39">
        <v>0</v>
      </c>
      <c r="H10" s="239"/>
    </row>
    <row r="11" spans="1:8" ht="15" customHeight="1">
      <c r="A11" s="481" t="s">
        <v>314</v>
      </c>
      <c r="B11" s="240" t="s">
        <v>315</v>
      </c>
      <c r="C11" s="241">
        <v>13</v>
      </c>
      <c r="D11" s="242" t="s">
        <v>309</v>
      </c>
      <c r="E11" s="110">
        <v>12</v>
      </c>
      <c r="F11" s="242">
        <v>1</v>
      </c>
      <c r="G11" s="110">
        <v>14</v>
      </c>
      <c r="H11" s="242">
        <v>1</v>
      </c>
    </row>
    <row r="12" spans="1:8" ht="15" customHeight="1">
      <c r="A12" s="483"/>
      <c r="B12" s="34" t="s">
        <v>316</v>
      </c>
      <c r="C12" s="238">
        <v>4</v>
      </c>
      <c r="D12" s="239" t="s">
        <v>309</v>
      </c>
      <c r="E12" s="39">
        <v>4</v>
      </c>
      <c r="F12" s="239"/>
      <c r="G12" s="39">
        <v>4</v>
      </c>
      <c r="H12" s="239"/>
    </row>
    <row r="13" spans="1:8" ht="15" customHeight="1">
      <c r="A13" s="483"/>
      <c r="B13" s="34" t="s">
        <v>317</v>
      </c>
      <c r="C13" s="238">
        <v>1</v>
      </c>
      <c r="D13" s="239"/>
      <c r="E13" s="39">
        <v>2</v>
      </c>
      <c r="F13" s="239"/>
      <c r="G13" s="39">
        <v>2</v>
      </c>
      <c r="H13" s="239"/>
    </row>
    <row r="14" spans="1:8" ht="15" customHeight="1">
      <c r="A14" s="483"/>
      <c r="B14" s="34" t="s">
        <v>318</v>
      </c>
      <c r="C14" s="238">
        <v>21</v>
      </c>
      <c r="D14" s="239" t="s">
        <v>319</v>
      </c>
      <c r="E14" s="39">
        <v>21</v>
      </c>
      <c r="F14" s="239"/>
      <c r="G14" s="39">
        <v>21</v>
      </c>
      <c r="H14" s="239"/>
    </row>
    <row r="15" spans="1:8" ht="15" customHeight="1">
      <c r="A15" s="483"/>
      <c r="B15" s="34" t="s">
        <v>320</v>
      </c>
      <c r="C15" s="238">
        <v>26</v>
      </c>
      <c r="D15" s="239"/>
      <c r="E15" s="39">
        <v>25</v>
      </c>
      <c r="F15" s="239"/>
      <c r="G15" s="39">
        <v>24</v>
      </c>
      <c r="H15" s="239"/>
    </row>
    <row r="16" spans="1:8" ht="15" customHeight="1">
      <c r="A16" s="483"/>
      <c r="B16" s="34" t="s">
        <v>321</v>
      </c>
      <c r="C16" s="238">
        <v>4</v>
      </c>
      <c r="D16" s="239"/>
      <c r="E16" s="39">
        <v>4</v>
      </c>
      <c r="F16" s="239"/>
      <c r="G16" s="39">
        <v>4</v>
      </c>
      <c r="H16" s="239"/>
    </row>
    <row r="17" spans="1:8" ht="15" customHeight="1">
      <c r="A17" s="483"/>
      <c r="B17" s="34" t="s">
        <v>322</v>
      </c>
      <c r="C17" s="238">
        <v>26</v>
      </c>
      <c r="D17" s="239"/>
      <c r="E17" s="39">
        <v>26</v>
      </c>
      <c r="F17" s="239">
        <v>1</v>
      </c>
      <c r="G17" s="39">
        <v>25</v>
      </c>
      <c r="H17" s="239"/>
    </row>
    <row r="18" spans="1:8" ht="15" customHeight="1">
      <c r="A18" s="483"/>
      <c r="B18" s="34" t="s">
        <v>323</v>
      </c>
      <c r="C18" s="238">
        <v>5</v>
      </c>
      <c r="D18" s="239"/>
      <c r="E18" s="39">
        <v>5</v>
      </c>
      <c r="F18" s="239"/>
      <c r="G18" s="39">
        <v>5</v>
      </c>
      <c r="H18" s="239"/>
    </row>
    <row r="19" spans="1:8" ht="15" customHeight="1">
      <c r="A19" s="484"/>
      <c r="B19" s="243" t="s">
        <v>324</v>
      </c>
      <c r="C19" s="244">
        <v>2</v>
      </c>
      <c r="D19" s="245"/>
      <c r="E19" s="113">
        <v>2</v>
      </c>
      <c r="F19" s="245"/>
      <c r="G19" s="113">
        <v>2</v>
      </c>
      <c r="H19" s="245"/>
    </row>
    <row r="20" spans="1:8" ht="15" customHeight="1">
      <c r="A20" s="485" t="s">
        <v>325</v>
      </c>
      <c r="B20" s="240" t="s">
        <v>326</v>
      </c>
      <c r="C20" s="241">
        <v>34</v>
      </c>
      <c r="D20" s="242" t="s">
        <v>319</v>
      </c>
      <c r="E20" s="110">
        <v>32</v>
      </c>
      <c r="F20" s="242">
        <v>1</v>
      </c>
      <c r="G20" s="110">
        <v>32</v>
      </c>
      <c r="H20" s="242"/>
    </row>
    <row r="21" spans="1:8" ht="15" customHeight="1">
      <c r="A21" s="486"/>
      <c r="B21" s="243" t="s">
        <v>327</v>
      </c>
      <c r="C21" s="244">
        <v>8</v>
      </c>
      <c r="D21" s="245"/>
      <c r="E21" s="113">
        <v>8</v>
      </c>
      <c r="F21" s="245"/>
      <c r="G21" s="113">
        <v>9</v>
      </c>
      <c r="H21" s="245"/>
    </row>
    <row r="22" spans="1:8" ht="15" customHeight="1">
      <c r="A22" s="487" t="s">
        <v>328</v>
      </c>
      <c r="B22" s="34" t="s">
        <v>329</v>
      </c>
      <c r="C22" s="238">
        <v>15</v>
      </c>
      <c r="D22" s="239"/>
      <c r="E22" s="39">
        <v>14</v>
      </c>
      <c r="F22" s="239"/>
      <c r="G22" s="39">
        <v>15</v>
      </c>
      <c r="H22" s="239"/>
    </row>
    <row r="23" spans="1:8" ht="15" customHeight="1">
      <c r="A23" s="488"/>
      <c r="B23" s="246" t="s">
        <v>330</v>
      </c>
      <c r="C23" s="238">
        <v>9</v>
      </c>
      <c r="D23" s="239"/>
      <c r="E23" s="39">
        <v>9</v>
      </c>
      <c r="F23" s="239"/>
      <c r="G23" s="39">
        <v>10</v>
      </c>
      <c r="H23" s="239"/>
    </row>
    <row r="24" spans="1:8" ht="15" customHeight="1">
      <c r="A24" s="247" t="s">
        <v>331</v>
      </c>
      <c r="B24" s="247"/>
      <c r="C24" s="247"/>
      <c r="D24" s="43"/>
      <c r="E24" s="43"/>
      <c r="F24" s="43"/>
      <c r="G24" s="43"/>
      <c r="H24" s="43" t="s">
        <v>332</v>
      </c>
    </row>
  </sheetData>
  <mergeCells count="10">
    <mergeCell ref="A8:A10"/>
    <mergeCell ref="A11:A19"/>
    <mergeCell ref="A20:A21"/>
    <mergeCell ref="A22:A23"/>
    <mergeCell ref="A5:B5"/>
    <mergeCell ref="C5:D5"/>
    <mergeCell ref="E5:F5"/>
    <mergeCell ref="G5:H5"/>
    <mergeCell ref="A6:B6"/>
    <mergeCell ref="A7:B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A1:H44"/>
  <sheetViews>
    <sheetView topLeftCell="A25" zoomScale="110" zoomScaleNormal="110" workbookViewId="0"/>
  </sheetViews>
  <sheetFormatPr defaultColWidth="8.875" defaultRowHeight="15" customHeight="1"/>
  <cols>
    <col min="1" max="2" width="15" style="25" customWidth="1"/>
    <col min="3" max="5" width="8.75" style="25" customWidth="1"/>
    <col min="6" max="8" width="10" style="25" customWidth="1"/>
    <col min="9" max="16384" width="8.875" style="25"/>
  </cols>
  <sheetData>
    <row r="1" spans="1:8" ht="15" customHeight="1">
      <c r="A1" s="377" t="s">
        <v>531</v>
      </c>
    </row>
    <row r="3" spans="1:8" ht="15" customHeight="1">
      <c r="A3" s="173" t="s">
        <v>333</v>
      </c>
      <c r="D3" s="248"/>
      <c r="E3" s="248"/>
      <c r="F3" s="248"/>
      <c r="G3" s="248"/>
      <c r="H3" s="248"/>
    </row>
    <row r="4" spans="1:8" ht="15" customHeight="1">
      <c r="A4" s="490" t="s">
        <v>334</v>
      </c>
      <c r="B4" s="491"/>
      <c r="H4" s="29" t="s">
        <v>25</v>
      </c>
    </row>
    <row r="5" spans="1:8" s="249" customFormat="1" ht="15" customHeight="1">
      <c r="A5" s="445" t="s">
        <v>335</v>
      </c>
      <c r="B5" s="492"/>
      <c r="C5" s="394" t="s">
        <v>336</v>
      </c>
      <c r="D5" s="395"/>
      <c r="E5" s="443"/>
      <c r="F5" s="451" t="s">
        <v>337</v>
      </c>
      <c r="G5" s="451" t="s">
        <v>338</v>
      </c>
      <c r="H5" s="454" t="s">
        <v>339</v>
      </c>
    </row>
    <row r="6" spans="1:8" ht="15" customHeight="1">
      <c r="A6" s="462"/>
      <c r="B6" s="493"/>
      <c r="C6" s="104" t="s">
        <v>340</v>
      </c>
      <c r="D6" s="104" t="s">
        <v>341</v>
      </c>
      <c r="E6" s="103" t="s">
        <v>342</v>
      </c>
      <c r="F6" s="494"/>
      <c r="G6" s="495"/>
      <c r="H6" s="489"/>
    </row>
    <row r="7" spans="1:8" ht="15" customHeight="1">
      <c r="A7" s="501" t="s">
        <v>308</v>
      </c>
      <c r="B7" s="502"/>
      <c r="C7" s="238">
        <v>90</v>
      </c>
      <c r="D7" s="238">
        <v>105</v>
      </c>
      <c r="E7" s="238">
        <f>SUM(C7:D7)</f>
        <v>195</v>
      </c>
      <c r="F7" s="250">
        <v>113.5</v>
      </c>
      <c r="G7" s="251">
        <f>F7/481*100</f>
        <v>23.596673596673597</v>
      </c>
      <c r="H7" s="251">
        <v>1</v>
      </c>
    </row>
    <row r="8" spans="1:8" ht="15" customHeight="1">
      <c r="A8" s="503" t="s">
        <v>343</v>
      </c>
      <c r="B8" s="252" t="s">
        <v>344</v>
      </c>
      <c r="C8" s="241">
        <v>14</v>
      </c>
      <c r="D8" s="241">
        <v>0</v>
      </c>
      <c r="E8" s="241">
        <f t="shared" ref="E8:E37" si="0">SUM(C8:D8)</f>
        <v>14</v>
      </c>
      <c r="F8" s="253">
        <v>14</v>
      </c>
      <c r="G8" s="254">
        <f>F8/481*100</f>
        <v>2.9106029106029108</v>
      </c>
      <c r="H8" s="254">
        <f>IFERROR(E8/$F$7,"")</f>
        <v>0.12334801762114538</v>
      </c>
    </row>
    <row r="9" spans="1:8" ht="15" customHeight="1">
      <c r="A9" s="504"/>
      <c r="B9" s="255" t="s">
        <v>316</v>
      </c>
      <c r="C9" s="238">
        <v>4</v>
      </c>
      <c r="D9" s="238">
        <v>0</v>
      </c>
      <c r="E9" s="238">
        <f t="shared" si="0"/>
        <v>4</v>
      </c>
      <c r="F9" s="250">
        <v>4</v>
      </c>
      <c r="G9" s="251">
        <f>F9/481*100</f>
        <v>0.83160083160083165</v>
      </c>
      <c r="H9" s="251">
        <f t="shared" ref="H9:H39" si="1">IFERROR(E9/$F$7,"")</f>
        <v>3.5242290748898682E-2</v>
      </c>
    </row>
    <row r="10" spans="1:8" ht="15" customHeight="1">
      <c r="A10" s="504"/>
      <c r="B10" s="255" t="s">
        <v>317</v>
      </c>
      <c r="C10" s="238">
        <v>2</v>
      </c>
      <c r="D10" s="238">
        <v>0</v>
      </c>
      <c r="E10" s="238">
        <f t="shared" si="0"/>
        <v>2</v>
      </c>
      <c r="F10" s="250">
        <v>2</v>
      </c>
      <c r="G10" s="251">
        <f>F10/481*100</f>
        <v>0.41580041580041582</v>
      </c>
      <c r="H10" s="251">
        <f t="shared" si="1"/>
        <v>1.7621145374449341E-2</v>
      </c>
    </row>
    <row r="11" spans="1:8" ht="15" customHeight="1">
      <c r="A11" s="504"/>
      <c r="B11" s="255" t="s">
        <v>221</v>
      </c>
      <c r="C11" s="238">
        <v>0</v>
      </c>
      <c r="D11" s="238">
        <v>2</v>
      </c>
      <c r="E11" s="238">
        <f t="shared" si="0"/>
        <v>2</v>
      </c>
      <c r="F11" s="250">
        <v>1.74</v>
      </c>
      <c r="G11" s="251">
        <f>F11/481*100</f>
        <v>0.36174636174636177</v>
      </c>
      <c r="H11" s="251">
        <f t="shared" si="1"/>
        <v>1.7621145374449341E-2</v>
      </c>
    </row>
    <row r="12" spans="1:8" ht="15" customHeight="1">
      <c r="A12" s="505"/>
      <c r="B12" s="256" t="s">
        <v>342</v>
      </c>
      <c r="C12" s="244">
        <f>SUM(C8:C11)</f>
        <v>20</v>
      </c>
      <c r="D12" s="244">
        <f>SUM(D8:D11)</f>
        <v>2</v>
      </c>
      <c r="E12" s="244">
        <f>SUM(E8:E11)</f>
        <v>22</v>
      </c>
      <c r="F12" s="257">
        <f>SUM(F8:F11)</f>
        <v>21.74</v>
      </c>
      <c r="G12" s="258">
        <f>SUM(G8:G11)</f>
        <v>4.5197505197505201</v>
      </c>
      <c r="H12" s="258">
        <f t="shared" si="1"/>
        <v>0.19383259911894274</v>
      </c>
    </row>
    <row r="13" spans="1:8" ht="15" customHeight="1">
      <c r="A13" s="497" t="s">
        <v>345</v>
      </c>
      <c r="B13" s="255" t="s">
        <v>318</v>
      </c>
      <c r="C13" s="238">
        <v>21</v>
      </c>
      <c r="D13" s="238">
        <v>0</v>
      </c>
      <c r="E13" s="238">
        <f t="shared" si="0"/>
        <v>21</v>
      </c>
      <c r="F13" s="250">
        <v>21</v>
      </c>
      <c r="G13" s="251">
        <f>F13/481*100</f>
        <v>4.3659043659043659</v>
      </c>
      <c r="H13" s="251">
        <f t="shared" si="1"/>
        <v>0.18502202643171806</v>
      </c>
    </row>
    <row r="14" spans="1:8" ht="15" customHeight="1">
      <c r="A14" s="497"/>
      <c r="B14" s="255" t="s">
        <v>221</v>
      </c>
      <c r="C14" s="238">
        <v>0</v>
      </c>
      <c r="D14" s="238">
        <v>5</v>
      </c>
      <c r="E14" s="238">
        <f t="shared" si="0"/>
        <v>5</v>
      </c>
      <c r="F14" s="250">
        <v>4.3499999999999996</v>
      </c>
      <c r="G14" s="251">
        <f>F14/481*100</f>
        <v>0.90436590436590425</v>
      </c>
      <c r="H14" s="251">
        <f t="shared" si="1"/>
        <v>4.405286343612335E-2</v>
      </c>
    </row>
    <row r="15" spans="1:8" ht="15" customHeight="1">
      <c r="A15" s="497"/>
      <c r="B15" s="259" t="s">
        <v>342</v>
      </c>
      <c r="C15" s="238">
        <f>SUM(C13:C14)</f>
        <v>21</v>
      </c>
      <c r="D15" s="238">
        <f>SUM(D13:D14)</f>
        <v>5</v>
      </c>
      <c r="E15" s="238">
        <f>SUM(E13:E14)</f>
        <v>26</v>
      </c>
      <c r="F15" s="250">
        <f>SUM(F13:F14)</f>
        <v>25.35</v>
      </c>
      <c r="G15" s="251">
        <f>SUM(G13:G14)</f>
        <v>5.2702702702702702</v>
      </c>
      <c r="H15" s="251">
        <f t="shared" si="1"/>
        <v>0.22907488986784141</v>
      </c>
    </row>
    <row r="16" spans="1:8" ht="15" customHeight="1">
      <c r="A16" s="496" t="s">
        <v>346</v>
      </c>
      <c r="B16" s="252" t="s">
        <v>320</v>
      </c>
      <c r="C16" s="241">
        <v>24</v>
      </c>
      <c r="D16" s="241">
        <v>7</v>
      </c>
      <c r="E16" s="241">
        <f t="shared" si="0"/>
        <v>31</v>
      </c>
      <c r="F16" s="253">
        <v>28.73</v>
      </c>
      <c r="G16" s="254">
        <f>F16/481*100</f>
        <v>5.9729729729729728</v>
      </c>
      <c r="H16" s="254">
        <f t="shared" si="1"/>
        <v>0.27312775330396477</v>
      </c>
    </row>
    <row r="17" spans="1:8" ht="15" customHeight="1">
      <c r="A17" s="504"/>
      <c r="B17" s="255" t="s">
        <v>221</v>
      </c>
      <c r="C17" s="238">
        <v>0</v>
      </c>
      <c r="D17" s="238">
        <v>2</v>
      </c>
      <c r="E17" s="238">
        <f t="shared" si="0"/>
        <v>2</v>
      </c>
      <c r="F17" s="250">
        <v>1.74</v>
      </c>
      <c r="G17" s="251">
        <f>F17/481*100</f>
        <v>0.36174636174636177</v>
      </c>
      <c r="H17" s="251">
        <f t="shared" si="1"/>
        <v>1.7621145374449341E-2</v>
      </c>
    </row>
    <row r="18" spans="1:8" ht="15" customHeight="1">
      <c r="A18" s="505"/>
      <c r="B18" s="256" t="s">
        <v>342</v>
      </c>
      <c r="C18" s="244">
        <f>SUM(C16:C17)</f>
        <v>24</v>
      </c>
      <c r="D18" s="244">
        <f>SUM(D16:D17)</f>
        <v>9</v>
      </c>
      <c r="E18" s="244">
        <f>SUM(E16:E17)</f>
        <v>33</v>
      </c>
      <c r="F18" s="257">
        <f>SUM(F16:F17)</f>
        <v>30.47</v>
      </c>
      <c r="G18" s="258">
        <f>SUM(G16:G17)</f>
        <v>6.3347193347193347</v>
      </c>
      <c r="H18" s="258">
        <f t="shared" si="1"/>
        <v>0.29074889867841408</v>
      </c>
    </row>
    <row r="19" spans="1:8" ht="15" customHeight="1">
      <c r="A19" s="260" t="s">
        <v>347</v>
      </c>
      <c r="B19" s="255" t="s">
        <v>348</v>
      </c>
      <c r="C19" s="238">
        <v>4</v>
      </c>
      <c r="D19" s="238">
        <v>0</v>
      </c>
      <c r="E19" s="238">
        <f t="shared" si="0"/>
        <v>4</v>
      </c>
      <c r="F19" s="250">
        <v>3.5</v>
      </c>
      <c r="G19" s="261">
        <f>F19/481*100</f>
        <v>0.72765072765072769</v>
      </c>
      <c r="H19" s="251">
        <f t="shared" si="1"/>
        <v>3.5242290748898682E-2</v>
      </c>
    </row>
    <row r="20" spans="1:8" ht="15" customHeight="1">
      <c r="A20" s="496" t="s">
        <v>349</v>
      </c>
      <c r="B20" s="252" t="s">
        <v>322</v>
      </c>
      <c r="C20" s="241">
        <v>25</v>
      </c>
      <c r="D20" s="241">
        <v>1</v>
      </c>
      <c r="E20" s="241">
        <f t="shared" si="0"/>
        <v>26</v>
      </c>
      <c r="F20" s="253">
        <v>24.67</v>
      </c>
      <c r="G20" s="251">
        <f>F20/481*100</f>
        <v>5.128898128898129</v>
      </c>
      <c r="H20" s="254">
        <f t="shared" si="1"/>
        <v>0.22907488986784141</v>
      </c>
    </row>
    <row r="21" spans="1:8" ht="15" customHeight="1">
      <c r="A21" s="497"/>
      <c r="B21" s="255" t="s">
        <v>221</v>
      </c>
      <c r="C21" s="238">
        <v>0</v>
      </c>
      <c r="D21" s="238">
        <v>0</v>
      </c>
      <c r="E21" s="238">
        <f t="shared" si="0"/>
        <v>0</v>
      </c>
      <c r="F21" s="250">
        <v>0</v>
      </c>
      <c r="G21" s="251">
        <f>F21/481*100</f>
        <v>0</v>
      </c>
      <c r="H21" s="251">
        <f t="shared" si="1"/>
        <v>0</v>
      </c>
    </row>
    <row r="22" spans="1:8" ht="15" customHeight="1">
      <c r="A22" s="505"/>
      <c r="B22" s="256" t="s">
        <v>342</v>
      </c>
      <c r="C22" s="244">
        <f>SUM(C20:C21)</f>
        <v>25</v>
      </c>
      <c r="D22" s="244">
        <f>SUM(D20:D21)</f>
        <v>1</v>
      </c>
      <c r="E22" s="244">
        <f>SUM(E20:E21)</f>
        <v>26</v>
      </c>
      <c r="F22" s="257">
        <f>SUM(F20:F21)</f>
        <v>24.67</v>
      </c>
      <c r="G22" s="258">
        <f>SUM(G20:G21)</f>
        <v>5.128898128898129</v>
      </c>
      <c r="H22" s="258">
        <f t="shared" si="1"/>
        <v>0.22907488986784141</v>
      </c>
    </row>
    <row r="23" spans="1:8" ht="15" customHeight="1">
      <c r="A23" s="497" t="s">
        <v>350</v>
      </c>
      <c r="B23" s="255" t="s">
        <v>323</v>
      </c>
      <c r="C23" s="238">
        <v>5</v>
      </c>
      <c r="D23" s="238">
        <v>0</v>
      </c>
      <c r="E23" s="238">
        <f t="shared" si="0"/>
        <v>5</v>
      </c>
      <c r="F23" s="250">
        <v>5</v>
      </c>
      <c r="G23" s="251">
        <f>F23/481*100</f>
        <v>1.0395010395010396</v>
      </c>
      <c r="H23" s="251">
        <f t="shared" si="1"/>
        <v>4.405286343612335E-2</v>
      </c>
    </row>
    <row r="24" spans="1:8" ht="15" customHeight="1">
      <c r="A24" s="497"/>
      <c r="B24" s="255" t="s">
        <v>351</v>
      </c>
      <c r="C24" s="238">
        <v>15</v>
      </c>
      <c r="D24" s="238">
        <v>7</v>
      </c>
      <c r="E24" s="238">
        <f t="shared" si="0"/>
        <v>22</v>
      </c>
      <c r="F24" s="250">
        <v>21.1</v>
      </c>
      <c r="G24" s="251">
        <f>F24/481*100</f>
        <v>4.386694386694387</v>
      </c>
      <c r="H24" s="251">
        <f t="shared" si="1"/>
        <v>0.19383259911894274</v>
      </c>
    </row>
    <row r="25" spans="1:8" ht="15" customHeight="1">
      <c r="A25" s="497"/>
      <c r="B25" s="255" t="s">
        <v>352</v>
      </c>
      <c r="C25" s="238">
        <v>1</v>
      </c>
      <c r="D25" s="238">
        <v>0</v>
      </c>
      <c r="E25" s="238">
        <f t="shared" si="0"/>
        <v>1</v>
      </c>
      <c r="F25" s="250">
        <v>1</v>
      </c>
      <c r="G25" s="251">
        <f>F25/481*100</f>
        <v>0.20790020790020791</v>
      </c>
      <c r="H25" s="251">
        <f t="shared" si="1"/>
        <v>8.8105726872246704E-3</v>
      </c>
    </row>
    <row r="26" spans="1:8" ht="15" customHeight="1">
      <c r="A26" s="497"/>
      <c r="B26" s="259" t="s">
        <v>342</v>
      </c>
      <c r="C26" s="238">
        <f>SUM(C23:C25)</f>
        <v>21</v>
      </c>
      <c r="D26" s="238">
        <f>SUM(D23:D25)</f>
        <v>7</v>
      </c>
      <c r="E26" s="238">
        <f>SUM(E23:E25)</f>
        <v>28</v>
      </c>
      <c r="F26" s="250">
        <f>SUM(F23:F25)</f>
        <v>27.1</v>
      </c>
      <c r="G26" s="251">
        <f>SUM(G23:G25)</f>
        <v>5.6340956340956341</v>
      </c>
      <c r="H26" s="251">
        <f>IFERROR(E26/$F$7,"")</f>
        <v>0.24669603524229075</v>
      </c>
    </row>
    <row r="27" spans="1:8" ht="15" customHeight="1">
      <c r="A27" s="262" t="s">
        <v>353</v>
      </c>
      <c r="B27" s="263" t="s">
        <v>354</v>
      </c>
      <c r="C27" s="235">
        <v>2</v>
      </c>
      <c r="D27" s="235">
        <v>0</v>
      </c>
      <c r="E27" s="235">
        <f t="shared" si="0"/>
        <v>2</v>
      </c>
      <c r="F27" s="264">
        <v>2</v>
      </c>
      <c r="G27" s="261">
        <f t="shared" ref="G27:G33" si="2">F27/481*100</f>
        <v>0.41580041580041582</v>
      </c>
      <c r="H27" s="261">
        <f t="shared" si="1"/>
        <v>1.7621145374449341E-2</v>
      </c>
    </row>
    <row r="28" spans="1:8" ht="15" customHeight="1">
      <c r="A28" s="260" t="s">
        <v>130</v>
      </c>
      <c r="B28" s="255" t="s">
        <v>221</v>
      </c>
      <c r="C28" s="238">
        <v>0</v>
      </c>
      <c r="D28" s="238">
        <v>0</v>
      </c>
      <c r="E28" s="238">
        <f t="shared" si="0"/>
        <v>0</v>
      </c>
      <c r="F28" s="250">
        <v>0</v>
      </c>
      <c r="G28" s="261">
        <f t="shared" si="2"/>
        <v>0</v>
      </c>
      <c r="H28" s="251">
        <f t="shared" si="1"/>
        <v>0</v>
      </c>
    </row>
    <row r="29" spans="1:8" ht="15" customHeight="1">
      <c r="A29" s="496" t="s">
        <v>355</v>
      </c>
      <c r="B29" s="252" t="s">
        <v>311</v>
      </c>
      <c r="C29" s="241">
        <v>29</v>
      </c>
      <c r="D29" s="241">
        <v>1</v>
      </c>
      <c r="E29" s="241">
        <f t="shared" si="0"/>
        <v>30</v>
      </c>
      <c r="F29" s="253">
        <v>29.44</v>
      </c>
      <c r="G29" s="254">
        <f t="shared" si="2"/>
        <v>6.1205821205821209</v>
      </c>
      <c r="H29" s="254">
        <f t="shared" si="1"/>
        <v>0.26431718061674009</v>
      </c>
    </row>
    <row r="30" spans="1:8" ht="15" customHeight="1">
      <c r="A30" s="497"/>
      <c r="B30" s="255" t="s">
        <v>310</v>
      </c>
      <c r="C30" s="238">
        <v>344</v>
      </c>
      <c r="D30" s="238">
        <v>18</v>
      </c>
      <c r="E30" s="238">
        <f t="shared" si="0"/>
        <v>362</v>
      </c>
      <c r="F30" s="250">
        <v>356.6</v>
      </c>
      <c r="G30" s="251">
        <f t="shared" si="2"/>
        <v>74.137214137214144</v>
      </c>
      <c r="H30" s="251">
        <f t="shared" si="1"/>
        <v>3.1894273127753303</v>
      </c>
    </row>
    <row r="31" spans="1:8" ht="15" customHeight="1">
      <c r="A31" s="497"/>
      <c r="B31" s="255" t="s">
        <v>313</v>
      </c>
      <c r="C31" s="238">
        <v>0</v>
      </c>
      <c r="D31" s="238">
        <v>0</v>
      </c>
      <c r="E31" s="238">
        <f t="shared" si="0"/>
        <v>0</v>
      </c>
      <c r="F31" s="250">
        <v>0</v>
      </c>
      <c r="G31" s="251">
        <f t="shared" si="2"/>
        <v>0</v>
      </c>
      <c r="H31" s="251">
        <f t="shared" si="1"/>
        <v>0</v>
      </c>
    </row>
    <row r="32" spans="1:8" ht="15" customHeight="1">
      <c r="A32" s="497"/>
      <c r="B32" s="255" t="s">
        <v>356</v>
      </c>
      <c r="C32" s="238">
        <v>5</v>
      </c>
      <c r="D32" s="238">
        <v>42</v>
      </c>
      <c r="E32" s="238">
        <f t="shared" si="0"/>
        <v>47</v>
      </c>
      <c r="F32" s="250">
        <v>41.58</v>
      </c>
      <c r="G32" s="251">
        <f t="shared" si="2"/>
        <v>8.6444906444906451</v>
      </c>
      <c r="H32" s="251">
        <f t="shared" si="1"/>
        <v>0.41409691629955947</v>
      </c>
    </row>
    <row r="33" spans="1:8" ht="15" customHeight="1">
      <c r="A33" s="497"/>
      <c r="B33" s="255" t="s">
        <v>326</v>
      </c>
      <c r="C33" s="238">
        <v>1</v>
      </c>
      <c r="D33" s="238">
        <v>3</v>
      </c>
      <c r="E33" s="238">
        <f t="shared" si="0"/>
        <v>4</v>
      </c>
      <c r="F33" s="250">
        <v>3.61</v>
      </c>
      <c r="G33" s="251">
        <f t="shared" si="2"/>
        <v>0.75051975051975051</v>
      </c>
      <c r="H33" s="251">
        <f t="shared" si="1"/>
        <v>3.5242290748898682E-2</v>
      </c>
    </row>
    <row r="34" spans="1:8" ht="15" customHeight="1">
      <c r="A34" s="498"/>
      <c r="B34" s="256" t="s">
        <v>342</v>
      </c>
      <c r="C34" s="244">
        <f>SUM(C29:C33)</f>
        <v>379</v>
      </c>
      <c r="D34" s="244">
        <f>SUM(D29:D33)</f>
        <v>64</v>
      </c>
      <c r="E34" s="244">
        <f>SUM(E29:E33)</f>
        <v>443</v>
      </c>
      <c r="F34" s="257">
        <f>SUM(F29:F33)</f>
        <v>431.23</v>
      </c>
      <c r="G34" s="258">
        <f>SUM(G29:G33)</f>
        <v>89.65280665280666</v>
      </c>
      <c r="H34" s="258">
        <f t="shared" si="1"/>
        <v>3.9030837004405288</v>
      </c>
    </row>
    <row r="35" spans="1:8" ht="15" customHeight="1">
      <c r="A35" s="497" t="s">
        <v>357</v>
      </c>
      <c r="B35" s="255" t="s">
        <v>326</v>
      </c>
      <c r="C35" s="265">
        <v>15</v>
      </c>
      <c r="D35" s="238">
        <v>4</v>
      </c>
      <c r="E35" s="238">
        <f t="shared" si="0"/>
        <v>19</v>
      </c>
      <c r="F35" s="250">
        <v>17.309999999999999</v>
      </c>
      <c r="G35" s="251">
        <f>F35/481*100</f>
        <v>3.5987525987525983</v>
      </c>
      <c r="H35" s="251">
        <f t="shared" si="1"/>
        <v>0.16740088105726872</v>
      </c>
    </row>
    <row r="36" spans="1:8" ht="15" customHeight="1">
      <c r="A36" s="497"/>
      <c r="B36" s="255" t="s">
        <v>358</v>
      </c>
      <c r="C36" s="238">
        <v>9</v>
      </c>
      <c r="D36" s="238">
        <v>0</v>
      </c>
      <c r="E36" s="238">
        <f t="shared" si="0"/>
        <v>9</v>
      </c>
      <c r="F36" s="250">
        <v>9</v>
      </c>
      <c r="G36" s="251">
        <f>F36/481*100</f>
        <v>1.8711018711018712</v>
      </c>
      <c r="H36" s="251">
        <f t="shared" si="1"/>
        <v>7.9295154185022032E-2</v>
      </c>
    </row>
    <row r="37" spans="1:8" ht="15" customHeight="1">
      <c r="A37" s="497"/>
      <c r="B37" s="255" t="s">
        <v>130</v>
      </c>
      <c r="C37" s="238">
        <v>5</v>
      </c>
      <c r="D37" s="238">
        <v>0</v>
      </c>
      <c r="E37" s="238">
        <f t="shared" si="0"/>
        <v>5</v>
      </c>
      <c r="F37" s="250">
        <v>5</v>
      </c>
      <c r="G37" s="251">
        <f>F37/481*100</f>
        <v>1.0395010395010396</v>
      </c>
      <c r="H37" s="251">
        <f t="shared" si="1"/>
        <v>4.405286343612335E-2</v>
      </c>
    </row>
    <row r="38" spans="1:8" ht="15" customHeight="1">
      <c r="A38" s="497"/>
      <c r="B38" s="259" t="s">
        <v>342</v>
      </c>
      <c r="C38" s="238">
        <f>SUM(C35:C37)</f>
        <v>29</v>
      </c>
      <c r="D38" s="238">
        <f>SUM(D35:D37)</f>
        <v>4</v>
      </c>
      <c r="E38" s="238">
        <f>SUM(E35:E37)</f>
        <v>33</v>
      </c>
      <c r="F38" s="266">
        <f>SUM(F35:F37)</f>
        <v>31.31</v>
      </c>
      <c r="G38" s="238">
        <f>SUM(G35:G37)</f>
        <v>6.5093555093555091</v>
      </c>
      <c r="H38" s="251">
        <f t="shared" si="1"/>
        <v>0.29074889867841408</v>
      </c>
    </row>
    <row r="39" spans="1:8" ht="15" customHeight="1">
      <c r="A39" s="267" t="s">
        <v>359</v>
      </c>
      <c r="B39" s="252" t="s">
        <v>326</v>
      </c>
      <c r="C39" s="241">
        <v>15</v>
      </c>
      <c r="D39" s="241">
        <v>15</v>
      </c>
      <c r="E39" s="241">
        <f>SUM(C39:D39)</f>
        <v>30</v>
      </c>
      <c r="F39" s="253">
        <v>27.86</v>
      </c>
      <c r="G39" s="268">
        <f>F39/481*100</f>
        <v>5.7920997920997923</v>
      </c>
      <c r="H39" s="254">
        <f t="shared" si="1"/>
        <v>0.26431718061674009</v>
      </c>
    </row>
    <row r="40" spans="1:8" ht="15" customHeight="1">
      <c r="A40" s="499" t="s">
        <v>360</v>
      </c>
      <c r="B40" s="500"/>
      <c r="C40" s="269">
        <f t="shared" ref="C40:H40" si="3">SUM(C7,C12,C15,C18,C19,C22,C26,C27,C28,C34,C38,C39)</f>
        <v>630</v>
      </c>
      <c r="D40" s="269">
        <f t="shared" si="3"/>
        <v>212</v>
      </c>
      <c r="E40" s="269">
        <f t="shared" si="3"/>
        <v>842</v>
      </c>
      <c r="F40" s="270">
        <f t="shared" si="3"/>
        <v>738.73</v>
      </c>
      <c r="G40" s="271">
        <f t="shared" si="3"/>
        <v>153.58212058212061</v>
      </c>
      <c r="H40" s="271">
        <f t="shared" si="3"/>
        <v>6.7004405286343625</v>
      </c>
    </row>
    <row r="41" spans="1:8" ht="15" customHeight="1">
      <c r="A41" s="25" t="s">
        <v>361</v>
      </c>
      <c r="B41" s="272"/>
      <c r="C41" s="272"/>
      <c r="D41" s="272"/>
      <c r="E41" s="272"/>
      <c r="F41" s="272"/>
      <c r="G41" s="272"/>
    </row>
    <row r="42" spans="1:8" ht="15" customHeight="1">
      <c r="A42" s="25" t="s">
        <v>362</v>
      </c>
    </row>
    <row r="43" spans="1:8" ht="15" customHeight="1">
      <c r="A43" s="25" t="s">
        <v>363</v>
      </c>
    </row>
    <row r="44" spans="1:8" ht="15" customHeight="1">
      <c r="H44" s="118" t="s">
        <v>332</v>
      </c>
    </row>
  </sheetData>
  <mergeCells count="15">
    <mergeCell ref="A29:A34"/>
    <mergeCell ref="A35:A38"/>
    <mergeCell ref="A40:B40"/>
    <mergeCell ref="A7:B7"/>
    <mergeCell ref="A8:A12"/>
    <mergeCell ref="A13:A15"/>
    <mergeCell ref="A16:A18"/>
    <mergeCell ref="A20:A22"/>
    <mergeCell ref="A23:A26"/>
    <mergeCell ref="H5:H6"/>
    <mergeCell ref="A4:B4"/>
    <mergeCell ref="A5:B6"/>
    <mergeCell ref="C5:E5"/>
    <mergeCell ref="F5:F6"/>
    <mergeCell ref="G5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D23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16384" width="8.875" style="3"/>
  </cols>
  <sheetData>
    <row r="1" spans="1:4" ht="15" customHeight="1">
      <c r="A1" s="377" t="s">
        <v>531</v>
      </c>
    </row>
    <row r="3" spans="1:4" ht="15" customHeight="1">
      <c r="A3" s="76" t="s">
        <v>364</v>
      </c>
    </row>
    <row r="4" spans="1:4" ht="15" customHeight="1">
      <c r="B4" s="23"/>
      <c r="C4" s="23"/>
      <c r="D4" s="5" t="s">
        <v>2</v>
      </c>
    </row>
    <row r="5" spans="1:4" ht="15" customHeight="1">
      <c r="A5" s="144" t="s">
        <v>365</v>
      </c>
      <c r="B5" s="6" t="s">
        <v>366</v>
      </c>
      <c r="C5" s="7" t="s">
        <v>367</v>
      </c>
      <c r="D5" s="7" t="s">
        <v>368</v>
      </c>
    </row>
    <row r="6" spans="1:4" s="219" customFormat="1" ht="12" customHeight="1">
      <c r="A6" s="273" t="s">
        <v>369</v>
      </c>
      <c r="B6" s="274">
        <v>9744</v>
      </c>
      <c r="C6" s="274">
        <v>9091</v>
      </c>
      <c r="D6" s="275">
        <v>8964</v>
      </c>
    </row>
    <row r="7" spans="1:4" s="219" customFormat="1" ht="12" customHeight="1">
      <c r="A7" s="273" t="s">
        <v>370</v>
      </c>
      <c r="B7" s="274">
        <v>8943</v>
      </c>
      <c r="C7" s="274">
        <v>9594</v>
      </c>
      <c r="D7" s="275">
        <v>9575</v>
      </c>
    </row>
    <row r="8" spans="1:4" s="219" customFormat="1" ht="12" customHeight="1">
      <c r="A8" s="273" t="s">
        <v>371</v>
      </c>
      <c r="B8" s="274">
        <v>9366</v>
      </c>
      <c r="C8" s="274">
        <v>8833</v>
      </c>
      <c r="D8" s="275">
        <v>8471</v>
      </c>
    </row>
    <row r="9" spans="1:4" s="219" customFormat="1" ht="12" customHeight="1">
      <c r="A9" s="273" t="s">
        <v>372</v>
      </c>
      <c r="B9" s="274">
        <v>14962</v>
      </c>
      <c r="C9" s="274">
        <v>14973</v>
      </c>
      <c r="D9" s="275">
        <v>13389</v>
      </c>
    </row>
    <row r="10" spans="1:4" s="219" customFormat="1" ht="12" customHeight="1">
      <c r="A10" s="273" t="s">
        <v>373</v>
      </c>
      <c r="B10" s="274">
        <v>16165</v>
      </c>
      <c r="C10" s="274">
        <v>14295</v>
      </c>
      <c r="D10" s="275">
        <v>14130</v>
      </c>
    </row>
    <row r="11" spans="1:4" s="219" customFormat="1" ht="12" customHeight="1">
      <c r="A11" s="273" t="s">
        <v>374</v>
      </c>
      <c r="B11" s="274">
        <v>19422</v>
      </c>
      <c r="C11" s="274">
        <v>16529</v>
      </c>
      <c r="D11" s="275">
        <v>14472</v>
      </c>
    </row>
    <row r="12" spans="1:4" s="219" customFormat="1" ht="12" customHeight="1">
      <c r="A12" s="273" t="s">
        <v>375</v>
      </c>
      <c r="B12" s="274">
        <v>12406</v>
      </c>
      <c r="C12" s="274">
        <v>13300</v>
      </c>
      <c r="D12" s="275">
        <v>9104</v>
      </c>
    </row>
    <row r="13" spans="1:4" s="219" customFormat="1" ht="12" customHeight="1">
      <c r="A13" s="273" t="s">
        <v>376</v>
      </c>
      <c r="B13" s="274">
        <v>3875</v>
      </c>
      <c r="C13" s="274">
        <v>4721</v>
      </c>
      <c r="D13" s="275">
        <v>3293</v>
      </c>
    </row>
    <row r="14" spans="1:4" s="219" customFormat="1" ht="12" customHeight="1">
      <c r="A14" s="273" t="s">
        <v>377</v>
      </c>
      <c r="B14" s="274">
        <v>6257</v>
      </c>
      <c r="C14" s="274">
        <v>5961</v>
      </c>
      <c r="D14" s="275">
        <v>3983</v>
      </c>
    </row>
    <row r="15" spans="1:4" s="219" customFormat="1" ht="12" customHeight="1">
      <c r="A15" s="273" t="s">
        <v>378</v>
      </c>
      <c r="B15" s="274">
        <v>105</v>
      </c>
      <c r="C15" s="274">
        <v>280</v>
      </c>
      <c r="D15" s="275">
        <v>452</v>
      </c>
    </row>
    <row r="16" spans="1:4" s="219" customFormat="1" ht="12" customHeight="1">
      <c r="A16" s="273" t="s">
        <v>379</v>
      </c>
      <c r="B16" s="274">
        <v>5363</v>
      </c>
      <c r="C16" s="274">
        <v>4288</v>
      </c>
      <c r="D16" s="276">
        <v>3375</v>
      </c>
    </row>
    <row r="17" spans="1:4" s="219" customFormat="1" ht="12" customHeight="1">
      <c r="A17" s="273" t="s">
        <v>380</v>
      </c>
      <c r="B17" s="274">
        <v>2771</v>
      </c>
      <c r="C17" s="274">
        <v>2249</v>
      </c>
      <c r="D17" s="276">
        <v>805</v>
      </c>
    </row>
    <row r="18" spans="1:4" s="219" customFormat="1" ht="12" customHeight="1">
      <c r="A18" s="273" t="s">
        <v>381</v>
      </c>
      <c r="B18" s="274">
        <v>2034</v>
      </c>
      <c r="C18" s="274">
        <v>1980</v>
      </c>
      <c r="D18" s="276">
        <v>1266</v>
      </c>
    </row>
    <row r="19" spans="1:4" s="219" customFormat="1" ht="12" customHeight="1">
      <c r="A19" s="273" t="s">
        <v>382</v>
      </c>
      <c r="B19" s="277">
        <v>18407</v>
      </c>
      <c r="C19" s="277">
        <v>18676</v>
      </c>
      <c r="D19" s="275">
        <v>17415</v>
      </c>
    </row>
    <row r="20" spans="1:4" s="219" customFormat="1" ht="12" customHeight="1">
      <c r="A20" s="278" t="s">
        <v>131</v>
      </c>
      <c r="B20" s="279">
        <v>129820</v>
      </c>
      <c r="C20" s="279">
        <v>124770</v>
      </c>
      <c r="D20" s="279">
        <f>SUM(D6:D19)</f>
        <v>108694</v>
      </c>
    </row>
    <row r="21" spans="1:4" s="219" customFormat="1" ht="12" customHeight="1">
      <c r="A21" s="280" t="s">
        <v>383</v>
      </c>
      <c r="B21" s="274">
        <v>365</v>
      </c>
      <c r="C21" s="274">
        <v>366</v>
      </c>
      <c r="D21" s="275">
        <v>365</v>
      </c>
    </row>
    <row r="22" spans="1:4" s="219" customFormat="1" ht="12" customHeight="1">
      <c r="A22" s="281" t="s">
        <v>384</v>
      </c>
      <c r="B22" s="282">
        <v>356</v>
      </c>
      <c r="C22" s="282">
        <v>341</v>
      </c>
      <c r="D22" s="283">
        <v>298</v>
      </c>
    </row>
    <row r="23" spans="1:4" ht="15" customHeight="1">
      <c r="A23" s="2"/>
      <c r="B23" s="74"/>
      <c r="C23" s="74"/>
      <c r="D23" s="74" t="s">
        <v>299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D25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16384" width="8.875" style="3"/>
  </cols>
  <sheetData>
    <row r="1" spans="1:4" ht="15" customHeight="1">
      <c r="A1" s="377" t="s">
        <v>531</v>
      </c>
    </row>
    <row r="3" spans="1:4" ht="15" customHeight="1">
      <c r="A3" s="76" t="s">
        <v>385</v>
      </c>
    </row>
    <row r="4" spans="1:4" ht="15" customHeight="1">
      <c r="B4" s="23"/>
      <c r="C4" s="23"/>
      <c r="D4" s="5" t="s">
        <v>2</v>
      </c>
    </row>
    <row r="5" spans="1:4" ht="15" customHeight="1">
      <c r="A5" s="97" t="s">
        <v>365</v>
      </c>
      <c r="B5" s="6" t="s">
        <v>366</v>
      </c>
      <c r="C5" s="7" t="s">
        <v>386</v>
      </c>
      <c r="D5" s="7" t="s">
        <v>86</v>
      </c>
    </row>
    <row r="6" spans="1:4" ht="12" customHeight="1">
      <c r="A6" s="284" t="s">
        <v>387</v>
      </c>
      <c r="B6" s="274">
        <v>23839</v>
      </c>
      <c r="C6" s="274">
        <v>23096</v>
      </c>
      <c r="D6" s="274">
        <v>21902</v>
      </c>
    </row>
    <row r="7" spans="1:4" ht="12" customHeight="1">
      <c r="A7" s="273" t="s">
        <v>370</v>
      </c>
      <c r="B7" s="274">
        <v>10902</v>
      </c>
      <c r="C7" s="274">
        <v>11328</v>
      </c>
      <c r="D7" s="274">
        <v>10400</v>
      </c>
    </row>
    <row r="8" spans="1:4" ht="12" customHeight="1">
      <c r="A8" s="273" t="s">
        <v>371</v>
      </c>
      <c r="B8" s="274">
        <v>15291</v>
      </c>
      <c r="C8" s="274">
        <v>15064</v>
      </c>
      <c r="D8" s="274">
        <v>14030</v>
      </c>
    </row>
    <row r="9" spans="1:4" ht="12" customHeight="1">
      <c r="A9" s="273" t="s">
        <v>372</v>
      </c>
      <c r="B9" s="274">
        <v>21996</v>
      </c>
      <c r="C9" s="274">
        <v>21961</v>
      </c>
      <c r="D9" s="274">
        <v>19883</v>
      </c>
    </row>
    <row r="10" spans="1:4" ht="12" customHeight="1">
      <c r="A10" s="273" t="s">
        <v>388</v>
      </c>
      <c r="B10" s="274">
        <v>18246</v>
      </c>
      <c r="C10" s="274">
        <v>18878</v>
      </c>
      <c r="D10" s="274">
        <v>17965</v>
      </c>
    </row>
    <row r="11" spans="1:4" ht="12" customHeight="1">
      <c r="A11" s="273" t="s">
        <v>374</v>
      </c>
      <c r="B11" s="274">
        <v>31412</v>
      </c>
      <c r="C11" s="274">
        <v>29482</v>
      </c>
      <c r="D11" s="274">
        <v>27490</v>
      </c>
    </row>
    <row r="12" spans="1:4" ht="12" customHeight="1">
      <c r="A12" s="273" t="s">
        <v>375</v>
      </c>
      <c r="B12" s="274">
        <v>6874</v>
      </c>
      <c r="C12" s="274">
        <v>7727</v>
      </c>
      <c r="D12" s="274">
        <v>6120</v>
      </c>
    </row>
    <row r="13" spans="1:4" ht="12" customHeight="1">
      <c r="A13" s="273" t="s">
        <v>389</v>
      </c>
      <c r="B13" s="274">
        <v>6756</v>
      </c>
      <c r="C13" s="274">
        <v>6704</v>
      </c>
      <c r="D13" s="274">
        <v>6208</v>
      </c>
    </row>
    <row r="14" spans="1:4" ht="12" customHeight="1">
      <c r="A14" s="273" t="s">
        <v>390</v>
      </c>
      <c r="B14" s="274">
        <v>3481</v>
      </c>
      <c r="C14" s="274">
        <v>3303</v>
      </c>
      <c r="D14" s="274">
        <v>3649</v>
      </c>
    </row>
    <row r="15" spans="1:4" ht="12" customHeight="1">
      <c r="A15" s="273" t="s">
        <v>377</v>
      </c>
      <c r="B15" s="274">
        <v>17991</v>
      </c>
      <c r="C15" s="274">
        <v>18027</v>
      </c>
      <c r="D15" s="274">
        <v>13784</v>
      </c>
    </row>
    <row r="16" spans="1:4" ht="12" customHeight="1">
      <c r="A16" s="273" t="s">
        <v>378</v>
      </c>
      <c r="B16" s="274">
        <v>9963</v>
      </c>
      <c r="C16" s="274">
        <v>9052</v>
      </c>
      <c r="D16" s="274">
        <v>7894</v>
      </c>
    </row>
    <row r="17" spans="1:4" ht="12" customHeight="1">
      <c r="A17" s="273" t="s">
        <v>379</v>
      </c>
      <c r="B17" s="274">
        <v>13295</v>
      </c>
      <c r="C17" s="274">
        <v>13669</v>
      </c>
      <c r="D17" s="274">
        <v>13180</v>
      </c>
    </row>
    <row r="18" spans="1:4" ht="12" customHeight="1">
      <c r="A18" s="273" t="s">
        <v>391</v>
      </c>
      <c r="B18" s="277">
        <v>2290</v>
      </c>
      <c r="C18" s="277">
        <v>2051</v>
      </c>
      <c r="D18" s="277">
        <v>1831</v>
      </c>
    </row>
    <row r="19" spans="1:4" ht="12" customHeight="1">
      <c r="A19" s="273" t="s">
        <v>392</v>
      </c>
      <c r="B19" s="274">
        <v>8366</v>
      </c>
      <c r="C19" s="274">
        <v>7451</v>
      </c>
      <c r="D19" s="274">
        <v>5971</v>
      </c>
    </row>
    <row r="20" spans="1:4" ht="12" customHeight="1">
      <c r="A20" s="273" t="s">
        <v>381</v>
      </c>
      <c r="B20" s="274">
        <v>10076</v>
      </c>
      <c r="C20" s="274">
        <v>10285</v>
      </c>
      <c r="D20" s="274">
        <v>8386</v>
      </c>
    </row>
    <row r="21" spans="1:4" ht="12" customHeight="1">
      <c r="A21" s="273" t="s">
        <v>382</v>
      </c>
      <c r="B21" s="274">
        <v>23972</v>
      </c>
      <c r="C21" s="274">
        <v>21532</v>
      </c>
      <c r="D21" s="274">
        <v>19356</v>
      </c>
    </row>
    <row r="22" spans="1:4" ht="12" customHeight="1">
      <c r="A22" s="278" t="s">
        <v>131</v>
      </c>
      <c r="B22" s="279">
        <v>224750</v>
      </c>
      <c r="C22" s="279">
        <v>219610</v>
      </c>
      <c r="D22" s="279">
        <f>SUM(D6:D21)</f>
        <v>198049</v>
      </c>
    </row>
    <row r="23" spans="1:4" ht="12" customHeight="1">
      <c r="A23" s="280" t="s">
        <v>383</v>
      </c>
      <c r="B23" s="274">
        <v>244</v>
      </c>
      <c r="C23" s="274">
        <v>240</v>
      </c>
      <c r="D23" s="285">
        <v>243</v>
      </c>
    </row>
    <row r="24" spans="1:4" ht="12" customHeight="1">
      <c r="A24" s="281" t="s">
        <v>384</v>
      </c>
      <c r="B24" s="282">
        <v>921</v>
      </c>
      <c r="C24" s="282">
        <v>915</v>
      </c>
      <c r="D24" s="286">
        <v>815</v>
      </c>
    </row>
    <row r="25" spans="1:4" ht="15" customHeight="1">
      <c r="B25" s="74"/>
      <c r="C25" s="74"/>
      <c r="D25" s="74" t="s">
        <v>299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3"/>
  <sheetViews>
    <sheetView zoomScale="110" zoomScaleNormal="110" workbookViewId="0"/>
  </sheetViews>
  <sheetFormatPr defaultColWidth="8.875" defaultRowHeight="15" customHeight="1"/>
  <cols>
    <col min="1" max="1" width="22.5" style="25" customWidth="1"/>
    <col min="2" max="2" width="15" style="25" customWidth="1"/>
    <col min="3" max="3" width="6.25" style="25" customWidth="1"/>
    <col min="4" max="4" width="15" style="25" customWidth="1"/>
    <col min="5" max="5" width="6.25" style="25" customWidth="1"/>
    <col min="6" max="6" width="15" style="25" customWidth="1"/>
    <col min="7" max="7" width="6.25" style="25" customWidth="1"/>
    <col min="8" max="16384" width="8.875" style="25"/>
  </cols>
  <sheetData>
    <row r="1" spans="1:7" ht="15" customHeight="1">
      <c r="A1" s="377" t="s">
        <v>531</v>
      </c>
    </row>
    <row r="3" spans="1:7" ht="15" customHeight="1">
      <c r="A3" s="24" t="s">
        <v>24</v>
      </c>
    </row>
    <row r="4" spans="1:7" ht="15" customHeight="1">
      <c r="A4" s="26" t="s">
        <v>1</v>
      </c>
      <c r="B4" s="27"/>
      <c r="C4" s="27"/>
      <c r="D4" s="28"/>
      <c r="E4" s="28"/>
      <c r="F4" s="27"/>
      <c r="G4" s="29" t="s">
        <v>25</v>
      </c>
    </row>
    <row r="5" spans="1:7" ht="15" customHeight="1">
      <c r="A5" s="30" t="s">
        <v>26</v>
      </c>
      <c r="B5" s="394" t="s">
        <v>27</v>
      </c>
      <c r="C5" s="395"/>
      <c r="D5" s="394" t="s">
        <v>28</v>
      </c>
      <c r="E5" s="395"/>
      <c r="F5" s="394" t="s">
        <v>6</v>
      </c>
      <c r="G5" s="395"/>
    </row>
    <row r="6" spans="1:7" ht="15" customHeight="1">
      <c r="A6" s="31" t="s">
        <v>29</v>
      </c>
      <c r="B6" s="32">
        <v>2885</v>
      </c>
      <c r="C6" s="33" t="s">
        <v>30</v>
      </c>
      <c r="D6" s="32">
        <v>2940</v>
      </c>
      <c r="E6" s="33" t="s">
        <v>30</v>
      </c>
      <c r="F6" s="32">
        <f>SUM(F7:F22)</f>
        <v>3023</v>
      </c>
      <c r="G6" s="33" t="s">
        <v>31</v>
      </c>
    </row>
    <row r="7" spans="1:7" ht="15" customHeight="1">
      <c r="A7" s="34" t="s">
        <v>32</v>
      </c>
      <c r="B7" s="35">
        <v>2</v>
      </c>
      <c r="C7" s="36">
        <v>15</v>
      </c>
      <c r="D7" s="35">
        <v>7</v>
      </c>
      <c r="E7" s="36">
        <v>14</v>
      </c>
      <c r="F7" s="35">
        <v>3</v>
      </c>
      <c r="G7" s="37">
        <v>14</v>
      </c>
    </row>
    <row r="8" spans="1:7" ht="15" customHeight="1">
      <c r="A8" s="34" t="s">
        <v>33</v>
      </c>
      <c r="B8" s="35">
        <v>894</v>
      </c>
      <c r="C8" s="36">
        <v>1</v>
      </c>
      <c r="D8" s="35">
        <v>850</v>
      </c>
      <c r="E8" s="36">
        <v>1</v>
      </c>
      <c r="F8" s="35">
        <v>907</v>
      </c>
      <c r="G8" s="37">
        <v>1</v>
      </c>
    </row>
    <row r="9" spans="1:7" ht="15" customHeight="1">
      <c r="A9" s="34" t="s">
        <v>34</v>
      </c>
      <c r="B9" s="35">
        <v>32</v>
      </c>
      <c r="C9" s="36">
        <v>11</v>
      </c>
      <c r="D9" s="35">
        <v>32</v>
      </c>
      <c r="E9" s="36">
        <v>11</v>
      </c>
      <c r="F9" s="35">
        <v>21</v>
      </c>
      <c r="G9" s="37">
        <v>12</v>
      </c>
    </row>
    <row r="10" spans="1:7" ht="15" customHeight="1">
      <c r="A10" s="34" t="s">
        <v>35</v>
      </c>
      <c r="B10" s="35">
        <v>20</v>
      </c>
      <c r="C10" s="36">
        <v>13</v>
      </c>
      <c r="D10" s="35">
        <v>19</v>
      </c>
      <c r="E10" s="36">
        <v>13</v>
      </c>
      <c r="F10" s="35">
        <v>20</v>
      </c>
      <c r="G10" s="37">
        <v>13</v>
      </c>
    </row>
    <row r="11" spans="1:7" ht="15" customHeight="1">
      <c r="A11" s="38" t="s">
        <v>36</v>
      </c>
      <c r="B11" s="35">
        <v>474</v>
      </c>
      <c r="C11" s="36">
        <v>2</v>
      </c>
      <c r="D11" s="35">
        <v>484</v>
      </c>
      <c r="E11" s="36">
        <v>2</v>
      </c>
      <c r="F11" s="35">
        <v>502</v>
      </c>
      <c r="G11" s="37">
        <v>2</v>
      </c>
    </row>
    <row r="12" spans="1:7" ht="15" customHeight="1">
      <c r="A12" s="34" t="s">
        <v>37</v>
      </c>
      <c r="B12" s="35">
        <v>175</v>
      </c>
      <c r="C12" s="36">
        <v>4</v>
      </c>
      <c r="D12" s="35">
        <v>211</v>
      </c>
      <c r="E12" s="36">
        <v>4</v>
      </c>
      <c r="F12" s="35">
        <v>175</v>
      </c>
      <c r="G12" s="37">
        <v>5</v>
      </c>
    </row>
    <row r="13" spans="1:7" ht="15" customHeight="1">
      <c r="A13" s="34" t="s">
        <v>38</v>
      </c>
      <c r="B13" s="35">
        <v>43</v>
      </c>
      <c r="C13" s="36">
        <v>10</v>
      </c>
      <c r="D13" s="35">
        <v>33</v>
      </c>
      <c r="E13" s="36">
        <v>10</v>
      </c>
      <c r="F13" s="35">
        <v>47</v>
      </c>
      <c r="G13" s="37">
        <v>9</v>
      </c>
    </row>
    <row r="14" spans="1:7" ht="15" customHeight="1">
      <c r="A14" s="34" t="s">
        <v>39</v>
      </c>
      <c r="B14" s="35">
        <v>254</v>
      </c>
      <c r="C14" s="36">
        <v>3</v>
      </c>
      <c r="D14" s="35">
        <v>242</v>
      </c>
      <c r="E14" s="36">
        <v>3</v>
      </c>
      <c r="F14" s="35">
        <v>199</v>
      </c>
      <c r="G14" s="37">
        <v>3</v>
      </c>
    </row>
    <row r="15" spans="1:7" ht="15" customHeight="1">
      <c r="A15" s="34" t="s">
        <v>40</v>
      </c>
      <c r="B15" s="35">
        <v>31</v>
      </c>
      <c r="C15" s="36">
        <v>12</v>
      </c>
      <c r="D15" s="35">
        <v>29</v>
      </c>
      <c r="E15" s="36">
        <v>12</v>
      </c>
      <c r="F15" s="35">
        <v>39</v>
      </c>
      <c r="G15" s="37">
        <v>10</v>
      </c>
    </row>
    <row r="16" spans="1:7" ht="15" customHeight="1">
      <c r="A16" s="34" t="s">
        <v>41</v>
      </c>
      <c r="B16" s="35">
        <v>4</v>
      </c>
      <c r="C16" s="36">
        <v>14</v>
      </c>
      <c r="D16" s="35">
        <v>1</v>
      </c>
      <c r="E16" s="36">
        <v>15</v>
      </c>
      <c r="F16" s="35">
        <v>2</v>
      </c>
      <c r="G16" s="37">
        <v>15</v>
      </c>
    </row>
    <row r="17" spans="1:7" ht="15" customHeight="1">
      <c r="A17" s="34" t="s">
        <v>42</v>
      </c>
      <c r="B17" s="35">
        <v>46</v>
      </c>
      <c r="C17" s="36">
        <v>9</v>
      </c>
      <c r="D17" s="35">
        <v>44</v>
      </c>
      <c r="E17" s="36">
        <v>9</v>
      </c>
      <c r="F17" s="35">
        <v>38</v>
      </c>
      <c r="G17" s="37">
        <v>11</v>
      </c>
    </row>
    <row r="18" spans="1:7" ht="15" customHeight="1">
      <c r="A18" s="34" t="s">
        <v>43</v>
      </c>
      <c r="B18" s="35">
        <v>47</v>
      </c>
      <c r="C18" s="36">
        <v>8</v>
      </c>
      <c r="D18" s="35">
        <v>50</v>
      </c>
      <c r="E18" s="36">
        <v>8</v>
      </c>
      <c r="F18" s="35">
        <v>67</v>
      </c>
      <c r="G18" s="37">
        <v>7</v>
      </c>
    </row>
    <row r="19" spans="1:7" ht="15" customHeight="1">
      <c r="A19" s="34" t="s">
        <v>44</v>
      </c>
      <c r="B19" s="35">
        <v>151</v>
      </c>
      <c r="C19" s="36">
        <v>5</v>
      </c>
      <c r="D19" s="35">
        <v>181</v>
      </c>
      <c r="E19" s="36">
        <v>5</v>
      </c>
      <c r="F19" s="35">
        <v>189</v>
      </c>
      <c r="G19" s="37">
        <v>4</v>
      </c>
    </row>
    <row r="20" spans="1:7" ht="15" customHeight="1">
      <c r="A20" s="34" t="s">
        <v>45</v>
      </c>
      <c r="B20" s="35">
        <v>52</v>
      </c>
      <c r="C20" s="36">
        <v>7</v>
      </c>
      <c r="D20" s="35">
        <v>67</v>
      </c>
      <c r="E20" s="36">
        <v>6</v>
      </c>
      <c r="F20" s="35">
        <v>70</v>
      </c>
      <c r="G20" s="37">
        <v>6</v>
      </c>
    </row>
    <row r="21" spans="1:7" ht="15" customHeight="1">
      <c r="A21" s="34" t="s">
        <v>46</v>
      </c>
      <c r="B21" s="35">
        <v>54</v>
      </c>
      <c r="C21" s="36">
        <v>6</v>
      </c>
      <c r="D21" s="35">
        <v>59</v>
      </c>
      <c r="E21" s="36">
        <v>7</v>
      </c>
      <c r="F21" s="35">
        <v>62</v>
      </c>
      <c r="G21" s="37">
        <v>8</v>
      </c>
    </row>
    <row r="22" spans="1:7" ht="15" customHeight="1">
      <c r="A22" s="34" t="s">
        <v>47</v>
      </c>
      <c r="B22" s="39">
        <v>606</v>
      </c>
      <c r="C22" s="40" t="s">
        <v>12</v>
      </c>
      <c r="D22" s="39">
        <v>631</v>
      </c>
      <c r="E22" s="40" t="s">
        <v>12</v>
      </c>
      <c r="F22" s="39">
        <v>682</v>
      </c>
      <c r="G22" s="41" t="s">
        <v>12</v>
      </c>
    </row>
    <row r="23" spans="1:7" ht="15" customHeight="1">
      <c r="A23" s="42"/>
      <c r="B23" s="42"/>
      <c r="C23" s="42"/>
      <c r="D23" s="42"/>
      <c r="E23" s="42"/>
      <c r="F23" s="42"/>
      <c r="G23" s="43" t="s">
        <v>23</v>
      </c>
    </row>
  </sheetData>
  <mergeCells count="3">
    <mergeCell ref="B5:C5"/>
    <mergeCell ref="D5:E5"/>
    <mergeCell ref="F5:G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D21"/>
  <sheetViews>
    <sheetView zoomScale="110" zoomScaleNormal="110" workbookViewId="0"/>
  </sheetViews>
  <sheetFormatPr defaultColWidth="8.875" defaultRowHeight="15" customHeight="1"/>
  <cols>
    <col min="1" max="1" width="26.25" style="3" customWidth="1"/>
    <col min="2" max="4" width="20" style="3" customWidth="1"/>
    <col min="5" max="16384" width="8.875" style="3"/>
  </cols>
  <sheetData>
    <row r="1" spans="1:4" ht="15" customHeight="1">
      <c r="A1" s="377" t="s">
        <v>531</v>
      </c>
    </row>
    <row r="3" spans="1:4" ht="15" customHeight="1">
      <c r="A3" s="76" t="s">
        <v>393</v>
      </c>
    </row>
    <row r="4" spans="1:4" ht="15" customHeight="1">
      <c r="A4" s="63"/>
      <c r="B4" s="146"/>
      <c r="C4" s="146"/>
      <c r="D4" s="64" t="s">
        <v>2</v>
      </c>
    </row>
    <row r="5" spans="1:4" ht="15" customHeight="1">
      <c r="A5" s="144" t="s">
        <v>365</v>
      </c>
      <c r="B5" s="6" t="s">
        <v>366</v>
      </c>
      <c r="C5" s="7" t="s">
        <v>386</v>
      </c>
      <c r="D5" s="7" t="s">
        <v>86</v>
      </c>
    </row>
    <row r="6" spans="1:4" ht="12" customHeight="1">
      <c r="A6" s="284" t="s">
        <v>387</v>
      </c>
      <c r="B6" s="274">
        <v>910</v>
      </c>
      <c r="C6" s="274">
        <v>908</v>
      </c>
      <c r="D6" s="274">
        <v>552</v>
      </c>
    </row>
    <row r="7" spans="1:4" ht="12" customHeight="1">
      <c r="A7" s="273" t="s">
        <v>394</v>
      </c>
      <c r="B7" s="274">
        <v>412</v>
      </c>
      <c r="C7" s="274">
        <v>450</v>
      </c>
      <c r="D7" s="274">
        <v>362</v>
      </c>
    </row>
    <row r="8" spans="1:4" ht="12" customHeight="1">
      <c r="A8" s="273" t="s">
        <v>372</v>
      </c>
      <c r="B8" s="274">
        <v>64</v>
      </c>
      <c r="C8" s="274">
        <v>136</v>
      </c>
      <c r="D8" s="274">
        <v>95</v>
      </c>
    </row>
    <row r="9" spans="1:4" ht="12" customHeight="1">
      <c r="A9" s="273" t="s">
        <v>388</v>
      </c>
      <c r="B9" s="274">
        <v>219</v>
      </c>
      <c r="C9" s="274">
        <v>252</v>
      </c>
      <c r="D9" s="274">
        <v>214</v>
      </c>
    </row>
    <row r="10" spans="1:4" ht="12" customHeight="1">
      <c r="A10" s="273" t="s">
        <v>374</v>
      </c>
      <c r="B10" s="274">
        <v>213</v>
      </c>
      <c r="C10" s="274">
        <v>263</v>
      </c>
      <c r="D10" s="274">
        <v>239</v>
      </c>
    </row>
    <row r="11" spans="1:4" ht="12" customHeight="1">
      <c r="A11" s="273" t="s">
        <v>375</v>
      </c>
      <c r="B11" s="274">
        <v>705</v>
      </c>
      <c r="C11" s="274">
        <v>1064</v>
      </c>
      <c r="D11" s="274">
        <v>731</v>
      </c>
    </row>
    <row r="12" spans="1:4" ht="12" customHeight="1">
      <c r="A12" s="273" t="s">
        <v>376</v>
      </c>
      <c r="B12" s="274">
        <v>87</v>
      </c>
      <c r="C12" s="274">
        <v>111</v>
      </c>
      <c r="D12" s="274">
        <v>89</v>
      </c>
    </row>
    <row r="13" spans="1:4" ht="12" customHeight="1">
      <c r="A13" s="273" t="s">
        <v>377</v>
      </c>
      <c r="B13" s="274">
        <v>621</v>
      </c>
      <c r="C13" s="274">
        <v>608</v>
      </c>
      <c r="D13" s="274">
        <v>336</v>
      </c>
    </row>
    <row r="14" spans="1:4" ht="12" customHeight="1">
      <c r="A14" s="273" t="s">
        <v>378</v>
      </c>
      <c r="B14" s="274">
        <v>1</v>
      </c>
      <c r="C14" s="274">
        <v>5</v>
      </c>
      <c r="D14" s="274">
        <v>4</v>
      </c>
    </row>
    <row r="15" spans="1:4" ht="12" customHeight="1">
      <c r="A15" s="273" t="s">
        <v>379</v>
      </c>
      <c r="B15" s="274">
        <v>76</v>
      </c>
      <c r="C15" s="274">
        <v>94</v>
      </c>
      <c r="D15" s="274">
        <v>81</v>
      </c>
    </row>
    <row r="16" spans="1:4" ht="12" customHeight="1">
      <c r="A16" s="273" t="s">
        <v>380</v>
      </c>
      <c r="B16" s="274">
        <v>1</v>
      </c>
      <c r="C16" s="274">
        <v>3</v>
      </c>
      <c r="D16" s="274">
        <v>4</v>
      </c>
    </row>
    <row r="17" spans="1:4" ht="12" customHeight="1">
      <c r="A17" s="273" t="s">
        <v>381</v>
      </c>
      <c r="B17" s="274">
        <v>65</v>
      </c>
      <c r="C17" s="274">
        <v>81</v>
      </c>
      <c r="D17" s="277">
        <v>70</v>
      </c>
    </row>
    <row r="18" spans="1:4" ht="12" customHeight="1">
      <c r="A18" s="273" t="s">
        <v>382</v>
      </c>
      <c r="B18" s="274">
        <v>465</v>
      </c>
      <c r="C18" s="274">
        <v>611</v>
      </c>
      <c r="D18" s="277">
        <v>417</v>
      </c>
    </row>
    <row r="19" spans="1:4" ht="12" customHeight="1">
      <c r="A19" s="273" t="s">
        <v>130</v>
      </c>
      <c r="B19" s="274">
        <v>0</v>
      </c>
      <c r="C19" s="274">
        <v>0</v>
      </c>
      <c r="D19" s="277">
        <v>0</v>
      </c>
    </row>
    <row r="20" spans="1:4" ht="12" customHeight="1">
      <c r="A20" s="287" t="s">
        <v>131</v>
      </c>
      <c r="B20" s="288">
        <v>3839</v>
      </c>
      <c r="C20" s="288">
        <v>4586</v>
      </c>
      <c r="D20" s="288">
        <f>SUM(D6:D19)</f>
        <v>3194</v>
      </c>
    </row>
    <row r="21" spans="1:4" ht="15" customHeight="1">
      <c r="B21" s="74"/>
      <c r="C21" s="74"/>
      <c r="D21" s="74" t="s">
        <v>299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pageSetUpPr fitToPage="1"/>
  </sheetPr>
  <dimension ref="A1:F17"/>
  <sheetViews>
    <sheetView zoomScale="110" zoomScaleNormal="110" workbookViewId="0"/>
  </sheetViews>
  <sheetFormatPr defaultColWidth="8.75" defaultRowHeight="15" customHeight="1"/>
  <cols>
    <col min="1" max="1" width="13.75" style="25" customWidth="1"/>
    <col min="2" max="2" width="15" style="25" customWidth="1"/>
    <col min="3" max="3" width="12.5" style="25" customWidth="1"/>
    <col min="4" max="4" width="20" style="25" customWidth="1"/>
    <col min="5" max="6" width="12.5" style="25" customWidth="1"/>
    <col min="7" max="16384" width="8.75" style="25"/>
  </cols>
  <sheetData>
    <row r="1" spans="1:6" ht="15" customHeight="1">
      <c r="A1" s="377" t="s">
        <v>531</v>
      </c>
    </row>
    <row r="3" spans="1:6" ht="15" customHeight="1">
      <c r="A3" s="173" t="s">
        <v>395</v>
      </c>
      <c r="C3" s="289"/>
      <c r="D3" s="290"/>
      <c r="E3" s="290"/>
      <c r="F3" s="290"/>
    </row>
    <row r="4" spans="1:6" ht="15" customHeight="1">
      <c r="A4" s="178" t="s">
        <v>253</v>
      </c>
    </row>
    <row r="5" spans="1:6" ht="15" customHeight="1">
      <c r="A5" s="291" t="s">
        <v>396</v>
      </c>
      <c r="D5" s="291" t="s">
        <v>397</v>
      </c>
      <c r="F5" s="195" t="s">
        <v>398</v>
      </c>
    </row>
    <row r="6" spans="1:6" ht="15" customHeight="1">
      <c r="A6" s="119" t="s">
        <v>365</v>
      </c>
      <c r="B6" s="103" t="s">
        <v>399</v>
      </c>
      <c r="C6" s="292" t="s">
        <v>400</v>
      </c>
      <c r="D6" s="119" t="s">
        <v>365</v>
      </c>
      <c r="E6" s="104" t="s">
        <v>399</v>
      </c>
      <c r="F6" s="103" t="s">
        <v>400</v>
      </c>
    </row>
    <row r="7" spans="1:6" ht="15" customHeight="1">
      <c r="A7" s="293" t="s">
        <v>401</v>
      </c>
      <c r="B7" s="294">
        <f>SUM(B8:B10)</f>
        <v>11870471974</v>
      </c>
      <c r="C7" s="295"/>
      <c r="D7" s="296" t="s">
        <v>402</v>
      </c>
      <c r="E7" s="294">
        <f>SUM(E8:E11)</f>
        <v>257892120</v>
      </c>
      <c r="F7" s="186"/>
    </row>
    <row r="8" spans="1:6" ht="15" customHeight="1">
      <c r="A8" s="34" t="s">
        <v>403</v>
      </c>
      <c r="B8" s="297">
        <v>9898762047</v>
      </c>
      <c r="C8" s="298">
        <v>21518743</v>
      </c>
      <c r="D8" s="299" t="s">
        <v>404</v>
      </c>
      <c r="E8" s="297">
        <v>0</v>
      </c>
      <c r="F8" s="300"/>
    </row>
    <row r="9" spans="1:6" ht="15" customHeight="1">
      <c r="A9" s="34" t="s">
        <v>405</v>
      </c>
      <c r="B9" s="297">
        <v>1639048533</v>
      </c>
      <c r="C9" s="298">
        <v>6239306</v>
      </c>
      <c r="D9" s="301" t="s">
        <v>406</v>
      </c>
      <c r="E9" s="300">
        <v>200000000</v>
      </c>
      <c r="F9" s="300"/>
    </row>
    <row r="10" spans="1:6" ht="15" customHeight="1">
      <c r="A10" s="34" t="s">
        <v>407</v>
      </c>
      <c r="B10" s="297">
        <v>332661394</v>
      </c>
      <c r="C10" s="300">
        <v>15091</v>
      </c>
      <c r="D10" s="301" t="s">
        <v>408</v>
      </c>
      <c r="E10" s="300">
        <v>34319120</v>
      </c>
      <c r="F10" s="180"/>
    </row>
    <row r="11" spans="1:6" ht="15" customHeight="1">
      <c r="A11" s="302" t="s">
        <v>409</v>
      </c>
      <c r="B11" s="294">
        <f>SUM(B12:B15)</f>
        <v>11556570187</v>
      </c>
      <c r="C11" s="303"/>
      <c r="D11" s="299" t="s">
        <v>410</v>
      </c>
      <c r="E11" s="297">
        <v>23573000</v>
      </c>
      <c r="F11" s="300"/>
    </row>
    <row r="12" spans="1:6" ht="15" customHeight="1">
      <c r="A12" s="34" t="s">
        <v>411</v>
      </c>
      <c r="B12" s="297">
        <v>11269350025</v>
      </c>
      <c r="C12" s="298">
        <v>11137206</v>
      </c>
      <c r="D12" s="304" t="s">
        <v>412</v>
      </c>
      <c r="E12" s="294">
        <f>SUM(E13:E14)</f>
        <v>800664843</v>
      </c>
      <c r="F12" s="69"/>
    </row>
    <row r="13" spans="1:6" ht="15" customHeight="1">
      <c r="A13" s="34" t="s">
        <v>413</v>
      </c>
      <c r="B13" s="297">
        <v>96518838</v>
      </c>
      <c r="C13" s="298">
        <v>0</v>
      </c>
      <c r="D13" s="299" t="s">
        <v>414</v>
      </c>
      <c r="E13" s="297">
        <v>486501129</v>
      </c>
      <c r="F13" s="69">
        <v>1185675</v>
      </c>
    </row>
    <row r="14" spans="1:6" ht="15" customHeight="1">
      <c r="A14" s="34" t="s">
        <v>415</v>
      </c>
      <c r="B14" s="69">
        <v>190701324</v>
      </c>
      <c r="C14" s="298">
        <v>20</v>
      </c>
      <c r="D14" s="299" t="s">
        <v>416</v>
      </c>
      <c r="E14" s="297">
        <v>314163714</v>
      </c>
      <c r="F14" s="69"/>
    </row>
    <row r="15" spans="1:6" ht="15" customHeight="1">
      <c r="A15" s="246" t="s">
        <v>417</v>
      </c>
      <c r="B15" s="305">
        <v>0</v>
      </c>
      <c r="C15" s="305"/>
      <c r="D15" s="306"/>
      <c r="E15" s="305"/>
      <c r="F15" s="307"/>
    </row>
    <row r="16" spans="1:6" ht="15" customHeight="1">
      <c r="A16" s="25" t="s">
        <v>418</v>
      </c>
    </row>
    <row r="17" spans="6:6" ht="15" customHeight="1">
      <c r="F17" s="118" t="s">
        <v>299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pageSetUpPr fitToPage="1"/>
  </sheetPr>
  <dimension ref="A1:E42"/>
  <sheetViews>
    <sheetView zoomScale="110" zoomScaleNormal="110" workbookViewId="0"/>
  </sheetViews>
  <sheetFormatPr defaultColWidth="8.75" defaultRowHeight="15" customHeight="1"/>
  <cols>
    <col min="1" max="1" width="26.25" style="3" customWidth="1"/>
    <col min="2" max="4" width="20" style="3" customWidth="1"/>
    <col min="5" max="5" width="12.5" style="3" bestFit="1" customWidth="1"/>
    <col min="6" max="16384" width="8.75" style="3"/>
  </cols>
  <sheetData>
    <row r="1" spans="1:4" ht="15" customHeight="1">
      <c r="A1" s="377" t="s">
        <v>531</v>
      </c>
    </row>
    <row r="3" spans="1:4" ht="15" customHeight="1">
      <c r="A3" s="76" t="s">
        <v>419</v>
      </c>
    </row>
    <row r="4" spans="1:4" ht="15" customHeight="1">
      <c r="A4" s="63" t="s">
        <v>420</v>
      </c>
      <c r="B4" s="146"/>
      <c r="C4" s="146"/>
      <c r="D4" s="64" t="s">
        <v>421</v>
      </c>
    </row>
    <row r="5" spans="1:4" ht="15" customHeight="1">
      <c r="A5" s="144" t="s">
        <v>422</v>
      </c>
      <c r="B5" s="6" t="s">
        <v>366</v>
      </c>
      <c r="C5" s="7" t="s">
        <v>423</v>
      </c>
      <c r="D5" s="7" t="s">
        <v>86</v>
      </c>
    </row>
    <row r="6" spans="1:4" ht="15" customHeight="1">
      <c r="A6" s="308" t="s">
        <v>424</v>
      </c>
      <c r="B6" s="309">
        <v>11103249916</v>
      </c>
      <c r="C6" s="309">
        <v>11224531246</v>
      </c>
      <c r="D6" s="309">
        <f>SUM(D7:D12)</f>
        <v>11269350025</v>
      </c>
    </row>
    <row r="7" spans="1:4" ht="15" customHeight="1">
      <c r="A7" s="310" t="s">
        <v>425</v>
      </c>
      <c r="B7" s="11">
        <v>6348601995</v>
      </c>
      <c r="C7" s="11">
        <v>6380935279</v>
      </c>
      <c r="D7" s="11">
        <v>6526413559</v>
      </c>
    </row>
    <row r="8" spans="1:4" ht="15" customHeight="1">
      <c r="A8" s="310" t="s">
        <v>426</v>
      </c>
      <c r="B8" s="11">
        <v>2505187298</v>
      </c>
      <c r="C8" s="11">
        <v>2643006454</v>
      </c>
      <c r="D8" s="11">
        <v>2537553503</v>
      </c>
    </row>
    <row r="9" spans="1:4" ht="15" customHeight="1">
      <c r="A9" s="310" t="s">
        <v>427</v>
      </c>
      <c r="B9" s="11">
        <v>1499512970</v>
      </c>
      <c r="C9" s="11">
        <v>1508819468</v>
      </c>
      <c r="D9" s="11">
        <v>1529134253</v>
      </c>
    </row>
    <row r="10" spans="1:4" ht="15" customHeight="1">
      <c r="A10" s="310" t="s">
        <v>428</v>
      </c>
      <c r="B10" s="11">
        <v>701929958</v>
      </c>
      <c r="C10" s="11">
        <v>650348156</v>
      </c>
      <c r="D10" s="11">
        <v>644917980</v>
      </c>
    </row>
    <row r="11" spans="1:4" ht="15" customHeight="1">
      <c r="A11" s="310" t="s">
        <v>429</v>
      </c>
      <c r="B11" s="11">
        <v>17518175</v>
      </c>
      <c r="C11" s="11">
        <v>12278537</v>
      </c>
      <c r="D11" s="11">
        <v>8557533</v>
      </c>
    </row>
    <row r="12" spans="1:4" ht="15" customHeight="1">
      <c r="A12" s="310" t="s">
        <v>430</v>
      </c>
      <c r="B12" s="11">
        <v>30499520</v>
      </c>
      <c r="C12" s="11">
        <v>29143352</v>
      </c>
      <c r="D12" s="11">
        <v>22773197</v>
      </c>
    </row>
    <row r="13" spans="1:4" ht="15" customHeight="1">
      <c r="A13" s="311" t="s">
        <v>431</v>
      </c>
      <c r="B13" s="9">
        <v>110336828</v>
      </c>
      <c r="C13" s="9">
        <v>108253589</v>
      </c>
      <c r="D13" s="9">
        <f>SUM(D14:D16)</f>
        <v>96518838</v>
      </c>
    </row>
    <row r="14" spans="1:4" ht="15" customHeight="1">
      <c r="A14" s="310" t="s">
        <v>432</v>
      </c>
      <c r="B14" s="11">
        <v>82752353</v>
      </c>
      <c r="C14" s="11">
        <v>73596222</v>
      </c>
      <c r="D14" s="11">
        <v>63472666</v>
      </c>
    </row>
    <row r="15" spans="1:4" ht="15" customHeight="1">
      <c r="A15" s="310" t="s">
        <v>433</v>
      </c>
      <c r="B15" s="11">
        <v>27251392</v>
      </c>
      <c r="C15" s="11">
        <v>28425127</v>
      </c>
      <c r="D15" s="11">
        <v>30392663</v>
      </c>
    </row>
    <row r="16" spans="1:4" ht="15" customHeight="1">
      <c r="A16" s="310" t="s">
        <v>434</v>
      </c>
      <c r="B16" s="11">
        <v>333083</v>
      </c>
      <c r="C16" s="11">
        <v>6232240</v>
      </c>
      <c r="D16" s="11">
        <v>2653509</v>
      </c>
    </row>
    <row r="17" spans="1:5" ht="15" customHeight="1">
      <c r="A17" s="311" t="s">
        <v>435</v>
      </c>
      <c r="B17" s="9">
        <v>7625166</v>
      </c>
      <c r="C17" s="9">
        <v>6211384</v>
      </c>
      <c r="D17" s="9">
        <f>D18+D19</f>
        <v>190701324</v>
      </c>
    </row>
    <row r="18" spans="1:5" ht="15" customHeight="1">
      <c r="A18" s="310" t="s">
        <v>436</v>
      </c>
      <c r="B18" s="11">
        <v>7625166</v>
      </c>
      <c r="C18" s="11">
        <v>6211384</v>
      </c>
      <c r="D18" s="11">
        <v>6701324</v>
      </c>
    </row>
    <row r="19" spans="1:5" ht="15" customHeight="1">
      <c r="A19" s="310" t="s">
        <v>437</v>
      </c>
      <c r="B19" s="11">
        <v>0</v>
      </c>
      <c r="C19" s="11">
        <v>0</v>
      </c>
      <c r="D19" s="11">
        <v>184000000</v>
      </c>
    </row>
    <row r="20" spans="1:5" ht="15" customHeight="1">
      <c r="A20" s="311" t="s">
        <v>438</v>
      </c>
      <c r="B20" s="312" t="s">
        <v>12</v>
      </c>
      <c r="C20" s="312" t="s">
        <v>12</v>
      </c>
      <c r="D20" s="312">
        <v>313901787</v>
      </c>
      <c r="E20" s="87"/>
    </row>
    <row r="21" spans="1:5" ht="15" customHeight="1">
      <c r="A21" s="313" t="s">
        <v>439</v>
      </c>
      <c r="B21" s="176">
        <v>11221211910</v>
      </c>
      <c r="C21" s="176">
        <v>11338996219</v>
      </c>
      <c r="D21" s="176">
        <f>SUM(D6,D13,D17,D20)</f>
        <v>11870471974</v>
      </c>
    </row>
    <row r="23" spans="1:5" ht="15" customHeight="1">
      <c r="A23" s="63" t="s">
        <v>440</v>
      </c>
    </row>
    <row r="24" spans="1:5" ht="15" customHeight="1">
      <c r="A24" s="144" t="s">
        <v>441</v>
      </c>
      <c r="B24" s="6" t="s">
        <v>366</v>
      </c>
      <c r="C24" s="7" t="s">
        <v>442</v>
      </c>
      <c r="D24" s="7" t="s">
        <v>443</v>
      </c>
    </row>
    <row r="25" spans="1:5" ht="15" customHeight="1">
      <c r="A25" s="308" t="s">
        <v>444</v>
      </c>
      <c r="B25" s="309">
        <v>10643822845</v>
      </c>
      <c r="C25" s="309">
        <v>10607791395</v>
      </c>
      <c r="D25" s="309">
        <f>SUM(D26:D29)</f>
        <v>9898762047</v>
      </c>
    </row>
    <row r="26" spans="1:5" ht="15" customHeight="1">
      <c r="A26" s="310" t="s">
        <v>445</v>
      </c>
      <c r="B26" s="11">
        <v>6959740227</v>
      </c>
      <c r="C26" s="11">
        <v>6790379613</v>
      </c>
      <c r="D26" s="11">
        <v>6209787103</v>
      </c>
    </row>
    <row r="27" spans="1:5" ht="15" customHeight="1">
      <c r="A27" s="310" t="s">
        <v>446</v>
      </c>
      <c r="B27" s="11">
        <v>2738544998</v>
      </c>
      <c r="C27" s="11">
        <v>2870245453</v>
      </c>
      <c r="D27" s="11">
        <v>2762756178</v>
      </c>
    </row>
    <row r="28" spans="1:5" ht="15" customHeight="1">
      <c r="A28" s="310" t="s">
        <v>447</v>
      </c>
      <c r="B28" s="11">
        <v>750000000</v>
      </c>
      <c r="C28" s="11">
        <v>770000000</v>
      </c>
      <c r="D28" s="11">
        <v>770000000</v>
      </c>
    </row>
    <row r="29" spans="1:5" ht="15" customHeight="1">
      <c r="A29" s="310" t="s">
        <v>448</v>
      </c>
      <c r="B29" s="11">
        <v>195537620</v>
      </c>
      <c r="C29" s="11">
        <v>177166329</v>
      </c>
      <c r="D29" s="11">
        <v>156218766</v>
      </c>
    </row>
    <row r="30" spans="1:5" ht="15" customHeight="1">
      <c r="A30" s="311" t="s">
        <v>449</v>
      </c>
      <c r="B30" s="9">
        <v>478623423</v>
      </c>
      <c r="C30" s="9">
        <v>496042247</v>
      </c>
      <c r="D30" s="9">
        <f>SUM(D31:D36)</f>
        <v>1639048533</v>
      </c>
    </row>
    <row r="31" spans="1:5" ht="15" customHeight="1">
      <c r="A31" s="310" t="s">
        <v>450</v>
      </c>
      <c r="B31" s="11">
        <v>7552</v>
      </c>
      <c r="C31" s="11">
        <v>8875</v>
      </c>
      <c r="D31" s="11">
        <v>8278</v>
      </c>
    </row>
    <row r="32" spans="1:5" ht="15" customHeight="1">
      <c r="A32" s="310" t="s">
        <v>447</v>
      </c>
      <c r="B32" s="11">
        <v>350000000</v>
      </c>
      <c r="C32" s="11">
        <v>330000000</v>
      </c>
      <c r="D32" s="11">
        <v>330000000</v>
      </c>
    </row>
    <row r="33" spans="1:4" ht="15" customHeight="1">
      <c r="A33" s="310" t="s">
        <v>451</v>
      </c>
      <c r="B33" s="11">
        <v>0</v>
      </c>
      <c r="C33" s="11">
        <v>0</v>
      </c>
      <c r="D33" s="11">
        <v>10921000</v>
      </c>
    </row>
    <row r="34" spans="1:4" ht="15" customHeight="1">
      <c r="A34" s="310" t="s">
        <v>452</v>
      </c>
      <c r="B34" s="11">
        <v>11515000</v>
      </c>
      <c r="C34" s="11">
        <v>10502000</v>
      </c>
      <c r="D34" s="11">
        <v>1165369000</v>
      </c>
    </row>
    <row r="35" spans="1:4" ht="15" customHeight="1">
      <c r="A35" s="310" t="s">
        <v>453</v>
      </c>
      <c r="B35" s="11">
        <v>19960748</v>
      </c>
      <c r="C35" s="11">
        <v>64235354</v>
      </c>
      <c r="D35" s="11">
        <v>59830666</v>
      </c>
    </row>
    <row r="36" spans="1:4" ht="15" customHeight="1">
      <c r="A36" s="310" t="s">
        <v>454</v>
      </c>
      <c r="B36" s="11">
        <v>97140123</v>
      </c>
      <c r="C36" s="11">
        <v>91296018</v>
      </c>
      <c r="D36" s="11">
        <v>72919589</v>
      </c>
    </row>
    <row r="37" spans="1:4" ht="15" customHeight="1">
      <c r="A37" s="311" t="s">
        <v>455</v>
      </c>
      <c r="B37" s="9">
        <v>1196187</v>
      </c>
      <c r="C37" s="9">
        <v>148170250</v>
      </c>
      <c r="D37" s="9">
        <f>SUM(D38:D39)</f>
        <v>332661394</v>
      </c>
    </row>
    <row r="38" spans="1:4" ht="15" customHeight="1">
      <c r="A38" s="314" t="s">
        <v>456</v>
      </c>
      <c r="B38" s="11">
        <v>1196187</v>
      </c>
      <c r="C38" s="11">
        <v>148170250</v>
      </c>
      <c r="D38" s="11">
        <v>148661394</v>
      </c>
    </row>
    <row r="39" spans="1:4" ht="15" customHeight="1">
      <c r="A39" s="310" t="s">
        <v>457</v>
      </c>
      <c r="B39" s="11"/>
      <c r="C39" s="11"/>
      <c r="D39" s="11">
        <v>184000000</v>
      </c>
    </row>
    <row r="40" spans="1:4" ht="15" customHeight="1">
      <c r="A40" s="311" t="s">
        <v>458</v>
      </c>
      <c r="B40" s="9">
        <v>97569455</v>
      </c>
      <c r="C40" s="9">
        <v>86992327</v>
      </c>
      <c r="D40" s="9">
        <v>0</v>
      </c>
    </row>
    <row r="41" spans="1:4" ht="15" customHeight="1">
      <c r="A41" s="313" t="s">
        <v>439</v>
      </c>
      <c r="B41" s="176">
        <v>11221211910</v>
      </c>
      <c r="C41" s="176">
        <v>11338996219</v>
      </c>
      <c r="D41" s="176">
        <f>SUM(D25,D30,D37,D40)</f>
        <v>11870471974</v>
      </c>
    </row>
    <row r="42" spans="1:4" ht="15" customHeight="1">
      <c r="B42" s="74"/>
      <c r="C42" s="74"/>
      <c r="D42" s="74" t="s">
        <v>459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fitToHeight="0" orientation="portrait" cellComments="atEnd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pageSetUpPr fitToPage="1"/>
  </sheetPr>
  <dimension ref="A1:G12"/>
  <sheetViews>
    <sheetView zoomScale="110" zoomScaleNormal="110" workbookViewId="0"/>
  </sheetViews>
  <sheetFormatPr defaultColWidth="8.875" defaultRowHeight="15" customHeight="1"/>
  <cols>
    <col min="1" max="1" width="11.25" style="3" customWidth="1"/>
    <col min="2" max="7" width="12.5" style="3" customWidth="1"/>
    <col min="8" max="16384" width="8.875" style="3"/>
  </cols>
  <sheetData>
    <row r="1" spans="1:7" ht="15" customHeight="1">
      <c r="A1" s="377" t="s">
        <v>531</v>
      </c>
    </row>
    <row r="3" spans="1:7" ht="15" customHeight="1">
      <c r="A3" s="76" t="s">
        <v>460</v>
      </c>
    </row>
    <row r="4" spans="1:7" ht="15" customHeight="1">
      <c r="A4" s="46" t="s">
        <v>461</v>
      </c>
      <c r="B4" s="63"/>
    </row>
    <row r="5" spans="1:7" ht="15" customHeight="1">
      <c r="A5" s="506" t="s">
        <v>462</v>
      </c>
      <c r="B5" s="149" t="s">
        <v>463</v>
      </c>
      <c r="C5" s="149" t="s">
        <v>464</v>
      </c>
      <c r="D5" s="149" t="s">
        <v>465</v>
      </c>
      <c r="E5" s="149" t="s">
        <v>464</v>
      </c>
      <c r="F5" s="131" t="s">
        <v>466</v>
      </c>
      <c r="G5" s="131"/>
    </row>
    <row r="6" spans="1:7" ht="15" customHeight="1">
      <c r="A6" s="507"/>
      <c r="B6" s="315" t="s">
        <v>467</v>
      </c>
      <c r="C6" s="315" t="s">
        <v>468</v>
      </c>
      <c r="D6" s="315" t="s">
        <v>469</v>
      </c>
      <c r="E6" s="315" t="s">
        <v>468</v>
      </c>
      <c r="F6" s="97" t="s">
        <v>470</v>
      </c>
      <c r="G6" s="7" t="s">
        <v>471</v>
      </c>
    </row>
    <row r="7" spans="1:7" ht="15" customHeight="1">
      <c r="A7" s="316" t="s">
        <v>472</v>
      </c>
      <c r="B7" s="69">
        <v>82337</v>
      </c>
      <c r="C7" s="317">
        <v>24.24</v>
      </c>
      <c r="D7" s="70">
        <v>50787</v>
      </c>
      <c r="E7" s="317">
        <v>34.119999999999997</v>
      </c>
      <c r="F7" s="70">
        <v>81240</v>
      </c>
      <c r="G7" s="70">
        <v>1097</v>
      </c>
    </row>
    <row r="8" spans="1:7" ht="15" customHeight="1">
      <c r="A8" s="318">
        <v>29</v>
      </c>
      <c r="B8" s="69">
        <v>77890</v>
      </c>
      <c r="C8" s="317">
        <v>22.84</v>
      </c>
      <c r="D8" s="70">
        <v>49051</v>
      </c>
      <c r="E8" s="317">
        <v>32.44</v>
      </c>
      <c r="F8" s="70">
        <v>77421</v>
      </c>
      <c r="G8" s="70">
        <v>469</v>
      </c>
    </row>
    <row r="9" spans="1:7" ht="15" customHeight="1">
      <c r="A9" s="318">
        <v>30</v>
      </c>
      <c r="B9" s="69">
        <v>73951</v>
      </c>
      <c r="C9" s="317">
        <v>21.54</v>
      </c>
      <c r="D9" s="70">
        <v>47427</v>
      </c>
      <c r="E9" s="317">
        <v>30.81</v>
      </c>
      <c r="F9" s="70">
        <v>73864</v>
      </c>
      <c r="G9" s="70">
        <v>87</v>
      </c>
    </row>
    <row r="10" spans="1:7" ht="15" customHeight="1">
      <c r="A10" s="318" t="s">
        <v>61</v>
      </c>
      <c r="B10" s="69">
        <v>70855</v>
      </c>
      <c r="C10" s="317">
        <v>20.56</v>
      </c>
      <c r="D10" s="70">
        <v>46408</v>
      </c>
      <c r="E10" s="317">
        <v>29.66</v>
      </c>
      <c r="F10" s="70">
        <v>70848</v>
      </c>
      <c r="G10" s="70">
        <v>7</v>
      </c>
    </row>
    <row r="11" spans="1:7" ht="15" customHeight="1">
      <c r="A11" s="319">
        <v>2</v>
      </c>
      <c r="B11" s="99">
        <v>69532</v>
      </c>
      <c r="C11" s="320">
        <v>20.13</v>
      </c>
      <c r="D11" s="100">
        <v>46090</v>
      </c>
      <c r="E11" s="320">
        <v>29.03</v>
      </c>
      <c r="F11" s="100">
        <v>69532</v>
      </c>
      <c r="G11" s="100">
        <v>0</v>
      </c>
    </row>
    <row r="12" spans="1:7" ht="15" customHeight="1">
      <c r="G12" s="74" t="s">
        <v>473</v>
      </c>
    </row>
  </sheetData>
  <mergeCells count="1">
    <mergeCell ref="A5:A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G45"/>
  <sheetViews>
    <sheetView zoomScale="110" zoomScaleNormal="110" workbookViewId="0"/>
  </sheetViews>
  <sheetFormatPr defaultColWidth="8.75" defaultRowHeight="15.75" customHeight="1"/>
  <cols>
    <col min="1" max="1" width="18.75" style="323" customWidth="1"/>
    <col min="2" max="7" width="11.25" style="323" customWidth="1"/>
    <col min="8" max="16384" width="8.75" style="323"/>
  </cols>
  <sheetData>
    <row r="1" spans="1:7" s="25" customFormat="1" ht="15" customHeight="1">
      <c r="A1" s="377" t="s">
        <v>531</v>
      </c>
    </row>
    <row r="2" spans="1:7" s="25" customFormat="1" ht="15" customHeight="1"/>
    <row r="3" spans="1:7" ht="15" customHeight="1">
      <c r="A3" s="321" t="s">
        <v>474</v>
      </c>
      <c r="B3" s="322"/>
      <c r="C3" s="322"/>
      <c r="D3" s="322"/>
    </row>
    <row r="4" spans="1:7" ht="15" customHeight="1">
      <c r="A4" s="26" t="s">
        <v>475</v>
      </c>
      <c r="B4" s="291"/>
      <c r="C4" s="291"/>
      <c r="D4" s="291"/>
    </row>
    <row r="5" spans="1:7" ht="15" customHeight="1">
      <c r="A5" s="508" t="s">
        <v>476</v>
      </c>
      <c r="B5" s="510" t="s">
        <v>477</v>
      </c>
      <c r="C5" s="511"/>
      <c r="D5" s="510" t="s">
        <v>86</v>
      </c>
      <c r="E5" s="511"/>
      <c r="F5" s="510" t="s">
        <v>478</v>
      </c>
      <c r="G5" s="511"/>
    </row>
    <row r="6" spans="1:7" ht="15" customHeight="1">
      <c r="A6" s="509"/>
      <c r="B6" s="324" t="s">
        <v>479</v>
      </c>
      <c r="C6" s="324" t="s">
        <v>480</v>
      </c>
      <c r="D6" s="324" t="s">
        <v>479</v>
      </c>
      <c r="E6" s="324" t="s">
        <v>480</v>
      </c>
      <c r="F6" s="324" t="s">
        <v>479</v>
      </c>
      <c r="G6" s="325" t="s">
        <v>480</v>
      </c>
    </row>
    <row r="7" spans="1:7" ht="15" customHeight="1">
      <c r="A7" s="326" t="s">
        <v>481</v>
      </c>
      <c r="B7" s="327" t="s">
        <v>482</v>
      </c>
      <c r="C7" s="328">
        <v>8.2000000000000003E-2</v>
      </c>
      <c r="D7" s="329" t="s">
        <v>483</v>
      </c>
      <c r="E7" s="328">
        <v>8.2000000000000003E-2</v>
      </c>
      <c r="F7" s="329" t="s">
        <v>484</v>
      </c>
      <c r="G7" s="328">
        <v>8.2000000000000003E-2</v>
      </c>
    </row>
    <row r="8" spans="1:7" ht="15" customHeight="1">
      <c r="A8" s="330" t="s">
        <v>485</v>
      </c>
      <c r="B8" s="331" t="s">
        <v>486</v>
      </c>
      <c r="C8" s="332">
        <v>26500</v>
      </c>
      <c r="D8" s="333" t="s">
        <v>487</v>
      </c>
      <c r="E8" s="332">
        <v>26500</v>
      </c>
      <c r="F8" s="333" t="s">
        <v>488</v>
      </c>
      <c r="G8" s="332">
        <v>26500</v>
      </c>
    </row>
    <row r="9" spans="1:7" ht="15" customHeight="1">
      <c r="A9" s="334"/>
      <c r="B9" s="334"/>
      <c r="C9" s="334"/>
      <c r="D9" s="334"/>
      <c r="E9" s="334"/>
      <c r="F9" s="334"/>
      <c r="G9" s="334"/>
    </row>
    <row r="10" spans="1:7" ht="15" customHeight="1">
      <c r="A10" s="335" t="s">
        <v>489</v>
      </c>
      <c r="B10" s="336"/>
      <c r="C10" s="334"/>
      <c r="D10" s="334"/>
      <c r="E10" s="337"/>
      <c r="F10" s="334"/>
      <c r="G10" s="337"/>
    </row>
    <row r="11" spans="1:7" ht="15" customHeight="1">
      <c r="A11" s="508" t="s">
        <v>476</v>
      </c>
      <c r="B11" s="510" t="s">
        <v>477</v>
      </c>
      <c r="C11" s="511"/>
      <c r="D11" s="510" t="s">
        <v>86</v>
      </c>
      <c r="E11" s="511"/>
      <c r="F11" s="510" t="s">
        <v>478</v>
      </c>
      <c r="G11" s="511"/>
    </row>
    <row r="12" spans="1:7" ht="15" customHeight="1">
      <c r="A12" s="509"/>
      <c r="B12" s="324" t="s">
        <v>479</v>
      </c>
      <c r="C12" s="324" t="s">
        <v>480</v>
      </c>
      <c r="D12" s="324" t="s">
        <v>479</v>
      </c>
      <c r="E12" s="324" t="s">
        <v>480</v>
      </c>
      <c r="F12" s="324" t="s">
        <v>479</v>
      </c>
      <c r="G12" s="325" t="s">
        <v>480</v>
      </c>
    </row>
    <row r="13" spans="1:7" ht="15" customHeight="1">
      <c r="A13" s="326" t="s">
        <v>481</v>
      </c>
      <c r="B13" s="329" t="s">
        <v>490</v>
      </c>
      <c r="C13" s="328">
        <v>1.9E-2</v>
      </c>
      <c r="D13" s="329" t="s">
        <v>491</v>
      </c>
      <c r="E13" s="328">
        <v>1.9E-2</v>
      </c>
      <c r="F13" s="329" t="s">
        <v>492</v>
      </c>
      <c r="G13" s="328">
        <v>1.9E-2</v>
      </c>
    </row>
    <row r="14" spans="1:7" ht="15" customHeight="1">
      <c r="A14" s="330" t="s">
        <v>485</v>
      </c>
      <c r="B14" s="333" t="s">
        <v>493</v>
      </c>
      <c r="C14" s="332">
        <v>9500</v>
      </c>
      <c r="D14" s="333" t="s">
        <v>494</v>
      </c>
      <c r="E14" s="332">
        <v>9500</v>
      </c>
      <c r="F14" s="333" t="s">
        <v>495</v>
      </c>
      <c r="G14" s="332">
        <v>9500</v>
      </c>
    </row>
    <row r="15" spans="1:7" ht="15" customHeight="1">
      <c r="A15" s="337"/>
      <c r="B15" s="337"/>
      <c r="C15" s="337"/>
      <c r="D15" s="338"/>
      <c r="E15" s="337"/>
      <c r="F15" s="337"/>
      <c r="G15" s="337"/>
    </row>
    <row r="16" spans="1:7" ht="15" customHeight="1">
      <c r="A16" s="335" t="s">
        <v>496</v>
      </c>
      <c r="B16" s="334"/>
      <c r="C16" s="334"/>
      <c r="D16" s="334"/>
      <c r="E16" s="337"/>
      <c r="F16" s="334"/>
      <c r="G16" s="337"/>
    </row>
    <row r="17" spans="1:7" ht="15" customHeight="1">
      <c r="A17" s="508" t="s">
        <v>476</v>
      </c>
      <c r="B17" s="510" t="s">
        <v>477</v>
      </c>
      <c r="C17" s="511"/>
      <c r="D17" s="510" t="s">
        <v>86</v>
      </c>
      <c r="E17" s="511"/>
      <c r="F17" s="510" t="s">
        <v>478</v>
      </c>
      <c r="G17" s="511"/>
    </row>
    <row r="18" spans="1:7" ht="15" customHeight="1">
      <c r="A18" s="509"/>
      <c r="B18" s="324" t="s">
        <v>479</v>
      </c>
      <c r="C18" s="324" t="s">
        <v>480</v>
      </c>
      <c r="D18" s="324" t="s">
        <v>479</v>
      </c>
      <c r="E18" s="324" t="s">
        <v>480</v>
      </c>
      <c r="F18" s="324" t="s">
        <v>479</v>
      </c>
      <c r="G18" s="325" t="s">
        <v>480</v>
      </c>
    </row>
    <row r="19" spans="1:7" ht="15" customHeight="1">
      <c r="A19" s="326" t="s">
        <v>481</v>
      </c>
      <c r="B19" s="329" t="s">
        <v>497</v>
      </c>
      <c r="C19" s="328">
        <v>2.1999999999999999E-2</v>
      </c>
      <c r="D19" s="329" t="s">
        <v>498</v>
      </c>
      <c r="E19" s="328">
        <v>2.1999999999999999E-2</v>
      </c>
      <c r="F19" s="329" t="s">
        <v>499</v>
      </c>
      <c r="G19" s="328">
        <v>2.1999999999999999E-2</v>
      </c>
    </row>
    <row r="20" spans="1:7" ht="15" customHeight="1">
      <c r="A20" s="330" t="s">
        <v>485</v>
      </c>
      <c r="B20" s="333" t="s">
        <v>500</v>
      </c>
      <c r="C20" s="332">
        <v>9000</v>
      </c>
      <c r="D20" s="333" t="s">
        <v>501</v>
      </c>
      <c r="E20" s="332">
        <v>9000</v>
      </c>
      <c r="F20" s="333" t="s">
        <v>502</v>
      </c>
      <c r="G20" s="332">
        <v>9000</v>
      </c>
    </row>
    <row r="21" spans="1:7" ht="15" customHeight="1">
      <c r="A21" s="337" t="s">
        <v>503</v>
      </c>
      <c r="B21" s="337"/>
      <c r="C21" s="337"/>
      <c r="D21" s="337"/>
      <c r="E21" s="337"/>
      <c r="F21" s="337"/>
      <c r="G21" s="339" t="s">
        <v>504</v>
      </c>
    </row>
    <row r="22" spans="1:7" ht="15.75" customHeight="1">
      <c r="A22" s="337"/>
      <c r="B22" s="337"/>
      <c r="C22" s="337"/>
      <c r="D22" s="337"/>
      <c r="E22" s="337"/>
      <c r="F22" s="337"/>
      <c r="G22" s="337"/>
    </row>
    <row r="23" spans="1:7" ht="15.75" customHeight="1">
      <c r="A23" s="337"/>
      <c r="B23" s="337"/>
      <c r="C23" s="337"/>
      <c r="D23" s="337"/>
      <c r="E23" s="337"/>
      <c r="F23" s="337"/>
      <c r="G23" s="337"/>
    </row>
    <row r="24" spans="1:7" ht="15.75" customHeight="1">
      <c r="A24" s="337"/>
      <c r="B24" s="337"/>
      <c r="C24" s="337"/>
      <c r="D24" s="337"/>
      <c r="E24" s="337"/>
      <c r="F24" s="337"/>
      <c r="G24" s="337"/>
    </row>
    <row r="25" spans="1:7" ht="15.75" customHeight="1">
      <c r="A25" s="337"/>
      <c r="B25" s="337"/>
      <c r="C25" s="337"/>
      <c r="D25" s="337"/>
      <c r="E25" s="337"/>
      <c r="F25" s="337"/>
      <c r="G25" s="337"/>
    </row>
    <row r="26" spans="1:7" ht="15.75" customHeight="1">
      <c r="A26" s="337"/>
      <c r="B26" s="337"/>
      <c r="C26" s="337"/>
      <c r="D26" s="337"/>
      <c r="E26" s="337"/>
      <c r="F26" s="337"/>
      <c r="G26" s="337"/>
    </row>
    <row r="27" spans="1:7" ht="15.75" customHeight="1">
      <c r="A27" s="337"/>
      <c r="B27" s="337"/>
      <c r="C27" s="337"/>
      <c r="D27" s="337"/>
      <c r="E27" s="337"/>
      <c r="F27" s="337"/>
      <c r="G27" s="337"/>
    </row>
    <row r="28" spans="1:7" ht="15.75" customHeight="1">
      <c r="A28" s="337"/>
      <c r="B28" s="337"/>
      <c r="C28" s="337"/>
      <c r="D28" s="337"/>
      <c r="E28" s="337"/>
      <c r="F28" s="337"/>
      <c r="G28" s="337"/>
    </row>
    <row r="29" spans="1:7" ht="15.75" customHeight="1">
      <c r="A29" s="337"/>
      <c r="B29" s="337"/>
      <c r="C29" s="337"/>
      <c r="D29" s="337"/>
      <c r="E29" s="337"/>
      <c r="F29" s="337"/>
      <c r="G29" s="337"/>
    </row>
    <row r="30" spans="1:7" ht="15.75" customHeight="1">
      <c r="A30" s="337"/>
      <c r="B30" s="337"/>
      <c r="C30" s="337"/>
      <c r="D30" s="337"/>
      <c r="E30" s="337"/>
      <c r="F30" s="337"/>
      <c r="G30" s="337"/>
    </row>
    <row r="31" spans="1:7" ht="15.75" customHeight="1">
      <c r="A31" s="337"/>
      <c r="B31" s="337"/>
      <c r="C31" s="337"/>
      <c r="D31" s="337"/>
      <c r="E31" s="337"/>
      <c r="F31" s="337"/>
      <c r="G31" s="337"/>
    </row>
    <row r="32" spans="1:7" ht="15.75" customHeight="1">
      <c r="A32" s="337"/>
      <c r="B32" s="337"/>
      <c r="C32" s="337"/>
      <c r="D32" s="337"/>
      <c r="E32" s="337"/>
      <c r="F32" s="337"/>
      <c r="G32" s="337"/>
    </row>
    <row r="33" spans="1:7" ht="15.75" customHeight="1">
      <c r="A33" s="337"/>
      <c r="B33" s="337"/>
      <c r="C33" s="337"/>
      <c r="D33" s="337"/>
      <c r="E33" s="337"/>
      <c r="F33" s="337"/>
      <c r="G33" s="337"/>
    </row>
    <row r="34" spans="1:7" ht="15.75" customHeight="1">
      <c r="A34" s="337"/>
      <c r="B34" s="337"/>
      <c r="C34" s="337"/>
      <c r="D34" s="337"/>
      <c r="E34" s="337"/>
      <c r="F34" s="337"/>
      <c r="G34" s="337"/>
    </row>
    <row r="35" spans="1:7" ht="15.75" customHeight="1">
      <c r="A35" s="337"/>
      <c r="B35" s="337"/>
      <c r="C35" s="337"/>
      <c r="D35" s="337"/>
      <c r="E35" s="337"/>
      <c r="F35" s="337"/>
      <c r="G35" s="337"/>
    </row>
    <row r="36" spans="1:7" ht="15.75" customHeight="1">
      <c r="A36" s="337"/>
      <c r="B36" s="337"/>
      <c r="C36" s="337"/>
      <c r="D36" s="337"/>
      <c r="E36" s="337"/>
      <c r="F36" s="337"/>
      <c r="G36" s="337"/>
    </row>
    <row r="37" spans="1:7" ht="15.75" customHeight="1">
      <c r="A37" s="337"/>
      <c r="B37" s="337"/>
      <c r="C37" s="337"/>
      <c r="D37" s="337"/>
      <c r="E37" s="337"/>
      <c r="F37" s="337"/>
      <c r="G37" s="337"/>
    </row>
    <row r="38" spans="1:7" ht="15.75" customHeight="1">
      <c r="A38" s="337"/>
      <c r="B38" s="337"/>
      <c r="C38" s="337"/>
      <c r="D38" s="337"/>
      <c r="E38" s="337"/>
      <c r="F38" s="337"/>
      <c r="G38" s="337"/>
    </row>
    <row r="39" spans="1:7" ht="15.75" customHeight="1">
      <c r="A39" s="337"/>
      <c r="B39" s="337"/>
      <c r="C39" s="337"/>
      <c r="D39" s="337"/>
      <c r="E39" s="337"/>
      <c r="F39" s="337"/>
      <c r="G39" s="337"/>
    </row>
    <row r="40" spans="1:7" ht="15.75" customHeight="1">
      <c r="A40" s="337"/>
      <c r="B40" s="337"/>
      <c r="C40" s="337"/>
      <c r="D40" s="337"/>
      <c r="E40" s="337"/>
      <c r="F40" s="337"/>
      <c r="G40" s="337"/>
    </row>
    <row r="41" spans="1:7" ht="15.75" customHeight="1">
      <c r="A41" s="337"/>
      <c r="B41" s="337"/>
      <c r="C41" s="337"/>
      <c r="D41" s="337"/>
      <c r="E41" s="337"/>
      <c r="F41" s="337"/>
      <c r="G41" s="337"/>
    </row>
    <row r="42" spans="1:7" ht="15.75" customHeight="1">
      <c r="A42" s="337"/>
      <c r="B42" s="337"/>
      <c r="C42" s="337"/>
      <c r="D42" s="337"/>
      <c r="E42" s="337"/>
      <c r="F42" s="337"/>
      <c r="G42" s="337"/>
    </row>
    <row r="43" spans="1:7" ht="15.75" customHeight="1">
      <c r="A43" s="337"/>
      <c r="B43" s="337"/>
      <c r="C43" s="337"/>
      <c r="D43" s="337"/>
      <c r="E43" s="337"/>
      <c r="F43" s="337"/>
      <c r="G43" s="337"/>
    </row>
    <row r="44" spans="1:7" ht="15.75" customHeight="1">
      <c r="A44" s="337"/>
      <c r="B44" s="337"/>
      <c r="C44" s="337"/>
      <c r="D44" s="337"/>
      <c r="E44" s="337"/>
      <c r="F44" s="337"/>
      <c r="G44" s="337"/>
    </row>
    <row r="45" spans="1:7" ht="15.75" customHeight="1">
      <c r="A45" s="337"/>
      <c r="B45" s="337"/>
      <c r="C45" s="337"/>
      <c r="D45" s="337"/>
      <c r="E45" s="337"/>
      <c r="F45" s="337"/>
      <c r="G45" s="337"/>
    </row>
  </sheetData>
  <mergeCells count="12">
    <mergeCell ref="A17:A18"/>
    <mergeCell ref="B17:C17"/>
    <mergeCell ref="D17:E17"/>
    <mergeCell ref="F17:G17"/>
    <mergeCell ref="A5:A6"/>
    <mergeCell ref="B5:C5"/>
    <mergeCell ref="D5:E5"/>
    <mergeCell ref="F5:G5"/>
    <mergeCell ref="A11:A12"/>
    <mergeCell ref="B11:C11"/>
    <mergeCell ref="D11:E11"/>
    <mergeCell ref="F11:G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2" orientation="portrait" cellComments="atEnd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pageSetUpPr fitToPage="1"/>
  </sheetPr>
  <dimension ref="A1:E13"/>
  <sheetViews>
    <sheetView zoomScale="110" zoomScaleNormal="110" workbookViewId="0"/>
  </sheetViews>
  <sheetFormatPr defaultColWidth="10.375" defaultRowHeight="15" customHeight="1"/>
  <cols>
    <col min="1" max="1" width="12.5" style="2" customWidth="1"/>
    <col min="2" max="2" width="10.625" style="2" customWidth="1"/>
    <col min="3" max="5" width="21.25" style="2" customWidth="1"/>
    <col min="6" max="16384" width="10.375" style="2"/>
  </cols>
  <sheetData>
    <row r="1" spans="1:5" ht="15" customHeight="1">
      <c r="A1" s="381" t="s">
        <v>531</v>
      </c>
    </row>
    <row r="3" spans="1:5" ht="15" customHeight="1">
      <c r="A3" s="76" t="s">
        <v>505</v>
      </c>
    </row>
    <row r="4" spans="1:5" ht="15" customHeight="1">
      <c r="A4" s="2" t="s">
        <v>506</v>
      </c>
      <c r="E4" s="5" t="s">
        <v>507</v>
      </c>
    </row>
    <row r="5" spans="1:5" ht="15" customHeight="1">
      <c r="A5" s="512" t="s">
        <v>508</v>
      </c>
      <c r="B5" s="513"/>
      <c r="C5" s="340" t="s">
        <v>509</v>
      </c>
      <c r="D5" s="341" t="s">
        <v>477</v>
      </c>
      <c r="E5" s="340" t="s">
        <v>86</v>
      </c>
    </row>
    <row r="6" spans="1:5" ht="15" customHeight="1">
      <c r="A6" s="514" t="s">
        <v>510</v>
      </c>
      <c r="B6" s="342" t="s">
        <v>511</v>
      </c>
      <c r="C6" s="343">
        <v>48557</v>
      </c>
      <c r="D6" s="343">
        <v>47086</v>
      </c>
      <c r="E6" s="344">
        <v>46475</v>
      </c>
    </row>
    <row r="7" spans="1:5" ht="15" customHeight="1">
      <c r="A7" s="515"/>
      <c r="B7" s="345" t="s">
        <v>512</v>
      </c>
      <c r="C7" s="346">
        <v>76437</v>
      </c>
      <c r="D7" s="347">
        <v>72680</v>
      </c>
      <c r="E7" s="348">
        <v>70531</v>
      </c>
    </row>
    <row r="8" spans="1:5" ht="15" customHeight="1">
      <c r="A8" s="516" t="s">
        <v>513</v>
      </c>
      <c r="B8" s="517"/>
      <c r="C8" s="349">
        <v>35392477</v>
      </c>
      <c r="D8" s="350">
        <v>32609051</v>
      </c>
      <c r="E8" s="351">
        <v>30739918</v>
      </c>
    </row>
    <row r="9" spans="1:5" ht="15" customHeight="1">
      <c r="A9" s="516" t="s">
        <v>514</v>
      </c>
      <c r="B9" s="517"/>
      <c r="C9" s="349">
        <v>34575262</v>
      </c>
      <c r="D9" s="350">
        <v>31841508</v>
      </c>
      <c r="E9" s="351">
        <v>29923585</v>
      </c>
    </row>
    <row r="10" spans="1:5" ht="15" customHeight="1">
      <c r="A10" s="518" t="s">
        <v>515</v>
      </c>
      <c r="B10" s="352" t="s">
        <v>516</v>
      </c>
      <c r="C10" s="353">
        <v>7400514</v>
      </c>
      <c r="D10" s="353">
        <v>7430029</v>
      </c>
      <c r="E10" s="354">
        <v>7153344</v>
      </c>
    </row>
    <row r="11" spans="1:5" ht="15" customHeight="1">
      <c r="A11" s="519"/>
      <c r="B11" s="355" t="s">
        <v>517</v>
      </c>
      <c r="C11" s="356">
        <v>6738188</v>
      </c>
      <c r="D11" s="356">
        <v>6717230</v>
      </c>
      <c r="E11" s="61">
        <v>6531927</v>
      </c>
    </row>
    <row r="12" spans="1:5" ht="15" customHeight="1">
      <c r="A12" s="520"/>
      <c r="B12" s="357" t="s">
        <v>518</v>
      </c>
      <c r="C12" s="358">
        <v>91.05</v>
      </c>
      <c r="D12" s="359">
        <v>90.41</v>
      </c>
      <c r="E12" s="360">
        <v>91.32</v>
      </c>
    </row>
    <row r="13" spans="1:5" ht="15" customHeight="1">
      <c r="E13" s="118" t="s">
        <v>519</v>
      </c>
    </row>
  </sheetData>
  <mergeCells count="5">
    <mergeCell ref="A5:B5"/>
    <mergeCell ref="A6:A7"/>
    <mergeCell ref="A8:B8"/>
    <mergeCell ref="A9:B9"/>
    <mergeCell ref="A10:A12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1" orientation="portrait" cellComments="atEnd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pageSetUpPr fitToPage="1"/>
  </sheetPr>
  <dimension ref="A1:D11"/>
  <sheetViews>
    <sheetView zoomScale="110" zoomScaleNormal="110" workbookViewId="0"/>
  </sheetViews>
  <sheetFormatPr defaultColWidth="10.375" defaultRowHeight="15" customHeight="1"/>
  <cols>
    <col min="1" max="1" width="18.75" style="2" customWidth="1"/>
    <col min="2" max="4" width="14.5" style="2" customWidth="1"/>
    <col min="5" max="16384" width="10.375" style="2"/>
  </cols>
  <sheetData>
    <row r="1" spans="1:4" ht="15" customHeight="1">
      <c r="A1" s="381" t="s">
        <v>531</v>
      </c>
    </row>
    <row r="3" spans="1:4" ht="15" customHeight="1">
      <c r="A3" s="177" t="s">
        <v>520</v>
      </c>
      <c r="B3" s="361"/>
      <c r="D3" s="5" t="s">
        <v>521</v>
      </c>
    </row>
    <row r="4" spans="1:4" ht="15" customHeight="1">
      <c r="A4" s="521" t="s">
        <v>3</v>
      </c>
      <c r="B4" s="341" t="s">
        <v>522</v>
      </c>
      <c r="C4" s="362" t="s">
        <v>523</v>
      </c>
      <c r="D4" s="362" t="s">
        <v>524</v>
      </c>
    </row>
    <row r="5" spans="1:4" ht="15" customHeight="1">
      <c r="A5" s="522"/>
      <c r="B5" s="324" t="s">
        <v>525</v>
      </c>
      <c r="C5" s="324" t="s">
        <v>525</v>
      </c>
      <c r="D5" s="324" t="s">
        <v>525</v>
      </c>
    </row>
    <row r="6" spans="1:4" ht="15" customHeight="1">
      <c r="A6" s="363" t="s">
        <v>526</v>
      </c>
      <c r="B6" s="364">
        <v>18578856</v>
      </c>
      <c r="C6" s="356">
        <v>18272532</v>
      </c>
      <c r="D6" s="365">
        <v>17358763</v>
      </c>
    </row>
    <row r="7" spans="1:4" ht="15" customHeight="1">
      <c r="A7" s="366" t="s">
        <v>527</v>
      </c>
      <c r="B7" s="364">
        <v>265096</v>
      </c>
      <c r="C7" s="356">
        <v>239664</v>
      </c>
      <c r="D7" s="365">
        <v>204922</v>
      </c>
    </row>
    <row r="8" spans="1:4" ht="15" customHeight="1">
      <c r="A8" s="367" t="s">
        <v>528</v>
      </c>
      <c r="B8" s="364">
        <v>2597254</v>
      </c>
      <c r="C8" s="356">
        <v>2581254</v>
      </c>
      <c r="D8" s="365">
        <v>2516529</v>
      </c>
    </row>
    <row r="9" spans="1:4" ht="15" customHeight="1">
      <c r="A9" s="368" t="s">
        <v>529</v>
      </c>
      <c r="B9" s="369">
        <v>185392</v>
      </c>
      <c r="C9" s="370">
        <v>159413</v>
      </c>
      <c r="D9" s="371">
        <v>164249</v>
      </c>
    </row>
    <row r="10" spans="1:4" ht="15" customHeight="1">
      <c r="A10" s="372" t="s">
        <v>131</v>
      </c>
      <c r="B10" s="373">
        <f>SUM(B6:B9)</f>
        <v>21626598</v>
      </c>
      <c r="C10" s="374">
        <f t="shared" ref="C10:D10" si="0">SUM(C6:C9)</f>
        <v>21252863</v>
      </c>
      <c r="D10" s="375">
        <f t="shared" si="0"/>
        <v>20244463</v>
      </c>
    </row>
    <row r="11" spans="1:4" ht="15" customHeight="1">
      <c r="A11" s="376"/>
      <c r="D11" s="118" t="s">
        <v>504</v>
      </c>
    </row>
  </sheetData>
  <mergeCells count="1">
    <mergeCell ref="A4:A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2"/>
  <sheetViews>
    <sheetView topLeftCell="A2" zoomScale="110" zoomScaleNormal="110" workbookViewId="0"/>
  </sheetViews>
  <sheetFormatPr defaultColWidth="8.875" defaultRowHeight="15" customHeight="1"/>
  <cols>
    <col min="1" max="1" width="11.25" style="45" customWidth="1"/>
    <col min="2" max="2" width="13.75" style="45" customWidth="1"/>
    <col min="3" max="9" width="8.75" style="45" customWidth="1"/>
    <col min="10" max="16384" width="8.875" style="45"/>
  </cols>
  <sheetData>
    <row r="1" spans="1:9" s="3" customFormat="1" ht="15" customHeight="1">
      <c r="A1" s="377" t="s">
        <v>531</v>
      </c>
    </row>
    <row r="2" spans="1:9" s="3" customFormat="1" ht="15" customHeight="1"/>
    <row r="3" spans="1:9" ht="15" customHeight="1">
      <c r="A3" s="1" t="s">
        <v>48</v>
      </c>
      <c r="B3" s="44"/>
      <c r="C3" s="44"/>
      <c r="D3" s="44"/>
      <c r="E3" s="44"/>
      <c r="F3" s="44"/>
      <c r="G3" s="44"/>
      <c r="H3" s="44"/>
      <c r="I3" s="44"/>
    </row>
    <row r="4" spans="1:9" ht="15" customHeight="1">
      <c r="A4" s="46" t="s">
        <v>49</v>
      </c>
      <c r="B4" s="47"/>
      <c r="C4" s="47"/>
      <c r="D4" s="47"/>
      <c r="E4" s="47"/>
      <c r="F4" s="47"/>
      <c r="G4" s="47"/>
      <c r="H4" s="47"/>
      <c r="I4" s="47"/>
    </row>
    <row r="5" spans="1:9" ht="30" customHeight="1">
      <c r="A5" s="48" t="s">
        <v>50</v>
      </c>
      <c r="B5" s="48" t="s">
        <v>3</v>
      </c>
      <c r="C5" s="49" t="s">
        <v>51</v>
      </c>
      <c r="D5" s="50" t="s">
        <v>52</v>
      </c>
      <c r="E5" s="50" t="s">
        <v>53</v>
      </c>
      <c r="F5" s="50" t="s">
        <v>54</v>
      </c>
      <c r="G5" s="50" t="s">
        <v>55</v>
      </c>
      <c r="H5" s="50" t="s">
        <v>56</v>
      </c>
      <c r="I5" s="51" t="s">
        <v>57</v>
      </c>
    </row>
    <row r="6" spans="1:9" ht="15" customHeight="1">
      <c r="A6" s="396" t="s">
        <v>58</v>
      </c>
      <c r="B6" s="52" t="s">
        <v>59</v>
      </c>
      <c r="C6" s="9">
        <v>796</v>
      </c>
      <c r="D6" s="11">
        <v>15</v>
      </c>
      <c r="E6" s="11">
        <v>195</v>
      </c>
      <c r="F6" s="11">
        <v>174</v>
      </c>
      <c r="G6" s="11">
        <v>9</v>
      </c>
      <c r="H6" s="11">
        <v>44</v>
      </c>
      <c r="I6" s="11">
        <v>359</v>
      </c>
    </row>
    <row r="7" spans="1:9" ht="15" customHeight="1">
      <c r="A7" s="397"/>
      <c r="B7" s="53" t="s">
        <v>60</v>
      </c>
      <c r="C7" s="9">
        <v>3302</v>
      </c>
      <c r="D7" s="11">
        <v>3108</v>
      </c>
      <c r="E7" s="11">
        <v>188</v>
      </c>
      <c r="F7" s="54" t="s">
        <v>12</v>
      </c>
      <c r="G7" s="11">
        <v>6</v>
      </c>
      <c r="H7" s="54" t="s">
        <v>12</v>
      </c>
      <c r="I7" s="54" t="s">
        <v>12</v>
      </c>
    </row>
    <row r="8" spans="1:9" ht="15" customHeight="1">
      <c r="A8" s="398" t="s">
        <v>61</v>
      </c>
      <c r="B8" s="55" t="s">
        <v>59</v>
      </c>
      <c r="C8" s="56">
        <v>794</v>
      </c>
      <c r="D8" s="57">
        <v>15</v>
      </c>
      <c r="E8" s="57">
        <v>190</v>
      </c>
      <c r="F8" s="57">
        <v>174</v>
      </c>
      <c r="G8" s="57">
        <v>9</v>
      </c>
      <c r="H8" s="57">
        <v>45</v>
      </c>
      <c r="I8" s="57">
        <v>361</v>
      </c>
    </row>
    <row r="9" spans="1:9" ht="15" customHeight="1">
      <c r="A9" s="399"/>
      <c r="B9" s="58" t="s">
        <v>60</v>
      </c>
      <c r="C9" s="59">
        <v>3298</v>
      </c>
      <c r="D9" s="17">
        <v>3113</v>
      </c>
      <c r="E9" s="17">
        <v>179</v>
      </c>
      <c r="F9" s="60" t="s">
        <v>12</v>
      </c>
      <c r="G9" s="17">
        <v>6</v>
      </c>
      <c r="H9" s="60" t="s">
        <v>12</v>
      </c>
      <c r="I9" s="60" t="s">
        <v>12</v>
      </c>
    </row>
    <row r="10" spans="1:9" ht="15" customHeight="1">
      <c r="A10" s="400" t="s">
        <v>62</v>
      </c>
      <c r="B10" s="53" t="s">
        <v>59</v>
      </c>
      <c r="C10" s="9">
        <f>SUM(D10:I10)</f>
        <v>798</v>
      </c>
      <c r="D10" s="11">
        <v>15</v>
      </c>
      <c r="E10" s="11">
        <v>193</v>
      </c>
      <c r="F10" s="61">
        <v>171</v>
      </c>
      <c r="G10" s="11">
        <v>9</v>
      </c>
      <c r="H10" s="61">
        <v>46</v>
      </c>
      <c r="I10" s="61">
        <v>364</v>
      </c>
    </row>
    <row r="11" spans="1:9" ht="15" customHeight="1">
      <c r="A11" s="400"/>
      <c r="B11" s="53" t="s">
        <v>60</v>
      </c>
      <c r="C11" s="9">
        <f>SUM(D11:I11)</f>
        <v>3286</v>
      </c>
      <c r="D11" s="11">
        <v>3113</v>
      </c>
      <c r="E11" s="11">
        <v>167</v>
      </c>
      <c r="F11" s="54" t="s">
        <v>12</v>
      </c>
      <c r="G11" s="11">
        <v>6</v>
      </c>
      <c r="H11" s="54" t="s">
        <v>12</v>
      </c>
      <c r="I11" s="54" t="s">
        <v>12</v>
      </c>
    </row>
    <row r="12" spans="1:9" ht="15" customHeight="1">
      <c r="A12" s="19" t="s">
        <v>63</v>
      </c>
      <c r="B12" s="62"/>
      <c r="C12" s="62"/>
      <c r="D12" s="62"/>
      <c r="E12" s="62"/>
      <c r="F12" s="62"/>
      <c r="G12" s="62"/>
      <c r="H12" s="62"/>
      <c r="I12" s="21" t="s">
        <v>64</v>
      </c>
    </row>
  </sheetData>
  <mergeCells count="3">
    <mergeCell ref="A6:A7"/>
    <mergeCell ref="A8:A9"/>
    <mergeCell ref="A10:A11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1"/>
  <sheetViews>
    <sheetView zoomScale="110" zoomScaleNormal="110" workbookViewId="0"/>
  </sheetViews>
  <sheetFormatPr defaultColWidth="8.875" defaultRowHeight="15" customHeight="1"/>
  <cols>
    <col min="1" max="1" width="11.25" style="3" customWidth="1"/>
    <col min="2" max="9" width="9.375" style="3" customWidth="1"/>
    <col min="10" max="16384" width="8.875" style="3"/>
  </cols>
  <sheetData>
    <row r="1" spans="1:9" ht="15" customHeight="1">
      <c r="A1" s="377" t="s">
        <v>531</v>
      </c>
    </row>
    <row r="3" spans="1:9" ht="15" customHeight="1">
      <c r="A3" s="1" t="s">
        <v>65</v>
      </c>
      <c r="B3" s="2"/>
      <c r="C3" s="2"/>
      <c r="D3" s="2"/>
      <c r="E3" s="2"/>
      <c r="F3" s="2"/>
      <c r="G3" s="2"/>
      <c r="H3" s="2"/>
      <c r="I3" s="2"/>
    </row>
    <row r="4" spans="1:9" ht="15" customHeight="1">
      <c r="A4" s="46" t="s">
        <v>66</v>
      </c>
      <c r="B4" s="63"/>
      <c r="C4" s="63"/>
      <c r="D4" s="63"/>
      <c r="E4" s="63"/>
      <c r="F4" s="63"/>
      <c r="G4" s="63"/>
      <c r="H4" s="63"/>
      <c r="I4" s="64" t="s">
        <v>2</v>
      </c>
    </row>
    <row r="5" spans="1:9" s="66" customFormat="1" ht="30" customHeight="1">
      <c r="A5" s="48" t="s">
        <v>67</v>
      </c>
      <c r="B5" s="50" t="s">
        <v>68</v>
      </c>
      <c r="C5" s="50" t="s">
        <v>69</v>
      </c>
      <c r="D5" s="50" t="s">
        <v>70</v>
      </c>
      <c r="E5" s="50" t="s">
        <v>71</v>
      </c>
      <c r="F5" s="50" t="s">
        <v>72</v>
      </c>
      <c r="G5" s="50" t="s">
        <v>73</v>
      </c>
      <c r="H5" s="50" t="s">
        <v>74</v>
      </c>
      <c r="I5" s="65" t="s">
        <v>75</v>
      </c>
    </row>
    <row r="6" spans="1:9" ht="15" customHeight="1">
      <c r="A6" s="67" t="s">
        <v>76</v>
      </c>
      <c r="B6" s="11">
        <v>698</v>
      </c>
      <c r="C6" s="11">
        <v>216</v>
      </c>
      <c r="D6" s="11">
        <v>641</v>
      </c>
      <c r="E6" s="11">
        <v>83</v>
      </c>
      <c r="F6" s="11">
        <v>2586</v>
      </c>
      <c r="G6" s="11">
        <v>58</v>
      </c>
      <c r="H6" s="11">
        <v>37</v>
      </c>
      <c r="I6" s="11">
        <v>230</v>
      </c>
    </row>
    <row r="7" spans="1:9" ht="15" customHeight="1">
      <c r="A7" s="68" t="s">
        <v>77</v>
      </c>
      <c r="B7" s="11">
        <v>745</v>
      </c>
      <c r="C7" s="11">
        <v>241</v>
      </c>
      <c r="D7" s="11">
        <v>713</v>
      </c>
      <c r="E7" s="11">
        <v>105</v>
      </c>
      <c r="F7" s="11">
        <v>2822</v>
      </c>
      <c r="G7" s="11">
        <v>76</v>
      </c>
      <c r="H7" s="11">
        <v>43</v>
      </c>
      <c r="I7" s="11">
        <v>286</v>
      </c>
    </row>
    <row r="8" spans="1:9" ht="15" customHeight="1">
      <c r="A8" s="68">
        <v>30</v>
      </c>
      <c r="B8" s="69">
        <v>797</v>
      </c>
      <c r="C8" s="70">
        <v>268</v>
      </c>
      <c r="D8" s="70">
        <v>810</v>
      </c>
      <c r="E8" s="70">
        <v>104</v>
      </c>
      <c r="F8" s="70">
        <v>2918</v>
      </c>
      <c r="G8" s="70">
        <v>69</v>
      </c>
      <c r="H8" s="70">
        <v>60</v>
      </c>
      <c r="I8" s="70">
        <v>324</v>
      </c>
    </row>
    <row r="9" spans="1:9" ht="15" customHeight="1">
      <c r="A9" s="19" t="s">
        <v>78</v>
      </c>
      <c r="B9" s="19"/>
      <c r="C9" s="19"/>
      <c r="D9" s="19"/>
      <c r="E9" s="19"/>
      <c r="F9" s="19"/>
      <c r="G9" s="19"/>
      <c r="H9" s="19"/>
      <c r="I9" s="19"/>
    </row>
    <row r="10" spans="1:9" ht="15" customHeight="1">
      <c r="A10" s="71"/>
      <c r="C10" s="72"/>
      <c r="D10" s="73"/>
      <c r="E10" s="73"/>
      <c r="F10" s="73"/>
      <c r="G10" s="22"/>
      <c r="H10" s="22"/>
      <c r="I10" s="74" t="s">
        <v>79</v>
      </c>
    </row>
    <row r="11" spans="1:9" ht="15" customHeight="1">
      <c r="I11" s="75" t="s">
        <v>80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3"/>
  <sheetViews>
    <sheetView topLeftCell="A15" zoomScale="110" zoomScaleNormal="110" workbookViewId="0"/>
  </sheetViews>
  <sheetFormatPr defaultColWidth="8.875" defaultRowHeight="15" customHeight="1"/>
  <cols>
    <col min="1" max="2" width="15" style="3" customWidth="1"/>
    <col min="3" max="3" width="11.25" style="3" customWidth="1"/>
    <col min="4" max="4" width="7.5" style="3" customWidth="1"/>
    <col min="5" max="5" width="11.25" style="3" customWidth="1"/>
    <col min="6" max="6" width="7.5" style="3" customWidth="1"/>
    <col min="7" max="7" width="11.25" style="3" customWidth="1"/>
    <col min="8" max="8" width="7.5" style="3" customWidth="1"/>
    <col min="9" max="16384" width="8.875" style="3"/>
  </cols>
  <sheetData>
    <row r="1" spans="1:8" ht="15" customHeight="1">
      <c r="A1" s="377" t="s">
        <v>531</v>
      </c>
    </row>
    <row r="3" spans="1:8" ht="15" customHeight="1">
      <c r="A3" s="76" t="s">
        <v>81</v>
      </c>
    </row>
    <row r="4" spans="1:8" ht="15" customHeight="1">
      <c r="A4" s="77" t="s">
        <v>82</v>
      </c>
      <c r="D4" s="23"/>
      <c r="F4" s="23"/>
      <c r="H4" s="5" t="s">
        <v>2</v>
      </c>
    </row>
    <row r="5" spans="1:8" ht="15" customHeight="1">
      <c r="A5" s="404" t="s">
        <v>83</v>
      </c>
      <c r="B5" s="405"/>
      <c r="C5" s="406" t="s">
        <v>84</v>
      </c>
      <c r="D5" s="404"/>
      <c r="E5" s="406" t="s">
        <v>85</v>
      </c>
      <c r="F5" s="404"/>
      <c r="G5" s="406" t="s">
        <v>86</v>
      </c>
      <c r="H5" s="404"/>
    </row>
    <row r="6" spans="1:8" ht="15" customHeight="1">
      <c r="A6" s="407" t="s">
        <v>87</v>
      </c>
      <c r="B6" s="78" t="s">
        <v>88</v>
      </c>
      <c r="C6" s="11">
        <v>363</v>
      </c>
      <c r="D6" s="70"/>
      <c r="E6" s="11">
        <v>335</v>
      </c>
      <c r="F6" s="70"/>
      <c r="G6" s="11">
        <v>341</v>
      </c>
      <c r="H6" s="70"/>
    </row>
    <row r="7" spans="1:8" ht="15" customHeight="1">
      <c r="A7" s="402"/>
      <c r="B7" s="10" t="s">
        <v>89</v>
      </c>
      <c r="C7" s="79" t="s">
        <v>90</v>
      </c>
      <c r="D7" s="80" t="s">
        <v>91</v>
      </c>
      <c r="E7" s="79" t="s">
        <v>92</v>
      </c>
      <c r="F7" s="80" t="s">
        <v>93</v>
      </c>
      <c r="G7" s="79" t="s">
        <v>94</v>
      </c>
      <c r="H7" s="80" t="s">
        <v>95</v>
      </c>
    </row>
    <row r="8" spans="1:8" ht="15" customHeight="1">
      <c r="A8" s="402"/>
      <c r="B8" s="81" t="s">
        <v>96</v>
      </c>
      <c r="C8" s="11">
        <v>0</v>
      </c>
      <c r="D8" s="70"/>
      <c r="E8" s="11">
        <v>0</v>
      </c>
      <c r="F8" s="70"/>
      <c r="G8" s="11">
        <v>0</v>
      </c>
      <c r="H8" s="70"/>
    </row>
    <row r="9" spans="1:8" ht="15" customHeight="1">
      <c r="A9" s="401" t="s">
        <v>97</v>
      </c>
      <c r="B9" s="82" t="s">
        <v>98</v>
      </c>
      <c r="C9" s="83">
        <v>2848</v>
      </c>
      <c r="D9" s="83"/>
      <c r="E9" s="83">
        <v>1776</v>
      </c>
      <c r="F9" s="83"/>
      <c r="G9" s="83">
        <v>1242</v>
      </c>
      <c r="H9" s="83"/>
    </row>
    <row r="10" spans="1:8" ht="15" customHeight="1">
      <c r="A10" s="402"/>
      <c r="B10" s="10" t="s">
        <v>99</v>
      </c>
      <c r="C10" s="70">
        <v>14</v>
      </c>
      <c r="D10" s="70"/>
      <c r="E10" s="70">
        <v>11</v>
      </c>
      <c r="F10" s="70"/>
      <c r="G10" s="70">
        <v>4</v>
      </c>
      <c r="H10" s="70"/>
    </row>
    <row r="11" spans="1:8" ht="15" customHeight="1">
      <c r="A11" s="403"/>
      <c r="B11" s="84" t="s">
        <v>100</v>
      </c>
      <c r="C11" s="85">
        <v>5</v>
      </c>
      <c r="D11" s="85"/>
      <c r="E11" s="85">
        <v>11</v>
      </c>
      <c r="F11" s="85"/>
      <c r="G11" s="85">
        <v>3</v>
      </c>
      <c r="H11" s="85"/>
    </row>
    <row r="12" spans="1:8" ht="15" customHeight="1">
      <c r="A12" s="401" t="s">
        <v>101</v>
      </c>
      <c r="B12" s="86" t="s">
        <v>98</v>
      </c>
      <c r="C12" s="87">
        <v>13803</v>
      </c>
      <c r="D12" s="87"/>
      <c r="E12" s="87">
        <v>13454</v>
      </c>
      <c r="F12" s="87"/>
      <c r="G12" s="87">
        <v>12067</v>
      </c>
      <c r="H12" s="87"/>
    </row>
    <row r="13" spans="1:8" ht="15" customHeight="1">
      <c r="A13" s="402"/>
      <c r="B13" s="86" t="s">
        <v>102</v>
      </c>
      <c r="C13" s="87">
        <v>1060</v>
      </c>
      <c r="D13" s="87"/>
      <c r="E13" s="87">
        <v>892</v>
      </c>
      <c r="F13" s="87"/>
      <c r="G13" s="87">
        <v>766</v>
      </c>
      <c r="H13" s="87"/>
    </row>
    <row r="14" spans="1:8" ht="15" customHeight="1">
      <c r="A14" s="403"/>
      <c r="B14" s="84" t="s">
        <v>103</v>
      </c>
      <c r="C14" s="85">
        <v>59</v>
      </c>
      <c r="D14" s="85"/>
      <c r="E14" s="85">
        <v>40</v>
      </c>
      <c r="F14" s="85"/>
      <c r="G14" s="85">
        <v>43</v>
      </c>
      <c r="H14" s="85"/>
    </row>
    <row r="15" spans="1:8" ht="15" customHeight="1">
      <c r="A15" s="402" t="s">
        <v>104</v>
      </c>
      <c r="B15" s="86" t="s">
        <v>98</v>
      </c>
      <c r="C15" s="87">
        <v>12184</v>
      </c>
      <c r="D15" s="88">
        <v>2377</v>
      </c>
      <c r="E15" s="87">
        <v>12560</v>
      </c>
      <c r="F15" s="88">
        <v>2226</v>
      </c>
      <c r="G15" s="87">
        <v>12461</v>
      </c>
      <c r="H15" s="88">
        <v>2083</v>
      </c>
    </row>
    <row r="16" spans="1:8" ht="15" customHeight="1">
      <c r="A16" s="402"/>
      <c r="B16" s="86" t="s">
        <v>102</v>
      </c>
      <c r="C16" s="87">
        <v>213</v>
      </c>
      <c r="D16" s="88">
        <v>18</v>
      </c>
      <c r="E16" s="89">
        <v>188</v>
      </c>
      <c r="F16" s="88">
        <v>14</v>
      </c>
      <c r="G16" s="87">
        <v>233</v>
      </c>
      <c r="H16" s="88">
        <v>13</v>
      </c>
    </row>
    <row r="17" spans="1:8" ht="15" customHeight="1">
      <c r="A17" s="403"/>
      <c r="B17" s="84" t="s">
        <v>103</v>
      </c>
      <c r="C17" s="85">
        <v>8</v>
      </c>
      <c r="D17" s="90">
        <v>3</v>
      </c>
      <c r="E17" s="85">
        <v>5</v>
      </c>
      <c r="F17" s="90">
        <v>4</v>
      </c>
      <c r="G17" s="85">
        <v>6</v>
      </c>
      <c r="H17" s="90">
        <v>3</v>
      </c>
    </row>
    <row r="18" spans="1:8" ht="15" customHeight="1">
      <c r="A18" s="402" t="s">
        <v>105</v>
      </c>
      <c r="B18" s="86" t="s">
        <v>98</v>
      </c>
      <c r="C18" s="87">
        <v>7909</v>
      </c>
      <c r="D18" s="87"/>
      <c r="E18" s="87">
        <v>8263</v>
      </c>
      <c r="F18" s="87"/>
      <c r="G18" s="87">
        <v>4984</v>
      </c>
      <c r="H18" s="87"/>
    </row>
    <row r="19" spans="1:8" ht="15" customHeight="1">
      <c r="A19" s="402"/>
      <c r="B19" s="86" t="s">
        <v>102</v>
      </c>
      <c r="C19" s="87">
        <v>328</v>
      </c>
      <c r="D19" s="87"/>
      <c r="E19" s="87">
        <v>572</v>
      </c>
      <c r="F19" s="87"/>
      <c r="G19" s="87">
        <v>249</v>
      </c>
      <c r="H19" s="87"/>
    </row>
    <row r="20" spans="1:8" ht="15" customHeight="1">
      <c r="A20" s="403"/>
      <c r="B20" s="84" t="s">
        <v>103</v>
      </c>
      <c r="C20" s="85">
        <v>20</v>
      </c>
      <c r="D20" s="85"/>
      <c r="E20" s="85">
        <v>31</v>
      </c>
      <c r="F20" s="85"/>
      <c r="G20" s="85">
        <v>18</v>
      </c>
      <c r="H20" s="85"/>
    </row>
    <row r="21" spans="1:8" ht="15" customHeight="1">
      <c r="A21" s="402" t="s">
        <v>106</v>
      </c>
      <c r="B21" s="86" t="s">
        <v>98</v>
      </c>
      <c r="C21" s="87">
        <v>23968</v>
      </c>
      <c r="D21" s="87"/>
      <c r="E21" s="87">
        <v>24509</v>
      </c>
      <c r="F21" s="87"/>
      <c r="G21" s="87">
        <v>23923</v>
      </c>
      <c r="H21" s="87"/>
    </row>
    <row r="22" spans="1:8" ht="15" customHeight="1">
      <c r="A22" s="402"/>
      <c r="B22" s="86" t="s">
        <v>102</v>
      </c>
      <c r="C22" s="87">
        <v>580</v>
      </c>
      <c r="D22" s="87"/>
      <c r="E22" s="87">
        <v>735</v>
      </c>
      <c r="F22" s="87"/>
      <c r="G22" s="87">
        <v>584</v>
      </c>
      <c r="H22" s="87"/>
    </row>
    <row r="23" spans="1:8" ht="15" customHeight="1">
      <c r="A23" s="403"/>
      <c r="B23" s="84" t="s">
        <v>103</v>
      </c>
      <c r="C23" s="85">
        <v>16</v>
      </c>
      <c r="D23" s="85"/>
      <c r="E23" s="85">
        <v>15</v>
      </c>
      <c r="F23" s="85"/>
      <c r="G23" s="85">
        <v>20</v>
      </c>
      <c r="H23" s="85"/>
    </row>
    <row r="24" spans="1:8" ht="15" customHeight="1">
      <c r="A24" s="402" t="s">
        <v>107</v>
      </c>
      <c r="B24" s="86" t="s">
        <v>98</v>
      </c>
      <c r="C24" s="87">
        <v>20894</v>
      </c>
      <c r="D24" s="87"/>
      <c r="E24" s="87">
        <v>20540</v>
      </c>
      <c r="F24" s="87"/>
      <c r="G24" s="87">
        <v>19536</v>
      </c>
      <c r="H24" s="87"/>
    </row>
    <row r="25" spans="1:8" ht="15" customHeight="1">
      <c r="A25" s="402"/>
      <c r="B25" s="86" t="s">
        <v>102</v>
      </c>
      <c r="C25" s="87">
        <v>1603</v>
      </c>
      <c r="D25" s="87"/>
      <c r="E25" s="87">
        <v>1559</v>
      </c>
      <c r="F25" s="87"/>
      <c r="G25" s="87">
        <v>1623</v>
      </c>
      <c r="H25" s="87"/>
    </row>
    <row r="26" spans="1:8" ht="15" customHeight="1">
      <c r="A26" s="403"/>
      <c r="B26" s="84" t="s">
        <v>103</v>
      </c>
      <c r="C26" s="85">
        <v>73</v>
      </c>
      <c r="D26" s="85"/>
      <c r="E26" s="85">
        <v>80</v>
      </c>
      <c r="F26" s="85"/>
      <c r="G26" s="85">
        <v>68</v>
      </c>
      <c r="H26" s="85"/>
    </row>
    <row r="27" spans="1:8" ht="15" customHeight="1">
      <c r="A27" s="401" t="s">
        <v>108</v>
      </c>
      <c r="B27" s="82" t="s">
        <v>98</v>
      </c>
      <c r="C27" s="57">
        <v>2398</v>
      </c>
      <c r="D27" s="91"/>
      <c r="E27" s="83">
        <v>2406</v>
      </c>
      <c r="F27" s="91"/>
      <c r="G27" s="87">
        <v>973</v>
      </c>
      <c r="H27" s="87"/>
    </row>
    <row r="28" spans="1:8" ht="15" customHeight="1">
      <c r="A28" s="402"/>
      <c r="B28" s="86" t="s">
        <v>102</v>
      </c>
      <c r="C28" s="11">
        <v>233</v>
      </c>
      <c r="D28" s="92"/>
      <c r="E28" s="70">
        <v>222</v>
      </c>
      <c r="F28" s="92"/>
      <c r="G28" s="87">
        <v>88</v>
      </c>
      <c r="H28" s="87"/>
    </row>
    <row r="29" spans="1:8" ht="15" customHeight="1">
      <c r="A29" s="402"/>
      <c r="B29" s="86" t="s">
        <v>103</v>
      </c>
      <c r="C29" s="11">
        <v>23</v>
      </c>
      <c r="D29" s="92"/>
      <c r="E29" s="70">
        <v>26</v>
      </c>
      <c r="F29" s="92"/>
      <c r="G29" s="70">
        <v>7</v>
      </c>
      <c r="H29" s="70"/>
    </row>
    <row r="30" spans="1:8" ht="15" customHeight="1">
      <c r="A30" s="401" t="s">
        <v>109</v>
      </c>
      <c r="B30" s="82" t="s">
        <v>98</v>
      </c>
      <c r="C30" s="83">
        <v>1517</v>
      </c>
      <c r="D30" s="83"/>
      <c r="E30" s="83">
        <v>1496</v>
      </c>
      <c r="F30" s="83"/>
      <c r="G30" s="83">
        <v>1144</v>
      </c>
      <c r="H30" s="83"/>
    </row>
    <row r="31" spans="1:8" ht="15" customHeight="1">
      <c r="A31" s="408"/>
      <c r="B31" s="84" t="s">
        <v>102</v>
      </c>
      <c r="C31" s="85">
        <v>124</v>
      </c>
      <c r="D31" s="85"/>
      <c r="E31" s="85">
        <v>142</v>
      </c>
      <c r="F31" s="85"/>
      <c r="G31" s="85">
        <v>128</v>
      </c>
      <c r="H31" s="85"/>
    </row>
    <row r="32" spans="1:8" ht="15" customHeight="1">
      <c r="A32" s="402" t="s">
        <v>110</v>
      </c>
      <c r="B32" s="86" t="s">
        <v>98</v>
      </c>
      <c r="C32" s="70">
        <v>1802</v>
      </c>
      <c r="D32" s="70"/>
      <c r="E32" s="70">
        <v>1847</v>
      </c>
      <c r="F32" s="70"/>
      <c r="G32" s="70">
        <v>1688</v>
      </c>
      <c r="H32" s="70"/>
    </row>
    <row r="33" spans="1:8" ht="15" customHeight="1">
      <c r="A33" s="403"/>
      <c r="B33" s="84" t="s">
        <v>102</v>
      </c>
      <c r="C33" s="85">
        <v>1476</v>
      </c>
      <c r="D33" s="85"/>
      <c r="E33" s="85">
        <v>1522</v>
      </c>
      <c r="F33" s="85"/>
      <c r="G33" s="85">
        <v>1391</v>
      </c>
      <c r="H33" s="85"/>
    </row>
    <row r="34" spans="1:8" ht="15" customHeight="1">
      <c r="A34" s="402" t="s">
        <v>111</v>
      </c>
      <c r="B34" s="86" t="s">
        <v>98</v>
      </c>
      <c r="C34" s="89">
        <v>3350</v>
      </c>
      <c r="D34" s="93"/>
      <c r="E34" s="87">
        <v>3892</v>
      </c>
      <c r="F34" s="87"/>
      <c r="G34" s="87">
        <v>3289</v>
      </c>
      <c r="H34" s="87"/>
    </row>
    <row r="35" spans="1:8" ht="15" customHeight="1">
      <c r="A35" s="402"/>
      <c r="B35" s="86" t="s">
        <v>102</v>
      </c>
      <c r="C35" s="89">
        <v>58</v>
      </c>
      <c r="D35" s="93"/>
      <c r="E35" s="87">
        <v>78</v>
      </c>
      <c r="F35" s="87"/>
      <c r="G35" s="87">
        <v>44</v>
      </c>
      <c r="H35" s="87"/>
    </row>
    <row r="36" spans="1:8" ht="15" customHeight="1">
      <c r="A36" s="403"/>
      <c r="B36" s="84" t="s">
        <v>103</v>
      </c>
      <c r="C36" s="17">
        <v>1</v>
      </c>
      <c r="D36" s="94"/>
      <c r="E36" s="85">
        <v>1</v>
      </c>
      <c r="F36" s="85"/>
      <c r="G36" s="85">
        <v>1</v>
      </c>
      <c r="H36" s="85"/>
    </row>
    <row r="37" spans="1:8" ht="15" customHeight="1">
      <c r="A37" s="402" t="s">
        <v>112</v>
      </c>
      <c r="B37" s="86" t="s">
        <v>98</v>
      </c>
      <c r="C37" s="87">
        <v>6</v>
      </c>
      <c r="D37" s="87"/>
      <c r="E37" s="87">
        <v>10</v>
      </c>
      <c r="F37" s="87"/>
      <c r="G37" s="87">
        <v>2</v>
      </c>
      <c r="H37" s="87"/>
    </row>
    <row r="38" spans="1:8" ht="15" customHeight="1">
      <c r="A38" s="409"/>
      <c r="B38" s="95" t="s">
        <v>113</v>
      </c>
      <c r="C38" s="70">
        <v>5</v>
      </c>
      <c r="D38" s="70"/>
      <c r="E38" s="70">
        <v>10</v>
      </c>
      <c r="F38" s="70"/>
      <c r="G38" s="70">
        <v>2</v>
      </c>
      <c r="H38" s="70"/>
    </row>
    <row r="39" spans="1:8" ht="15" customHeight="1">
      <c r="A39" s="19" t="s">
        <v>114</v>
      </c>
      <c r="B39" s="96"/>
      <c r="C39" s="19"/>
      <c r="D39" s="19"/>
      <c r="E39" s="19"/>
      <c r="F39" s="21"/>
      <c r="G39" s="19"/>
      <c r="H39" s="19"/>
    </row>
    <row r="40" spans="1:8" ht="15" customHeight="1">
      <c r="A40" s="77" t="s">
        <v>115</v>
      </c>
      <c r="C40" s="2"/>
      <c r="H40" s="74"/>
    </row>
    <row r="41" spans="1:8" ht="15" customHeight="1">
      <c r="A41" s="77" t="s">
        <v>116</v>
      </c>
      <c r="C41" s="2"/>
      <c r="H41" s="74"/>
    </row>
    <row r="42" spans="1:8" ht="15" customHeight="1">
      <c r="A42" s="77" t="s">
        <v>117</v>
      </c>
      <c r="C42" s="2"/>
      <c r="H42" s="74"/>
    </row>
    <row r="43" spans="1:8" ht="15" customHeight="1">
      <c r="H43" s="74" t="s">
        <v>118</v>
      </c>
    </row>
  </sheetData>
  <mergeCells count="16">
    <mergeCell ref="A30:A31"/>
    <mergeCell ref="A32:A33"/>
    <mergeCell ref="A34:A36"/>
    <mergeCell ref="A37:A38"/>
    <mergeCell ref="A12:A14"/>
    <mergeCell ref="A15:A17"/>
    <mergeCell ref="A18:A20"/>
    <mergeCell ref="A21:A23"/>
    <mergeCell ref="A24:A26"/>
    <mergeCell ref="A27:A29"/>
    <mergeCell ref="A9:A11"/>
    <mergeCell ref="A5:B5"/>
    <mergeCell ref="C5:D5"/>
    <mergeCell ref="E5:F5"/>
    <mergeCell ref="G5:H5"/>
    <mergeCell ref="A6:A8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8"/>
  <sheetViews>
    <sheetView zoomScale="110" zoomScaleNormal="110" workbookViewId="0"/>
  </sheetViews>
  <sheetFormatPr defaultColWidth="8.75" defaultRowHeight="15" customHeight="1"/>
  <cols>
    <col min="1" max="1" width="11.25" style="3" customWidth="1"/>
    <col min="2" max="3" width="15.625" style="3" customWidth="1"/>
    <col min="4" max="16384" width="8.75" style="3"/>
  </cols>
  <sheetData>
    <row r="1" spans="1:3" ht="15" customHeight="1">
      <c r="A1" s="377" t="s">
        <v>531</v>
      </c>
    </row>
    <row r="3" spans="1:3" ht="15" customHeight="1">
      <c r="A3" s="3" t="s">
        <v>119</v>
      </c>
      <c r="C3" s="64" t="s">
        <v>2</v>
      </c>
    </row>
    <row r="4" spans="1:3" ht="15" customHeight="1">
      <c r="A4" s="97" t="s">
        <v>120</v>
      </c>
      <c r="B4" s="6" t="s">
        <v>121</v>
      </c>
      <c r="C4" s="7" t="s">
        <v>122</v>
      </c>
    </row>
    <row r="5" spans="1:3" ht="15" customHeight="1">
      <c r="A5" s="67" t="s">
        <v>58</v>
      </c>
      <c r="B5" s="70">
        <v>122</v>
      </c>
      <c r="C5" s="70">
        <v>788</v>
      </c>
    </row>
    <row r="6" spans="1:3" ht="15" customHeight="1">
      <c r="A6" s="68" t="s">
        <v>123</v>
      </c>
      <c r="B6" s="70">
        <v>42</v>
      </c>
      <c r="C6" s="70">
        <v>499</v>
      </c>
    </row>
    <row r="7" spans="1:3" ht="15" customHeight="1">
      <c r="A7" s="98" t="s">
        <v>62</v>
      </c>
      <c r="B7" s="99">
        <v>31</v>
      </c>
      <c r="C7" s="100">
        <v>72</v>
      </c>
    </row>
    <row r="8" spans="1:3" ht="15" customHeight="1">
      <c r="B8" s="70"/>
      <c r="C8" s="74" t="s">
        <v>124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8"/>
  <sheetViews>
    <sheetView zoomScale="110" zoomScaleNormal="110" workbookViewId="0"/>
  </sheetViews>
  <sheetFormatPr defaultColWidth="10" defaultRowHeight="15" customHeight="1"/>
  <cols>
    <col min="1" max="1" width="11.25" style="3" customWidth="1"/>
    <col min="2" max="3" width="13.125" style="3" customWidth="1"/>
    <col min="4" max="4" width="48.75" style="3" customWidth="1"/>
    <col min="5" max="16384" width="10" style="3"/>
  </cols>
  <sheetData>
    <row r="1" spans="1:3" ht="15" customHeight="1">
      <c r="A1" s="377" t="s">
        <v>531</v>
      </c>
    </row>
    <row r="3" spans="1:3" ht="15" customHeight="1">
      <c r="A3" s="3" t="s">
        <v>125</v>
      </c>
      <c r="C3" s="5" t="s">
        <v>2</v>
      </c>
    </row>
    <row r="4" spans="1:3" ht="15" customHeight="1">
      <c r="A4" s="97" t="s">
        <v>120</v>
      </c>
      <c r="B4" s="406" t="s">
        <v>126</v>
      </c>
      <c r="C4" s="404"/>
    </row>
    <row r="5" spans="1:3" ht="15" customHeight="1">
      <c r="A5" s="67" t="s">
        <v>58</v>
      </c>
      <c r="B5" s="410">
        <v>2445</v>
      </c>
      <c r="C5" s="411"/>
    </row>
    <row r="6" spans="1:3" ht="15" customHeight="1">
      <c r="A6" s="68" t="s">
        <v>61</v>
      </c>
      <c r="B6" s="412">
        <v>2333</v>
      </c>
      <c r="C6" s="413"/>
    </row>
    <row r="7" spans="1:3" ht="15" customHeight="1">
      <c r="A7" s="98" t="s">
        <v>62</v>
      </c>
      <c r="B7" s="414">
        <v>1732</v>
      </c>
      <c r="C7" s="415"/>
    </row>
    <row r="8" spans="1:3" ht="15" customHeight="1">
      <c r="B8" s="101"/>
      <c r="C8" s="74" t="s">
        <v>124</v>
      </c>
    </row>
  </sheetData>
  <mergeCells count="4">
    <mergeCell ref="B4:C4"/>
    <mergeCell ref="B5:C5"/>
    <mergeCell ref="B6:C6"/>
    <mergeCell ref="B7:C7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11"/>
  <sheetViews>
    <sheetView zoomScale="110" zoomScaleNormal="110" workbookViewId="0"/>
  </sheetViews>
  <sheetFormatPr defaultColWidth="8.75" defaultRowHeight="15" customHeight="1"/>
  <cols>
    <col min="1" max="1" width="11.25" style="25" customWidth="1"/>
    <col min="2" max="2" width="12.5" style="25" customWidth="1"/>
    <col min="3" max="6" width="15.625" style="25" customWidth="1"/>
    <col min="7" max="16384" width="8.75" style="25"/>
  </cols>
  <sheetData>
    <row r="1" spans="1:6" ht="15" customHeight="1">
      <c r="A1" s="377" t="s">
        <v>531</v>
      </c>
    </row>
    <row r="3" spans="1:6" ht="15" customHeight="1">
      <c r="A3" s="25" t="s">
        <v>127</v>
      </c>
      <c r="F3" s="29" t="s">
        <v>2</v>
      </c>
    </row>
    <row r="4" spans="1:6" ht="15" customHeight="1">
      <c r="A4" s="102" t="s">
        <v>120</v>
      </c>
      <c r="B4" s="103" t="s">
        <v>3</v>
      </c>
      <c r="C4" s="103" t="s">
        <v>128</v>
      </c>
      <c r="D4" s="104" t="s">
        <v>129</v>
      </c>
      <c r="E4" s="103" t="s">
        <v>130</v>
      </c>
      <c r="F4" s="105" t="s">
        <v>131</v>
      </c>
    </row>
    <row r="5" spans="1:6" ht="15" customHeight="1">
      <c r="A5" s="416" t="s">
        <v>58</v>
      </c>
      <c r="B5" s="106" t="s">
        <v>132</v>
      </c>
      <c r="C5" s="39">
        <v>4</v>
      </c>
      <c r="D5" s="39">
        <v>5</v>
      </c>
      <c r="E5" s="39">
        <v>1</v>
      </c>
      <c r="F5" s="107">
        <v>10</v>
      </c>
    </row>
    <row r="6" spans="1:6" ht="15" customHeight="1">
      <c r="A6" s="417"/>
      <c r="B6" s="108" t="s">
        <v>133</v>
      </c>
      <c r="C6" s="39">
        <v>26</v>
      </c>
      <c r="D6" s="39">
        <v>14</v>
      </c>
      <c r="E6" s="39">
        <v>1</v>
      </c>
      <c r="F6" s="107">
        <v>41</v>
      </c>
    </row>
    <row r="7" spans="1:6" ht="15" customHeight="1">
      <c r="A7" s="418" t="s">
        <v>134</v>
      </c>
      <c r="B7" s="109" t="s">
        <v>132</v>
      </c>
      <c r="C7" s="110">
        <v>4</v>
      </c>
      <c r="D7" s="110">
        <v>5</v>
      </c>
      <c r="E7" s="110">
        <v>2</v>
      </c>
      <c r="F7" s="111">
        <v>11</v>
      </c>
    </row>
    <row r="8" spans="1:6" ht="15" customHeight="1">
      <c r="A8" s="419"/>
      <c r="B8" s="112" t="s">
        <v>133</v>
      </c>
      <c r="C8" s="113">
        <v>20</v>
      </c>
      <c r="D8" s="113">
        <v>15</v>
      </c>
      <c r="E8" s="113">
        <v>2</v>
      </c>
      <c r="F8" s="114">
        <v>37</v>
      </c>
    </row>
    <row r="9" spans="1:6" ht="15" customHeight="1">
      <c r="A9" s="420" t="s">
        <v>62</v>
      </c>
      <c r="B9" s="108" t="s">
        <v>132</v>
      </c>
      <c r="C9" s="39">
        <v>3</v>
      </c>
      <c r="D9" s="39">
        <v>3</v>
      </c>
      <c r="E9" s="39">
        <v>0</v>
      </c>
      <c r="F9" s="107">
        <f>SUM(C9:E9)</f>
        <v>6</v>
      </c>
    </row>
    <row r="10" spans="1:6" ht="15" customHeight="1">
      <c r="A10" s="421"/>
      <c r="B10" s="115" t="s">
        <v>133</v>
      </c>
      <c r="C10" s="39">
        <v>6</v>
      </c>
      <c r="D10" s="39">
        <v>6</v>
      </c>
      <c r="E10" s="39">
        <v>0</v>
      </c>
      <c r="F10" s="116">
        <f>SUM(C10:E10)</f>
        <v>12</v>
      </c>
    </row>
    <row r="11" spans="1:6" ht="15" customHeight="1">
      <c r="A11" s="19"/>
      <c r="B11" s="117"/>
      <c r="C11" s="117"/>
      <c r="D11" s="117"/>
      <c r="E11" s="117"/>
      <c r="F11" s="118" t="s">
        <v>124</v>
      </c>
    </row>
  </sheetData>
  <mergeCells count="3">
    <mergeCell ref="A5:A6"/>
    <mergeCell ref="A7:A8"/>
    <mergeCell ref="A9:A10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目次</vt:lpstr>
      <vt:lpstr>7-1</vt:lpstr>
      <vt:lpstr>7-2</vt:lpstr>
      <vt:lpstr>7-3</vt:lpstr>
      <vt:lpstr>7-4</vt:lpstr>
      <vt:lpstr>7-5(1)</vt:lpstr>
      <vt:lpstr>7-5(2)</vt:lpstr>
      <vt:lpstr>7-5(3)</vt:lpstr>
      <vt:lpstr>7-5(4)</vt:lpstr>
      <vt:lpstr>7-5(5)</vt:lpstr>
      <vt:lpstr>7-6(1)</vt:lpstr>
      <vt:lpstr>7-6(2)</vt:lpstr>
      <vt:lpstr>7-6(3)</vt:lpstr>
      <vt:lpstr>7-6(4)</vt:lpstr>
      <vt:lpstr>7-6(5)</vt:lpstr>
      <vt:lpstr>7-6(6)</vt:lpstr>
      <vt:lpstr>7-7(1)</vt:lpstr>
      <vt:lpstr>7-7(2)</vt:lpstr>
      <vt:lpstr>7-8</vt:lpstr>
      <vt:lpstr>7-9</vt:lpstr>
      <vt:lpstr>7-10</vt:lpstr>
      <vt:lpstr>7-11</vt:lpstr>
      <vt:lpstr>7-12</vt:lpstr>
      <vt:lpstr>7-13</vt:lpstr>
      <vt:lpstr>7-14</vt:lpstr>
      <vt:lpstr>7-15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7-24(1)</vt:lpstr>
      <vt:lpstr>7-24(2)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2022-04-13T08:17:02Z</dcterms:modified>
</cp:coreProperties>
</file>