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19395" windowHeight="7155"/>
  </bookViews>
  <sheets>
    <sheet name="目次" sheetId="495" r:id="rId1"/>
    <sheet name="2-1" sheetId="496" r:id="rId2"/>
    <sheet name="2-2" sheetId="497" r:id="rId3"/>
    <sheet name="2-3" sheetId="498" r:id="rId4"/>
    <sheet name="2-4" sheetId="499" r:id="rId5"/>
    <sheet name="2-5" sheetId="500" r:id="rId6"/>
    <sheet name="2-6" sheetId="501" r:id="rId7"/>
    <sheet name="2-7" sheetId="502" r:id="rId8"/>
    <sheet name="2-8" sheetId="503" r:id="rId9"/>
    <sheet name="2-9" sheetId="504" r:id="rId10"/>
    <sheet name="2-10" sheetId="505" r:id="rId11"/>
    <sheet name="2-11" sheetId="506" r:id="rId12"/>
    <sheet name="2-12" sheetId="507" r:id="rId13"/>
    <sheet name="2-13" sheetId="483" r:id="rId14"/>
    <sheet name="2-14" sheetId="484" r:id="rId15"/>
    <sheet name="2-15" sheetId="485" r:id="rId16"/>
    <sheet name="2-16" sheetId="486" r:id="rId17"/>
    <sheet name="2-17" sheetId="487" r:id="rId18"/>
    <sheet name="2-18" sheetId="488" r:id="rId19"/>
    <sheet name="2-19" sheetId="489" r:id="rId20"/>
    <sheet name="2-20" sheetId="490" r:id="rId21"/>
    <sheet name="2-21" sheetId="491" r:id="rId22"/>
    <sheet name="2-22" sheetId="492" r:id="rId23"/>
    <sheet name="2-23" sheetId="493" r:id="rId24"/>
    <sheet name="2-24" sheetId="494" r:id="rId25"/>
  </sheets>
  <definedNames>
    <definedName name="Data" localSheetId="13">#REF!</definedName>
    <definedName name="Data" localSheetId="14">#REF!</definedName>
    <definedName name="Data" localSheetId="15">#REF!</definedName>
    <definedName name="Data" localSheetId="16">#REF!</definedName>
    <definedName name="Data" localSheetId="17">#REF!</definedName>
    <definedName name="Data" localSheetId="18">#REF!</definedName>
    <definedName name="Data" localSheetId="19">#REF!</definedName>
    <definedName name="Data" localSheetId="20">#REF!</definedName>
    <definedName name="Data" localSheetId="21">#REF!</definedName>
    <definedName name="Data" localSheetId="22">#REF!</definedName>
    <definedName name="Data" localSheetId="23">#REF!</definedName>
    <definedName name="Data" localSheetId="24">#REF!</definedName>
    <definedName name="Data">#REF!</definedName>
    <definedName name="DataEnd" localSheetId="13">#REF!</definedName>
    <definedName name="DataEnd" localSheetId="14">#REF!</definedName>
    <definedName name="DataEnd" localSheetId="15">#REF!</definedName>
    <definedName name="DataEnd" localSheetId="16">#REF!</definedName>
    <definedName name="DataEnd" localSheetId="17">#REF!</definedName>
    <definedName name="DataEnd" localSheetId="18">#REF!</definedName>
    <definedName name="DataEnd" localSheetId="19">#REF!</definedName>
    <definedName name="DataEnd" localSheetId="20">#REF!</definedName>
    <definedName name="DataEnd" localSheetId="21">#REF!</definedName>
    <definedName name="DataEnd" localSheetId="22">#REF!</definedName>
    <definedName name="DataEnd" localSheetId="23">#REF!</definedName>
    <definedName name="DataEnd" localSheetId="24">#REF!</definedName>
    <definedName name="DataEnd">#REF!</definedName>
    <definedName name="Hyousoku" localSheetId="13">#REF!</definedName>
    <definedName name="Hyousoku" localSheetId="14">#REF!</definedName>
    <definedName name="Hyousoku" localSheetId="15">#REF!</definedName>
    <definedName name="Hyousoku" localSheetId="16">#REF!</definedName>
    <definedName name="Hyousoku" localSheetId="17">#REF!</definedName>
    <definedName name="Hyousoku" localSheetId="18">#REF!</definedName>
    <definedName name="Hyousoku" localSheetId="19">#REF!</definedName>
    <definedName name="Hyousoku" localSheetId="20">#REF!</definedName>
    <definedName name="Hyousoku" localSheetId="21">#REF!</definedName>
    <definedName name="Hyousoku" localSheetId="22">#REF!</definedName>
    <definedName name="Hyousoku" localSheetId="23">#REF!</definedName>
    <definedName name="Hyousoku" localSheetId="24">#REF!</definedName>
    <definedName name="Hyousoku">#REF!</definedName>
    <definedName name="HyousokuArea" localSheetId="13">#REF!</definedName>
    <definedName name="HyousokuArea" localSheetId="14">#REF!</definedName>
    <definedName name="HyousokuArea" localSheetId="15">#REF!</definedName>
    <definedName name="HyousokuArea" localSheetId="16">#REF!</definedName>
    <definedName name="HyousokuArea" localSheetId="17">#REF!</definedName>
    <definedName name="HyousokuArea" localSheetId="18">#REF!</definedName>
    <definedName name="HyousokuArea" localSheetId="19">#REF!</definedName>
    <definedName name="HyousokuArea" localSheetId="20">#REF!</definedName>
    <definedName name="HyousokuArea" localSheetId="21">#REF!</definedName>
    <definedName name="HyousokuArea" localSheetId="22">#REF!</definedName>
    <definedName name="HyousokuArea" localSheetId="23">#REF!</definedName>
    <definedName name="HyousokuArea" localSheetId="24">#REF!</definedName>
    <definedName name="HyousokuArea">#REF!</definedName>
    <definedName name="HyousokuEnd" localSheetId="13">#REF!</definedName>
    <definedName name="HyousokuEnd" localSheetId="14">#REF!</definedName>
    <definedName name="HyousokuEnd" localSheetId="15">#REF!</definedName>
    <definedName name="HyousokuEnd" localSheetId="16">#REF!</definedName>
    <definedName name="HyousokuEnd" localSheetId="17">#REF!</definedName>
    <definedName name="HyousokuEnd" localSheetId="18">#REF!</definedName>
    <definedName name="HyousokuEnd" localSheetId="19">#REF!</definedName>
    <definedName name="HyousokuEnd" localSheetId="20">#REF!</definedName>
    <definedName name="HyousokuEnd" localSheetId="21">#REF!</definedName>
    <definedName name="HyousokuEnd" localSheetId="22">#REF!</definedName>
    <definedName name="HyousokuEnd" localSheetId="23">#REF!</definedName>
    <definedName name="HyousokuEnd" localSheetId="24">#REF!</definedName>
    <definedName name="HyousokuEnd">#REF!</definedName>
    <definedName name="Hyoutou" localSheetId="13">#REF!</definedName>
    <definedName name="Hyoutou" localSheetId="14">#REF!</definedName>
    <definedName name="Hyoutou" localSheetId="15">#REF!</definedName>
    <definedName name="Hyoutou" localSheetId="16">#REF!</definedName>
    <definedName name="Hyoutou" localSheetId="17">#REF!</definedName>
    <definedName name="Hyoutou" localSheetId="18">#REF!</definedName>
    <definedName name="Hyoutou" localSheetId="19">#REF!</definedName>
    <definedName name="Hyoutou" localSheetId="20">#REF!</definedName>
    <definedName name="Hyoutou" localSheetId="21">#REF!</definedName>
    <definedName name="Hyoutou" localSheetId="22">#REF!</definedName>
    <definedName name="Hyoutou" localSheetId="23">#REF!</definedName>
    <definedName name="Hyoutou" localSheetId="24">#REF!</definedName>
    <definedName name="Hyoutou">#REF!</definedName>
    <definedName name="_xlnm.Print_Area" localSheetId="4">'2-4'!$A$3:$H$19</definedName>
    <definedName name="Rangai0" localSheetId="13">#REF!</definedName>
    <definedName name="Rangai0" localSheetId="14">#REF!</definedName>
    <definedName name="Rangai0" localSheetId="15">#REF!</definedName>
    <definedName name="Rangai0" localSheetId="16">#REF!</definedName>
    <definedName name="Rangai0" localSheetId="17">#REF!</definedName>
    <definedName name="Rangai0" localSheetId="18">#REF!</definedName>
    <definedName name="Rangai0" localSheetId="19">#REF!</definedName>
    <definedName name="Rangai0" localSheetId="20">#REF!</definedName>
    <definedName name="Rangai0" localSheetId="21">#REF!</definedName>
    <definedName name="Rangai0" localSheetId="22">#REF!</definedName>
    <definedName name="Rangai0" localSheetId="23">#REF!</definedName>
    <definedName name="Rangai0" localSheetId="24">#REF!</definedName>
    <definedName name="Rangai0">#REF!</definedName>
    <definedName name="Title" localSheetId="13">#REF!</definedName>
    <definedName name="Title" localSheetId="14">#REF!</definedName>
    <definedName name="Title" localSheetId="15">#REF!</definedName>
    <definedName name="Title" localSheetId="16">#REF!</definedName>
    <definedName name="Title" localSheetId="17">#REF!</definedName>
    <definedName name="Title" localSheetId="18">#REF!</definedName>
    <definedName name="Title" localSheetId="19">#REF!</definedName>
    <definedName name="Title" localSheetId="20">#REF!</definedName>
    <definedName name="Title" localSheetId="21">#REF!</definedName>
    <definedName name="Title" localSheetId="22">#REF!</definedName>
    <definedName name="Title" localSheetId="23">#REF!</definedName>
    <definedName name="Title" localSheetId="24">#REF!</definedName>
    <definedName name="Title">#REF!</definedName>
    <definedName name="TitleEnglish" localSheetId="13">#REF!</definedName>
    <definedName name="TitleEnglish" localSheetId="14">#REF!</definedName>
    <definedName name="TitleEnglish" localSheetId="15">#REF!</definedName>
    <definedName name="TitleEnglish" localSheetId="16">#REF!</definedName>
    <definedName name="TitleEnglish" localSheetId="17">#REF!</definedName>
    <definedName name="TitleEnglish" localSheetId="18">#REF!</definedName>
    <definedName name="TitleEnglish" localSheetId="19">#REF!</definedName>
    <definedName name="TitleEnglish" localSheetId="20">#REF!</definedName>
    <definedName name="TitleEnglish" localSheetId="21">#REF!</definedName>
    <definedName name="TitleEnglish" localSheetId="22">#REF!</definedName>
    <definedName name="TitleEnglish" localSheetId="23">#REF!</definedName>
    <definedName name="TitleEnglish" localSheetId="24">#REF!</definedName>
    <definedName name="TitleEnglish">#REF!</definedName>
    <definedName name="v">#REF!</definedName>
    <definedName name="全国人口" localSheetId="13">#REF!</definedName>
    <definedName name="全国人口" localSheetId="14">#REF!</definedName>
    <definedName name="全国人口" localSheetId="15">#REF!</definedName>
    <definedName name="全国人口" localSheetId="16">#REF!</definedName>
    <definedName name="全国人口" localSheetId="17">#REF!</definedName>
    <definedName name="全国人口" localSheetId="18">#REF!</definedName>
    <definedName name="全国人口" localSheetId="19">#REF!</definedName>
    <definedName name="全国人口" localSheetId="20">#REF!</definedName>
    <definedName name="全国人口" localSheetId="21">#REF!</definedName>
    <definedName name="全国人口" localSheetId="22">#REF!</definedName>
    <definedName name="全国人口" localSheetId="23">#REF!</definedName>
    <definedName name="全国人口" localSheetId="24">#REF!</definedName>
    <definedName name="全国人口">#REF!</definedName>
  </definedNames>
  <calcPr calcId="145621"/>
</workbook>
</file>

<file path=xl/calcChain.xml><?xml version="1.0" encoding="utf-8"?>
<calcChain xmlns="http://schemas.openxmlformats.org/spreadsheetml/2006/main">
  <c r="B24" i="505" l="1"/>
  <c r="H24" i="505" s="1"/>
  <c r="B23" i="505"/>
  <c r="H23" i="505" s="1"/>
  <c r="B22" i="505"/>
  <c r="H22" i="505" s="1"/>
  <c r="H21" i="505"/>
  <c r="E21" i="505"/>
  <c r="F21" i="505" s="1"/>
  <c r="D21" i="505"/>
  <c r="H20" i="505"/>
  <c r="E20" i="505"/>
  <c r="F20" i="505" s="1"/>
  <c r="D20" i="505"/>
  <c r="H19" i="505"/>
  <c r="E19" i="505"/>
  <c r="F19" i="505" s="1"/>
  <c r="D19" i="505"/>
  <c r="H18" i="505"/>
  <c r="E18" i="505"/>
  <c r="F18" i="505" s="1"/>
  <c r="D18" i="505"/>
  <c r="H17" i="505"/>
  <c r="E17" i="505"/>
  <c r="F17" i="505" s="1"/>
  <c r="D17" i="505"/>
  <c r="H16" i="505"/>
  <c r="E16" i="505"/>
  <c r="F16" i="505" s="1"/>
  <c r="D16" i="505"/>
  <c r="H15" i="505"/>
  <c r="E15" i="505"/>
  <c r="F15" i="505" s="1"/>
  <c r="D15" i="505"/>
  <c r="H14" i="505"/>
  <c r="E14" i="505"/>
  <c r="F14" i="505" s="1"/>
  <c r="D14" i="505"/>
  <c r="H13" i="505"/>
  <c r="E13" i="505"/>
  <c r="F13" i="505" s="1"/>
  <c r="D13" i="505"/>
  <c r="H12" i="505"/>
  <c r="E12" i="505"/>
  <c r="F12" i="505" s="1"/>
  <c r="D12" i="505"/>
  <c r="H11" i="505"/>
  <c r="E11" i="505"/>
  <c r="F11" i="505" s="1"/>
  <c r="D11" i="505"/>
  <c r="H10" i="505"/>
  <c r="E10" i="505"/>
  <c r="F10" i="505" s="1"/>
  <c r="D10" i="505"/>
  <c r="H9" i="505"/>
  <c r="E9" i="505"/>
  <c r="F9" i="505" s="1"/>
  <c r="D9" i="505"/>
  <c r="H8" i="505"/>
  <c r="E8" i="505"/>
  <c r="F8" i="505" s="1"/>
  <c r="D8" i="505"/>
  <c r="H7" i="505"/>
  <c r="E7" i="505"/>
  <c r="F7" i="505" s="1"/>
  <c r="D7" i="505"/>
  <c r="F6" i="503"/>
  <c r="E125" i="501"/>
  <c r="E124" i="501"/>
  <c r="J123" i="501"/>
  <c r="E123" i="501"/>
  <c r="J122" i="501"/>
  <c r="E122" i="501"/>
  <c r="J121" i="501"/>
  <c r="E121" i="501"/>
  <c r="J120" i="501"/>
  <c r="E120" i="501"/>
  <c r="J119" i="501"/>
  <c r="E119" i="501"/>
  <c r="J118" i="501"/>
  <c r="E118" i="501"/>
  <c r="J117" i="501"/>
  <c r="E117" i="501"/>
  <c r="J116" i="501"/>
  <c r="E116" i="501"/>
  <c r="J115" i="501"/>
  <c r="E115" i="501"/>
  <c r="J114" i="501"/>
  <c r="E114" i="501"/>
  <c r="J113" i="501"/>
  <c r="E113" i="501"/>
  <c r="J112" i="501"/>
  <c r="E112" i="501"/>
  <c r="J111" i="501"/>
  <c r="I111" i="501"/>
  <c r="H111" i="501"/>
  <c r="G111" i="501"/>
  <c r="E111" i="501"/>
  <c r="E110" i="501"/>
  <c r="J109" i="501"/>
  <c r="E109" i="501"/>
  <c r="J108" i="501"/>
  <c r="E108" i="501"/>
  <c r="J107" i="501"/>
  <c r="E107" i="501"/>
  <c r="J106" i="501"/>
  <c r="E106" i="501"/>
  <c r="J105" i="501"/>
  <c r="E105" i="501"/>
  <c r="J104" i="501"/>
  <c r="E104" i="501"/>
  <c r="J103" i="501"/>
  <c r="E103" i="501"/>
  <c r="J102" i="501"/>
  <c r="E102" i="501"/>
  <c r="D102" i="501"/>
  <c r="C102" i="501"/>
  <c r="B102" i="501"/>
  <c r="J101" i="501"/>
  <c r="J100" i="501"/>
  <c r="E100" i="501"/>
  <c r="J99" i="501"/>
  <c r="E99" i="501"/>
  <c r="J98" i="501"/>
  <c r="E98" i="501"/>
  <c r="J97" i="501"/>
  <c r="E97" i="501"/>
  <c r="J96" i="501"/>
  <c r="E96" i="501"/>
  <c r="J95" i="501"/>
  <c r="J94" i="501" s="1"/>
  <c r="E95" i="501"/>
  <c r="I94" i="501"/>
  <c r="H94" i="501"/>
  <c r="G94" i="501"/>
  <c r="E94" i="501"/>
  <c r="E93" i="501"/>
  <c r="J92" i="501"/>
  <c r="E92" i="501"/>
  <c r="D92" i="501"/>
  <c r="C92" i="501"/>
  <c r="B92" i="501"/>
  <c r="J91" i="501"/>
  <c r="J87" i="501" s="1"/>
  <c r="J90" i="501"/>
  <c r="E90" i="501"/>
  <c r="J89" i="501"/>
  <c r="E89" i="501"/>
  <c r="J88" i="501"/>
  <c r="E88" i="501"/>
  <c r="I87" i="501"/>
  <c r="H87" i="501"/>
  <c r="G87" i="501"/>
  <c r="E87" i="501"/>
  <c r="E86" i="501"/>
  <c r="J85" i="501"/>
  <c r="E85" i="501"/>
  <c r="J84" i="501"/>
  <c r="E84" i="501"/>
  <c r="J83" i="501"/>
  <c r="E83" i="501"/>
  <c r="J82" i="501"/>
  <c r="E82" i="501"/>
  <c r="J81" i="501"/>
  <c r="E81" i="501"/>
  <c r="J80" i="501"/>
  <c r="E80" i="501"/>
  <c r="J79" i="501"/>
  <c r="E79" i="501"/>
  <c r="J78" i="501"/>
  <c r="E78" i="501"/>
  <c r="J77" i="501"/>
  <c r="E77" i="501"/>
  <c r="J76" i="501"/>
  <c r="J75" i="501" s="1"/>
  <c r="E76" i="501"/>
  <c r="I75" i="501"/>
  <c r="H75" i="501"/>
  <c r="G75" i="501"/>
  <c r="E75" i="501"/>
  <c r="E74" i="501"/>
  <c r="J73" i="501"/>
  <c r="E73" i="501"/>
  <c r="J72" i="501"/>
  <c r="E72" i="501"/>
  <c r="J71" i="501"/>
  <c r="E71" i="501"/>
  <c r="E69" i="501" s="1"/>
  <c r="J70" i="501"/>
  <c r="E70" i="501"/>
  <c r="J69" i="501"/>
  <c r="D69" i="501"/>
  <c r="C69" i="501"/>
  <c r="B69" i="501"/>
  <c r="E60" i="501"/>
  <c r="E59" i="501"/>
  <c r="E58" i="501"/>
  <c r="J57" i="501"/>
  <c r="E57" i="501"/>
  <c r="J56" i="501"/>
  <c r="E56" i="501"/>
  <c r="J55" i="501"/>
  <c r="E55" i="501"/>
  <c r="J54" i="501"/>
  <c r="E54" i="501"/>
  <c r="J53" i="501"/>
  <c r="E53" i="501"/>
  <c r="J52" i="501"/>
  <c r="E52" i="501"/>
  <c r="J51" i="501"/>
  <c r="E51" i="501"/>
  <c r="J50" i="501"/>
  <c r="E50" i="501"/>
  <c r="J49" i="501"/>
  <c r="E49" i="501"/>
  <c r="J48" i="501"/>
  <c r="E48" i="501"/>
  <c r="J47" i="501"/>
  <c r="E47" i="501"/>
  <c r="J46" i="501"/>
  <c r="E46" i="501"/>
  <c r="J45" i="501"/>
  <c r="E45" i="501"/>
  <c r="J44" i="501"/>
  <c r="E44" i="501"/>
  <c r="J43" i="501"/>
  <c r="E43" i="501"/>
  <c r="J42" i="501"/>
  <c r="E42" i="501"/>
  <c r="J41" i="501"/>
  <c r="E41" i="501"/>
  <c r="J40" i="501"/>
  <c r="E40" i="501"/>
  <c r="J39" i="501"/>
  <c r="E39" i="501"/>
  <c r="J38" i="501"/>
  <c r="E38" i="501"/>
  <c r="J37" i="501"/>
  <c r="E37" i="501"/>
  <c r="J36" i="501"/>
  <c r="E36" i="501"/>
  <c r="J35" i="501"/>
  <c r="E35" i="501"/>
  <c r="J34" i="501"/>
  <c r="E34" i="501"/>
  <c r="J33" i="501"/>
  <c r="E33" i="501"/>
  <c r="E31" i="501" s="1"/>
  <c r="J32" i="501"/>
  <c r="E32" i="501"/>
  <c r="J31" i="501"/>
  <c r="I31" i="501"/>
  <c r="H31" i="501"/>
  <c r="G31" i="501"/>
  <c r="D31" i="501"/>
  <c r="C31" i="501"/>
  <c r="B31" i="501"/>
  <c r="J29" i="501"/>
  <c r="E29" i="501"/>
  <c r="J28" i="501"/>
  <c r="E28" i="501"/>
  <c r="J27" i="501"/>
  <c r="E27" i="501"/>
  <c r="J26" i="501"/>
  <c r="E26" i="501"/>
  <c r="J25" i="501"/>
  <c r="E25" i="501"/>
  <c r="J24" i="501"/>
  <c r="E24" i="501"/>
  <c r="J23" i="501"/>
  <c r="J22" i="501" s="1"/>
  <c r="E23" i="501"/>
  <c r="I22" i="501"/>
  <c r="H22" i="501"/>
  <c r="G22" i="501"/>
  <c r="E22" i="501"/>
  <c r="E21" i="501"/>
  <c r="J20" i="501"/>
  <c r="E20" i="501"/>
  <c r="J19" i="501"/>
  <c r="E19" i="501"/>
  <c r="J18" i="501"/>
  <c r="E18" i="501"/>
  <c r="D18" i="501"/>
  <c r="C18" i="501"/>
  <c r="B18" i="501"/>
  <c r="J17" i="501"/>
  <c r="J16" i="501"/>
  <c r="E16" i="501"/>
  <c r="J15" i="501"/>
  <c r="E15" i="501"/>
  <c r="J14" i="501"/>
  <c r="E14" i="501"/>
  <c r="J13" i="501"/>
  <c r="E13" i="501"/>
  <c r="J12" i="501"/>
  <c r="E12" i="501"/>
  <c r="J11" i="501"/>
  <c r="E11" i="501"/>
  <c r="J10" i="501"/>
  <c r="E10" i="501"/>
  <c r="J9" i="501"/>
  <c r="E9" i="501"/>
  <c r="J8" i="501"/>
  <c r="E8" i="501"/>
  <c r="J7" i="501"/>
  <c r="J6" i="501" s="1"/>
  <c r="E7" i="501"/>
  <c r="E6" i="501" s="1"/>
  <c r="I6" i="501"/>
  <c r="H6" i="501"/>
  <c r="G6" i="501"/>
  <c r="D6" i="501"/>
  <c r="I126" i="501" s="1"/>
  <c r="C6" i="501"/>
  <c r="H126" i="501" s="1"/>
  <c r="B6" i="501"/>
  <c r="G126" i="501" s="1"/>
  <c r="F58" i="500"/>
  <c r="F57" i="500"/>
  <c r="B57" i="500"/>
  <c r="F56" i="500"/>
  <c r="B56" i="500"/>
  <c r="F55" i="500"/>
  <c r="B55" i="500"/>
  <c r="F54" i="500"/>
  <c r="B54" i="500"/>
  <c r="F53" i="500"/>
  <c r="B53" i="500"/>
  <c r="F52" i="500"/>
  <c r="B52" i="500"/>
  <c r="F51" i="500"/>
  <c r="B51" i="500"/>
  <c r="F50" i="500"/>
  <c r="B50" i="500"/>
  <c r="F49" i="500"/>
  <c r="B49" i="500"/>
  <c r="F48" i="500"/>
  <c r="B48" i="500"/>
  <c r="F47" i="500"/>
  <c r="B47" i="500"/>
  <c r="F46" i="500"/>
  <c r="B46" i="500"/>
  <c r="F45" i="500"/>
  <c r="B45" i="500"/>
  <c r="F44" i="500"/>
  <c r="B44" i="500"/>
  <c r="F43" i="500"/>
  <c r="B43" i="500"/>
  <c r="F42" i="500"/>
  <c r="B42" i="500"/>
  <c r="F41" i="500"/>
  <c r="B41" i="500"/>
  <c r="F40" i="500"/>
  <c r="B40" i="500"/>
  <c r="F39" i="500"/>
  <c r="B39" i="500"/>
  <c r="F38" i="500"/>
  <c r="B38" i="500"/>
  <c r="F37" i="500"/>
  <c r="B37" i="500"/>
  <c r="F36" i="500"/>
  <c r="B36" i="500"/>
  <c r="F35" i="500"/>
  <c r="B35" i="500"/>
  <c r="F34" i="500"/>
  <c r="B34" i="500"/>
  <c r="F33" i="500"/>
  <c r="B33" i="500"/>
  <c r="F32" i="500"/>
  <c r="B32" i="500"/>
  <c r="F31" i="500"/>
  <c r="B31" i="500"/>
  <c r="F30" i="500"/>
  <c r="B30" i="500"/>
  <c r="F29" i="500"/>
  <c r="B29" i="500"/>
  <c r="F28" i="500"/>
  <c r="B28" i="500"/>
  <c r="F27" i="500"/>
  <c r="B27" i="500"/>
  <c r="F26" i="500"/>
  <c r="B26" i="500"/>
  <c r="F25" i="500"/>
  <c r="B25" i="500"/>
  <c r="F24" i="500"/>
  <c r="B24" i="500"/>
  <c r="F23" i="500"/>
  <c r="B23" i="500"/>
  <c r="F22" i="500"/>
  <c r="B22" i="500"/>
  <c r="F21" i="500"/>
  <c r="B21" i="500"/>
  <c r="F20" i="500"/>
  <c r="B20" i="500"/>
  <c r="F19" i="500"/>
  <c r="B19" i="500"/>
  <c r="F18" i="500"/>
  <c r="B18" i="500"/>
  <c r="F17" i="500"/>
  <c r="B17" i="500"/>
  <c r="F16" i="500"/>
  <c r="B16" i="500"/>
  <c r="F15" i="500"/>
  <c r="B15" i="500"/>
  <c r="F14" i="500"/>
  <c r="B14" i="500"/>
  <c r="F13" i="500"/>
  <c r="B13" i="500"/>
  <c r="F12" i="500"/>
  <c r="B12" i="500"/>
  <c r="F11" i="500"/>
  <c r="B11" i="500"/>
  <c r="F10" i="500"/>
  <c r="B10" i="500"/>
  <c r="F9" i="500"/>
  <c r="B9" i="500"/>
  <c r="F8" i="500"/>
  <c r="B8" i="500"/>
  <c r="D6" i="500"/>
  <c r="C6" i="500"/>
  <c r="B6" i="500"/>
  <c r="F17" i="499"/>
  <c r="B17" i="499"/>
  <c r="F16" i="499"/>
  <c r="B16" i="499"/>
  <c r="F15" i="499"/>
  <c r="B15" i="499"/>
  <c r="F14" i="499"/>
  <c r="B14" i="499"/>
  <c r="F13" i="499"/>
  <c r="B13" i="499"/>
  <c r="F12" i="499"/>
  <c r="B12" i="499"/>
  <c r="F11" i="499"/>
  <c r="B11" i="499"/>
  <c r="F10" i="499"/>
  <c r="B10" i="499"/>
  <c r="F9" i="499"/>
  <c r="B9" i="499"/>
  <c r="B6" i="499" s="1"/>
  <c r="F8" i="499"/>
  <c r="B8" i="499"/>
  <c r="F7" i="499"/>
  <c r="D6" i="499"/>
  <c r="C6" i="499"/>
  <c r="C21" i="497"/>
  <c r="H21" i="497" s="1"/>
  <c r="G20" i="497"/>
  <c r="C20" i="497"/>
  <c r="H20" i="497" s="1"/>
  <c r="H19" i="497"/>
  <c r="C19" i="497"/>
  <c r="G19" i="497" s="1"/>
  <c r="H18" i="497"/>
  <c r="G18" i="497"/>
  <c r="C18" i="497"/>
  <c r="C17" i="497"/>
  <c r="H17" i="497" s="1"/>
  <c r="G16" i="497"/>
  <c r="C16" i="497"/>
  <c r="H16" i="497" s="1"/>
  <c r="H15" i="497"/>
  <c r="C15" i="497"/>
  <c r="G15" i="497" s="1"/>
  <c r="H14" i="497"/>
  <c r="G14" i="497"/>
  <c r="C14" i="497"/>
  <c r="C13" i="497"/>
  <c r="H13" i="497" s="1"/>
  <c r="G12" i="497"/>
  <c r="C12" i="497"/>
  <c r="H12" i="497" s="1"/>
  <c r="H11" i="497"/>
  <c r="C11" i="497"/>
  <c r="G11" i="497" s="1"/>
  <c r="H10" i="497"/>
  <c r="G10" i="497"/>
  <c r="C10" i="497"/>
  <c r="C9" i="497"/>
  <c r="H9" i="497" s="1"/>
  <c r="E7" i="497"/>
  <c r="D7" i="497"/>
  <c r="B7" i="497"/>
  <c r="C61" i="496"/>
  <c r="J61" i="496" s="1"/>
  <c r="I60" i="496"/>
  <c r="C60" i="496"/>
  <c r="J60" i="496" s="1"/>
  <c r="J59" i="496"/>
  <c r="C59" i="496"/>
  <c r="F60" i="496" s="1"/>
  <c r="G60" i="496" s="1"/>
  <c r="I58" i="496"/>
  <c r="F58" i="496"/>
  <c r="G58" i="496" s="1"/>
  <c r="C58" i="496"/>
  <c r="J58" i="496" s="1"/>
  <c r="J57" i="496"/>
  <c r="I57" i="496"/>
  <c r="G57" i="496"/>
  <c r="F57" i="496"/>
  <c r="J56" i="496"/>
  <c r="I56" i="496"/>
  <c r="G56" i="496"/>
  <c r="F56" i="496"/>
  <c r="J55" i="496"/>
  <c r="I55" i="496"/>
  <c r="G55" i="496"/>
  <c r="F55" i="496"/>
  <c r="J54" i="496"/>
  <c r="I54" i="496"/>
  <c r="G54" i="496"/>
  <c r="F54" i="496"/>
  <c r="J53" i="496"/>
  <c r="I53" i="496"/>
  <c r="C52" i="496"/>
  <c r="J52" i="496" s="1"/>
  <c r="J51" i="496"/>
  <c r="I51" i="496"/>
  <c r="G51" i="496"/>
  <c r="J50" i="496"/>
  <c r="I50" i="496"/>
  <c r="G50" i="496"/>
  <c r="F50" i="496"/>
  <c r="J49" i="496"/>
  <c r="I49" i="496"/>
  <c r="G49" i="496"/>
  <c r="F49" i="496"/>
  <c r="J48" i="496"/>
  <c r="I48" i="496"/>
  <c r="G48" i="496"/>
  <c r="F48" i="496"/>
  <c r="E48" i="496"/>
  <c r="J47" i="496"/>
  <c r="I47" i="496"/>
  <c r="F47" i="496"/>
  <c r="G47" i="496" s="1"/>
  <c r="E47" i="496"/>
  <c r="J46" i="496"/>
  <c r="I46" i="496"/>
  <c r="F46" i="496"/>
  <c r="G46" i="496" s="1"/>
  <c r="E46" i="496"/>
  <c r="J45" i="496"/>
  <c r="I45" i="496"/>
  <c r="F45" i="496"/>
  <c r="G45" i="496" s="1"/>
  <c r="E45" i="496"/>
  <c r="J44" i="496"/>
  <c r="I44" i="496"/>
  <c r="G44" i="496"/>
  <c r="F44" i="496"/>
  <c r="E44" i="496"/>
  <c r="J43" i="496"/>
  <c r="I43" i="496"/>
  <c r="F43" i="496"/>
  <c r="G43" i="496" s="1"/>
  <c r="E43" i="496"/>
  <c r="J42" i="496"/>
  <c r="I42" i="496"/>
  <c r="F42" i="496"/>
  <c r="G42" i="496" s="1"/>
  <c r="E42" i="496"/>
  <c r="J41" i="496"/>
  <c r="I41" i="496"/>
  <c r="F41" i="496"/>
  <c r="G41" i="496" s="1"/>
  <c r="E41" i="496"/>
  <c r="J40" i="496"/>
  <c r="I40" i="496"/>
  <c r="G40" i="496"/>
  <c r="F40" i="496"/>
  <c r="E40" i="496"/>
  <c r="J39" i="496"/>
  <c r="I39" i="496"/>
  <c r="F39" i="496"/>
  <c r="G39" i="496" s="1"/>
  <c r="E39" i="496"/>
  <c r="J38" i="496"/>
  <c r="I38" i="496"/>
  <c r="F38" i="496"/>
  <c r="G38" i="496" s="1"/>
  <c r="E38" i="496"/>
  <c r="J37" i="496"/>
  <c r="I37" i="496"/>
  <c r="F37" i="496"/>
  <c r="G37" i="496" s="1"/>
  <c r="E37" i="496"/>
  <c r="J36" i="496"/>
  <c r="I36" i="496"/>
  <c r="G36" i="496"/>
  <c r="F36" i="496"/>
  <c r="E36" i="496"/>
  <c r="J35" i="496"/>
  <c r="I35" i="496"/>
  <c r="F35" i="496"/>
  <c r="G35" i="496" s="1"/>
  <c r="E35" i="496"/>
  <c r="J34" i="496"/>
  <c r="I34" i="496"/>
  <c r="F34" i="496"/>
  <c r="G34" i="496" s="1"/>
  <c r="E34" i="496"/>
  <c r="J33" i="496"/>
  <c r="I33" i="496"/>
  <c r="F33" i="496"/>
  <c r="G33" i="496" s="1"/>
  <c r="E33" i="496"/>
  <c r="J32" i="496"/>
  <c r="I32" i="496"/>
  <c r="G32" i="496"/>
  <c r="F32" i="496"/>
  <c r="E32" i="496"/>
  <c r="J31" i="496"/>
  <c r="I31" i="496"/>
  <c r="G31" i="496"/>
  <c r="F31" i="496"/>
  <c r="E31" i="496"/>
  <c r="J30" i="496"/>
  <c r="I30" i="496"/>
  <c r="F30" i="496"/>
  <c r="G30" i="496" s="1"/>
  <c r="E30" i="496"/>
  <c r="J29" i="496"/>
  <c r="I29" i="496"/>
  <c r="F29" i="496"/>
  <c r="G29" i="496" s="1"/>
  <c r="E29" i="496"/>
  <c r="J28" i="496"/>
  <c r="I28" i="496"/>
  <c r="G28" i="496"/>
  <c r="F28" i="496"/>
  <c r="E28" i="496"/>
  <c r="J27" i="496"/>
  <c r="I27" i="496"/>
  <c r="G27" i="496"/>
  <c r="F27" i="496"/>
  <c r="E27" i="496"/>
  <c r="J26" i="496"/>
  <c r="I26" i="496"/>
  <c r="F26" i="496"/>
  <c r="G26" i="496" s="1"/>
  <c r="E26" i="496"/>
  <c r="J25" i="496"/>
  <c r="I25" i="496"/>
  <c r="F25" i="496"/>
  <c r="G25" i="496" s="1"/>
  <c r="E25" i="496"/>
  <c r="J24" i="496"/>
  <c r="I24" i="496"/>
  <c r="G24" i="496"/>
  <c r="F24" i="496"/>
  <c r="E24" i="496"/>
  <c r="J23" i="496"/>
  <c r="I23" i="496"/>
  <c r="G23" i="496"/>
  <c r="F23" i="496"/>
  <c r="E23" i="496"/>
  <c r="J22" i="496"/>
  <c r="I22" i="496"/>
  <c r="F22" i="496"/>
  <c r="G22" i="496" s="1"/>
  <c r="E22" i="496"/>
  <c r="J21" i="496"/>
  <c r="I21" i="496"/>
  <c r="F21" i="496"/>
  <c r="G21" i="496" s="1"/>
  <c r="E21" i="496"/>
  <c r="J20" i="496"/>
  <c r="I20" i="496"/>
  <c r="G20" i="496"/>
  <c r="F20" i="496"/>
  <c r="E20" i="496"/>
  <c r="J19" i="496"/>
  <c r="I19" i="496"/>
  <c r="G19" i="496"/>
  <c r="F19" i="496"/>
  <c r="E19" i="496"/>
  <c r="J18" i="496"/>
  <c r="I18" i="496"/>
  <c r="F18" i="496"/>
  <c r="G18" i="496" s="1"/>
  <c r="E18" i="496"/>
  <c r="J17" i="496"/>
  <c r="I17" i="496"/>
  <c r="F17" i="496"/>
  <c r="G17" i="496" s="1"/>
  <c r="E17" i="496"/>
  <c r="J16" i="496"/>
  <c r="I16" i="496"/>
  <c r="G16" i="496"/>
  <c r="F16" i="496"/>
  <c r="E16" i="496"/>
  <c r="J15" i="496"/>
  <c r="I15" i="496"/>
  <c r="G15" i="496"/>
  <c r="F15" i="496"/>
  <c r="E15" i="496"/>
  <c r="J14" i="496"/>
  <c r="I14" i="496"/>
  <c r="F14" i="496"/>
  <c r="G14" i="496" s="1"/>
  <c r="E14" i="496"/>
  <c r="J13" i="496"/>
  <c r="I13" i="496"/>
  <c r="F13" i="496"/>
  <c r="G13" i="496" s="1"/>
  <c r="E13" i="496"/>
  <c r="J12" i="496"/>
  <c r="I12" i="496"/>
  <c r="G12" i="496"/>
  <c r="F12" i="496"/>
  <c r="E12" i="496"/>
  <c r="J11" i="496"/>
  <c r="I11" i="496"/>
  <c r="G11" i="496"/>
  <c r="F11" i="496"/>
  <c r="E11" i="496"/>
  <c r="J10" i="496"/>
  <c r="I10" i="496"/>
  <c r="F10" i="496"/>
  <c r="G10" i="496" s="1"/>
  <c r="E10" i="496"/>
  <c r="J9" i="496"/>
  <c r="I9" i="496"/>
  <c r="F9" i="496"/>
  <c r="G9" i="496" s="1"/>
  <c r="E9" i="496"/>
  <c r="J8" i="496"/>
  <c r="I8" i="496"/>
  <c r="G8" i="496"/>
  <c r="F8" i="496"/>
  <c r="E8" i="496"/>
  <c r="J7" i="496"/>
  <c r="I7" i="496"/>
  <c r="E7" i="496"/>
  <c r="E15" i="494"/>
  <c r="D15" i="494"/>
  <c r="C15" i="494"/>
  <c r="B15" i="494"/>
  <c r="E11" i="494"/>
  <c r="D11" i="494"/>
  <c r="C11" i="494"/>
  <c r="B11" i="494"/>
  <c r="C7" i="494"/>
  <c r="B7" i="494"/>
  <c r="E6" i="494"/>
  <c r="D6" i="494"/>
  <c r="J10" i="489"/>
  <c r="J9" i="489" s="1"/>
  <c r="J8" i="489" s="1"/>
  <c r="I10" i="489"/>
  <c r="I9" i="489" s="1"/>
  <c r="I8" i="489" s="1"/>
  <c r="H10" i="489"/>
  <c r="G10" i="489"/>
  <c r="F10" i="489"/>
  <c r="F9" i="489" s="1"/>
  <c r="F8" i="489" s="1"/>
  <c r="E10" i="489"/>
  <c r="E9" i="489" s="1"/>
  <c r="E8" i="489" s="1"/>
  <c r="H9" i="489"/>
  <c r="H8" i="489" s="1"/>
  <c r="G9" i="489"/>
  <c r="G8" i="489" s="1"/>
  <c r="G36" i="488"/>
  <c r="F36" i="488"/>
  <c r="E36" i="488"/>
  <c r="E35" i="488" s="1"/>
  <c r="D36" i="488"/>
  <c r="D35" i="488" s="1"/>
  <c r="C36" i="488"/>
  <c r="B36" i="488"/>
  <c r="G35" i="488"/>
  <c r="F35" i="488"/>
  <c r="C35" i="488"/>
  <c r="B35" i="488"/>
  <c r="G13" i="488"/>
  <c r="F13" i="488"/>
  <c r="E13" i="488"/>
  <c r="E11" i="488" s="1"/>
  <c r="D13" i="488"/>
  <c r="D11" i="488" s="1"/>
  <c r="C13" i="488"/>
  <c r="B13" i="488"/>
  <c r="G11" i="488"/>
  <c r="F11" i="488"/>
  <c r="C11" i="488"/>
  <c r="B11" i="488"/>
  <c r="G8" i="488"/>
  <c r="F8" i="488"/>
  <c r="E8" i="488"/>
  <c r="E7" i="488" s="1"/>
  <c r="D8" i="488"/>
  <c r="D7" i="488" s="1"/>
  <c r="C8" i="488"/>
  <c r="B8" i="488"/>
  <c r="G7" i="488"/>
  <c r="F7" i="488"/>
  <c r="C7" i="488"/>
  <c r="B7" i="488"/>
  <c r="G26" i="487"/>
  <c r="F26" i="487"/>
  <c r="E26" i="487"/>
  <c r="E25" i="487" s="1"/>
  <c r="D26" i="487"/>
  <c r="D25" i="487" s="1"/>
  <c r="C26" i="487"/>
  <c r="B26" i="487"/>
  <c r="G25" i="487"/>
  <c r="F25" i="487"/>
  <c r="C25" i="487"/>
  <c r="B25" i="487"/>
  <c r="G13" i="487"/>
  <c r="F13" i="487"/>
  <c r="E13" i="487"/>
  <c r="E11" i="487" s="1"/>
  <c r="D13" i="487"/>
  <c r="D11" i="487" s="1"/>
  <c r="C13" i="487"/>
  <c r="B13" i="487"/>
  <c r="G11" i="487"/>
  <c r="F11" i="487"/>
  <c r="C11" i="487"/>
  <c r="B11" i="487"/>
  <c r="G8" i="487"/>
  <c r="F8" i="487"/>
  <c r="E8" i="487"/>
  <c r="E7" i="487" s="1"/>
  <c r="D8" i="487"/>
  <c r="D7" i="487" s="1"/>
  <c r="C8" i="487"/>
  <c r="B8" i="487"/>
  <c r="G7" i="487"/>
  <c r="F7" i="487"/>
  <c r="C7" i="487"/>
  <c r="B7" i="487"/>
  <c r="L14" i="486"/>
  <c r="K14" i="486"/>
  <c r="I14" i="486"/>
  <c r="G14" i="486"/>
  <c r="E14" i="486"/>
  <c r="C14" i="486"/>
  <c r="L13" i="486"/>
  <c r="K13" i="486"/>
  <c r="I13" i="486"/>
  <c r="G13" i="486"/>
  <c r="E13" i="486"/>
  <c r="C13" i="486"/>
  <c r="L12" i="486"/>
  <c r="K12" i="486"/>
  <c r="I12" i="486"/>
  <c r="G12" i="486"/>
  <c r="E12" i="486"/>
  <c r="C12" i="486"/>
  <c r="L11" i="486"/>
  <c r="K11" i="486"/>
  <c r="I11" i="486"/>
  <c r="G11" i="486"/>
  <c r="E11" i="486"/>
  <c r="C11" i="486"/>
  <c r="L10" i="486"/>
  <c r="K10" i="486"/>
  <c r="I10" i="486"/>
  <c r="G10" i="486"/>
  <c r="E10" i="486"/>
  <c r="C10" i="486"/>
  <c r="L9" i="486"/>
  <c r="K9" i="486"/>
  <c r="I9" i="486"/>
  <c r="G9" i="486"/>
  <c r="E9" i="486"/>
  <c r="C9" i="486"/>
  <c r="L8" i="486"/>
  <c r="K8" i="486"/>
  <c r="I8" i="486"/>
  <c r="G8" i="486"/>
  <c r="E8" i="486"/>
  <c r="C8" i="486"/>
  <c r="L7" i="486"/>
  <c r="G16" i="485"/>
  <c r="F16" i="485"/>
  <c r="G15" i="485"/>
  <c r="F15" i="485"/>
  <c r="G14" i="485"/>
  <c r="F14" i="485"/>
  <c r="G13" i="485"/>
  <c r="F13" i="485"/>
  <c r="G12" i="485"/>
  <c r="F12" i="485"/>
  <c r="G11" i="485"/>
  <c r="F11" i="485"/>
  <c r="G10" i="485"/>
  <c r="F10" i="485"/>
  <c r="G9" i="485"/>
  <c r="F9" i="485"/>
  <c r="G8" i="485"/>
  <c r="F8" i="485"/>
  <c r="G7" i="485"/>
  <c r="F7" i="485"/>
  <c r="H58" i="483"/>
  <c r="G58" i="483"/>
  <c r="F58" i="483"/>
  <c r="D24" i="505" l="1"/>
  <c r="F22" i="505"/>
  <c r="F23" i="505"/>
  <c r="F24" i="505"/>
  <c r="D22" i="505"/>
  <c r="D23" i="505"/>
  <c r="J126" i="501"/>
  <c r="C7" i="497"/>
  <c r="G9" i="497"/>
  <c r="G13" i="497"/>
  <c r="G17" i="497"/>
  <c r="G21" i="497"/>
  <c r="F52" i="496"/>
  <c r="G52" i="496" s="1"/>
  <c r="F53" i="496"/>
  <c r="G53" i="496" s="1"/>
  <c r="I59" i="496"/>
  <c r="F61" i="496"/>
  <c r="G61" i="496" s="1"/>
  <c r="I52" i="496"/>
  <c r="F59" i="496"/>
  <c r="G59" i="496" s="1"/>
  <c r="I61" i="496"/>
  <c r="G7" i="497" l="1"/>
  <c r="H7" i="497"/>
</calcChain>
</file>

<file path=xl/sharedStrings.xml><?xml version="1.0" encoding="utf-8"?>
<sst xmlns="http://schemas.openxmlformats.org/spreadsheetml/2006/main" count="1158" uniqueCount="828">
  <si>
    <t>目次</t>
    <rPh sb="0" eb="2">
      <t>モクジ</t>
    </rPh>
    <phoneticPr fontId="5"/>
  </si>
  <si>
    <t>目次へもどる</t>
    <rPh sb="0" eb="2">
      <t>モクジ</t>
    </rPh>
    <phoneticPr fontId="5"/>
  </si>
  <si>
    <t>-</t>
  </si>
  <si>
    <t>その他</t>
    <rPh sb="2" eb="3">
      <t>タ</t>
    </rPh>
    <phoneticPr fontId="5"/>
  </si>
  <si>
    <t>22年</t>
    <rPh sb="2" eb="3">
      <t>ネン</t>
    </rPh>
    <phoneticPr fontId="5"/>
  </si>
  <si>
    <t>23年</t>
    <rPh sb="2" eb="3">
      <t>ネン</t>
    </rPh>
    <phoneticPr fontId="5"/>
  </si>
  <si>
    <t>総数</t>
    <rPh sb="0" eb="2">
      <t>ソウスウ</t>
    </rPh>
    <phoneticPr fontId="5"/>
  </si>
  <si>
    <t>（注）</t>
    <rPh sb="1" eb="2">
      <t>チュウ</t>
    </rPh>
    <phoneticPr fontId="5"/>
  </si>
  <si>
    <t>2-13. 年齢各歳別男女別人口</t>
    <rPh sb="6" eb="8">
      <t>ネンレイ</t>
    </rPh>
    <rPh sb="8" eb="9">
      <t>カク</t>
    </rPh>
    <rPh sb="9" eb="10">
      <t>サイ</t>
    </rPh>
    <rPh sb="10" eb="11">
      <t>ベツ</t>
    </rPh>
    <rPh sb="11" eb="13">
      <t>ダンジョ</t>
    </rPh>
    <rPh sb="13" eb="14">
      <t>ベツ</t>
    </rPh>
    <rPh sb="14" eb="16">
      <t>ジンコウ</t>
    </rPh>
    <phoneticPr fontId="5"/>
  </si>
  <si>
    <t>2-14. 国勢調査人口の推移</t>
    <rPh sb="6" eb="10">
      <t>コクセイ</t>
    </rPh>
    <phoneticPr fontId="5"/>
  </si>
  <si>
    <t>2-15. 人口集中地区（DID）の人口・面積</t>
    <phoneticPr fontId="5"/>
  </si>
  <si>
    <t>2-16. 常住人口と昼間人口の推移</t>
    <rPh sb="6" eb="7">
      <t>ジョウ</t>
    </rPh>
    <rPh sb="7" eb="8">
      <t>ジュウ</t>
    </rPh>
    <rPh sb="8" eb="10">
      <t>ジンコウ</t>
    </rPh>
    <phoneticPr fontId="5"/>
  </si>
  <si>
    <t>2-17. 流出人口</t>
    <phoneticPr fontId="5"/>
  </si>
  <si>
    <t>2-18. 流入人口</t>
    <rPh sb="7" eb="8">
      <t>ニュウ</t>
    </rPh>
    <phoneticPr fontId="5"/>
  </si>
  <si>
    <t>2-19. 世帯数と世帯人員数</t>
    <phoneticPr fontId="5"/>
  </si>
  <si>
    <t>2-20. 労働力状態別、年齢5歳階級別、男女別15歳以上人口</t>
    <rPh sb="11" eb="12">
      <t>ベツ</t>
    </rPh>
    <rPh sb="19" eb="20">
      <t>ベツ</t>
    </rPh>
    <phoneticPr fontId="5"/>
  </si>
  <si>
    <t>2-21. 年齢(5歳階級)、男女別高齢単身者数</t>
    <rPh sb="6" eb="8">
      <t>ネンレイ</t>
    </rPh>
    <rPh sb="10" eb="11">
      <t>サイ</t>
    </rPh>
    <rPh sb="11" eb="13">
      <t>カイキュウ</t>
    </rPh>
    <rPh sb="15" eb="17">
      <t>ダンジョ</t>
    </rPh>
    <rPh sb="17" eb="18">
      <t>ベツ</t>
    </rPh>
    <rPh sb="18" eb="20">
      <t>コウレイ</t>
    </rPh>
    <rPh sb="20" eb="22">
      <t>タンシン</t>
    </rPh>
    <rPh sb="22" eb="23">
      <t>モノ</t>
    </rPh>
    <rPh sb="23" eb="24">
      <t>カズ</t>
    </rPh>
    <phoneticPr fontId="5"/>
  </si>
  <si>
    <t>2-22. 夫の年齢(5歳階級)、妻の年齢(5歳階級)別高齢夫婦世帯数</t>
    <rPh sb="6" eb="7">
      <t>オット</t>
    </rPh>
    <rPh sb="8" eb="10">
      <t>ネンレイ</t>
    </rPh>
    <rPh sb="12" eb="13">
      <t>サイ</t>
    </rPh>
    <rPh sb="13" eb="15">
      <t>カイキュウ</t>
    </rPh>
    <rPh sb="17" eb="18">
      <t>ツマ</t>
    </rPh>
    <rPh sb="19" eb="21">
      <t>ネンレイ</t>
    </rPh>
    <rPh sb="27" eb="28">
      <t>ベツ</t>
    </rPh>
    <rPh sb="28" eb="30">
      <t>コウレイ</t>
    </rPh>
    <rPh sb="30" eb="32">
      <t>フウフ</t>
    </rPh>
    <rPh sb="32" eb="35">
      <t>セタイスウ</t>
    </rPh>
    <phoneticPr fontId="5"/>
  </si>
  <si>
    <t>2-23. 住宅の建て方別世帯数、世帯人員及び1世帯当り室数等</t>
    <rPh sb="6" eb="8">
      <t>ジュウタク</t>
    </rPh>
    <rPh sb="9" eb="10">
      <t>タ</t>
    </rPh>
    <rPh sb="11" eb="12">
      <t>カタ</t>
    </rPh>
    <rPh sb="12" eb="13">
      <t>ベツ</t>
    </rPh>
    <rPh sb="13" eb="16">
      <t>セタイスウ</t>
    </rPh>
    <rPh sb="17" eb="19">
      <t>セタイ</t>
    </rPh>
    <rPh sb="19" eb="21">
      <t>ジンイン</t>
    </rPh>
    <rPh sb="21" eb="22">
      <t>オヨ</t>
    </rPh>
    <rPh sb="24" eb="26">
      <t>セタイ</t>
    </rPh>
    <rPh sb="26" eb="27">
      <t>アタ</t>
    </rPh>
    <rPh sb="28" eb="29">
      <t>シツ</t>
    </rPh>
    <rPh sb="29" eb="30">
      <t>スウ</t>
    </rPh>
    <rPh sb="30" eb="31">
      <t>トウ</t>
    </rPh>
    <phoneticPr fontId="5"/>
  </si>
  <si>
    <t>2-24. 産業別就業者数</t>
    <phoneticPr fontId="5"/>
  </si>
  <si>
    <t>国勢調査</t>
    <rPh sb="0" eb="2">
      <t>コクセイ</t>
    </rPh>
    <rPh sb="2" eb="4">
      <t>チョウサ</t>
    </rPh>
    <phoneticPr fontId="5"/>
  </si>
  <si>
    <t>年齢</t>
    <rPh sb="0" eb="2">
      <t>ネンレイ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</si>
  <si>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</si>
  <si>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</si>
  <si>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 xml:space="preserve">　　　 0歳    </t>
    <rPh sb="5" eb="6">
      <t>サイ</t>
    </rPh>
    <phoneticPr fontId="30"/>
  </si>
  <si>
    <t xml:space="preserve">　　　51歳    </t>
    <rPh sb="5" eb="6">
      <t>サイ</t>
    </rPh>
    <phoneticPr fontId="5"/>
  </si>
  <si>
    <t xml:space="preserve">　　　 1    </t>
    <phoneticPr fontId="30"/>
  </si>
  <si>
    <t xml:space="preserve">　　　52    </t>
  </si>
  <si>
    <t xml:space="preserve">　　　 2    </t>
    <phoneticPr fontId="30"/>
  </si>
  <si>
    <t xml:space="preserve">　　　53    </t>
  </si>
  <si>
    <t xml:space="preserve">　　　 3    </t>
    <phoneticPr fontId="30"/>
  </si>
  <si>
    <t xml:space="preserve">　　　54    </t>
  </si>
  <si>
    <t xml:space="preserve">　　　 4    </t>
    <phoneticPr fontId="30"/>
  </si>
  <si>
    <t xml:space="preserve">　　　55    </t>
  </si>
  <si>
    <t xml:space="preserve">　　　 5    </t>
    <phoneticPr fontId="30"/>
  </si>
  <si>
    <t xml:space="preserve">　　　56    </t>
  </si>
  <si>
    <t xml:space="preserve">　　　 6    </t>
    <phoneticPr fontId="30"/>
  </si>
  <si>
    <t xml:space="preserve">　　　57    </t>
  </si>
  <si>
    <t xml:space="preserve">　　　 7    </t>
    <phoneticPr fontId="30"/>
  </si>
  <si>
    <t xml:space="preserve">　　　58    </t>
  </si>
  <si>
    <t xml:space="preserve">　　　 8    </t>
    <phoneticPr fontId="30"/>
  </si>
  <si>
    <t xml:space="preserve">　　　59    </t>
  </si>
  <si>
    <t xml:space="preserve">　　　 9    </t>
    <phoneticPr fontId="30"/>
  </si>
  <si>
    <t xml:space="preserve">　　　60    </t>
  </si>
  <si>
    <t xml:space="preserve">　　　10    </t>
  </si>
  <si>
    <t xml:space="preserve">　　　61    </t>
  </si>
  <si>
    <t xml:space="preserve">　　　11    </t>
  </si>
  <si>
    <t xml:space="preserve">　　　62    </t>
  </si>
  <si>
    <t xml:space="preserve">　　　12    </t>
  </si>
  <si>
    <t xml:space="preserve">　　　63    </t>
  </si>
  <si>
    <t xml:space="preserve">　　　13    </t>
  </si>
  <si>
    <t xml:space="preserve">　　　64    </t>
  </si>
  <si>
    <t xml:space="preserve">　　　14    </t>
  </si>
  <si>
    <t xml:space="preserve">　　　65    </t>
  </si>
  <si>
    <t xml:space="preserve">　　　15    </t>
  </si>
  <si>
    <t xml:space="preserve">　　　66    </t>
  </si>
  <si>
    <t xml:space="preserve">　　　16    </t>
  </si>
  <si>
    <t xml:space="preserve">　　　67    </t>
  </si>
  <si>
    <t xml:space="preserve">　　　17    </t>
  </si>
  <si>
    <t xml:space="preserve">　　　68    </t>
  </si>
  <si>
    <t xml:space="preserve">　　　18    </t>
  </si>
  <si>
    <t xml:space="preserve">　　　69    </t>
  </si>
  <si>
    <t xml:space="preserve">　　　19    </t>
  </si>
  <si>
    <t xml:space="preserve">　　　70    </t>
  </si>
  <si>
    <t xml:space="preserve">　　　20    </t>
  </si>
  <si>
    <t xml:space="preserve">　　　71    </t>
  </si>
  <si>
    <t xml:space="preserve">　　　21    </t>
  </si>
  <si>
    <t xml:space="preserve">　　　72    </t>
  </si>
  <si>
    <t xml:space="preserve">　　　22    </t>
  </si>
  <si>
    <t xml:space="preserve">　　　73    </t>
  </si>
  <si>
    <t xml:space="preserve">　　　23    </t>
  </si>
  <si>
    <t xml:space="preserve">　　　74    </t>
  </si>
  <si>
    <t xml:space="preserve">　　　24    </t>
  </si>
  <si>
    <t xml:space="preserve">　　　75    </t>
  </si>
  <si>
    <t xml:space="preserve">　　　25    </t>
  </si>
  <si>
    <t xml:space="preserve">　　　76    </t>
  </si>
  <si>
    <t xml:space="preserve">　　　26    </t>
  </si>
  <si>
    <t xml:space="preserve">　　　77    </t>
  </si>
  <si>
    <t xml:space="preserve">　　　27    </t>
  </si>
  <si>
    <t xml:space="preserve">　　　78    </t>
  </si>
  <si>
    <t xml:space="preserve">　　　28    </t>
  </si>
  <si>
    <t xml:space="preserve">　　　79    </t>
  </si>
  <si>
    <t xml:space="preserve">　　　29    </t>
  </si>
  <si>
    <t xml:space="preserve">　　　80    </t>
  </si>
  <si>
    <t xml:space="preserve">　　　30    </t>
  </si>
  <si>
    <t xml:space="preserve">　　　81    </t>
  </si>
  <si>
    <t xml:space="preserve">　　　31    </t>
  </si>
  <si>
    <t xml:space="preserve">　　　82    </t>
  </si>
  <si>
    <t xml:space="preserve">　　　32    </t>
  </si>
  <si>
    <t xml:space="preserve">　　　83    </t>
  </si>
  <si>
    <t xml:space="preserve">　　　33    </t>
  </si>
  <si>
    <t xml:space="preserve">　　　84    </t>
  </si>
  <si>
    <t xml:space="preserve">　　　34    </t>
  </si>
  <si>
    <t xml:space="preserve">　　　85    </t>
  </si>
  <si>
    <t xml:space="preserve">　　　35    </t>
  </si>
  <si>
    <t xml:space="preserve">　　　86    </t>
  </si>
  <si>
    <t xml:space="preserve">　　　36    </t>
  </si>
  <si>
    <t xml:space="preserve">　　　87    </t>
  </si>
  <si>
    <t xml:space="preserve">　　　37    </t>
  </si>
  <si>
    <t xml:space="preserve">　　　88    </t>
  </si>
  <si>
    <t xml:space="preserve">　　　38    </t>
  </si>
  <si>
    <t xml:space="preserve">　　　89    </t>
  </si>
  <si>
    <t xml:space="preserve">　　　39    </t>
  </si>
  <si>
    <t xml:space="preserve">　　　90    </t>
  </si>
  <si>
    <t xml:space="preserve">　　　40    </t>
  </si>
  <si>
    <t xml:space="preserve">　　　91    </t>
  </si>
  <si>
    <t xml:space="preserve">　　　41    </t>
  </si>
  <si>
    <t xml:space="preserve">　　　92    </t>
  </si>
  <si>
    <t xml:space="preserve">　　　42    </t>
  </si>
  <si>
    <t xml:space="preserve">　　　93    </t>
  </si>
  <si>
    <t xml:space="preserve">　　　43    </t>
  </si>
  <si>
    <t xml:space="preserve">　　　94    </t>
  </si>
  <si>
    <t xml:space="preserve">　　　44    </t>
  </si>
  <si>
    <t xml:space="preserve">　　　95    </t>
  </si>
  <si>
    <t xml:space="preserve">　　　45    </t>
  </si>
  <si>
    <t xml:space="preserve">　　　96    </t>
  </si>
  <si>
    <t xml:space="preserve">　　　46    </t>
  </si>
  <si>
    <t xml:space="preserve">　　　97    </t>
  </si>
  <si>
    <t xml:space="preserve">　　　47    </t>
  </si>
  <si>
    <t xml:space="preserve">　　　98    </t>
  </si>
  <si>
    <t xml:space="preserve">　　　48    </t>
  </si>
  <si>
    <t xml:space="preserve">　　　99    </t>
  </si>
  <si>
    <t xml:space="preserve">　　　49    </t>
  </si>
  <si>
    <t>100 歳以上</t>
    <phoneticPr fontId="30"/>
  </si>
  <si>
    <t xml:space="preserve">　　　50    </t>
  </si>
  <si>
    <t>不詳</t>
    <phoneticPr fontId="30"/>
  </si>
  <si>
    <t>年
（10月１日）</t>
  </si>
  <si>
    <r>
      <t xml:space="preserve">総　　数
</t>
    </r>
    <r>
      <rPr>
        <sz val="8"/>
        <rFont val="ＭＳ 明朝"/>
        <family val="1"/>
        <charset val="128"/>
      </rPr>
      <t>(人)</t>
    </r>
    <rPh sb="6" eb="7">
      <t>ニン</t>
    </rPh>
    <phoneticPr fontId="5"/>
  </si>
  <si>
    <r>
      <t xml:space="preserve">男
</t>
    </r>
    <r>
      <rPr>
        <sz val="8"/>
        <rFont val="ＭＳ 明朝"/>
        <family val="1"/>
        <charset val="128"/>
      </rPr>
      <t>(人)</t>
    </r>
    <rPh sb="3" eb="4">
      <t>ニン</t>
    </rPh>
    <phoneticPr fontId="5"/>
  </si>
  <si>
    <r>
      <t xml:space="preserve">女
</t>
    </r>
    <r>
      <rPr>
        <sz val="8"/>
        <rFont val="ＭＳ 明朝"/>
        <family val="1"/>
        <charset val="128"/>
      </rPr>
      <t>(人)</t>
    </r>
    <rPh sb="3" eb="4">
      <t>ニン</t>
    </rPh>
    <phoneticPr fontId="5"/>
  </si>
  <si>
    <r>
      <t xml:space="preserve">増減数
</t>
    </r>
    <r>
      <rPr>
        <sz val="8"/>
        <rFont val="ＭＳ 明朝"/>
        <family val="1"/>
        <charset val="128"/>
      </rPr>
      <t>(人)</t>
    </r>
    <rPh sb="0" eb="2">
      <t>ゾウゲン</t>
    </rPh>
    <rPh sb="2" eb="3">
      <t>スウ</t>
    </rPh>
    <rPh sb="5" eb="6">
      <t>ニン</t>
    </rPh>
    <phoneticPr fontId="5"/>
  </si>
  <si>
    <r>
      <t xml:space="preserve">増減率
</t>
    </r>
    <r>
      <rPr>
        <sz val="8"/>
        <rFont val="ＭＳ 明朝"/>
        <family val="1"/>
        <charset val="128"/>
      </rPr>
      <t>(%)</t>
    </r>
    <rPh sb="0" eb="2">
      <t>ゾウゲン</t>
    </rPh>
    <rPh sb="2" eb="3">
      <t>リツ</t>
    </rPh>
    <phoneticPr fontId="5"/>
  </si>
  <si>
    <t>世　　帯</t>
  </si>
  <si>
    <r>
      <t xml:space="preserve">面　　積
</t>
    </r>
    <r>
      <rPr>
        <sz val="8"/>
        <rFont val="ＭＳ 明朝"/>
        <family val="1"/>
        <charset val="128"/>
      </rPr>
      <t>(</t>
    </r>
    <r>
      <rPr>
        <sz val="8"/>
        <rFont val="ＭＳ Ｐゴシック"/>
        <family val="3"/>
        <charset val="128"/>
      </rPr>
      <t>㎢</t>
    </r>
    <r>
      <rPr>
        <sz val="8"/>
        <rFont val="ＭＳ 明朝"/>
        <family val="1"/>
        <charset val="128"/>
      </rPr>
      <t>)</t>
    </r>
    <phoneticPr fontId="5"/>
  </si>
  <si>
    <t>　　大正 9年</t>
    <rPh sb="6" eb="7">
      <t>ネン</t>
    </rPh>
    <phoneticPr fontId="5"/>
  </si>
  <si>
    <t>－</t>
    <phoneticPr fontId="5"/>
  </si>
  <si>
    <t>14年</t>
    <rPh sb="2" eb="3">
      <t>ネン</t>
    </rPh>
    <phoneticPr fontId="5"/>
  </si>
  <si>
    <t>　　昭和 5年</t>
    <rPh sb="6" eb="7">
      <t>ネン</t>
    </rPh>
    <phoneticPr fontId="5"/>
  </si>
  <si>
    <t>10年</t>
    <rPh sb="2" eb="3">
      <t>ネン</t>
    </rPh>
    <phoneticPr fontId="5"/>
  </si>
  <si>
    <t>15年</t>
    <rPh sb="2" eb="3">
      <t>ネン</t>
    </rPh>
    <phoneticPr fontId="5"/>
  </si>
  <si>
    <t>25年</t>
    <rPh sb="2" eb="3">
      <t>ネン</t>
    </rPh>
    <phoneticPr fontId="5"/>
  </si>
  <si>
    <t>30年</t>
    <rPh sb="2" eb="3">
      <t>ネン</t>
    </rPh>
    <phoneticPr fontId="5"/>
  </si>
  <si>
    <t>35年</t>
    <rPh sb="2" eb="3">
      <t>ネン</t>
    </rPh>
    <phoneticPr fontId="5"/>
  </si>
  <si>
    <t>40年</t>
    <rPh sb="2" eb="3">
      <t>ネン</t>
    </rPh>
    <phoneticPr fontId="5"/>
  </si>
  <si>
    <t>45年</t>
    <rPh sb="2" eb="3">
      <t>ネン</t>
    </rPh>
    <phoneticPr fontId="5"/>
  </si>
  <si>
    <t>50年</t>
    <rPh sb="2" eb="3">
      <t>ネン</t>
    </rPh>
    <phoneticPr fontId="5"/>
  </si>
  <si>
    <t>55年</t>
    <rPh sb="2" eb="3">
      <t>ネン</t>
    </rPh>
    <phoneticPr fontId="5"/>
  </si>
  <si>
    <t>60年</t>
    <rPh sb="2" eb="3">
      <t>ネン</t>
    </rPh>
    <phoneticPr fontId="5"/>
  </si>
  <si>
    <t>　　平成 2年</t>
    <rPh sb="6" eb="7">
      <t>ネン</t>
    </rPh>
    <phoneticPr fontId="5"/>
  </si>
  <si>
    <t>7年</t>
    <rPh sb="1" eb="2">
      <t>ネン</t>
    </rPh>
    <phoneticPr fontId="5"/>
  </si>
  <si>
    <t>12年</t>
    <rPh sb="2" eb="3">
      <t>ネン</t>
    </rPh>
    <phoneticPr fontId="5"/>
  </si>
  <si>
    <t>17年</t>
    <rPh sb="2" eb="3">
      <t>ネン</t>
    </rPh>
    <phoneticPr fontId="5"/>
  </si>
  <si>
    <t>（注）大正9年～昭和30年の人口は現在の市域による。従って調査時点における公表数とは一致しない場合がある。</t>
    <phoneticPr fontId="5"/>
  </si>
  <si>
    <t>2-15. 人口集中地区（DID）の人口・面積</t>
    <phoneticPr fontId="5"/>
  </si>
  <si>
    <t>（単位：人、ｋ㎡）</t>
    <phoneticPr fontId="5"/>
  </si>
  <si>
    <t>年</t>
  </si>
  <si>
    <t>全　　　域</t>
  </si>
  <si>
    <t>人口集中地区（ＤＩＤ）</t>
  </si>
  <si>
    <t>構成比（％）</t>
    <phoneticPr fontId="5"/>
  </si>
  <si>
    <t>（10月１日）</t>
    <phoneticPr fontId="5"/>
  </si>
  <si>
    <t>総人口</t>
  </si>
  <si>
    <t>総面積</t>
  </si>
  <si>
    <t>人　口</t>
  </si>
  <si>
    <t>面　積</t>
  </si>
  <si>
    <t>昭和35</t>
    <phoneticPr fontId="5"/>
  </si>
  <si>
    <t>平成2</t>
    <phoneticPr fontId="5"/>
  </si>
  <si>
    <t>人口集中地区とは人口密度の高い調査区（人口密度約4000人以上）が隣接して、昭和45年国勢調査より人口5000人以上を有する地域を構成する場合をいう。集中地区設定理由は、町村合併、新市創設による市域拡大のため、都市的地域と農村的地域が不明瞭になってきたことによる。昭和35年国勢調査から設定された。</t>
    <rPh sb="0" eb="2">
      <t>ジンコウ</t>
    </rPh>
    <rPh sb="2" eb="4">
      <t>シュウチュウ</t>
    </rPh>
    <rPh sb="4" eb="6">
      <t>チク</t>
    </rPh>
    <rPh sb="8" eb="10">
      <t>ジンコウ</t>
    </rPh>
    <rPh sb="10" eb="12">
      <t>ミツド</t>
    </rPh>
    <rPh sb="13" eb="14">
      <t>タカ</t>
    </rPh>
    <rPh sb="15" eb="17">
      <t>チョウサ</t>
    </rPh>
    <rPh sb="17" eb="18">
      <t>チク</t>
    </rPh>
    <rPh sb="19" eb="21">
      <t>ジンコウ</t>
    </rPh>
    <rPh sb="21" eb="23">
      <t>ミツド</t>
    </rPh>
    <rPh sb="23" eb="24">
      <t>ヤク</t>
    </rPh>
    <rPh sb="28" eb="29">
      <t>ニン</t>
    </rPh>
    <rPh sb="29" eb="31">
      <t>イジョウ</t>
    </rPh>
    <rPh sb="33" eb="35">
      <t>リンセツ</t>
    </rPh>
    <rPh sb="38" eb="40">
      <t>ショウワ</t>
    </rPh>
    <rPh sb="42" eb="43">
      <t>ネン</t>
    </rPh>
    <phoneticPr fontId="5"/>
  </si>
  <si>
    <t>　　</t>
    <phoneticPr fontId="5"/>
  </si>
  <si>
    <t>　</t>
    <phoneticPr fontId="5"/>
  </si>
  <si>
    <t>各年10月1日</t>
    <rPh sb="0" eb="2">
      <t>カクネンド</t>
    </rPh>
    <rPh sb="2" eb="5">
      <t>１０ガツ</t>
    </rPh>
    <rPh sb="5" eb="7">
      <t>１ニチ</t>
    </rPh>
    <phoneticPr fontId="5"/>
  </si>
  <si>
    <t>（単位:人、％）</t>
    <phoneticPr fontId="5"/>
  </si>
  <si>
    <t>常住（夜間）人口</t>
  </si>
  <si>
    <t>流入人口</t>
  </si>
  <si>
    <t>流出人口</t>
  </si>
  <si>
    <t>流出超過人口</t>
  </si>
  <si>
    <t>昼間人口</t>
  </si>
  <si>
    <t>昼夜間人口比率</t>
    <rPh sb="1" eb="2">
      <t>ヨル</t>
    </rPh>
    <phoneticPr fontId="5"/>
  </si>
  <si>
    <t>増加率</t>
  </si>
  <si>
    <t>-</t>
    <phoneticPr fontId="5"/>
  </si>
  <si>
    <t xml:space="preserve"> （注）  1.常住人口には年齢不詳を含まない。</t>
    <rPh sb="2" eb="3">
      <t>チュウイ</t>
    </rPh>
    <rPh sb="8" eb="10">
      <t>ジョウジュウ</t>
    </rPh>
    <rPh sb="10" eb="12">
      <t>ジンコウ</t>
    </rPh>
    <rPh sb="14" eb="16">
      <t>ネンレイ</t>
    </rPh>
    <rPh sb="16" eb="18">
      <t>フショウ</t>
    </rPh>
    <rPh sb="19" eb="20">
      <t>フク</t>
    </rPh>
    <phoneticPr fontId="5"/>
  </si>
  <si>
    <t xml:space="preserve">         2.15歳未満通学者を含む。</t>
    <phoneticPr fontId="5"/>
  </si>
  <si>
    <t xml:space="preserve">  </t>
    <phoneticPr fontId="5"/>
  </si>
  <si>
    <t>2-17. 流出人口</t>
    <phoneticPr fontId="5"/>
  </si>
  <si>
    <t>各年10月1日</t>
  </si>
  <si>
    <t>区　　　分</t>
  </si>
  <si>
    <t>平成12年</t>
    <phoneticPr fontId="5"/>
  </si>
  <si>
    <t>17年</t>
    <phoneticPr fontId="5"/>
  </si>
  <si>
    <t>総　　数</t>
  </si>
  <si>
    <t>就業者</t>
  </si>
  <si>
    <t>通学者</t>
  </si>
  <si>
    <t>越谷市に常住する就業者・
通学者</t>
    <rPh sb="8" eb="9">
      <t>シュウ</t>
    </rPh>
    <phoneticPr fontId="5"/>
  </si>
  <si>
    <t>越谷市で従業・通学</t>
    <phoneticPr fontId="5"/>
  </si>
  <si>
    <t>（自　宅）</t>
  </si>
  <si>
    <t>（自宅外）</t>
  </si>
  <si>
    <t>越谷市外で従業・通学する者　　（流出人口）</t>
    <phoneticPr fontId="5"/>
  </si>
  <si>
    <t>主な流出先（従業地・通学地）</t>
    <rPh sb="6" eb="8">
      <t>ジュウギョウ</t>
    </rPh>
    <rPh sb="8" eb="9">
      <t>チ</t>
    </rPh>
    <rPh sb="10" eb="12">
      <t>ツウガク</t>
    </rPh>
    <rPh sb="12" eb="13">
      <t>チ</t>
    </rPh>
    <phoneticPr fontId="5"/>
  </si>
  <si>
    <t>県内（総数）</t>
  </si>
  <si>
    <t>さいたま市</t>
    <phoneticPr fontId="5"/>
  </si>
  <si>
    <t>草加市</t>
  </si>
  <si>
    <t>春日部市</t>
  </si>
  <si>
    <t>川口市</t>
  </si>
  <si>
    <t>八潮市</t>
  </si>
  <si>
    <t>吉川市</t>
    <rPh sb="2" eb="3">
      <t>シ</t>
    </rPh>
    <phoneticPr fontId="5"/>
  </si>
  <si>
    <t>三郷市</t>
  </si>
  <si>
    <t>松伏町</t>
  </si>
  <si>
    <t>杉戸町</t>
  </si>
  <si>
    <t>戸田市</t>
    <rPh sb="0" eb="3">
      <t>トダシ</t>
    </rPh>
    <phoneticPr fontId="5"/>
  </si>
  <si>
    <t>その他</t>
  </si>
  <si>
    <t>県外（総数）</t>
  </si>
  <si>
    <t>東京都（総数）</t>
  </si>
  <si>
    <t>中央区</t>
  </si>
  <si>
    <t>千代田区</t>
  </si>
  <si>
    <t>足立区</t>
  </si>
  <si>
    <t>港区</t>
  </si>
  <si>
    <t>台東区</t>
  </si>
  <si>
    <t>新宿区</t>
    <rPh sb="0" eb="2">
      <t>シンジュク</t>
    </rPh>
    <phoneticPr fontId="5"/>
  </si>
  <si>
    <t>江東区</t>
    <rPh sb="0" eb="2">
      <t>コウトウ</t>
    </rPh>
    <phoneticPr fontId="5"/>
  </si>
  <si>
    <t>墨田区</t>
    <rPh sb="0" eb="2">
      <t>スミダ</t>
    </rPh>
    <phoneticPr fontId="5"/>
  </si>
  <si>
    <t>文京区</t>
    <rPh sb="0" eb="2">
      <t>ブンキョウ</t>
    </rPh>
    <phoneticPr fontId="5"/>
  </si>
  <si>
    <t>渋谷区</t>
    <rPh sb="0" eb="2">
      <t>シブヤ</t>
    </rPh>
    <rPh sb="2" eb="3">
      <t>ク</t>
    </rPh>
    <phoneticPr fontId="5"/>
  </si>
  <si>
    <t>豊島区</t>
    <rPh sb="0" eb="2">
      <t>トシマ</t>
    </rPh>
    <rPh sb="2" eb="3">
      <t>ク</t>
    </rPh>
    <phoneticPr fontId="5"/>
  </si>
  <si>
    <t>品川区</t>
    <rPh sb="0" eb="2">
      <t>シナガワ</t>
    </rPh>
    <rPh sb="2" eb="3">
      <t>ク</t>
    </rPh>
    <phoneticPr fontId="5"/>
  </si>
  <si>
    <t>荒川区</t>
    <rPh sb="0" eb="2">
      <t>アラカワ</t>
    </rPh>
    <rPh sb="2" eb="3">
      <t>ク</t>
    </rPh>
    <phoneticPr fontId="5"/>
  </si>
  <si>
    <t>北区</t>
    <rPh sb="0" eb="1">
      <t>キタ</t>
    </rPh>
    <rPh sb="1" eb="2">
      <t>ク</t>
    </rPh>
    <phoneticPr fontId="5"/>
  </si>
  <si>
    <t>その他の区</t>
  </si>
  <si>
    <t>23区以外</t>
  </si>
  <si>
    <t>千葉県</t>
  </si>
  <si>
    <t>神奈川県</t>
  </si>
  <si>
    <t>茨城県</t>
  </si>
  <si>
    <t>栃木県</t>
  </si>
  <si>
    <t>群馬県</t>
  </si>
  <si>
    <t>（注）15歳未満通学者は含まれていない。</t>
    <rPh sb="1" eb="2">
      <t>チュウイ</t>
    </rPh>
    <rPh sb="5" eb="6">
      <t>サイ</t>
    </rPh>
    <rPh sb="6" eb="8">
      <t>ミマン</t>
    </rPh>
    <rPh sb="8" eb="11">
      <t>ツウガクシャ</t>
    </rPh>
    <rPh sb="12" eb="13">
      <t>フク</t>
    </rPh>
    <phoneticPr fontId="5"/>
  </si>
  <si>
    <t>（注）市町村の境域は平成17年10月1日現在のであり、平成12年調査のさいたま市は浦和市・大宮市・
　　与野市・岩槻市の合計、春日部市は春日部市・庄和町の合計である。</t>
    <rPh sb="1" eb="2">
      <t>チュウイ</t>
    </rPh>
    <rPh sb="3" eb="6">
      <t>シチョウソン</t>
    </rPh>
    <rPh sb="7" eb="9">
      <t>キョウイキ</t>
    </rPh>
    <rPh sb="10" eb="12">
      <t>ヘイセイ</t>
    </rPh>
    <rPh sb="14" eb="15">
      <t>ネン</t>
    </rPh>
    <rPh sb="17" eb="18">
      <t>ガツ</t>
    </rPh>
    <rPh sb="19" eb="20">
      <t>ヒ</t>
    </rPh>
    <rPh sb="20" eb="22">
      <t>ゲンザイ</t>
    </rPh>
    <rPh sb="27" eb="29">
      <t>ヘイセイ</t>
    </rPh>
    <rPh sb="31" eb="32">
      <t>ネン</t>
    </rPh>
    <rPh sb="32" eb="34">
      <t>チョウサ</t>
    </rPh>
    <rPh sb="39" eb="40">
      <t>シ</t>
    </rPh>
    <rPh sb="41" eb="44">
      <t>ウラワシ</t>
    </rPh>
    <rPh sb="45" eb="48">
      <t>オオミヤシ</t>
    </rPh>
    <rPh sb="52" eb="54">
      <t>ヨノ</t>
    </rPh>
    <rPh sb="54" eb="55">
      <t>シ</t>
    </rPh>
    <rPh sb="56" eb="59">
      <t>イワツキシ</t>
    </rPh>
    <rPh sb="60" eb="62">
      <t>ゴウケイ</t>
    </rPh>
    <rPh sb="63" eb="67">
      <t>カスカベシ</t>
    </rPh>
    <rPh sb="68" eb="72">
      <t>カスカベシ</t>
    </rPh>
    <rPh sb="73" eb="75">
      <t>ショウワ</t>
    </rPh>
    <rPh sb="75" eb="76">
      <t>マチ</t>
    </rPh>
    <rPh sb="77" eb="79">
      <t>ゴウケイ</t>
    </rPh>
    <phoneticPr fontId="5"/>
  </si>
  <si>
    <t>越谷市で就業・通学する者</t>
    <rPh sb="4" eb="5">
      <t>シュウ</t>
    </rPh>
    <phoneticPr fontId="5"/>
  </si>
  <si>
    <t>越谷市に常住する者</t>
    <rPh sb="4" eb="6">
      <t>ジョウジュウ</t>
    </rPh>
    <rPh sb="8" eb="9">
      <t>モノ</t>
    </rPh>
    <phoneticPr fontId="5"/>
  </si>
  <si>
    <t>越谷市外に常住する者
　　　（流入人口）</t>
    <rPh sb="5" eb="7">
      <t>ジョウジュウ</t>
    </rPh>
    <rPh sb="16" eb="17">
      <t>ニュウ</t>
    </rPh>
    <phoneticPr fontId="5"/>
  </si>
  <si>
    <t>主な流入元（常住地）</t>
    <rPh sb="3" eb="4">
      <t>ニュウ</t>
    </rPh>
    <rPh sb="4" eb="5">
      <t>モト</t>
    </rPh>
    <rPh sb="6" eb="8">
      <t>ジョウジュウ</t>
    </rPh>
    <rPh sb="8" eb="9">
      <t>チ</t>
    </rPh>
    <phoneticPr fontId="5"/>
  </si>
  <si>
    <t>幸手市</t>
    <rPh sb="0" eb="3">
      <t>サッテシ</t>
    </rPh>
    <phoneticPr fontId="5"/>
  </si>
  <si>
    <t>宮代町</t>
    <rPh sb="0" eb="3">
      <t>ミヤシロマチ</t>
    </rPh>
    <phoneticPr fontId="5"/>
  </si>
  <si>
    <t>久喜市</t>
    <rPh sb="0" eb="2">
      <t>クキ</t>
    </rPh>
    <rPh sb="2" eb="3">
      <t>シ</t>
    </rPh>
    <phoneticPr fontId="5"/>
  </si>
  <si>
    <t>上尾市</t>
    <rPh sb="0" eb="2">
      <t>アゲオ</t>
    </rPh>
    <rPh sb="2" eb="3">
      <t>シ</t>
    </rPh>
    <phoneticPr fontId="5"/>
  </si>
  <si>
    <t>加須市</t>
    <rPh sb="0" eb="2">
      <t>カゾ</t>
    </rPh>
    <rPh sb="2" eb="3">
      <t>シ</t>
    </rPh>
    <phoneticPr fontId="5"/>
  </si>
  <si>
    <t>蓮田市</t>
    <rPh sb="0" eb="2">
      <t>ハスダ</t>
    </rPh>
    <rPh sb="2" eb="3">
      <t>シ</t>
    </rPh>
    <phoneticPr fontId="5"/>
  </si>
  <si>
    <t>鳩ヶ谷市</t>
    <rPh sb="0" eb="3">
      <t>ハトガヤ</t>
    </rPh>
    <rPh sb="3" eb="4">
      <t>シ</t>
    </rPh>
    <phoneticPr fontId="5"/>
  </si>
  <si>
    <t>白岡町</t>
    <rPh sb="0" eb="2">
      <t>シラオカ</t>
    </rPh>
    <rPh sb="2" eb="3">
      <t>マチ</t>
    </rPh>
    <phoneticPr fontId="5"/>
  </si>
  <si>
    <t>鷲宮町</t>
    <rPh sb="0" eb="2">
      <t>ワシミヤ</t>
    </rPh>
    <rPh sb="2" eb="3">
      <t>マチ</t>
    </rPh>
    <phoneticPr fontId="5"/>
  </si>
  <si>
    <t>栗橋町</t>
    <rPh sb="0" eb="3">
      <t>クリハシマチ</t>
    </rPh>
    <phoneticPr fontId="5"/>
  </si>
  <si>
    <t>羽生市</t>
    <rPh sb="0" eb="2">
      <t>ハニュウ</t>
    </rPh>
    <rPh sb="2" eb="3">
      <t>シ</t>
    </rPh>
    <phoneticPr fontId="5"/>
  </si>
  <si>
    <t>葛飾区</t>
    <rPh sb="0" eb="2">
      <t>カツシカ</t>
    </rPh>
    <phoneticPr fontId="5"/>
  </si>
  <si>
    <t>板橋区</t>
    <rPh sb="0" eb="2">
      <t>イタバシ</t>
    </rPh>
    <rPh sb="2" eb="3">
      <t>ク</t>
    </rPh>
    <phoneticPr fontId="5"/>
  </si>
  <si>
    <t>練馬区</t>
    <rPh sb="0" eb="2">
      <t>ネリマ</t>
    </rPh>
    <rPh sb="2" eb="3">
      <t>ク</t>
    </rPh>
    <phoneticPr fontId="5"/>
  </si>
  <si>
    <t>（注）市町村の境域は平成17年10月1日現在のものとし、平成12年調査のさいたま市は浦和市・大宮市・
　　与野市・岩槻市の合計であり、春日部市は春日部市・庄和町の合計である。</t>
    <rPh sb="1" eb="2">
      <t>チュウイ</t>
    </rPh>
    <rPh sb="3" eb="6">
      <t>シチョウソン</t>
    </rPh>
    <rPh sb="7" eb="9">
      <t>キョウイキ</t>
    </rPh>
    <rPh sb="10" eb="12">
      <t>ヘイセイ</t>
    </rPh>
    <rPh sb="14" eb="15">
      <t>ネン</t>
    </rPh>
    <rPh sb="17" eb="18">
      <t>ガツ</t>
    </rPh>
    <rPh sb="19" eb="20">
      <t>ヒ</t>
    </rPh>
    <rPh sb="20" eb="22">
      <t>ゲンザイ</t>
    </rPh>
    <rPh sb="28" eb="30">
      <t>ヘイセイ</t>
    </rPh>
    <rPh sb="32" eb="33">
      <t>ネン</t>
    </rPh>
    <rPh sb="33" eb="35">
      <t>チョウサ</t>
    </rPh>
    <rPh sb="40" eb="41">
      <t>シ</t>
    </rPh>
    <rPh sb="42" eb="45">
      <t>ウラワシ</t>
    </rPh>
    <rPh sb="46" eb="49">
      <t>オオミヤシ</t>
    </rPh>
    <rPh sb="53" eb="55">
      <t>ヨノ</t>
    </rPh>
    <rPh sb="55" eb="56">
      <t>シ</t>
    </rPh>
    <rPh sb="57" eb="60">
      <t>イワツキシ</t>
    </rPh>
    <rPh sb="61" eb="63">
      <t>ゴウケイ</t>
    </rPh>
    <rPh sb="67" eb="71">
      <t>カスカベシ</t>
    </rPh>
    <rPh sb="72" eb="76">
      <t>カスカベシ</t>
    </rPh>
    <rPh sb="77" eb="79">
      <t>ショウワ</t>
    </rPh>
    <rPh sb="79" eb="80">
      <t>マチ</t>
    </rPh>
    <rPh sb="81" eb="83">
      <t>ゴウケイ</t>
    </rPh>
    <phoneticPr fontId="5"/>
  </si>
  <si>
    <t>2-19. 世帯数と世帯人員数</t>
    <phoneticPr fontId="5"/>
  </si>
  <si>
    <t>　各年10月1日</t>
    <rPh sb="1" eb="3">
      <t>カクネン</t>
    </rPh>
    <rPh sb="5" eb="6">
      <t>ガツ</t>
    </rPh>
    <rPh sb="7" eb="8">
      <t>ニチ</t>
    </rPh>
    <phoneticPr fontId="5"/>
  </si>
  <si>
    <t>（単位：世帯、人）</t>
    <rPh sb="1" eb="3">
      <t>タンイ</t>
    </rPh>
    <rPh sb="4" eb="6">
      <t>セタイ</t>
    </rPh>
    <rPh sb="7" eb="8">
      <t>ニン</t>
    </rPh>
    <phoneticPr fontId="5"/>
  </si>
  <si>
    <t>区　　　　分</t>
    <rPh sb="0" eb="1">
      <t>ク</t>
    </rPh>
    <rPh sb="5" eb="6">
      <t>ブン</t>
    </rPh>
    <phoneticPr fontId="5"/>
  </si>
  <si>
    <t>平成7年</t>
    <rPh sb="0" eb="2">
      <t>ヘイセイ</t>
    </rPh>
    <rPh sb="3" eb="4">
      <t>ネン</t>
    </rPh>
    <phoneticPr fontId="5"/>
  </si>
  <si>
    <t>平成12年</t>
    <rPh sb="0" eb="2">
      <t>ヘイセイ</t>
    </rPh>
    <rPh sb="4" eb="5">
      <t>ネン</t>
    </rPh>
    <phoneticPr fontId="5"/>
  </si>
  <si>
    <t>平成17年</t>
    <rPh sb="0" eb="2">
      <t>ヘイセイ</t>
    </rPh>
    <rPh sb="4" eb="5">
      <t>ネン</t>
    </rPh>
    <phoneticPr fontId="5"/>
  </si>
  <si>
    <t>世帯数</t>
    <rPh sb="0" eb="3">
      <t>セタイスウ</t>
    </rPh>
    <phoneticPr fontId="5"/>
  </si>
  <si>
    <t>世帯人員</t>
    <rPh sb="0" eb="2">
      <t>セタイ</t>
    </rPh>
    <rPh sb="2" eb="4">
      <t>ジンイン</t>
    </rPh>
    <phoneticPr fontId="5"/>
  </si>
  <si>
    <t>総　　　数　　（注）</t>
    <rPh sb="0" eb="1">
      <t>フサ</t>
    </rPh>
    <rPh sb="4" eb="5">
      <t>カズ</t>
    </rPh>
    <rPh sb="8" eb="9">
      <t>チュウ</t>
    </rPh>
    <phoneticPr fontId="5"/>
  </si>
  <si>
    <t>一般世帯</t>
    <rPh sb="0" eb="2">
      <t>イッパン</t>
    </rPh>
    <rPh sb="2" eb="4">
      <t>セタイ</t>
    </rPh>
    <phoneticPr fontId="5"/>
  </si>
  <si>
    <t>総　　　数</t>
    <rPh sb="0" eb="1">
      <t>フサ</t>
    </rPh>
    <rPh sb="4" eb="5">
      <t>カズ</t>
    </rPh>
    <phoneticPr fontId="5"/>
  </si>
  <si>
    <t>親族世帯</t>
    <rPh sb="0" eb="2">
      <t>シンゾク</t>
    </rPh>
    <rPh sb="2" eb="4">
      <t>セタイ</t>
    </rPh>
    <phoneticPr fontId="5"/>
  </si>
  <si>
    <t>核家族世帯</t>
    <rPh sb="0" eb="3">
      <t>カクカゾク</t>
    </rPh>
    <rPh sb="3" eb="5">
      <t>セタイ</t>
    </rPh>
    <phoneticPr fontId="5"/>
  </si>
  <si>
    <t>夫婦のみの世帯</t>
    <rPh sb="0" eb="2">
      <t>フウフ</t>
    </rPh>
    <rPh sb="5" eb="7">
      <t>セタイ</t>
    </rPh>
    <phoneticPr fontId="5"/>
  </si>
  <si>
    <t>夫婦と子供から成る世帯</t>
    <rPh sb="0" eb="2">
      <t>フウフ</t>
    </rPh>
    <rPh sb="3" eb="5">
      <t>コドモ</t>
    </rPh>
    <rPh sb="7" eb="8">
      <t>ナ</t>
    </rPh>
    <rPh sb="9" eb="11">
      <t>セタイ</t>
    </rPh>
    <phoneticPr fontId="5"/>
  </si>
  <si>
    <t>男親と子供から成る世帯</t>
    <rPh sb="0" eb="1">
      <t>オトコ</t>
    </rPh>
    <rPh sb="1" eb="2">
      <t>オヤ</t>
    </rPh>
    <rPh sb="3" eb="5">
      <t>コドモ</t>
    </rPh>
    <rPh sb="7" eb="8">
      <t>ナ</t>
    </rPh>
    <rPh sb="9" eb="11">
      <t>セタイ</t>
    </rPh>
    <phoneticPr fontId="5"/>
  </si>
  <si>
    <t>女親と子供から成る世帯</t>
    <rPh sb="0" eb="1">
      <t>オンナ</t>
    </rPh>
    <rPh sb="1" eb="2">
      <t>オヤ</t>
    </rPh>
    <rPh sb="3" eb="5">
      <t>コドモ</t>
    </rPh>
    <rPh sb="7" eb="8">
      <t>ナ</t>
    </rPh>
    <rPh sb="9" eb="11">
      <t>セタイ</t>
    </rPh>
    <phoneticPr fontId="5"/>
  </si>
  <si>
    <t>その他の親族世帯</t>
    <rPh sb="2" eb="3">
      <t>タ</t>
    </rPh>
    <rPh sb="4" eb="6">
      <t>シンゾク</t>
    </rPh>
    <rPh sb="6" eb="8">
      <t>セタイ</t>
    </rPh>
    <phoneticPr fontId="5"/>
  </si>
  <si>
    <t>夫婦と両親から成る世帯</t>
    <rPh sb="0" eb="2">
      <t>フウフ</t>
    </rPh>
    <rPh sb="3" eb="5">
      <t>リョウシン</t>
    </rPh>
    <rPh sb="7" eb="8">
      <t>ナ</t>
    </rPh>
    <rPh sb="9" eb="11">
      <t>セタイ</t>
    </rPh>
    <phoneticPr fontId="5"/>
  </si>
  <si>
    <t>夫婦と片親から成る世帯</t>
    <rPh sb="0" eb="2">
      <t>フウフ</t>
    </rPh>
    <rPh sb="3" eb="5">
      <t>カタオヤ</t>
    </rPh>
    <rPh sb="7" eb="8">
      <t>ナ</t>
    </rPh>
    <rPh sb="9" eb="11">
      <t>セタイ</t>
    </rPh>
    <phoneticPr fontId="5"/>
  </si>
  <si>
    <t>夫婦、子供と両親から成る世帯</t>
    <rPh sb="0" eb="2">
      <t>フウフ</t>
    </rPh>
    <rPh sb="3" eb="5">
      <t>コドモ</t>
    </rPh>
    <rPh sb="6" eb="8">
      <t>リョウシン</t>
    </rPh>
    <rPh sb="10" eb="11">
      <t>ナ</t>
    </rPh>
    <rPh sb="12" eb="14">
      <t>セタイ</t>
    </rPh>
    <phoneticPr fontId="5"/>
  </si>
  <si>
    <t>夫婦、子供と片親から成る世帯</t>
    <rPh sb="0" eb="2">
      <t>フウフ</t>
    </rPh>
    <rPh sb="3" eb="5">
      <t>コドモ</t>
    </rPh>
    <rPh sb="6" eb="8">
      <t>カタオヤ</t>
    </rPh>
    <rPh sb="10" eb="11">
      <t>ナ</t>
    </rPh>
    <rPh sb="12" eb="14">
      <t>セタイ</t>
    </rPh>
    <phoneticPr fontId="5"/>
  </si>
  <si>
    <t>夫婦と他の親族（親、子供を含まない）から成る世帯</t>
    <rPh sb="0" eb="2">
      <t>フウフ</t>
    </rPh>
    <rPh sb="3" eb="4">
      <t>ホカ</t>
    </rPh>
    <rPh sb="5" eb="7">
      <t>シンゾク</t>
    </rPh>
    <rPh sb="8" eb="9">
      <t>オヤ</t>
    </rPh>
    <rPh sb="10" eb="12">
      <t>コドモ</t>
    </rPh>
    <rPh sb="13" eb="14">
      <t>フク</t>
    </rPh>
    <rPh sb="20" eb="21">
      <t>ナ</t>
    </rPh>
    <rPh sb="22" eb="24">
      <t>セタイ</t>
    </rPh>
    <phoneticPr fontId="5"/>
  </si>
  <si>
    <t>夫婦、子供と他の親族（親を含まない）から成る世帯</t>
    <rPh sb="0" eb="2">
      <t>フウフ</t>
    </rPh>
    <rPh sb="3" eb="5">
      <t>コドモ</t>
    </rPh>
    <rPh sb="6" eb="7">
      <t>ホカ</t>
    </rPh>
    <rPh sb="8" eb="10">
      <t>シンゾク</t>
    </rPh>
    <rPh sb="11" eb="12">
      <t>オヤ</t>
    </rPh>
    <rPh sb="13" eb="14">
      <t>フク</t>
    </rPh>
    <rPh sb="20" eb="21">
      <t>ナ</t>
    </rPh>
    <rPh sb="22" eb="24">
      <t>セタイ</t>
    </rPh>
    <phoneticPr fontId="5"/>
  </si>
  <si>
    <t>夫婦、親と他の親族（子供を含まない）から成る世帯</t>
    <rPh sb="0" eb="2">
      <t>フウフ</t>
    </rPh>
    <rPh sb="3" eb="4">
      <t>オヤ</t>
    </rPh>
    <rPh sb="5" eb="6">
      <t>ホカ</t>
    </rPh>
    <rPh sb="7" eb="9">
      <t>シンゾク</t>
    </rPh>
    <rPh sb="10" eb="12">
      <t>コドモ</t>
    </rPh>
    <rPh sb="13" eb="14">
      <t>フク</t>
    </rPh>
    <rPh sb="20" eb="21">
      <t>ナ</t>
    </rPh>
    <rPh sb="22" eb="24">
      <t>セタイ</t>
    </rPh>
    <phoneticPr fontId="5"/>
  </si>
  <si>
    <t>夫婦、子供、親と他の親族から成る世帯</t>
    <rPh sb="0" eb="2">
      <t>フウフ</t>
    </rPh>
    <rPh sb="3" eb="5">
      <t>コドモ</t>
    </rPh>
    <rPh sb="6" eb="7">
      <t>オヤ</t>
    </rPh>
    <rPh sb="8" eb="9">
      <t>タ</t>
    </rPh>
    <rPh sb="10" eb="12">
      <t>シンゾク</t>
    </rPh>
    <rPh sb="14" eb="15">
      <t>ナ</t>
    </rPh>
    <rPh sb="16" eb="18">
      <t>セタイ</t>
    </rPh>
    <phoneticPr fontId="5"/>
  </si>
  <si>
    <t>兄弟姉妹のみから成る世帯</t>
    <rPh sb="0" eb="2">
      <t>キョウダイ</t>
    </rPh>
    <rPh sb="2" eb="4">
      <t>シマイ</t>
    </rPh>
    <rPh sb="8" eb="9">
      <t>ナ</t>
    </rPh>
    <rPh sb="10" eb="12">
      <t>セタイ</t>
    </rPh>
    <phoneticPr fontId="5"/>
  </si>
  <si>
    <t>他に分類されない親族世帯</t>
    <rPh sb="0" eb="1">
      <t>タ</t>
    </rPh>
    <rPh sb="2" eb="4">
      <t>ブンルイ</t>
    </rPh>
    <rPh sb="8" eb="10">
      <t>シンゾク</t>
    </rPh>
    <rPh sb="10" eb="12">
      <t>セタイ</t>
    </rPh>
    <phoneticPr fontId="5"/>
  </si>
  <si>
    <t>非親族世帯</t>
    <rPh sb="0" eb="1">
      <t>ヒ</t>
    </rPh>
    <rPh sb="1" eb="3">
      <t>シンゾク</t>
    </rPh>
    <rPh sb="3" eb="5">
      <t>セタイ</t>
    </rPh>
    <phoneticPr fontId="5"/>
  </si>
  <si>
    <t>単独世帯</t>
    <rPh sb="0" eb="2">
      <t>タンドク</t>
    </rPh>
    <rPh sb="2" eb="4">
      <t>セタイ</t>
    </rPh>
    <phoneticPr fontId="5"/>
  </si>
  <si>
    <t>施設等の世帯</t>
    <rPh sb="0" eb="3">
      <t>シセツトウ</t>
    </rPh>
    <rPh sb="4" eb="6">
      <t>セタイ</t>
    </rPh>
    <phoneticPr fontId="5"/>
  </si>
  <si>
    <t>　（注）総数には世帯の種類「不詳」を含む。</t>
    <rPh sb="2" eb="3">
      <t>チュウ</t>
    </rPh>
    <rPh sb="4" eb="6">
      <t>ソウスウ</t>
    </rPh>
    <rPh sb="8" eb="10">
      <t>セタイ</t>
    </rPh>
    <rPh sb="11" eb="13">
      <t>シュルイ</t>
    </rPh>
    <rPh sb="14" eb="16">
      <t>フショウ</t>
    </rPh>
    <rPh sb="18" eb="19">
      <t>フク</t>
    </rPh>
    <phoneticPr fontId="5"/>
  </si>
  <si>
    <t/>
  </si>
  <si>
    <t>労働力人口</t>
  </si>
  <si>
    <t>非労働力人口</t>
    <rPh sb="0" eb="1">
      <t>ヒ</t>
    </rPh>
    <rPh sb="1" eb="4">
      <t>ロウドウリョク</t>
    </rPh>
    <rPh sb="4" eb="6">
      <t>ジンコウ</t>
    </rPh>
    <phoneticPr fontId="42"/>
  </si>
  <si>
    <t>男 女</t>
    <rPh sb="0" eb="1">
      <t>オトコ</t>
    </rPh>
    <rPh sb="2" eb="3">
      <t>オンナ</t>
    </rPh>
    <phoneticPr fontId="42"/>
  </si>
  <si>
    <t>就　業　者</t>
    <phoneticPr fontId="5"/>
  </si>
  <si>
    <t xml:space="preserve">年齢
</t>
    <phoneticPr fontId="42"/>
  </si>
  <si>
    <t>総　数
（注）</t>
    <rPh sb="5" eb="6">
      <t>チュウ</t>
    </rPh>
    <phoneticPr fontId="42"/>
  </si>
  <si>
    <t>総　数</t>
    <phoneticPr fontId="42"/>
  </si>
  <si>
    <t>主に仕事</t>
  </si>
  <si>
    <t>家事の
ほか仕事</t>
  </si>
  <si>
    <t>通学のかたわら仕事</t>
    <phoneticPr fontId="42"/>
  </si>
  <si>
    <t>休業者</t>
  </si>
  <si>
    <t>完  全
失業者</t>
    <phoneticPr fontId="42"/>
  </si>
  <si>
    <t>家　事</t>
    <rPh sb="0" eb="1">
      <t>イエ</t>
    </rPh>
    <rPh sb="2" eb="3">
      <t>コト</t>
    </rPh>
    <phoneticPr fontId="42"/>
  </si>
  <si>
    <t>通　学</t>
    <rPh sb="0" eb="1">
      <t>ツウ</t>
    </rPh>
    <rPh sb="2" eb="3">
      <t>ガク</t>
    </rPh>
    <phoneticPr fontId="42"/>
  </si>
  <si>
    <t>その他</t>
    <rPh sb="2" eb="3">
      <t>タ</t>
    </rPh>
    <phoneticPr fontId="42"/>
  </si>
  <si>
    <t>総数</t>
    <phoneticPr fontId="42"/>
  </si>
  <si>
    <t xml:space="preserve">15～19 </t>
    <phoneticPr fontId="42"/>
  </si>
  <si>
    <t xml:space="preserve">歳 </t>
  </si>
  <si>
    <t xml:space="preserve">20～24    </t>
    <phoneticPr fontId="42"/>
  </si>
  <si>
    <t xml:space="preserve">25～29    </t>
    <phoneticPr fontId="42"/>
  </si>
  <si>
    <t xml:space="preserve">30～34    </t>
    <phoneticPr fontId="42"/>
  </si>
  <si>
    <t xml:space="preserve">35～39    </t>
    <phoneticPr fontId="42"/>
  </si>
  <si>
    <t xml:space="preserve">40～44    </t>
    <phoneticPr fontId="42"/>
  </si>
  <si>
    <t xml:space="preserve">45～49    </t>
    <phoneticPr fontId="42"/>
  </si>
  <si>
    <t xml:space="preserve">50～54   </t>
    <phoneticPr fontId="42"/>
  </si>
  <si>
    <t xml:space="preserve">55～59    </t>
    <phoneticPr fontId="42"/>
  </si>
  <si>
    <t xml:space="preserve">60～64    </t>
    <phoneticPr fontId="42"/>
  </si>
  <si>
    <t xml:space="preserve">65～69    </t>
    <phoneticPr fontId="42"/>
  </si>
  <si>
    <t xml:space="preserve">70～74    </t>
    <phoneticPr fontId="42"/>
  </si>
  <si>
    <t xml:space="preserve">75～79    </t>
    <phoneticPr fontId="42"/>
  </si>
  <si>
    <t xml:space="preserve">80～84    </t>
    <phoneticPr fontId="42"/>
  </si>
  <si>
    <t xml:space="preserve">85歳以上    </t>
    <phoneticPr fontId="42"/>
  </si>
  <si>
    <t>（再掲）</t>
    <phoneticPr fontId="42"/>
  </si>
  <si>
    <t xml:space="preserve">65歳以上   </t>
    <phoneticPr fontId="42"/>
  </si>
  <si>
    <t xml:space="preserve">65～74歳    </t>
    <phoneticPr fontId="42"/>
  </si>
  <si>
    <t xml:space="preserve">75歳以上    </t>
    <phoneticPr fontId="42"/>
  </si>
  <si>
    <t xml:space="preserve"> 男</t>
    <phoneticPr fontId="42"/>
  </si>
  <si>
    <t>15～19</t>
    <phoneticPr fontId="42"/>
  </si>
  <si>
    <t xml:space="preserve">歳  </t>
  </si>
  <si>
    <t xml:space="preserve"> 女</t>
    <phoneticPr fontId="42"/>
  </si>
  <si>
    <t xml:space="preserve">15～19  </t>
    <phoneticPr fontId="42"/>
  </si>
  <si>
    <t>歳</t>
  </si>
  <si>
    <t>（注）労働力状態「不詳」を含む。</t>
    <rPh sb="1" eb="2">
      <t>チュウ</t>
    </rPh>
    <rPh sb="3" eb="6">
      <t>ロウドウリョク</t>
    </rPh>
    <rPh sb="6" eb="8">
      <t>ジョウタイ</t>
    </rPh>
    <rPh sb="9" eb="11">
      <t>フショウ</t>
    </rPh>
    <rPh sb="13" eb="14">
      <t>フク</t>
    </rPh>
    <phoneticPr fontId="42"/>
  </si>
  <si>
    <t>高齢単身者の男女別</t>
    <rPh sb="0" eb="2">
      <t>コウレイ</t>
    </rPh>
    <rPh sb="2" eb="5">
      <t>タンシンシャ</t>
    </rPh>
    <rPh sb="6" eb="8">
      <t>ダンジョ</t>
    </rPh>
    <rPh sb="8" eb="9">
      <t>ベツ</t>
    </rPh>
    <phoneticPr fontId="5"/>
  </si>
  <si>
    <t>（別掲）
60歳以上</t>
    <rPh sb="1" eb="2">
      <t>ベツ</t>
    </rPh>
    <rPh sb="2" eb="3">
      <t>ケイ</t>
    </rPh>
    <rPh sb="7" eb="8">
      <t>サイ</t>
    </rPh>
    <rPh sb="8" eb="10">
      <t>イジョウ</t>
    </rPh>
    <phoneticPr fontId="5"/>
  </si>
  <si>
    <t>65～69歳</t>
    <rPh sb="5" eb="6">
      <t>サイ</t>
    </rPh>
    <phoneticPr fontId="5"/>
  </si>
  <si>
    <t>70～74歳</t>
    <rPh sb="5" eb="6">
      <t>サイ</t>
    </rPh>
    <phoneticPr fontId="5"/>
  </si>
  <si>
    <t>75～79歳</t>
    <rPh sb="5" eb="6">
      <t>サイ</t>
    </rPh>
    <phoneticPr fontId="5"/>
  </si>
  <si>
    <t>80～84歳</t>
    <rPh sb="5" eb="6">
      <t>サイ</t>
    </rPh>
    <phoneticPr fontId="5"/>
  </si>
  <si>
    <t>85歳以上</t>
    <rPh sb="2" eb="3">
      <t>サイ</t>
    </rPh>
    <rPh sb="3" eb="5">
      <t>イジョウ</t>
    </rPh>
    <phoneticPr fontId="5"/>
  </si>
  <si>
    <t>65歳以上の高齢単身者数</t>
    <rPh sb="2" eb="3">
      <t>サイ</t>
    </rPh>
    <rPh sb="3" eb="5">
      <t>イジョウ</t>
    </rPh>
    <rPh sb="6" eb="8">
      <t>コウレイ</t>
    </rPh>
    <rPh sb="8" eb="11">
      <t>タンシンシャ</t>
    </rPh>
    <rPh sb="11" eb="12">
      <t>カズ</t>
    </rPh>
    <phoneticPr fontId="5"/>
  </si>
  <si>
    <t>夫の年齢（5歳階級）</t>
    <rPh sb="0" eb="1">
      <t>オット</t>
    </rPh>
    <rPh sb="2" eb="4">
      <t>ネンレイ</t>
    </rPh>
    <rPh sb="6" eb="7">
      <t>サイ</t>
    </rPh>
    <rPh sb="7" eb="9">
      <t>カイキュウ</t>
    </rPh>
    <phoneticPr fontId="5"/>
  </si>
  <si>
    <t>妻が60歳以上</t>
    <rPh sb="0" eb="1">
      <t>ツマ</t>
    </rPh>
    <rPh sb="4" eb="5">
      <t>サイ</t>
    </rPh>
    <rPh sb="5" eb="7">
      <t>イジョウ</t>
    </rPh>
    <phoneticPr fontId="5"/>
  </si>
  <si>
    <t>60～64歳</t>
    <rPh sb="5" eb="6">
      <t>サイ</t>
    </rPh>
    <phoneticPr fontId="5"/>
  </si>
  <si>
    <t>総数（65歳以上）</t>
    <rPh sb="0" eb="1">
      <t>フサ</t>
    </rPh>
    <rPh sb="1" eb="2">
      <t>カズ</t>
    </rPh>
    <rPh sb="5" eb="6">
      <t>サイ</t>
    </rPh>
    <rPh sb="6" eb="8">
      <t>イジョウ</t>
    </rPh>
    <phoneticPr fontId="5"/>
  </si>
  <si>
    <t>夫が65～69歳</t>
    <rPh sb="0" eb="1">
      <t>オット</t>
    </rPh>
    <rPh sb="7" eb="8">
      <t>サイ</t>
    </rPh>
    <phoneticPr fontId="5"/>
  </si>
  <si>
    <t>　　　　-</t>
    <phoneticPr fontId="5"/>
  </si>
  <si>
    <t>区　　分</t>
    <rPh sb="0" eb="1">
      <t>ク</t>
    </rPh>
    <rPh sb="3" eb="4">
      <t>ブン</t>
    </rPh>
    <phoneticPr fontId="5"/>
  </si>
  <si>
    <t>住宅に住む
主世帯数</t>
    <rPh sb="0" eb="2">
      <t>ジュウタク</t>
    </rPh>
    <rPh sb="3" eb="4">
      <t>ス</t>
    </rPh>
    <rPh sb="6" eb="7">
      <t>シュ</t>
    </rPh>
    <rPh sb="7" eb="9">
      <t>セタイ</t>
    </rPh>
    <rPh sb="9" eb="10">
      <t>スウ</t>
    </rPh>
    <phoneticPr fontId="5"/>
  </si>
  <si>
    <t>住宅に住む
主世帯人員</t>
    <rPh sb="0" eb="2">
      <t>ジュウタク</t>
    </rPh>
    <rPh sb="3" eb="4">
      <t>ス</t>
    </rPh>
    <rPh sb="6" eb="7">
      <t>シュ</t>
    </rPh>
    <rPh sb="7" eb="9">
      <t>セタイ</t>
    </rPh>
    <rPh sb="9" eb="11">
      <t>ジンイン</t>
    </rPh>
    <phoneticPr fontId="5"/>
  </si>
  <si>
    <t>１世帯当り
人員</t>
    <phoneticPr fontId="5"/>
  </si>
  <si>
    <t>１世帯当り
延べ面積
（㎡）</t>
    <phoneticPr fontId="5"/>
  </si>
  <si>
    <t>1人当り
延べ面積
（㎡）</t>
    <phoneticPr fontId="5"/>
  </si>
  <si>
    <t>総　　数</t>
    <rPh sb="0" eb="1">
      <t>フサ</t>
    </rPh>
    <rPh sb="3" eb="4">
      <t>カズ</t>
    </rPh>
    <phoneticPr fontId="5"/>
  </si>
  <si>
    <t>一戸建</t>
    <rPh sb="0" eb="2">
      <t>イッコ</t>
    </rPh>
    <rPh sb="2" eb="3">
      <t>ダ</t>
    </rPh>
    <phoneticPr fontId="5"/>
  </si>
  <si>
    <t>長屋建</t>
    <rPh sb="0" eb="2">
      <t>ナガヤ</t>
    </rPh>
    <rPh sb="2" eb="3">
      <t>タ</t>
    </rPh>
    <phoneticPr fontId="5"/>
  </si>
  <si>
    <t>共同住宅</t>
    <rPh sb="0" eb="2">
      <t>キョウドウ</t>
    </rPh>
    <rPh sb="2" eb="4">
      <t>ジュウタク</t>
    </rPh>
    <phoneticPr fontId="5"/>
  </si>
  <si>
    <t>1・2階建</t>
    <rPh sb="3" eb="4">
      <t>カイ</t>
    </rPh>
    <rPh sb="4" eb="5">
      <t>タ</t>
    </rPh>
    <phoneticPr fontId="5"/>
  </si>
  <si>
    <t>3～5階建</t>
    <rPh sb="3" eb="4">
      <t>カイ</t>
    </rPh>
    <rPh sb="4" eb="5">
      <t>タ</t>
    </rPh>
    <phoneticPr fontId="5"/>
  </si>
  <si>
    <t>6～10階建</t>
    <rPh sb="4" eb="5">
      <t>カイ</t>
    </rPh>
    <rPh sb="5" eb="6">
      <t>タ</t>
    </rPh>
    <phoneticPr fontId="5"/>
  </si>
  <si>
    <t>11～14階建</t>
    <rPh sb="5" eb="6">
      <t>カイ</t>
    </rPh>
    <rPh sb="6" eb="7">
      <t>タ</t>
    </rPh>
    <phoneticPr fontId="5"/>
  </si>
  <si>
    <t>15階建以上</t>
    <rPh sb="2" eb="3">
      <t>カイ</t>
    </rPh>
    <rPh sb="3" eb="4">
      <t>タ</t>
    </rPh>
    <rPh sb="4" eb="6">
      <t>イジョウ</t>
    </rPh>
    <phoneticPr fontId="5"/>
  </si>
  <si>
    <t>2-24. 産業別就業者数</t>
    <phoneticPr fontId="5"/>
  </si>
  <si>
    <t>（単位：人）</t>
  </si>
  <si>
    <t>産              業</t>
  </si>
  <si>
    <t>平成2年</t>
  </si>
  <si>
    <t>7年</t>
  </si>
  <si>
    <t>12年</t>
    <phoneticPr fontId="5"/>
  </si>
  <si>
    <t>総　　数</t>
    <phoneticPr fontId="5"/>
  </si>
  <si>
    <t>第１次産業</t>
    <phoneticPr fontId="5"/>
  </si>
  <si>
    <t>農      業</t>
    <phoneticPr fontId="5"/>
  </si>
  <si>
    <t>林      業</t>
    <phoneticPr fontId="5"/>
  </si>
  <si>
    <t>漁      業</t>
    <phoneticPr fontId="5"/>
  </si>
  <si>
    <t>第２次産業</t>
    <phoneticPr fontId="5"/>
  </si>
  <si>
    <t>鉱      業</t>
    <phoneticPr fontId="5"/>
  </si>
  <si>
    <t>建  設  業</t>
    <phoneticPr fontId="5"/>
  </si>
  <si>
    <t>製  造  業</t>
    <phoneticPr fontId="5"/>
  </si>
  <si>
    <t>第３次産業</t>
    <phoneticPr fontId="5"/>
  </si>
  <si>
    <t>電気･ガス･熱供給・水道業</t>
    <phoneticPr fontId="5"/>
  </si>
  <si>
    <t>運輸・通信業</t>
    <phoneticPr fontId="5"/>
  </si>
  <si>
    <t>卸売・小売業、飲食店</t>
    <phoneticPr fontId="5"/>
  </si>
  <si>
    <t>金融・保険業</t>
    <phoneticPr fontId="5"/>
  </si>
  <si>
    <t>不動産業</t>
    <phoneticPr fontId="5"/>
  </si>
  <si>
    <t>サービス業</t>
    <phoneticPr fontId="5"/>
  </si>
  <si>
    <r>
      <t>公務</t>
    </r>
    <r>
      <rPr>
        <sz val="9"/>
        <rFont val="ＭＳ 明朝"/>
        <family val="1"/>
        <charset val="128"/>
      </rPr>
      <t>（他に分類されないもの）</t>
    </r>
    <phoneticPr fontId="5"/>
  </si>
  <si>
    <t>分類不能の産業</t>
  </si>
  <si>
    <t>2-1.人口の推移</t>
  </si>
  <si>
    <t>2-2.地区別人口・世帯数</t>
  </si>
  <si>
    <t>2-3.地区別人口の推移</t>
  </si>
  <si>
    <t>2-4.年齢５歳階級別男女別人口</t>
  </si>
  <si>
    <t>2-5.年齢各歳別男女別人口</t>
  </si>
  <si>
    <t>2-6.町(丁)字別人口・世帯数</t>
  </si>
  <si>
    <t>2-7.自然増・社会増の推移</t>
  </si>
  <si>
    <t>2-8.都道府県別転入者数</t>
  </si>
  <si>
    <t>2-9.市民の平均年齢</t>
  </si>
  <si>
    <t>2-10.年齢３区分人口</t>
  </si>
  <si>
    <t>2-11.婚姻と離婚</t>
  </si>
  <si>
    <t>2-12.国籍別外国人登録人口</t>
  </si>
  <si>
    <t>人　　　口</t>
    <rPh sb="0" eb="1">
      <t>ヒト</t>
    </rPh>
    <rPh sb="4" eb="5">
      <t>クチ</t>
    </rPh>
    <phoneticPr fontId="5"/>
  </si>
  <si>
    <t>2-1.　人口の推移</t>
    <phoneticPr fontId="5"/>
  </si>
  <si>
    <t>世帯数</t>
  </si>
  <si>
    <t>人　　　　　口</t>
  </si>
  <si>
    <t>人口増加率</t>
    <rPh sb="0" eb="2">
      <t>ジンコウ</t>
    </rPh>
    <rPh sb="2" eb="4">
      <t>ゾウカ</t>
    </rPh>
    <rPh sb="4" eb="5">
      <t>リツ</t>
    </rPh>
    <phoneticPr fontId="5"/>
  </si>
  <si>
    <t>面　　積</t>
  </si>
  <si>
    <t>人口密度</t>
  </si>
  <si>
    <t>一世帯当り</t>
  </si>
  <si>
    <t>（4月1日）</t>
  </si>
  <si>
    <t>総数</t>
  </si>
  <si>
    <t>男</t>
  </si>
  <si>
    <t>女</t>
  </si>
  <si>
    <t>増減数</t>
    <rPh sb="0" eb="2">
      <t>ゾウゲン</t>
    </rPh>
    <rPh sb="2" eb="3">
      <t>カズ</t>
    </rPh>
    <phoneticPr fontId="5"/>
  </si>
  <si>
    <t>（％）</t>
    <phoneticPr fontId="5"/>
  </si>
  <si>
    <t>（ｋ㎡）</t>
  </si>
  <si>
    <t>（人／ｋ㎡）</t>
    <rPh sb="1" eb="2">
      <t>ニン</t>
    </rPh>
    <phoneticPr fontId="5"/>
  </si>
  <si>
    <t>（人）</t>
  </si>
  <si>
    <t>昭和32</t>
    <rPh sb="0" eb="2">
      <t>ショウワ</t>
    </rPh>
    <phoneticPr fontId="5"/>
  </si>
  <si>
    <t>平成元</t>
  </si>
  <si>
    <t>2</t>
    <phoneticPr fontId="5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</si>
  <si>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</si>
  <si>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</si>
  <si>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</si>
  <si>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</si>
  <si>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</si>
  <si>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</si>
  <si>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</si>
  <si>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</si>
  <si>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</si>
  <si>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</si>
  <si>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</si>
  <si>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</si>
  <si>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</si>
  <si>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</si>
  <si>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</si>
  <si>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</si>
  <si>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</si>
  <si>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</si>
  <si>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  <phoneticPr fontId="5"/>
  </si>
  <si>
    <t>（注）60年までは住民基本台帳人口で、61年からは総人口（住民基本台帳人口＋外国人登録数）である。</t>
    <rPh sb="1" eb="2">
      <t>チュウ</t>
    </rPh>
    <phoneticPr fontId="5"/>
  </si>
  <si>
    <t>資料：情報統計課</t>
    <rPh sb="0" eb="2">
      <t>シリョウ</t>
    </rPh>
    <rPh sb="3" eb="5">
      <t>ジョウホウ</t>
    </rPh>
    <rPh sb="5" eb="7">
      <t>トウケイ</t>
    </rPh>
    <rPh sb="7" eb="8">
      <t>カ</t>
    </rPh>
    <phoneticPr fontId="5"/>
  </si>
  <si>
    <t>2-2. 地区別人口・世帯数</t>
    <phoneticPr fontId="5"/>
  </si>
  <si>
    <t>地区名</t>
  </si>
  <si>
    <t>（k㎡）</t>
  </si>
  <si>
    <t>（１k㎡当り）</t>
  </si>
  <si>
    <t>総　数</t>
    <rPh sb="0" eb="1">
      <t>フサ</t>
    </rPh>
    <rPh sb="2" eb="3">
      <t>カズ</t>
    </rPh>
    <phoneticPr fontId="5"/>
  </si>
  <si>
    <t>桜  井</t>
  </si>
  <si>
    <t>新  方</t>
  </si>
  <si>
    <t>増  林</t>
  </si>
  <si>
    <t>大  袋</t>
  </si>
  <si>
    <t>荻  島</t>
  </si>
  <si>
    <t>出  羽</t>
  </si>
  <si>
    <t>蒲  生</t>
  </si>
  <si>
    <t>川  柳</t>
  </si>
  <si>
    <t>大相模</t>
  </si>
  <si>
    <t>大  沢</t>
  </si>
  <si>
    <t>北越谷</t>
  </si>
  <si>
    <t>越ヶ谷</t>
  </si>
  <si>
    <t>南越谷</t>
    <rPh sb="0" eb="3">
      <t>ミナミコシガヤ</t>
    </rPh>
    <phoneticPr fontId="5"/>
  </si>
  <si>
    <t>資料：情報統計課</t>
    <rPh sb="3" eb="5">
      <t>ジョウホウ</t>
    </rPh>
    <rPh sb="5" eb="7">
      <t>トウケイ</t>
    </rPh>
    <rPh sb="7" eb="8">
      <t>カ</t>
    </rPh>
    <phoneticPr fontId="5"/>
  </si>
  <si>
    <t>2-3. 地区別人口の推移</t>
    <phoneticPr fontId="5"/>
  </si>
  <si>
    <t>各年4月1日</t>
    <phoneticPr fontId="5"/>
  </si>
  <si>
    <t>（単位：人）</t>
    <rPh sb="1" eb="3">
      <t>タンイ</t>
    </rPh>
    <rPh sb="4" eb="5">
      <t>ヒト</t>
    </rPh>
    <phoneticPr fontId="5"/>
  </si>
  <si>
    <t>地  区</t>
    <phoneticPr fontId="5"/>
  </si>
  <si>
    <t>19年</t>
    <rPh sb="2" eb="3">
      <t>ネン</t>
    </rPh>
    <phoneticPr fontId="5"/>
  </si>
  <si>
    <t>20年</t>
    <rPh sb="2" eb="3">
      <t>ネン</t>
    </rPh>
    <phoneticPr fontId="5"/>
  </si>
  <si>
    <t>21年</t>
    <rPh sb="2" eb="3">
      <t>ネン</t>
    </rPh>
    <phoneticPr fontId="5"/>
  </si>
  <si>
    <t>総  数</t>
    <phoneticPr fontId="5"/>
  </si>
  <si>
    <t>桜  井</t>
    <phoneticPr fontId="5"/>
  </si>
  <si>
    <t>新  方</t>
    <phoneticPr fontId="5"/>
  </si>
  <si>
    <t>増  林</t>
    <phoneticPr fontId="5"/>
  </si>
  <si>
    <t>大  袋</t>
    <phoneticPr fontId="5"/>
  </si>
  <si>
    <t>荻  島</t>
    <phoneticPr fontId="5"/>
  </si>
  <si>
    <t>出  羽</t>
    <phoneticPr fontId="5"/>
  </si>
  <si>
    <t>蒲  生</t>
    <phoneticPr fontId="5"/>
  </si>
  <si>
    <t>川  柳</t>
    <phoneticPr fontId="5"/>
  </si>
  <si>
    <t>大  沢</t>
    <phoneticPr fontId="5"/>
  </si>
  <si>
    <t>越ヶ谷</t>
    <rPh sb="0" eb="3">
      <t>コシガヤ</t>
    </rPh>
    <phoneticPr fontId="5"/>
  </si>
  <si>
    <t>資料：情報統計課</t>
    <rPh sb="3" eb="5">
      <t>ジョウホウ</t>
    </rPh>
    <rPh sb="5" eb="7">
      <t>トウケイ</t>
    </rPh>
    <phoneticPr fontId="5"/>
  </si>
  <si>
    <t>2-4．年齢5歳階級別男女別人口</t>
    <rPh sb="4" eb="6">
      <t>ネンレイ</t>
    </rPh>
    <rPh sb="7" eb="8">
      <t>サイ</t>
    </rPh>
    <rPh sb="8" eb="10">
      <t>カイキュウ</t>
    </rPh>
    <rPh sb="10" eb="11">
      <t>ベツ</t>
    </rPh>
    <rPh sb="11" eb="13">
      <t>ダンジョ</t>
    </rPh>
    <rPh sb="13" eb="14">
      <t>ベツ</t>
    </rPh>
    <rPh sb="14" eb="16">
      <t>ジンコウ</t>
    </rPh>
    <phoneticPr fontId="5"/>
  </si>
  <si>
    <t>年　齢</t>
    <phoneticPr fontId="5"/>
  </si>
  <si>
    <t>計</t>
  </si>
  <si>
    <t>総　数</t>
    <phoneticPr fontId="5"/>
  </si>
  <si>
    <t>50～54</t>
  </si>
  <si>
    <t>0～4</t>
  </si>
  <si>
    <t>55～59</t>
  </si>
  <si>
    <t>5～9</t>
  </si>
  <si>
    <t>60～64</t>
  </si>
  <si>
    <t>10～14</t>
  </si>
  <si>
    <t>65～69</t>
  </si>
  <si>
    <t>15～19</t>
  </si>
  <si>
    <t>70～74</t>
  </si>
  <si>
    <t>20～24</t>
  </si>
  <si>
    <t>75～79</t>
  </si>
  <si>
    <t>25～29</t>
  </si>
  <si>
    <t>80～84</t>
  </si>
  <si>
    <t>30～34</t>
  </si>
  <si>
    <t>85～89</t>
  </si>
  <si>
    <t>35～39</t>
  </si>
  <si>
    <t>90～94</t>
  </si>
  <si>
    <t>40～44</t>
  </si>
  <si>
    <t>95～99</t>
  </si>
  <si>
    <t>45～49</t>
  </si>
  <si>
    <t>100歳以上</t>
  </si>
  <si>
    <t>資料：情報統計課</t>
    <rPh sb="0" eb="2">
      <t>シリョウ</t>
    </rPh>
    <rPh sb="3" eb="8">
      <t>ジョウホウトウケイカ</t>
    </rPh>
    <phoneticPr fontId="5"/>
  </si>
  <si>
    <t>2-5．年齢各歳別男女別人口</t>
    <rPh sb="4" eb="6">
      <t>ネンレイ</t>
    </rPh>
    <rPh sb="6" eb="8">
      <t>カクサイ</t>
    </rPh>
    <rPh sb="8" eb="9">
      <t>ベツ</t>
    </rPh>
    <rPh sb="9" eb="11">
      <t>ダンジョ</t>
    </rPh>
    <rPh sb="11" eb="12">
      <t>ベツ</t>
    </rPh>
    <rPh sb="12" eb="14">
      <t>ジンコウ</t>
    </rPh>
    <phoneticPr fontId="5"/>
  </si>
  <si>
    <t>総   数</t>
    <phoneticPr fontId="5"/>
  </si>
  <si>
    <t>100歳以上</t>
    <phoneticPr fontId="5"/>
  </si>
  <si>
    <t>2-6.町（丁）字別人口・世帯数</t>
    <rPh sb="4" eb="5">
      <t>マチ</t>
    </rPh>
    <rPh sb="6" eb="7">
      <t>チョウ</t>
    </rPh>
    <rPh sb="8" eb="9">
      <t>アザ</t>
    </rPh>
    <rPh sb="9" eb="10">
      <t>ベツ</t>
    </rPh>
    <rPh sb="10" eb="12">
      <t>ジンコウ</t>
    </rPh>
    <rPh sb="13" eb="16">
      <t>セタイスウ</t>
    </rPh>
    <phoneticPr fontId="5"/>
  </si>
  <si>
    <t>町（丁）字名</t>
    <rPh sb="0" eb="1">
      <t>マチ</t>
    </rPh>
    <rPh sb="2" eb="3">
      <t>チョウ</t>
    </rPh>
    <rPh sb="4" eb="5">
      <t>アザ</t>
    </rPh>
    <rPh sb="5" eb="6">
      <t>メイ</t>
    </rPh>
    <phoneticPr fontId="5"/>
  </si>
  <si>
    <t>（桜井地区）</t>
  </si>
  <si>
    <t>（大袋地区）</t>
  </si>
  <si>
    <t>大字大里</t>
    <phoneticPr fontId="5"/>
  </si>
  <si>
    <t>大字恩間</t>
  </si>
  <si>
    <t>大字下間久里</t>
    <phoneticPr fontId="5"/>
  </si>
  <si>
    <t>大字大竹</t>
  </si>
  <si>
    <t>大字上間久里</t>
    <phoneticPr fontId="5"/>
  </si>
  <si>
    <t>大字大道</t>
  </si>
  <si>
    <t>大字大泊</t>
    <phoneticPr fontId="5"/>
  </si>
  <si>
    <t>大字三野宮</t>
  </si>
  <si>
    <t>大字平方</t>
    <phoneticPr fontId="5"/>
  </si>
  <si>
    <t>大字恩間新田</t>
  </si>
  <si>
    <t>平方南町</t>
    <phoneticPr fontId="5"/>
  </si>
  <si>
    <t>大字袋山</t>
  </si>
  <si>
    <t>千間台東1丁目</t>
    <rPh sb="4" eb="7">
      <t>１チョウメ</t>
    </rPh>
    <phoneticPr fontId="5"/>
  </si>
  <si>
    <t>大字大林</t>
  </si>
  <si>
    <t>千間台東2丁目</t>
    <rPh sb="4" eb="7">
      <t>２チョウメ</t>
    </rPh>
    <phoneticPr fontId="5"/>
  </si>
  <si>
    <t>大字大房</t>
  </si>
  <si>
    <t>千間台東3丁目</t>
    <rPh sb="5" eb="7">
      <t>チョウメ</t>
    </rPh>
    <phoneticPr fontId="5"/>
  </si>
  <si>
    <t>千間台西１丁目</t>
  </si>
  <si>
    <t>千間台東4丁目</t>
    <rPh sb="4" eb="7">
      <t>４チョウメ</t>
    </rPh>
    <phoneticPr fontId="5"/>
  </si>
  <si>
    <t>千間台西２丁目</t>
  </si>
  <si>
    <t>千間台西３丁目</t>
  </si>
  <si>
    <t>（新方地区）</t>
  </si>
  <si>
    <t>千間台西４丁目</t>
  </si>
  <si>
    <t>大字弥十郎</t>
    <phoneticPr fontId="5"/>
  </si>
  <si>
    <t>千間台西５丁目</t>
  </si>
  <si>
    <t>大字大吉</t>
    <phoneticPr fontId="5"/>
  </si>
  <si>
    <t>千間台西６丁目</t>
  </si>
  <si>
    <t>大字向畑</t>
    <phoneticPr fontId="5"/>
  </si>
  <si>
    <t>大字北川崎</t>
    <phoneticPr fontId="5"/>
  </si>
  <si>
    <t>（荻島地区）</t>
  </si>
  <si>
    <t>大字大杉</t>
    <phoneticPr fontId="5"/>
  </si>
  <si>
    <t>大字野島</t>
  </si>
  <si>
    <t>大字大松</t>
    <phoneticPr fontId="5"/>
  </si>
  <si>
    <t>大字小曽川</t>
  </si>
  <si>
    <t>大字船渡</t>
    <phoneticPr fontId="5"/>
  </si>
  <si>
    <t>大字砂原</t>
  </si>
  <si>
    <t>弥栄町１丁目</t>
    <phoneticPr fontId="5"/>
  </si>
  <si>
    <t>大字南荻島</t>
  </si>
  <si>
    <t>弥栄町２丁目</t>
    <phoneticPr fontId="5"/>
  </si>
  <si>
    <t>大字西新井</t>
  </si>
  <si>
    <t>弥栄町３丁目</t>
    <phoneticPr fontId="5"/>
  </si>
  <si>
    <t>大字北後谷</t>
  </si>
  <si>
    <t>弥栄町４丁目</t>
    <phoneticPr fontId="5"/>
  </si>
  <si>
    <t>大字長島</t>
  </si>
  <si>
    <t>（増林地区）</t>
  </si>
  <si>
    <t>（出羽地区）</t>
  </si>
  <si>
    <t>大字花田</t>
    <phoneticPr fontId="5"/>
  </si>
  <si>
    <t>宮本町１丁目</t>
  </si>
  <si>
    <t>大字増林</t>
    <phoneticPr fontId="5"/>
  </si>
  <si>
    <t>宮本町２丁目</t>
  </si>
  <si>
    <t>大字増森</t>
    <rPh sb="0" eb="2">
      <t>オオアザ</t>
    </rPh>
    <rPh sb="2" eb="3">
      <t>マ</t>
    </rPh>
    <rPh sb="3" eb="4">
      <t>モリ</t>
    </rPh>
    <phoneticPr fontId="5"/>
  </si>
  <si>
    <t>宮本町３丁目</t>
  </si>
  <si>
    <t>大字中島</t>
  </si>
  <si>
    <t>宮本町４丁目</t>
  </si>
  <si>
    <t>東越谷１丁目</t>
  </si>
  <si>
    <t>宮本町５丁目</t>
  </si>
  <si>
    <t>東越谷２丁目</t>
  </si>
  <si>
    <t>神明町１丁目</t>
  </si>
  <si>
    <t>東越谷３丁目</t>
  </si>
  <si>
    <t>神明町２丁目</t>
  </si>
  <si>
    <t>東越谷４丁目</t>
  </si>
  <si>
    <t>神明町３丁目</t>
  </si>
  <si>
    <t>東越谷５丁目</t>
  </si>
  <si>
    <t>谷中町１丁目</t>
  </si>
  <si>
    <t>東越谷６丁目</t>
  </si>
  <si>
    <t>谷中町２丁目</t>
  </si>
  <si>
    <t>東越谷７丁目</t>
  </si>
  <si>
    <t>谷中町３丁目</t>
  </si>
  <si>
    <t>東越谷８丁目</t>
  </si>
  <si>
    <t>谷中町４丁目</t>
  </si>
  <si>
    <t>東越谷９丁目</t>
  </si>
  <si>
    <t>七左町１丁目</t>
  </si>
  <si>
    <t>東越谷１０丁目</t>
  </si>
  <si>
    <t>七左町３丁目</t>
  </si>
  <si>
    <t>中島１丁目</t>
  </si>
  <si>
    <t>七左町４丁目</t>
  </si>
  <si>
    <t>中島２丁目</t>
  </si>
  <si>
    <t>七左町５丁目</t>
  </si>
  <si>
    <t>中島３丁目</t>
  </si>
  <si>
    <t>七左町６丁目</t>
  </si>
  <si>
    <t>増林１丁目</t>
  </si>
  <si>
    <t>七左町７丁目</t>
  </si>
  <si>
    <t>増林２丁目</t>
  </si>
  <si>
    <t>七左町８丁目</t>
  </si>
  <si>
    <t>増林３丁目</t>
  </si>
  <si>
    <t>大間野町１丁目</t>
  </si>
  <si>
    <t>増森１丁目</t>
  </si>
  <si>
    <t>大間野町２丁目</t>
  </si>
  <si>
    <t>増森２丁目</t>
  </si>
  <si>
    <t>大間野町３丁目</t>
  </si>
  <si>
    <t>花田１丁目</t>
  </si>
  <si>
    <t>大間野町４丁目</t>
  </si>
  <si>
    <t>花田２丁目</t>
  </si>
  <si>
    <t>大間野町５丁目</t>
  </si>
  <si>
    <t>花田３丁目</t>
  </si>
  <si>
    <t>新川町１丁目</t>
  </si>
  <si>
    <t>花田４丁目</t>
  </si>
  <si>
    <t>新川町２丁目</t>
  </si>
  <si>
    <t>花田５丁目</t>
  </si>
  <si>
    <t>花田６丁目</t>
  </si>
  <si>
    <t>花田７丁目</t>
  </si>
  <si>
    <t>（次ページへ続く）</t>
    <rPh sb="1" eb="2">
      <t>ツギ</t>
    </rPh>
    <rPh sb="6" eb="7">
      <t>ツヅ</t>
    </rPh>
    <phoneticPr fontId="5"/>
  </si>
  <si>
    <t>（蒲生地区）</t>
  </si>
  <si>
    <t>流通団地２丁目</t>
    <phoneticPr fontId="5"/>
  </si>
  <si>
    <t>大字登戸</t>
    <rPh sb="0" eb="2">
      <t>オオアザ</t>
    </rPh>
    <rPh sb="2" eb="4">
      <t>ノブト</t>
    </rPh>
    <phoneticPr fontId="5"/>
  </si>
  <si>
    <t>流通団地３丁目</t>
    <phoneticPr fontId="5"/>
  </si>
  <si>
    <t>大字蒲生</t>
  </si>
  <si>
    <t>流通団地４丁目</t>
  </si>
  <si>
    <t>瓦曽根１丁目</t>
  </si>
  <si>
    <t>西方１丁目</t>
  </si>
  <si>
    <t>瓦曽根２丁目</t>
  </si>
  <si>
    <t>西方２丁目</t>
  </si>
  <si>
    <t>南越谷１丁目</t>
  </si>
  <si>
    <t>登戸町</t>
  </si>
  <si>
    <t>（大沢地区）</t>
  </si>
  <si>
    <t>蒲生東町</t>
  </si>
  <si>
    <t>大沢</t>
    <rPh sb="0" eb="2">
      <t>オオサワ</t>
    </rPh>
    <phoneticPr fontId="5"/>
  </si>
  <si>
    <t>蒲生寿町</t>
  </si>
  <si>
    <t>大沢１丁目</t>
    <rPh sb="0" eb="1">
      <t>オオサワ</t>
    </rPh>
    <rPh sb="1" eb="2">
      <t>サワ</t>
    </rPh>
    <phoneticPr fontId="5"/>
  </si>
  <si>
    <t>蒲生旭町</t>
  </si>
  <si>
    <t>大沢２丁目</t>
    <rPh sb="1" eb="2">
      <t>サワ</t>
    </rPh>
    <phoneticPr fontId="5"/>
  </si>
  <si>
    <t>蒲生本町</t>
  </si>
  <si>
    <t>大沢３丁目</t>
    <rPh sb="1" eb="2">
      <t>サワ</t>
    </rPh>
    <phoneticPr fontId="5"/>
  </si>
  <si>
    <t>蒲生西町１丁目</t>
  </si>
  <si>
    <t>大沢４丁目</t>
    <rPh sb="1" eb="2">
      <t>サワ</t>
    </rPh>
    <phoneticPr fontId="5"/>
  </si>
  <si>
    <t>蒲生西町２丁目</t>
  </si>
  <si>
    <t>東大沢１丁目</t>
  </si>
  <si>
    <t>蒲生１丁目</t>
  </si>
  <si>
    <t>東大沢２丁目</t>
  </si>
  <si>
    <t>蒲生２丁目</t>
  </si>
  <si>
    <t>東大沢３丁目</t>
  </si>
  <si>
    <t>蒲生３丁目</t>
  </si>
  <si>
    <t>東大沢４丁目</t>
  </si>
  <si>
    <t>蒲生４丁目</t>
  </si>
  <si>
    <t>東大沢５丁目</t>
  </si>
  <si>
    <t>蒲生愛宕町</t>
  </si>
  <si>
    <t>蒲生南町</t>
  </si>
  <si>
    <t>（北越谷地区）</t>
  </si>
  <si>
    <t>南町１丁目</t>
  </si>
  <si>
    <t>北越谷１丁目</t>
  </si>
  <si>
    <t>南町２丁目</t>
  </si>
  <si>
    <t>北越谷２丁目</t>
  </si>
  <si>
    <t>南町３丁目</t>
  </si>
  <si>
    <t>北越谷３丁目</t>
  </si>
  <si>
    <t>北越谷４丁目</t>
  </si>
  <si>
    <t>（川柳地区）</t>
  </si>
  <si>
    <t>北越谷５丁目</t>
  </si>
  <si>
    <t>伊原１丁目</t>
  </si>
  <si>
    <t>伊原２丁目</t>
  </si>
  <si>
    <t>（越ケ谷地区）</t>
  </si>
  <si>
    <t>川柳町１丁目</t>
  </si>
  <si>
    <t>川柳町２丁目</t>
  </si>
  <si>
    <t>越ヶ谷１丁目</t>
  </si>
  <si>
    <t>川柳町３丁目</t>
  </si>
  <si>
    <t>越ヶ谷２丁目</t>
  </si>
  <si>
    <t>川柳町４丁目</t>
  </si>
  <si>
    <t>越ヶ谷３丁目</t>
  </si>
  <si>
    <t>川柳町５丁目</t>
  </si>
  <si>
    <t>越ヶ谷４丁目</t>
  </si>
  <si>
    <t>川柳町６丁目</t>
  </si>
  <si>
    <t>越ヶ谷５丁目</t>
  </si>
  <si>
    <t>御殿町</t>
  </si>
  <si>
    <t>（大相模地区）</t>
  </si>
  <si>
    <t>柳町</t>
  </si>
  <si>
    <t>大字西方</t>
  </si>
  <si>
    <t>越ヶ谷本町</t>
  </si>
  <si>
    <t>相模町１丁目</t>
  </si>
  <si>
    <t>中町</t>
  </si>
  <si>
    <t>相模町２丁目</t>
  </si>
  <si>
    <t>弥生町</t>
  </si>
  <si>
    <t>相模町３丁目</t>
  </si>
  <si>
    <t>赤山町１丁目</t>
  </si>
  <si>
    <t>相模町４丁目</t>
  </si>
  <si>
    <t>赤山町２丁目</t>
  </si>
  <si>
    <t>相模町５丁目</t>
  </si>
  <si>
    <t>宮前１丁目</t>
  </si>
  <si>
    <t>大成町１丁目</t>
  </si>
  <si>
    <t>赤山本町</t>
    <rPh sb="0" eb="2">
      <t>アカヤマ</t>
    </rPh>
    <rPh sb="2" eb="4">
      <t>ホンマチ</t>
    </rPh>
    <phoneticPr fontId="5"/>
  </si>
  <si>
    <t>大成町２丁目</t>
  </si>
  <si>
    <t>大成町３丁目</t>
    <phoneticPr fontId="5"/>
  </si>
  <si>
    <t>（南越谷地区）</t>
  </si>
  <si>
    <t>大成町５丁目</t>
  </si>
  <si>
    <t>七左町２丁目</t>
  </si>
  <si>
    <t>大成町６丁目</t>
  </si>
  <si>
    <t>瓦曽根３丁目</t>
  </si>
  <si>
    <t>大成町７丁目</t>
  </si>
  <si>
    <t>南越谷２丁目</t>
  </si>
  <si>
    <t>東町１丁目</t>
  </si>
  <si>
    <t>南越谷３丁目</t>
  </si>
  <si>
    <t>東町２丁目</t>
  </si>
  <si>
    <t>蒲生茜町</t>
  </si>
  <si>
    <t>東町３丁目</t>
  </si>
  <si>
    <t>南越谷４丁目</t>
  </si>
  <si>
    <t>東町４丁目</t>
  </si>
  <si>
    <t>南越谷５丁目</t>
  </si>
  <si>
    <t>東町５丁目</t>
  </si>
  <si>
    <t>東柳田町</t>
  </si>
  <si>
    <t>東町６丁目</t>
    <phoneticPr fontId="5"/>
  </si>
  <si>
    <t>元柳田町</t>
  </si>
  <si>
    <t>東町７丁目</t>
    <rPh sb="0" eb="2">
      <t>アズマチョウ</t>
    </rPh>
    <rPh sb="3" eb="5">
      <t>チョウメ</t>
    </rPh>
    <phoneticPr fontId="5"/>
  </si>
  <si>
    <t>赤山町３丁目</t>
  </si>
  <si>
    <t>相模町６丁目</t>
  </si>
  <si>
    <t>赤山町４丁目</t>
  </si>
  <si>
    <t>相模町７丁目</t>
  </si>
  <si>
    <t>赤山町５丁目</t>
  </si>
  <si>
    <t>大成町８丁目</t>
  </si>
  <si>
    <t>流通団地１丁目</t>
  </si>
  <si>
    <t>総数</t>
    <rPh sb="0" eb="1">
      <t>フサ</t>
    </rPh>
    <rPh sb="1" eb="2">
      <t>カズ</t>
    </rPh>
    <phoneticPr fontId="5"/>
  </si>
  <si>
    <t>2-7. 自然増・社会増の推移</t>
    <phoneticPr fontId="5"/>
  </si>
  <si>
    <t>自然増</t>
  </si>
  <si>
    <t>社会増</t>
  </si>
  <si>
    <t>増減計</t>
    <phoneticPr fontId="5"/>
  </si>
  <si>
    <t>（各年中）</t>
  </si>
  <si>
    <t>（12月末日）</t>
  </si>
  <si>
    <t>出生</t>
  </si>
  <si>
    <t>死亡</t>
  </si>
  <si>
    <t>増減</t>
    <rPh sb="1" eb="2">
      <t>ゲン</t>
    </rPh>
    <phoneticPr fontId="5"/>
  </si>
  <si>
    <t>転入</t>
    <phoneticPr fontId="5"/>
  </si>
  <si>
    <t>転出</t>
    <phoneticPr fontId="5"/>
  </si>
  <si>
    <t>昭和31</t>
    <rPh sb="0" eb="2">
      <t>ショウワ</t>
    </rPh>
    <phoneticPr fontId="5"/>
  </si>
  <si>
    <t>14</t>
    <phoneticPr fontId="5"/>
  </si>
  <si>
    <t>21</t>
  </si>
  <si>
    <t>22</t>
    <phoneticPr fontId="5"/>
  </si>
  <si>
    <t>（注）61年までは住民基本台帳人口であり､62年からは総人口（住民基本台帳人口＋外国人登録数）である。</t>
    <rPh sb="1" eb="2">
      <t>チュウイ</t>
    </rPh>
    <rPh sb="5" eb="6">
      <t>ネン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23" eb="24">
      <t>ネン</t>
    </rPh>
    <rPh sb="27" eb="28">
      <t>ソウスウ</t>
    </rPh>
    <rPh sb="28" eb="30">
      <t>ジンコウ</t>
    </rPh>
    <rPh sb="31" eb="33">
      <t>ジュウミン</t>
    </rPh>
    <rPh sb="33" eb="35">
      <t>キホン</t>
    </rPh>
    <rPh sb="35" eb="37">
      <t>ダイチョウ</t>
    </rPh>
    <rPh sb="37" eb="39">
      <t>ジンコウ</t>
    </rPh>
    <rPh sb="40" eb="43">
      <t>ガイコクジン</t>
    </rPh>
    <rPh sb="43" eb="45">
      <t>トウロク</t>
    </rPh>
    <rPh sb="45" eb="46">
      <t>カズ</t>
    </rPh>
    <phoneticPr fontId="5"/>
  </si>
  <si>
    <t>2-8. 都道府県別転入者数</t>
    <phoneticPr fontId="5"/>
  </si>
  <si>
    <t>（単位:人）</t>
  </si>
  <si>
    <t>前の住所地</t>
    <rPh sb="0" eb="1">
      <t>マエ</t>
    </rPh>
    <rPh sb="2" eb="4">
      <t>ジュウショ</t>
    </rPh>
    <rPh sb="4" eb="5">
      <t>チ</t>
    </rPh>
    <phoneticPr fontId="5"/>
  </si>
  <si>
    <t>18年</t>
    <rPh sb="2" eb="3">
      <t>ネン</t>
    </rPh>
    <phoneticPr fontId="5"/>
  </si>
  <si>
    <t>北海道</t>
  </si>
  <si>
    <t>青  森</t>
    <phoneticPr fontId="5"/>
  </si>
  <si>
    <t>岩  手</t>
    <phoneticPr fontId="5"/>
  </si>
  <si>
    <t>宮  城</t>
    <phoneticPr fontId="5"/>
  </si>
  <si>
    <t>秋  田</t>
    <phoneticPr fontId="5"/>
  </si>
  <si>
    <t>山  形</t>
    <phoneticPr fontId="5"/>
  </si>
  <si>
    <t>福  島</t>
    <phoneticPr fontId="5"/>
  </si>
  <si>
    <t>茨  城</t>
    <phoneticPr fontId="5"/>
  </si>
  <si>
    <t>栃  木</t>
    <phoneticPr fontId="5"/>
  </si>
  <si>
    <t>群  馬</t>
    <phoneticPr fontId="5"/>
  </si>
  <si>
    <t>埼  玉</t>
    <phoneticPr fontId="5"/>
  </si>
  <si>
    <t>千  葉</t>
    <phoneticPr fontId="5"/>
  </si>
  <si>
    <t>東  京</t>
    <phoneticPr fontId="5"/>
  </si>
  <si>
    <t>神奈川</t>
  </si>
  <si>
    <t>新  潟</t>
    <phoneticPr fontId="5"/>
  </si>
  <si>
    <t>富  山</t>
    <phoneticPr fontId="5"/>
  </si>
  <si>
    <t>石  川</t>
    <phoneticPr fontId="5"/>
  </si>
  <si>
    <t>福  井</t>
    <phoneticPr fontId="5"/>
  </si>
  <si>
    <t>山  梨</t>
    <phoneticPr fontId="5"/>
  </si>
  <si>
    <t>長  野</t>
    <phoneticPr fontId="5"/>
  </si>
  <si>
    <t>岐  阜</t>
    <phoneticPr fontId="5"/>
  </si>
  <si>
    <t>静  岡</t>
    <phoneticPr fontId="5"/>
  </si>
  <si>
    <t>愛  知</t>
    <phoneticPr fontId="5"/>
  </si>
  <si>
    <t>三  重</t>
    <phoneticPr fontId="5"/>
  </si>
  <si>
    <t>滋  賀</t>
    <phoneticPr fontId="5"/>
  </si>
  <si>
    <t>京  都</t>
    <phoneticPr fontId="5"/>
  </si>
  <si>
    <t>大  阪</t>
    <phoneticPr fontId="5"/>
  </si>
  <si>
    <t>兵  庫</t>
    <phoneticPr fontId="5"/>
  </si>
  <si>
    <t>奈  良</t>
    <phoneticPr fontId="5"/>
  </si>
  <si>
    <t>和歌山</t>
  </si>
  <si>
    <t>鳥  取</t>
    <phoneticPr fontId="5"/>
  </si>
  <si>
    <t>島  根</t>
    <phoneticPr fontId="5"/>
  </si>
  <si>
    <t>岡  山</t>
    <phoneticPr fontId="5"/>
  </si>
  <si>
    <t>広  島</t>
    <phoneticPr fontId="5"/>
  </si>
  <si>
    <t>山  口</t>
    <phoneticPr fontId="5"/>
  </si>
  <si>
    <t>徳  島</t>
    <phoneticPr fontId="5"/>
  </si>
  <si>
    <t>香  川</t>
    <phoneticPr fontId="5"/>
  </si>
  <si>
    <t>愛  媛</t>
    <phoneticPr fontId="5"/>
  </si>
  <si>
    <t>高  知</t>
    <phoneticPr fontId="5"/>
  </si>
  <si>
    <t>福  岡</t>
    <phoneticPr fontId="5"/>
  </si>
  <si>
    <t>佐  賀</t>
    <phoneticPr fontId="5"/>
  </si>
  <si>
    <t>長  崎</t>
    <phoneticPr fontId="5"/>
  </si>
  <si>
    <t>熊  本</t>
    <phoneticPr fontId="5"/>
  </si>
  <si>
    <t>大  分</t>
    <phoneticPr fontId="5"/>
  </si>
  <si>
    <t>宮  崎</t>
    <phoneticPr fontId="5"/>
  </si>
  <si>
    <t>鹿児島</t>
  </si>
  <si>
    <t>沖  縄</t>
    <phoneticPr fontId="5"/>
  </si>
  <si>
    <t>（注）住民基本台帳人口による。</t>
    <rPh sb="1" eb="2">
      <t>チュウイ</t>
    </rPh>
    <rPh sb="3" eb="5">
      <t>ジュウミン</t>
    </rPh>
    <rPh sb="5" eb="7">
      <t>キホン</t>
    </rPh>
    <rPh sb="7" eb="9">
      <t>ダイチョウ</t>
    </rPh>
    <rPh sb="9" eb="11">
      <t>ジンコウ</t>
    </rPh>
    <phoneticPr fontId="5"/>
  </si>
  <si>
    <t>資料：情報統計課「住民基本台帳人口移動報告表」</t>
    <rPh sb="0" eb="2">
      <t>シリョウ</t>
    </rPh>
    <rPh sb="3" eb="5">
      <t>ジョウホウ</t>
    </rPh>
    <rPh sb="5" eb="8">
      <t>トウケイカ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9">
      <t>イドウ</t>
    </rPh>
    <rPh sb="19" eb="21">
      <t>ホウコク</t>
    </rPh>
    <rPh sb="21" eb="22">
      <t>ヒョウ</t>
    </rPh>
    <phoneticPr fontId="5"/>
  </si>
  <si>
    <t>2-9. 市民の平均年齢</t>
    <phoneticPr fontId="5"/>
  </si>
  <si>
    <t>（単位：歳）</t>
    <rPh sb="1" eb="3">
      <t>タンイ</t>
    </rPh>
    <rPh sb="4" eb="5">
      <t>サイ</t>
    </rPh>
    <phoneticPr fontId="5"/>
  </si>
  <si>
    <t>年
（1月1日）</t>
    <phoneticPr fontId="5"/>
  </si>
  <si>
    <t xml:space="preserve">        平  均</t>
    <phoneticPr fontId="5"/>
  </si>
  <si>
    <t xml:space="preserve">      昭和35</t>
    <rPh sb="6" eb="8">
      <t>ショウワ</t>
    </rPh>
    <phoneticPr fontId="5"/>
  </si>
  <si>
    <t xml:space="preserve">       平成2</t>
    <phoneticPr fontId="5"/>
  </si>
  <si>
    <t>15</t>
    <phoneticPr fontId="5"/>
  </si>
  <si>
    <t>22</t>
  </si>
  <si>
    <t>23</t>
    <phoneticPr fontId="5"/>
  </si>
  <si>
    <t xml:space="preserve"> （注）昭和35～55年は国勢調査結果(10月1日現在)｡ 60年から埼玉県町(丁)字別人口調査結果。</t>
    <rPh sb="2" eb="3">
      <t>チュウイ</t>
    </rPh>
    <rPh sb="4" eb="6">
      <t>ショウワ</t>
    </rPh>
    <rPh sb="11" eb="12">
      <t>ネン</t>
    </rPh>
    <rPh sb="13" eb="15">
      <t>コクセイ</t>
    </rPh>
    <rPh sb="15" eb="17">
      <t>チョウサ</t>
    </rPh>
    <rPh sb="17" eb="19">
      <t>ケッカ</t>
    </rPh>
    <rPh sb="22" eb="23">
      <t>ガツ</t>
    </rPh>
    <rPh sb="24" eb="25">
      <t>ニチ</t>
    </rPh>
    <rPh sb="25" eb="27">
      <t>ゲンザイ</t>
    </rPh>
    <rPh sb="32" eb="33">
      <t>ネン</t>
    </rPh>
    <rPh sb="35" eb="37">
      <t>サイタマ</t>
    </rPh>
    <rPh sb="37" eb="38">
      <t>ケン</t>
    </rPh>
    <rPh sb="38" eb="39">
      <t>マチ</t>
    </rPh>
    <rPh sb="40" eb="41">
      <t>チョウメ</t>
    </rPh>
    <rPh sb="42" eb="43">
      <t>アザ</t>
    </rPh>
    <rPh sb="43" eb="44">
      <t>ベツ</t>
    </rPh>
    <rPh sb="44" eb="46">
      <t>ジンコウ</t>
    </rPh>
    <rPh sb="46" eb="48">
      <t>チョウサ</t>
    </rPh>
    <rPh sb="48" eb="50">
      <t>ケッカ</t>
    </rPh>
    <phoneticPr fontId="5"/>
  </si>
  <si>
    <t>2-10. 年齢３区分人口</t>
    <rPh sb="6" eb="8">
      <t>ネンレイ</t>
    </rPh>
    <rPh sb="9" eb="11">
      <t>クブン</t>
    </rPh>
    <phoneticPr fontId="5"/>
  </si>
  <si>
    <t>(単位：人、％)</t>
  </si>
  <si>
    <t>年次</t>
  </si>
  <si>
    <t>0歳以上15歳未満</t>
    <rPh sb="1" eb="2">
      <t>サイ</t>
    </rPh>
    <rPh sb="2" eb="4">
      <t>イジョウ</t>
    </rPh>
    <rPh sb="6" eb="7">
      <t>サイ</t>
    </rPh>
    <rPh sb="7" eb="9">
      <t>ミマン</t>
    </rPh>
    <phoneticPr fontId="5"/>
  </si>
  <si>
    <t>15歳以上65歳未満</t>
    <rPh sb="2" eb="3">
      <t>サイ</t>
    </rPh>
    <rPh sb="3" eb="5">
      <t>イジョウ</t>
    </rPh>
    <rPh sb="7" eb="8">
      <t>サイ</t>
    </rPh>
    <rPh sb="8" eb="10">
      <t>ミマン</t>
    </rPh>
    <phoneticPr fontId="5"/>
  </si>
  <si>
    <t>65歳以上人口</t>
    <rPh sb="2" eb="3">
      <t>サイ</t>
    </rPh>
    <rPh sb="3" eb="5">
      <t>イジョウ</t>
    </rPh>
    <phoneticPr fontId="5"/>
  </si>
  <si>
    <t>実数</t>
  </si>
  <si>
    <t>割合</t>
  </si>
  <si>
    <t xml:space="preserve">  昭和35年</t>
    <phoneticPr fontId="5"/>
  </si>
  <si>
    <t xml:space="preserve">   平成2年</t>
    <phoneticPr fontId="5"/>
  </si>
  <si>
    <t>15</t>
    <phoneticPr fontId="5"/>
  </si>
  <si>
    <t>資料：平成12年以前は10月1日現在国勢調査。</t>
    <phoneticPr fontId="5"/>
  </si>
  <si>
    <t xml:space="preserve">      平成13年以降については｢埼玉県町(丁)字別人口調査｣(1月1日現在)。     </t>
    <rPh sb="11" eb="13">
      <t>イコウ</t>
    </rPh>
    <phoneticPr fontId="5"/>
  </si>
  <si>
    <t>2-11. 婚姻と離婚</t>
    <rPh sb="6" eb="8">
      <t>コンイン</t>
    </rPh>
    <rPh sb="9" eb="11">
      <t>リコン</t>
    </rPh>
    <phoneticPr fontId="5"/>
  </si>
  <si>
    <t>（単位：受理件数）</t>
    <rPh sb="1" eb="3">
      <t>タンイ</t>
    </rPh>
    <rPh sb="4" eb="6">
      <t>ジュリ</t>
    </rPh>
    <rPh sb="6" eb="7">
      <t>ケン</t>
    </rPh>
    <rPh sb="7" eb="8">
      <t>スウ</t>
    </rPh>
    <phoneticPr fontId="5"/>
  </si>
  <si>
    <t>各年中</t>
    <rPh sb="0" eb="1">
      <t>カク</t>
    </rPh>
    <rPh sb="1" eb="2">
      <t>ネン</t>
    </rPh>
    <rPh sb="2" eb="3">
      <t>チュウ</t>
    </rPh>
    <phoneticPr fontId="5"/>
  </si>
  <si>
    <t>婚姻</t>
    <rPh sb="0" eb="2">
      <t>コンイン</t>
    </rPh>
    <phoneticPr fontId="5"/>
  </si>
  <si>
    <t>離婚</t>
    <rPh sb="0" eb="2">
      <t>リコン</t>
    </rPh>
    <phoneticPr fontId="5"/>
  </si>
  <si>
    <t>資料：市民課</t>
    <rPh sb="0" eb="2">
      <t>シリョウ</t>
    </rPh>
    <rPh sb="3" eb="6">
      <t>シミンカ</t>
    </rPh>
    <phoneticPr fontId="5"/>
  </si>
  <si>
    <t>2-12. 国籍別外国人登録人口</t>
    <rPh sb="6" eb="8">
      <t>コクセキ</t>
    </rPh>
    <rPh sb="8" eb="9">
      <t>ベツ</t>
    </rPh>
    <rPh sb="9" eb="11">
      <t>ガイコク</t>
    </rPh>
    <rPh sb="11" eb="12">
      <t>ジン</t>
    </rPh>
    <rPh sb="12" eb="14">
      <t>トウロク</t>
    </rPh>
    <rPh sb="14" eb="16">
      <t>ジンコウ</t>
    </rPh>
    <phoneticPr fontId="5"/>
  </si>
  <si>
    <t>(単位：人）</t>
    <rPh sb="1" eb="3">
      <t>タンイ</t>
    </rPh>
    <rPh sb="4" eb="5">
      <t>ニン</t>
    </rPh>
    <phoneticPr fontId="5"/>
  </si>
  <si>
    <t>平成19年</t>
    <rPh sb="0" eb="2">
      <t>ヘイセイ</t>
    </rPh>
    <rPh sb="4" eb="5">
      <t>ネン</t>
    </rPh>
    <phoneticPr fontId="5"/>
  </si>
  <si>
    <t>（3月末日）</t>
    <rPh sb="2" eb="3">
      <t>ガツ</t>
    </rPh>
    <rPh sb="3" eb="4">
      <t>マツ</t>
    </rPh>
    <rPh sb="4" eb="5">
      <t>ニチ</t>
    </rPh>
    <phoneticPr fontId="5"/>
  </si>
  <si>
    <t>韓国及び朝鮮</t>
    <rPh sb="0" eb="2">
      <t>カンコク</t>
    </rPh>
    <rPh sb="2" eb="3">
      <t>オヨ</t>
    </rPh>
    <rPh sb="4" eb="6">
      <t>チョウセン</t>
    </rPh>
    <phoneticPr fontId="5"/>
  </si>
  <si>
    <t>中国</t>
    <rPh sb="0" eb="2">
      <t>チュウゴク</t>
    </rPh>
    <phoneticPr fontId="5"/>
  </si>
  <si>
    <t>フィリピン</t>
    <phoneticPr fontId="5"/>
  </si>
  <si>
    <t>パキスタン</t>
    <phoneticPr fontId="5"/>
  </si>
  <si>
    <t>インド</t>
    <phoneticPr fontId="5"/>
  </si>
  <si>
    <t>タイ</t>
    <phoneticPr fontId="5"/>
  </si>
  <si>
    <t>べトナム</t>
    <phoneticPr fontId="5"/>
  </si>
  <si>
    <t>英国</t>
    <rPh sb="0" eb="2">
      <t>エイコク</t>
    </rPh>
    <phoneticPr fontId="5"/>
  </si>
  <si>
    <t>米国</t>
    <rPh sb="0" eb="2">
      <t>ベイコク</t>
    </rPh>
    <phoneticPr fontId="5"/>
  </si>
  <si>
    <t>ブラジル</t>
    <phoneticPr fontId="5"/>
  </si>
  <si>
    <t>ペルー</t>
    <phoneticPr fontId="5"/>
  </si>
  <si>
    <t>ガーナ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</si>
</sst>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6" formatCode="&quot;¥&quot;#,##0;[Red]&quot;¥&quot;\-#,##0"/>
    <numFmt numFmtId="41" formatCode="_ * #,##0_ ;_ * \-#,##0_ ;_ * &quot;-&quot;_ ;_ @_ "/>
    <numFmt numFmtId="43" formatCode="_ * #,##0.00_ ;_ * \-#,##0.00_ ;_ * &quot;-&quot;??_ ;_ @_ "/>
    <numFmt numFmtId="176" formatCode="#,##0_ ;[Red]\-#,##0\ "/>
    <numFmt numFmtId="177" formatCode="#,##0;\-#,##0;&quot;-&quot;"/>
    <numFmt numFmtId="178" formatCode="0.0_);[Red]\(0.0\)"/>
    <numFmt numFmtId="179" formatCode="0.00_);[Red]\(0.00\)"/>
    <numFmt numFmtId="180" formatCode="0.0"/>
    <numFmt numFmtId="181" formatCode="0.00_ "/>
    <numFmt numFmtId="182" formatCode="[$-411]ggge&quot;年&quot;m&quot;月&quot;d&quot;日&quot;;@"/>
    <numFmt numFmtId="183" formatCode="#,###,###,##0;&quot; -&quot;###,###,##0"/>
    <numFmt numFmtId="184" formatCode="\ ###,###,##0;&quot;-&quot;###,###,##0"/>
    <numFmt numFmtId="185" formatCode="#,##0.0_ ;[Red]\-#,##0.0\ "/>
    <numFmt numFmtId="186" formatCode="#,##0.00_ ;[Red]\-#,##0.00\ "/>
    <numFmt numFmtId="187" formatCode="#,##0.0;[Red]\-#,##0.0"/>
    <numFmt numFmtId="188" formatCode="###,###,##0;&quot;-&quot;##,###,##0"/>
    <numFmt numFmtId="189" formatCode="#,###,##0;&quot; -&quot;###,##0"/>
    <numFmt numFmtId="190" formatCode="0_ "/>
    <numFmt numFmtId="191" formatCode="0.0_ "/>
    <numFmt numFmtId="192" formatCode="#,##0.0_);[Red]\(#,##0.0\)"/>
    <numFmt numFmtId="193" formatCode="_ * #,##0_ ;_ * \-#,##0_ ;_ * &quot;-&quot;??_ ;_ @_ "/>
    <numFmt numFmtId="194" formatCode="#,##0_ "/>
    <numFmt numFmtId="195" formatCode="#,##0;&quot;△ &quot;#,##0"/>
  </numFmts>
  <fonts count="4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ｺﾞｼｯｸ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sz val="8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9.5"/>
      <name val="ＭＳ 明朝"/>
      <family val="1"/>
      <charset val="128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ｺﾞｼｯｸ"/>
      <family val="3"/>
      <charset val="128"/>
    </font>
    <font>
      <sz val="9"/>
      <name val="ｺﾞｼｯｸ"/>
      <family val="3"/>
      <charset val="128"/>
    </font>
    <font>
      <sz val="10"/>
      <color indexed="8"/>
      <name val="HGｺﾞｼｯｸM"/>
      <family val="3"/>
      <charset val="128"/>
    </font>
    <font>
      <sz val="9"/>
      <name val="ＭＳ Ｐゴシック"/>
      <family val="3"/>
      <charset val="128"/>
    </font>
    <font>
      <sz val="10"/>
      <name val="HGｺﾞｼｯｸM"/>
      <family val="3"/>
      <charset val="128"/>
    </font>
    <font>
      <sz val="9"/>
      <name val="HGｺﾞｼｯｸM"/>
      <family val="3"/>
      <charset val="128"/>
    </font>
    <font>
      <sz val="10"/>
      <color indexed="8"/>
      <name val="ＭＳ ゴシック"/>
      <family val="3"/>
      <charset val="128"/>
    </font>
    <font>
      <b/>
      <sz val="14"/>
      <color indexed="8"/>
      <name val="明朝"/>
      <family val="1"/>
      <charset val="128"/>
    </font>
    <font>
      <sz val="12"/>
      <color indexed="8"/>
      <name val="明朝"/>
      <family val="1"/>
      <charset val="128"/>
    </font>
    <font>
      <sz val="9"/>
      <color indexed="8"/>
      <name val="Times New Roman"/>
      <family val="1"/>
    </font>
    <font>
      <sz val="11"/>
      <color indexed="8"/>
      <name val="ＭＳ Ｐゴシック"/>
      <family val="3"/>
      <charset val="128"/>
    </font>
    <font>
      <sz val="9"/>
      <color indexed="8"/>
      <name val="ｺﾞｼｯｸ"/>
      <family val="3"/>
      <charset val="128"/>
    </font>
    <font>
      <sz val="6"/>
      <color indexed="8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9.5"/>
      <name val="ｺﾞｼｯｸ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2" fillId="0" borderId="0"/>
    <xf numFmtId="38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177" fontId="15" fillId="0" borderId="0" applyFill="0" applyBorder="0" applyAlignment="0"/>
    <xf numFmtId="0" fontId="16" fillId="0" borderId="16" applyNumberFormat="0" applyAlignment="0" applyProtection="0">
      <alignment horizontal="left" vertical="center"/>
    </xf>
    <xf numFmtId="0" fontId="16" fillId="0" borderId="14">
      <alignment horizontal="left" vertical="center"/>
    </xf>
    <xf numFmtId="0" fontId="17" fillId="0" borderId="0"/>
    <xf numFmtId="0" fontId="2" fillId="0" borderId="0"/>
    <xf numFmtId="0" fontId="2" fillId="0" borderId="0"/>
    <xf numFmtId="0" fontId="14" fillId="0" borderId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6" fontId="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43">
    <xf numFmtId="0" fontId="0" fillId="0" borderId="0" xfId="0">
      <alignment vertical="center"/>
    </xf>
    <xf numFmtId="0" fontId="2" fillId="0" borderId="0" xfId="1">
      <alignment vertical="center"/>
    </xf>
    <xf numFmtId="0" fontId="27" fillId="0" borderId="0" xfId="30" applyAlignment="1" applyProtection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10" fillId="0" borderId="0" xfId="22" applyFont="1" applyAlignment="1" applyProtection="1">
      <alignment vertical="center"/>
    </xf>
    <xf numFmtId="0" fontId="2" fillId="0" borderId="0" xfId="1" applyAlignment="1">
      <alignment vertical="center"/>
    </xf>
    <xf numFmtId="0" fontId="7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31" fontId="4" fillId="0" borderId="14" xfId="1" applyNumberFormat="1" applyFont="1" applyBorder="1" applyAlignment="1">
      <alignment horizontal="center" vertical="center"/>
    </xf>
    <xf numFmtId="31" fontId="4" fillId="0" borderId="8" xfId="1" applyNumberFormat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49" fontId="29" fillId="0" borderId="0" xfId="39" applyNumberFormat="1" applyFont="1" applyFill="1" applyBorder="1" applyAlignment="1">
      <alignment vertical="center"/>
    </xf>
    <xf numFmtId="183" fontId="31" fillId="0" borderId="5" xfId="39" quotePrefix="1" applyNumberFormat="1" applyFont="1" applyFill="1" applyBorder="1" applyAlignment="1">
      <alignment horizontal="right" vertical="center" indent="1"/>
    </xf>
    <xf numFmtId="184" fontId="31" fillId="0" borderId="6" xfId="39" quotePrefix="1" applyNumberFormat="1" applyFont="1" applyFill="1" applyBorder="1" applyAlignment="1">
      <alignment horizontal="right" vertical="center" indent="1"/>
    </xf>
    <xf numFmtId="184" fontId="31" fillId="0" borderId="1" xfId="39" quotePrefix="1" applyNumberFormat="1" applyFont="1" applyFill="1" applyBorder="1" applyAlignment="1">
      <alignment horizontal="right" vertical="center" indent="1"/>
    </xf>
    <xf numFmtId="49" fontId="29" fillId="0" borderId="15" xfId="39" applyNumberFormat="1" applyFont="1" applyFill="1" applyBorder="1" applyAlignment="1">
      <alignment vertical="center"/>
    </xf>
    <xf numFmtId="183" fontId="31" fillId="0" borderId="0" xfId="39" quotePrefix="1" applyNumberFormat="1" applyFont="1" applyFill="1" applyBorder="1" applyAlignment="1">
      <alignment horizontal="right" vertical="center" indent="1"/>
    </xf>
    <xf numFmtId="184" fontId="31" fillId="0" borderId="0" xfId="39" quotePrefix="1" applyNumberFormat="1" applyFont="1" applyFill="1" applyBorder="1" applyAlignment="1">
      <alignment horizontal="right" vertical="center" indent="1"/>
    </xf>
    <xf numFmtId="183" fontId="31" fillId="0" borderId="13" xfId="39" quotePrefix="1" applyNumberFormat="1" applyFont="1" applyFill="1" applyBorder="1" applyAlignment="1">
      <alignment horizontal="right" vertical="center" indent="1"/>
    </xf>
    <xf numFmtId="184" fontId="31" fillId="0" borderId="12" xfId="39" quotePrefix="1" applyNumberFormat="1" applyFont="1" applyFill="1" applyBorder="1" applyAlignment="1">
      <alignment horizontal="right" vertical="center" indent="1"/>
    </xf>
    <xf numFmtId="49" fontId="29" fillId="0" borderId="15" xfId="39" applyNumberFormat="1" applyFont="1" applyFill="1" applyBorder="1" applyAlignment="1">
      <alignment horizontal="center" vertical="center"/>
    </xf>
    <xf numFmtId="49" fontId="29" fillId="0" borderId="11" xfId="39" applyNumberFormat="1" applyFont="1" applyFill="1" applyBorder="1" applyAlignment="1">
      <alignment vertical="center"/>
    </xf>
    <xf numFmtId="183" fontId="31" fillId="0" borderId="10" xfId="39" quotePrefix="1" applyNumberFormat="1" applyFont="1" applyFill="1" applyBorder="1" applyAlignment="1">
      <alignment horizontal="right" vertical="center" indent="1"/>
    </xf>
    <xf numFmtId="184" fontId="31" fillId="0" borderId="11" xfId="39" quotePrefix="1" applyNumberFormat="1" applyFont="1" applyFill="1" applyBorder="1" applyAlignment="1">
      <alignment horizontal="right" vertical="center" indent="1"/>
    </xf>
    <xf numFmtId="184" fontId="31" fillId="0" borderId="7" xfId="39" quotePrefix="1" applyNumberFormat="1" applyFont="1" applyFill="1" applyBorder="1" applyAlignment="1">
      <alignment horizontal="right" vertical="center" indent="1"/>
    </xf>
    <xf numFmtId="49" fontId="29" fillId="0" borderId="9" xfId="39" applyNumberFormat="1" applyFont="1" applyFill="1" applyBorder="1" applyAlignment="1">
      <alignment horizontal="center" vertical="center"/>
    </xf>
    <xf numFmtId="183" fontId="31" fillId="0" borderId="11" xfId="39" quotePrefix="1" applyNumberFormat="1" applyFont="1" applyFill="1" applyBorder="1" applyAlignment="1">
      <alignment horizontal="right" vertical="center" indent="1"/>
    </xf>
    <xf numFmtId="183" fontId="29" fillId="0" borderId="0" xfId="39" quotePrefix="1" applyNumberFormat="1" applyFont="1" applyFill="1" applyBorder="1" applyAlignment="1">
      <alignment horizontal="right" vertical="center"/>
    </xf>
    <xf numFmtId="184" fontId="29" fillId="0" borderId="0" xfId="39" quotePrefix="1" applyNumberFormat="1" applyFont="1" applyFill="1" applyBorder="1" applyAlignment="1">
      <alignment horizontal="right" vertical="center"/>
    </xf>
    <xf numFmtId="49" fontId="32" fillId="0" borderId="8" xfId="39" applyNumberFormat="1" applyFont="1" applyFill="1" applyBorder="1" applyAlignment="1">
      <alignment horizontal="center" vertical="center"/>
    </xf>
    <xf numFmtId="183" fontId="33" fillId="0" borderId="14" xfId="1" applyNumberFormat="1" applyFont="1" applyBorder="1" applyAlignment="1">
      <alignment horizontal="right" vertical="center" indent="1"/>
    </xf>
    <xf numFmtId="183" fontId="34" fillId="0" borderId="0" xfId="39" quotePrefix="1" applyNumberFormat="1" applyFont="1" applyFill="1" applyBorder="1" applyAlignment="1">
      <alignment horizontal="right" vertical="center"/>
    </xf>
    <xf numFmtId="184" fontId="34" fillId="0" borderId="0" xfId="39" quotePrefix="1" applyNumberFormat="1" applyFont="1" applyFill="1" applyBorder="1" applyAlignment="1">
      <alignment horizontal="right" vertical="center"/>
    </xf>
    <xf numFmtId="0" fontId="4" fillId="0" borderId="0" xfId="32" applyFont="1" applyAlignment="1">
      <alignment vertical="center"/>
    </xf>
    <xf numFmtId="0" fontId="7" fillId="0" borderId="0" xfId="32" applyFont="1" applyAlignment="1">
      <alignment vertical="center"/>
    </xf>
    <xf numFmtId="0" fontId="26" fillId="0" borderId="0" xfId="32" applyFont="1" applyAlignment="1">
      <alignment vertical="center"/>
    </xf>
    <xf numFmtId="0" fontId="4" fillId="0" borderId="11" xfId="32" applyFont="1" applyBorder="1" applyAlignment="1">
      <alignment vertical="center"/>
    </xf>
    <xf numFmtId="0" fontId="4" fillId="0" borderId="0" xfId="32" applyFont="1" applyBorder="1" applyAlignment="1">
      <alignment vertical="center"/>
    </xf>
    <xf numFmtId="0" fontId="4" fillId="0" borderId="11" xfId="32" applyFont="1" applyBorder="1" applyAlignment="1">
      <alignment horizontal="right" vertical="center"/>
    </xf>
    <xf numFmtId="0" fontId="4" fillId="0" borderId="3" xfId="32" applyFont="1" applyBorder="1" applyAlignment="1">
      <alignment horizontal="center" vertical="center" wrapText="1"/>
    </xf>
    <xf numFmtId="0" fontId="4" fillId="0" borderId="8" xfId="32" applyFont="1" applyBorder="1" applyAlignment="1">
      <alignment horizontal="center" vertical="center" wrapText="1"/>
    </xf>
    <xf numFmtId="0" fontId="4" fillId="0" borderId="8" xfId="32" applyFont="1" applyBorder="1" applyAlignment="1">
      <alignment horizontal="center" vertical="center"/>
    </xf>
    <xf numFmtId="0" fontId="4" fillId="0" borderId="14" xfId="32" applyFont="1" applyBorder="1" applyAlignment="1">
      <alignment horizontal="center" vertical="center" wrapText="1"/>
    </xf>
    <xf numFmtId="0" fontId="4" fillId="0" borderId="12" xfId="32" applyFont="1" applyBorder="1" applyAlignment="1">
      <alignment horizontal="right" vertical="center" indent="1"/>
    </xf>
    <xf numFmtId="176" fontId="4" fillId="0" borderId="6" xfId="23" applyNumberFormat="1" applyFont="1" applyBorder="1" applyAlignment="1">
      <alignment vertical="center"/>
    </xf>
    <xf numFmtId="38" fontId="4" fillId="0" borderId="6" xfId="23" applyFont="1" applyBorder="1" applyAlignment="1">
      <alignment vertical="center"/>
    </xf>
    <xf numFmtId="38" fontId="4" fillId="0" borderId="6" xfId="23" applyFont="1" applyBorder="1" applyAlignment="1">
      <alignment horizontal="center" vertical="center"/>
    </xf>
    <xf numFmtId="0" fontId="4" fillId="0" borderId="6" xfId="32" applyFont="1" applyBorder="1" applyAlignment="1">
      <alignment horizontal="center" vertical="center"/>
    </xf>
    <xf numFmtId="176" fontId="4" fillId="0" borderId="0" xfId="23" applyNumberFormat="1" applyFont="1" applyBorder="1" applyAlignment="1">
      <alignment vertical="center"/>
    </xf>
    <xf numFmtId="185" fontId="4" fillId="0" borderId="0" xfId="23" applyNumberFormat="1" applyFont="1" applyBorder="1" applyAlignment="1">
      <alignment vertical="center"/>
    </xf>
    <xf numFmtId="38" fontId="4" fillId="0" borderId="0" xfId="23" applyFont="1" applyBorder="1" applyAlignment="1">
      <alignment horizontal="center" vertical="center"/>
    </xf>
    <xf numFmtId="0" fontId="4" fillId="0" borderId="0" xfId="32" applyFont="1" applyBorder="1" applyAlignment="1">
      <alignment horizontal="center" vertical="center"/>
    </xf>
    <xf numFmtId="181" fontId="4" fillId="0" borderId="0" xfId="32" applyNumberFormat="1" applyFont="1" applyBorder="1" applyAlignment="1">
      <alignment vertical="center"/>
    </xf>
    <xf numFmtId="176" fontId="4" fillId="0" borderId="0" xfId="23" applyNumberFormat="1" applyFont="1" applyBorder="1" applyAlignment="1">
      <alignment horizontal="right" vertical="center"/>
    </xf>
    <xf numFmtId="0" fontId="4" fillId="0" borderId="7" xfId="32" applyFont="1" applyBorder="1" applyAlignment="1">
      <alignment horizontal="right" vertical="center" indent="1"/>
    </xf>
    <xf numFmtId="176" fontId="4" fillId="0" borderId="11" xfId="23" applyNumberFormat="1" applyFont="1" applyBorder="1" applyAlignment="1">
      <alignment vertical="center"/>
    </xf>
    <xf numFmtId="185" fontId="4" fillId="0" borderId="11" xfId="23" applyNumberFormat="1" applyFont="1" applyBorder="1" applyAlignment="1">
      <alignment vertical="center"/>
    </xf>
    <xf numFmtId="181" fontId="4" fillId="0" borderId="11" xfId="32" applyNumberFormat="1" applyFont="1" applyBorder="1" applyAlignment="1">
      <alignment vertical="center"/>
    </xf>
    <xf numFmtId="0" fontId="8" fillId="0" borderId="0" xfId="32" applyFont="1" applyAlignment="1">
      <alignment vertical="center"/>
    </xf>
    <xf numFmtId="0" fontId="4" fillId="0" borderId="0" xfId="32" applyFont="1" applyAlignment="1">
      <alignment horizontal="right" vertical="center"/>
    </xf>
    <xf numFmtId="0" fontId="10" fillId="0" borderId="0" xfId="22" applyFont="1" applyAlignment="1" applyProtection="1"/>
    <xf numFmtId="0" fontId="4" fillId="0" borderId="0" xfId="31" applyFont="1"/>
    <xf numFmtId="0" fontId="7" fillId="0" borderId="0" xfId="31" applyFont="1" applyBorder="1" applyAlignment="1">
      <alignment vertical="center"/>
    </xf>
    <xf numFmtId="0" fontId="4" fillId="0" borderId="11" xfId="31" applyFont="1" applyBorder="1"/>
    <xf numFmtId="0" fontId="4" fillId="0" borderId="11" xfId="31" applyFont="1" applyBorder="1" applyAlignment="1">
      <alignment horizontal="right"/>
    </xf>
    <xf numFmtId="0" fontId="4" fillId="0" borderId="0" xfId="31" applyFont="1" applyAlignment="1">
      <alignment horizontal="center" vertical="center"/>
    </xf>
    <xf numFmtId="0" fontId="4" fillId="0" borderId="0" xfId="31" applyFont="1" applyAlignment="1">
      <alignment vertical="center"/>
    </xf>
    <xf numFmtId="0" fontId="4" fillId="0" borderId="11" xfId="31" applyFont="1" applyBorder="1" applyAlignment="1">
      <alignment horizontal="center" vertical="center"/>
    </xf>
    <xf numFmtId="0" fontId="4" fillId="0" borderId="8" xfId="31" applyFont="1" applyBorder="1" applyAlignment="1">
      <alignment horizontal="center" vertical="center"/>
    </xf>
    <xf numFmtId="176" fontId="4" fillId="0" borderId="13" xfId="23" applyNumberFormat="1" applyFont="1" applyBorder="1" applyAlignment="1">
      <alignment vertical="center"/>
    </xf>
    <xf numFmtId="186" fontId="4" fillId="0" borderId="0" xfId="23" applyNumberFormat="1" applyFont="1" applyAlignment="1">
      <alignment vertical="center"/>
    </xf>
    <xf numFmtId="176" fontId="4" fillId="0" borderId="0" xfId="23" applyNumberFormat="1" applyFont="1" applyAlignment="1">
      <alignment vertical="center"/>
    </xf>
    <xf numFmtId="178" fontId="4" fillId="0" borderId="0" xfId="31" applyNumberFormat="1" applyFont="1" applyAlignment="1">
      <alignment vertical="center"/>
    </xf>
    <xf numFmtId="178" fontId="4" fillId="0" borderId="0" xfId="29" applyNumberFormat="1" applyFont="1" applyAlignment="1">
      <alignment vertical="center"/>
    </xf>
    <xf numFmtId="0" fontId="4" fillId="0" borderId="0" xfId="31" applyFont="1" applyBorder="1" applyAlignment="1">
      <alignment horizontal="center" vertical="center"/>
    </xf>
    <xf numFmtId="186" fontId="4" fillId="0" borderId="0" xfId="23" applyNumberFormat="1" applyFont="1" applyBorder="1" applyAlignment="1">
      <alignment vertical="center"/>
    </xf>
    <xf numFmtId="178" fontId="4" fillId="0" borderId="0" xfId="31" applyNumberFormat="1" applyFont="1" applyBorder="1" applyAlignment="1">
      <alignment vertical="center"/>
    </xf>
    <xf numFmtId="0" fontId="4" fillId="0" borderId="12" xfId="31" applyFont="1" applyBorder="1" applyAlignment="1">
      <alignment horizontal="center" vertical="center"/>
    </xf>
    <xf numFmtId="178" fontId="4" fillId="0" borderId="0" xfId="29" applyNumberFormat="1" applyFont="1" applyBorder="1" applyAlignment="1">
      <alignment vertical="center"/>
    </xf>
    <xf numFmtId="0" fontId="4" fillId="0" borderId="7" xfId="31" applyFont="1" applyBorder="1" applyAlignment="1">
      <alignment horizontal="center" vertical="center"/>
    </xf>
    <xf numFmtId="186" fontId="4" fillId="0" borderId="11" xfId="23" applyNumberFormat="1" applyFont="1" applyBorder="1" applyAlignment="1">
      <alignment vertical="center"/>
    </xf>
    <xf numFmtId="178" fontId="4" fillId="0" borderId="11" xfId="31" applyNumberFormat="1" applyFont="1" applyBorder="1" applyAlignment="1">
      <alignment vertical="center"/>
    </xf>
    <xf numFmtId="178" fontId="4" fillId="0" borderId="11" xfId="29" applyNumberFormat="1" applyFont="1" applyBorder="1" applyAlignment="1">
      <alignment vertical="center"/>
    </xf>
    <xf numFmtId="0" fontId="8" fillId="0" borderId="0" xfId="31" applyFont="1" applyAlignment="1">
      <alignment horizontal="right" vertical="top"/>
    </xf>
    <xf numFmtId="0" fontId="8" fillId="0" borderId="0" xfId="31" applyFont="1" applyAlignment="1"/>
    <xf numFmtId="0" fontId="4" fillId="0" borderId="0" xfId="31" applyFont="1" applyAlignment="1">
      <alignment horizontal="right"/>
    </xf>
    <xf numFmtId="0" fontId="4" fillId="0" borderId="0" xfId="33" applyFont="1" applyAlignment="1">
      <alignment vertical="center"/>
    </xf>
    <xf numFmtId="0" fontId="7" fillId="0" borderId="0" xfId="33" applyFont="1" applyAlignment="1">
      <alignment vertical="center"/>
    </xf>
    <xf numFmtId="0" fontId="4" fillId="0" borderId="11" xfId="33" applyFont="1" applyBorder="1" applyAlignment="1">
      <alignment vertical="center"/>
    </xf>
    <xf numFmtId="0" fontId="4" fillId="0" borderId="0" xfId="33" applyFont="1" applyAlignment="1">
      <alignment horizontal="right" vertical="center"/>
    </xf>
    <xf numFmtId="0" fontId="4" fillId="0" borderId="5" xfId="33" applyFont="1" applyBorder="1" applyAlignment="1">
      <alignment horizontal="centerContinuous" vertical="center"/>
    </xf>
    <xf numFmtId="0" fontId="4" fillId="0" borderId="1" xfId="33" applyFont="1" applyBorder="1" applyAlignment="1">
      <alignment horizontal="centerContinuous" vertical="center"/>
    </xf>
    <xf numFmtId="0" fontId="4" fillId="0" borderId="3" xfId="33" applyFont="1" applyBorder="1" applyAlignment="1">
      <alignment horizontal="centerContinuous" vertical="center"/>
    </xf>
    <xf numFmtId="0" fontId="4" fillId="0" borderId="0" xfId="33" applyFont="1" applyBorder="1" applyAlignment="1">
      <alignment vertical="center"/>
    </xf>
    <xf numFmtId="0" fontId="4" fillId="0" borderId="10" xfId="33" applyFont="1" applyBorder="1" applyAlignment="1">
      <alignment vertical="center"/>
    </xf>
    <xf numFmtId="0" fontId="4" fillId="0" borderId="8" xfId="33" applyFont="1" applyBorder="1" applyAlignment="1">
      <alignment horizontal="center" vertical="center"/>
    </xf>
    <xf numFmtId="0" fontId="4" fillId="0" borderId="10" xfId="33" applyFont="1" applyBorder="1" applyAlignment="1">
      <alignment horizontal="center" vertical="center"/>
    </xf>
    <xf numFmtId="0" fontId="4" fillId="0" borderId="0" xfId="33" applyFont="1" applyBorder="1" applyAlignment="1">
      <alignment horizontal="center" vertical="center"/>
    </xf>
    <xf numFmtId="38" fontId="4" fillId="0" borderId="13" xfId="23" applyFont="1" applyBorder="1" applyAlignment="1">
      <alignment vertical="center"/>
    </xf>
    <xf numFmtId="0" fontId="4" fillId="0" borderId="0" xfId="33" applyFont="1" applyBorder="1" applyAlignment="1">
      <alignment horizontal="right" vertical="center"/>
    </xf>
    <xf numFmtId="38" fontId="4" fillId="0" borderId="0" xfId="23" applyFont="1" applyBorder="1" applyAlignment="1">
      <alignment vertical="center"/>
    </xf>
    <xf numFmtId="187" fontId="4" fillId="0" borderId="0" xfId="23" applyNumberFormat="1" applyFont="1" applyBorder="1" applyAlignment="1">
      <alignment vertical="center"/>
    </xf>
    <xf numFmtId="180" fontId="4" fillId="0" borderId="0" xfId="29" applyNumberFormat="1" applyFont="1" applyBorder="1" applyAlignment="1">
      <alignment vertical="center"/>
    </xf>
    <xf numFmtId="0" fontId="4" fillId="0" borderId="12" xfId="33" applyFont="1" applyBorder="1" applyAlignment="1">
      <alignment horizontal="center" vertical="center"/>
    </xf>
    <xf numFmtId="0" fontId="4" fillId="0" borderId="7" xfId="33" applyFont="1" applyBorder="1" applyAlignment="1">
      <alignment horizontal="center" vertical="center"/>
    </xf>
    <xf numFmtId="38" fontId="4" fillId="0" borderId="11" xfId="23" applyFont="1" applyBorder="1" applyAlignment="1">
      <alignment vertical="center"/>
    </xf>
    <xf numFmtId="180" fontId="4" fillId="0" borderId="11" xfId="29" applyNumberFormat="1" applyFont="1" applyBorder="1" applyAlignment="1">
      <alignment vertical="center"/>
    </xf>
    <xf numFmtId="187" fontId="4" fillId="0" borderId="11" xfId="23" applyNumberFormat="1" applyFont="1" applyBorder="1" applyAlignment="1">
      <alignment vertical="center"/>
    </xf>
    <xf numFmtId="0" fontId="4" fillId="0" borderId="0" xfId="33" applyFont="1" applyAlignment="1">
      <alignment horizontal="left" vertical="center" indent="3"/>
    </xf>
    <xf numFmtId="38" fontId="10" fillId="0" borderId="0" xfId="22" applyNumberFormat="1" applyFont="1" applyAlignment="1" applyProtection="1">
      <alignment vertical="center"/>
    </xf>
    <xf numFmtId="38" fontId="4" fillId="0" borderId="0" xfId="23" applyFont="1" applyAlignment="1">
      <alignment vertical="center"/>
    </xf>
    <xf numFmtId="38" fontId="7" fillId="0" borderId="0" xfId="23" applyFont="1" applyAlignment="1">
      <alignment vertical="center"/>
    </xf>
    <xf numFmtId="38" fontId="4" fillId="0" borderId="11" xfId="23" applyFont="1" applyBorder="1" applyAlignment="1">
      <alignment horizontal="left" indent="1"/>
    </xf>
    <xf numFmtId="38" fontId="4" fillId="0" borderId="8" xfId="23" applyFont="1" applyBorder="1" applyAlignment="1">
      <alignment horizontal="center" vertical="center"/>
    </xf>
    <xf numFmtId="38" fontId="4" fillId="0" borderId="2" xfId="23" applyFont="1" applyBorder="1" applyAlignment="1">
      <alignment horizontal="center" vertical="center"/>
    </xf>
    <xf numFmtId="38" fontId="4" fillId="0" borderId="3" xfId="23" applyFont="1" applyBorder="1" applyAlignment="1">
      <alignment horizontal="center" vertical="center"/>
    </xf>
    <xf numFmtId="38" fontId="4" fillId="0" borderId="11" xfId="23" applyFont="1" applyBorder="1" applyAlignment="1">
      <alignment horizontal="center" vertical="center"/>
    </xf>
    <xf numFmtId="38" fontId="4" fillId="0" borderId="0" xfId="23" applyFont="1" applyAlignment="1">
      <alignment horizontal="left" vertical="center" wrapText="1"/>
    </xf>
    <xf numFmtId="176" fontId="4" fillId="0" borderId="12" xfId="23" applyNumberFormat="1" applyFont="1" applyBorder="1" applyAlignment="1">
      <alignment vertical="center"/>
    </xf>
    <xf numFmtId="38" fontId="4" fillId="0" borderId="0" xfId="23" applyFont="1" applyAlignment="1">
      <alignment vertical="center" wrapText="1"/>
    </xf>
    <xf numFmtId="38" fontId="4" fillId="0" borderId="0" xfId="23" applyFont="1" applyAlignment="1">
      <alignment horizontal="center" vertical="center"/>
    </xf>
    <xf numFmtId="176" fontId="4" fillId="0" borderId="12" xfId="23" applyNumberFormat="1" applyFont="1" applyBorder="1" applyAlignment="1">
      <alignment horizontal="right" vertical="center"/>
    </xf>
    <xf numFmtId="38" fontId="4" fillId="0" borderId="11" xfId="23" applyFont="1" applyBorder="1" applyAlignment="1">
      <alignment vertical="center" wrapText="1"/>
    </xf>
    <xf numFmtId="176" fontId="4" fillId="0" borderId="10" xfId="23" applyNumberFormat="1" applyFont="1" applyBorder="1" applyAlignment="1">
      <alignment vertical="center"/>
    </xf>
    <xf numFmtId="176" fontId="4" fillId="0" borderId="7" xfId="23" applyNumberFormat="1" applyFont="1" applyBorder="1" applyAlignment="1">
      <alignment vertical="center"/>
    </xf>
    <xf numFmtId="38" fontId="4" fillId="0" borderId="0" xfId="23" applyFont="1" applyAlignment="1">
      <alignment horizontal="left" vertical="center" shrinkToFit="1"/>
    </xf>
    <xf numFmtId="38" fontId="9" fillId="0" borderId="0" xfId="23" applyFont="1" applyAlignment="1">
      <alignment horizontal="left" vertical="center"/>
    </xf>
    <xf numFmtId="176" fontId="9" fillId="0" borderId="13" xfId="23" applyNumberFormat="1" applyFont="1" applyBorder="1" applyAlignment="1">
      <alignment vertical="center"/>
    </xf>
    <xf numFmtId="176" fontId="9" fillId="0" borderId="0" xfId="23" applyNumberFormat="1" applyFont="1" applyBorder="1" applyAlignment="1">
      <alignment vertical="center"/>
    </xf>
    <xf numFmtId="176" fontId="9" fillId="0" borderId="12" xfId="23" applyNumberFormat="1" applyFont="1" applyBorder="1" applyAlignment="1">
      <alignment vertical="center"/>
    </xf>
    <xf numFmtId="176" fontId="9" fillId="0" borderId="0" xfId="23" applyNumberFormat="1" applyFont="1" applyAlignment="1">
      <alignment vertical="center"/>
    </xf>
    <xf numFmtId="38" fontId="4" fillId="0" borderId="0" xfId="23" applyFont="1" applyAlignment="1">
      <alignment horizontal="left" vertical="center"/>
    </xf>
    <xf numFmtId="38" fontId="4" fillId="0" borderId="11" xfId="23" applyFont="1" applyBorder="1" applyAlignment="1">
      <alignment horizontal="left" vertical="center"/>
    </xf>
    <xf numFmtId="38" fontId="4" fillId="0" borderId="0" xfId="23" applyFont="1" applyAlignment="1">
      <alignment horizontal="right" vertical="center"/>
    </xf>
    <xf numFmtId="38" fontId="8" fillId="0" borderId="0" xfId="23" applyFont="1" applyAlignment="1">
      <alignment vertical="center"/>
    </xf>
    <xf numFmtId="38" fontId="35" fillId="0" borderId="0" xfId="23" applyFont="1" applyAlignment="1">
      <alignment vertical="center"/>
    </xf>
    <xf numFmtId="38" fontId="24" fillId="0" borderId="0" xfId="23" applyFont="1" applyAlignment="1">
      <alignment vertical="center"/>
    </xf>
    <xf numFmtId="58" fontId="4" fillId="0" borderId="0" xfId="23" applyNumberFormat="1" applyFont="1" applyBorder="1" applyAlignment="1">
      <alignment horizontal="left" vertical="center"/>
    </xf>
    <xf numFmtId="38" fontId="8" fillId="0" borderId="0" xfId="23" applyFont="1" applyBorder="1" applyAlignment="1">
      <alignment horizontal="right"/>
    </xf>
    <xf numFmtId="38" fontId="35" fillId="0" borderId="0" xfId="23" applyFont="1" applyBorder="1" applyAlignment="1">
      <alignment vertical="center"/>
    </xf>
    <xf numFmtId="38" fontId="8" fillId="0" borderId="0" xfId="23" applyFont="1" applyBorder="1" applyAlignment="1">
      <alignment vertical="center"/>
    </xf>
    <xf numFmtId="38" fontId="8" fillId="0" borderId="0" xfId="23" applyFont="1" applyBorder="1" applyAlignment="1">
      <alignment horizontal="center" vertical="center"/>
    </xf>
    <xf numFmtId="38" fontId="8" fillId="0" borderId="0" xfId="23" applyFont="1" applyBorder="1" applyAlignment="1">
      <alignment horizontal="center" vertical="center" textRotation="255"/>
    </xf>
    <xf numFmtId="38" fontId="35" fillId="0" borderId="0" xfId="23" applyFont="1" applyBorder="1" applyAlignment="1">
      <alignment vertical="center" textRotation="255"/>
    </xf>
    <xf numFmtId="176" fontId="9" fillId="0" borderId="6" xfId="23" applyNumberFormat="1" applyFont="1" applyBorder="1" applyAlignment="1">
      <alignment vertical="center"/>
    </xf>
    <xf numFmtId="38" fontId="4" fillId="0" borderId="0" xfId="23" applyFont="1" applyBorder="1" applyAlignment="1">
      <alignment vertical="center" textRotation="255"/>
    </xf>
    <xf numFmtId="176" fontId="4" fillId="0" borderId="4" xfId="23" applyNumberFormat="1" applyFont="1" applyBorder="1" applyAlignment="1">
      <alignment horizontal="center" vertical="center"/>
    </xf>
    <xf numFmtId="176" fontId="24" fillId="0" borderId="0" xfId="23" applyNumberFormat="1" applyFont="1" applyBorder="1" applyAlignment="1">
      <alignment vertical="center"/>
    </xf>
    <xf numFmtId="176" fontId="35" fillId="0" borderId="0" xfId="23" applyNumberFormat="1" applyFont="1" applyBorder="1" applyAlignment="1">
      <alignment vertical="center"/>
    </xf>
    <xf numFmtId="176" fontId="4" fillId="0" borderId="8" xfId="23" applyNumberFormat="1" applyFont="1" applyBorder="1" applyAlignment="1">
      <alignment vertical="center"/>
    </xf>
    <xf numFmtId="176" fontId="36" fillId="0" borderId="0" xfId="23" applyNumberFormat="1" applyFont="1" applyBorder="1" applyAlignment="1">
      <alignment vertical="center"/>
    </xf>
    <xf numFmtId="176" fontId="37" fillId="0" borderId="0" xfId="23" applyNumberFormat="1" applyFont="1" applyBorder="1" applyAlignment="1">
      <alignment vertical="center"/>
    </xf>
    <xf numFmtId="176" fontId="4" fillId="0" borderId="9" xfId="23" applyNumberFormat="1" applyFont="1" applyBorder="1" applyAlignment="1">
      <alignment vertical="center"/>
    </xf>
    <xf numFmtId="176" fontId="4" fillId="0" borderId="8" xfId="23" applyNumberFormat="1" applyFont="1" applyBorder="1" applyAlignment="1">
      <alignment vertical="center" shrinkToFit="1"/>
    </xf>
    <xf numFmtId="176" fontId="4" fillId="0" borderId="8" xfId="23" applyNumberFormat="1" applyFont="1" applyBorder="1" applyAlignment="1">
      <alignment vertical="center" wrapText="1"/>
    </xf>
    <xf numFmtId="38" fontId="36" fillId="0" borderId="0" xfId="23" applyFont="1" applyBorder="1" applyAlignment="1">
      <alignment vertical="center"/>
    </xf>
    <xf numFmtId="38" fontId="37" fillId="0" borderId="0" xfId="23" applyFont="1" applyBorder="1" applyAlignment="1">
      <alignment vertical="center"/>
    </xf>
    <xf numFmtId="38" fontId="4" fillId="0" borderId="0" xfId="23" applyFont="1" applyBorder="1" applyAlignment="1">
      <alignment horizontal="right" vertical="center"/>
    </xf>
    <xf numFmtId="38" fontId="4" fillId="0" borderId="8" xfId="23" applyFont="1" applyBorder="1" applyAlignment="1">
      <alignment vertical="center" wrapText="1"/>
    </xf>
    <xf numFmtId="38" fontId="4" fillId="0" borderId="8" xfId="23" applyFont="1" applyBorder="1" applyAlignment="1">
      <alignment vertical="center"/>
    </xf>
    <xf numFmtId="38" fontId="4" fillId="0" borderId="9" xfId="23" applyFont="1" applyBorder="1" applyAlignment="1">
      <alignment vertical="center"/>
    </xf>
    <xf numFmtId="38" fontId="24" fillId="0" borderId="0" xfId="23" applyFont="1" applyBorder="1" applyAlignment="1">
      <alignment vertical="center"/>
    </xf>
    <xf numFmtId="38" fontId="4" fillId="0" borderId="6" xfId="23" applyFont="1" applyBorder="1" applyAlignment="1">
      <alignment vertical="top"/>
    </xf>
    <xf numFmtId="38" fontId="4" fillId="0" borderId="6" xfId="23" applyFont="1" applyBorder="1" applyAlignment="1">
      <alignment horizontal="right" vertical="top"/>
    </xf>
    <xf numFmtId="0" fontId="8" fillId="0" borderId="0" xfId="36" applyFont="1"/>
    <xf numFmtId="49" fontId="38" fillId="0" borderId="0" xfId="39" applyNumberFormat="1" applyFont="1" applyAlignment="1">
      <alignment vertical="center"/>
    </xf>
    <xf numFmtId="0" fontId="39" fillId="0" borderId="0" xfId="39" applyNumberFormat="1" applyFont="1" applyFill="1" applyBorder="1" applyAlignment="1">
      <alignment vertical="top"/>
    </xf>
    <xf numFmtId="49" fontId="31" fillId="0" borderId="0" xfId="39" applyNumberFormat="1" applyFont="1" applyAlignment="1">
      <alignment vertical="top"/>
    </xf>
    <xf numFmtId="0" fontId="40" fillId="0" borderId="0" xfId="39" applyNumberFormat="1" applyFont="1" applyFill="1" applyBorder="1" applyAlignment="1">
      <alignment vertical="center"/>
    </xf>
    <xf numFmtId="49" fontId="31" fillId="0" borderId="0" xfId="39" applyNumberFormat="1" applyFont="1" applyFill="1" applyBorder="1" applyAlignment="1">
      <alignment vertical="top"/>
    </xf>
    <xf numFmtId="49" fontId="31" fillId="0" borderId="0" xfId="39" applyNumberFormat="1" applyFont="1" applyBorder="1" applyAlignment="1">
      <alignment vertical="top"/>
    </xf>
    <xf numFmtId="49" fontId="31" fillId="0" borderId="6" xfId="39" applyNumberFormat="1" applyFont="1" applyFill="1" applyBorder="1" applyAlignment="1">
      <alignment horizontal="left" vertical="top"/>
    </xf>
    <xf numFmtId="49" fontId="31" fillId="0" borderId="1" xfId="39" applyNumberFormat="1" applyFont="1" applyFill="1" applyBorder="1" applyAlignment="1">
      <alignment horizontal="left" vertical="top"/>
    </xf>
    <xf numFmtId="49" fontId="31" fillId="0" borderId="4" xfId="39" applyNumberFormat="1" applyFont="1" applyFill="1" applyBorder="1" applyAlignment="1">
      <alignment horizontal="center" vertical="top" wrapText="1"/>
    </xf>
    <xf numFmtId="49" fontId="31" fillId="0" borderId="2" xfId="39" applyNumberFormat="1" applyFont="1" applyFill="1" applyBorder="1" applyAlignment="1">
      <alignment horizontal="center" vertical="top" wrapText="1"/>
    </xf>
    <xf numFmtId="0" fontId="41" fillId="0" borderId="14" xfId="36" applyFont="1" applyBorder="1" applyAlignment="1">
      <alignment vertical="center"/>
    </xf>
    <xf numFmtId="49" fontId="31" fillId="0" borderId="0" xfId="39" applyNumberFormat="1" applyFont="1" applyFill="1" applyAlignment="1">
      <alignment vertical="top"/>
    </xf>
    <xf numFmtId="49" fontId="31" fillId="0" borderId="15" xfId="39" applyNumberFormat="1" applyFont="1" applyFill="1" applyBorder="1" applyAlignment="1">
      <alignment horizontal="center" vertical="top" wrapText="1"/>
    </xf>
    <xf numFmtId="49" fontId="31" fillId="0" borderId="13" xfId="39" applyNumberFormat="1" applyFont="1" applyFill="1" applyBorder="1" applyAlignment="1">
      <alignment horizontal="center" vertical="top" wrapText="1"/>
    </xf>
    <xf numFmtId="0" fontId="41" fillId="0" borderId="13" xfId="36" applyFont="1" applyBorder="1" applyAlignment="1">
      <alignment vertical="center"/>
    </xf>
    <xf numFmtId="0" fontId="41" fillId="0" borderId="4" xfId="36" applyFont="1" applyBorder="1" applyAlignment="1">
      <alignment vertical="center"/>
    </xf>
    <xf numFmtId="0" fontId="41" fillId="0" borderId="0" xfId="36" applyFont="1" applyBorder="1" applyAlignment="1">
      <alignment vertical="center"/>
    </xf>
    <xf numFmtId="49" fontId="29" fillId="0" borderId="15" xfId="39" applyNumberFormat="1" applyFont="1" applyFill="1" applyBorder="1" applyAlignment="1">
      <alignment horizontal="center" vertical="top" wrapText="1"/>
    </xf>
    <xf numFmtId="49" fontId="29" fillId="0" borderId="9" xfId="39" applyNumberFormat="1" applyFont="1" applyFill="1" applyBorder="1" applyAlignment="1">
      <alignment horizontal="center" vertical="top" wrapText="1"/>
    </xf>
    <xf numFmtId="49" fontId="31" fillId="0" borderId="9" xfId="39" applyNumberFormat="1" applyFont="1" applyFill="1" applyBorder="1" applyAlignment="1">
      <alignment horizontal="center" vertical="top" wrapText="1"/>
    </xf>
    <xf numFmtId="49" fontId="29" fillId="0" borderId="7" xfId="39" applyNumberFormat="1" applyFont="1" applyFill="1" applyBorder="1" applyAlignment="1">
      <alignment horizontal="center" vertical="top" wrapText="1"/>
    </xf>
    <xf numFmtId="49" fontId="29" fillId="0" borderId="10" xfId="39" applyNumberFormat="1" applyFont="1" applyFill="1" applyBorder="1" applyAlignment="1">
      <alignment horizontal="center" vertical="top" wrapText="1"/>
    </xf>
    <xf numFmtId="49" fontId="31" fillId="0" borderId="6" xfId="39" applyNumberFormat="1" applyFont="1" applyFill="1" applyBorder="1" applyAlignment="1">
      <alignment vertical="top"/>
    </xf>
    <xf numFmtId="49" fontId="31" fillId="0" borderId="1" xfId="39" applyNumberFormat="1" applyFont="1" applyFill="1" applyBorder="1" applyAlignment="1">
      <alignment vertical="top"/>
    </xf>
    <xf numFmtId="184" fontId="31" fillId="0" borderId="5" xfId="39" applyNumberFormat="1" applyFont="1" applyFill="1" applyBorder="1" applyAlignment="1">
      <alignment horizontal="right" vertical="top"/>
    </xf>
    <xf numFmtId="188" fontId="31" fillId="0" borderId="6" xfId="39" applyNumberFormat="1" applyFont="1" applyFill="1" applyBorder="1" applyAlignment="1">
      <alignment horizontal="right" vertical="top"/>
    </xf>
    <xf numFmtId="189" fontId="31" fillId="0" borderId="6" xfId="39" applyNumberFormat="1" applyFont="1" applyFill="1" applyBorder="1" applyAlignment="1">
      <alignment horizontal="right" vertical="top"/>
    </xf>
    <xf numFmtId="184" fontId="43" fillId="0" borderId="13" xfId="39" applyNumberFormat="1" applyFont="1" applyFill="1" applyBorder="1" applyAlignment="1">
      <alignment horizontal="right" vertical="top"/>
    </xf>
    <xf numFmtId="188" fontId="43" fillId="0" borderId="0" xfId="39" applyNumberFormat="1" applyFont="1" applyFill="1" applyBorder="1" applyAlignment="1">
      <alignment horizontal="right" vertical="top"/>
    </xf>
    <xf numFmtId="189" fontId="43" fillId="0" borderId="0" xfId="39" applyNumberFormat="1" applyFont="1" applyFill="1" applyBorder="1" applyAlignment="1">
      <alignment horizontal="right" vertical="top"/>
    </xf>
    <xf numFmtId="49" fontId="29" fillId="0" borderId="0" xfId="39" applyNumberFormat="1" applyFont="1" applyFill="1" applyBorder="1" applyAlignment="1">
      <alignment vertical="top"/>
    </xf>
    <xf numFmtId="49" fontId="29" fillId="0" borderId="12" xfId="39" applyNumberFormat="1" applyFont="1" applyFill="1" applyBorder="1" applyAlignment="1">
      <alignment vertical="top"/>
    </xf>
    <xf numFmtId="184" fontId="31" fillId="0" borderId="13" xfId="39" applyNumberFormat="1" applyFont="1" applyFill="1" applyBorder="1" applyAlignment="1">
      <alignment horizontal="right" vertical="top"/>
    </xf>
    <xf numFmtId="188" fontId="31" fillId="0" borderId="0" xfId="39" applyNumberFormat="1" applyFont="1" applyFill="1" applyBorder="1" applyAlignment="1">
      <alignment horizontal="right" vertical="top"/>
    </xf>
    <xf numFmtId="189" fontId="31" fillId="0" borderId="0" xfId="39" applyNumberFormat="1" applyFont="1" applyFill="1" applyBorder="1" applyAlignment="1">
      <alignment horizontal="right" vertical="top"/>
    </xf>
    <xf numFmtId="49" fontId="29" fillId="0" borderId="12" xfId="39" applyNumberFormat="1" applyFont="1" applyFill="1" applyBorder="1" applyAlignment="1">
      <alignment horizontal="distributed" vertical="top"/>
    </xf>
    <xf numFmtId="49" fontId="29" fillId="0" borderId="12" xfId="39" applyNumberFormat="1" applyFont="1" applyFill="1" applyBorder="1" applyAlignment="1">
      <alignment horizontal="distributed" vertical="top" justifyLastLine="1"/>
    </xf>
    <xf numFmtId="49" fontId="29" fillId="0" borderId="11" xfId="39" applyNumberFormat="1" applyFont="1" applyFill="1" applyBorder="1" applyAlignment="1">
      <alignment vertical="top"/>
    </xf>
    <xf numFmtId="49" fontId="29" fillId="0" borderId="7" xfId="39" applyNumberFormat="1" applyFont="1" applyFill="1" applyBorder="1" applyAlignment="1">
      <alignment horizontal="distributed" vertical="top"/>
    </xf>
    <xf numFmtId="184" fontId="31" fillId="0" borderId="10" xfId="39" applyNumberFormat="1" applyFont="1" applyFill="1" applyBorder="1" applyAlignment="1">
      <alignment horizontal="right" vertical="top"/>
    </xf>
    <xf numFmtId="188" fontId="31" fillId="0" borderId="11" xfId="39" applyNumberFormat="1" applyFont="1" applyFill="1" applyBorder="1" applyAlignment="1">
      <alignment horizontal="right" vertical="top"/>
    </xf>
    <xf numFmtId="189" fontId="31" fillId="0" borderId="11" xfId="39" applyNumberFormat="1" applyFont="1" applyFill="1" applyBorder="1" applyAlignment="1">
      <alignment horizontal="right" vertical="top"/>
    </xf>
    <xf numFmtId="49" fontId="44" fillId="0" borderId="0" xfId="39" applyNumberFormat="1" applyFont="1" applyFill="1" applyBorder="1" applyAlignment="1">
      <alignment vertical="top"/>
    </xf>
    <xf numFmtId="184" fontId="44" fillId="0" borderId="0" xfId="39" applyNumberFormat="1" applyFont="1" applyFill="1" applyBorder="1" applyAlignment="1">
      <alignment horizontal="right" vertical="top"/>
    </xf>
    <xf numFmtId="188" fontId="44" fillId="0" borderId="0" xfId="39" applyNumberFormat="1" applyFont="1" applyFill="1" applyBorder="1" applyAlignment="1">
      <alignment horizontal="right" vertical="top"/>
    </xf>
    <xf numFmtId="189" fontId="44" fillId="0" borderId="0" xfId="39" applyNumberFormat="1" applyFont="1" applyFill="1" applyBorder="1" applyAlignment="1">
      <alignment horizontal="right" vertical="top"/>
    </xf>
    <xf numFmtId="188" fontId="29" fillId="0" borderId="0" xfId="39" applyNumberFormat="1" applyFont="1" applyFill="1" applyBorder="1" applyAlignment="1">
      <alignment horizontal="right" vertical="top"/>
    </xf>
    <xf numFmtId="49" fontId="44" fillId="0" borderId="0" xfId="39" applyNumberFormat="1" applyFont="1" applyFill="1" applyAlignment="1">
      <alignment vertical="top"/>
    </xf>
    <xf numFmtId="49" fontId="44" fillId="0" borderId="0" xfId="39" applyNumberFormat="1" applyFont="1" applyAlignment="1">
      <alignment vertical="top"/>
    </xf>
    <xf numFmtId="188" fontId="41" fillId="0" borderId="0" xfId="39" applyNumberFormat="1" applyFont="1" applyFill="1" applyBorder="1" applyAlignment="1">
      <alignment horizontal="right" vertical="top"/>
    </xf>
    <xf numFmtId="49" fontId="41" fillId="0" borderId="0" xfId="39" applyNumberFormat="1" applyFont="1" applyFill="1" applyAlignment="1">
      <alignment vertical="top"/>
    </xf>
    <xf numFmtId="49" fontId="31" fillId="0" borderId="0" xfId="39" applyNumberFormat="1" applyFont="1" applyFill="1" applyBorder="1" applyAlignment="1">
      <alignment vertical="center"/>
    </xf>
    <xf numFmtId="0" fontId="29" fillId="0" borderId="0" xfId="39" applyNumberFormat="1" applyFont="1" applyFill="1" applyBorder="1" applyAlignment="1">
      <alignment vertical="center"/>
    </xf>
    <xf numFmtId="49" fontId="41" fillId="0" borderId="0" xfId="39" applyNumberFormat="1" applyFont="1" applyFill="1" applyBorder="1" applyAlignment="1">
      <alignment horizontal="right" vertical="center"/>
    </xf>
    <xf numFmtId="49" fontId="41" fillId="0" borderId="0" xfId="39" applyNumberFormat="1" applyFont="1" applyFill="1" applyBorder="1" applyAlignment="1">
      <alignment vertical="center"/>
    </xf>
    <xf numFmtId="0" fontId="10" fillId="0" borderId="0" xfId="22" applyFont="1" applyBorder="1" applyAlignment="1" applyProtection="1">
      <alignment vertical="center"/>
    </xf>
    <xf numFmtId="0" fontId="4" fillId="0" borderId="0" xfId="37" applyFont="1" applyBorder="1" applyAlignment="1">
      <alignment vertical="center"/>
    </xf>
    <xf numFmtId="0" fontId="7" fillId="0" borderId="0" xfId="37" applyFont="1" applyBorder="1" applyAlignment="1">
      <alignment vertical="center"/>
    </xf>
    <xf numFmtId="0" fontId="4" fillId="0" borderId="8" xfId="37" applyFont="1" applyBorder="1" applyAlignment="1">
      <alignment horizontal="center" vertical="center"/>
    </xf>
    <xf numFmtId="0" fontId="4" fillId="0" borderId="8" xfId="37" applyFont="1" applyBorder="1" applyAlignment="1">
      <alignment horizontal="center" vertical="center" wrapText="1"/>
    </xf>
    <xf numFmtId="0" fontId="4" fillId="0" borderId="12" xfId="37" applyFont="1" applyBorder="1" applyAlignment="1">
      <alignment horizontal="center" vertical="center"/>
    </xf>
    <xf numFmtId="176" fontId="4" fillId="0" borderId="5" xfId="23" applyNumberFormat="1" applyFont="1" applyBorder="1" applyAlignment="1">
      <alignment vertical="center"/>
    </xf>
    <xf numFmtId="0" fontId="4" fillId="0" borderId="12" xfId="37" applyFont="1" applyBorder="1" applyAlignment="1">
      <alignment horizontal="center" vertical="center" wrapText="1"/>
    </xf>
    <xf numFmtId="0" fontId="4" fillId="0" borderId="7" xfId="37" applyFont="1" applyBorder="1" applyAlignment="1">
      <alignment horizontal="center" vertical="center" wrapText="1"/>
    </xf>
    <xf numFmtId="0" fontId="4" fillId="0" borderId="0" xfId="37" applyFont="1" applyBorder="1" applyAlignment="1">
      <alignment horizontal="right" vertical="center"/>
    </xf>
    <xf numFmtId="58" fontId="4" fillId="0" borderId="0" xfId="37" applyNumberFormat="1" applyFont="1" applyBorder="1" applyAlignment="1">
      <alignment horizontal="left" indent="1"/>
    </xf>
    <xf numFmtId="0" fontId="4" fillId="0" borderId="0" xfId="37" applyFont="1" applyBorder="1" applyAlignment="1">
      <alignment horizontal="left" vertical="center" indent="1"/>
    </xf>
    <xf numFmtId="0" fontId="4" fillId="0" borderId="2" xfId="37" applyFont="1" applyBorder="1" applyAlignment="1">
      <alignment horizontal="center" vertical="center" wrapText="1"/>
    </xf>
    <xf numFmtId="0" fontId="4" fillId="0" borderId="12" xfId="37" applyFont="1" applyBorder="1" applyAlignment="1">
      <alignment horizontal="distributed" vertical="center" indent="1"/>
    </xf>
    <xf numFmtId="0" fontId="4" fillId="0" borderId="12" xfId="37" applyFont="1" applyBorder="1" applyAlignment="1">
      <alignment horizontal="right" vertical="center" wrapText="1" indent="2"/>
    </xf>
    <xf numFmtId="176" fontId="4" fillId="0" borderId="0" xfId="23" applyNumberFormat="1" applyFont="1" applyBorder="1" applyAlignment="1">
      <alignment horizontal="left" vertical="center"/>
    </xf>
    <xf numFmtId="0" fontId="4" fillId="0" borderId="7" xfId="37" applyFont="1" applyBorder="1" applyAlignment="1">
      <alignment horizontal="right" vertical="center" wrapText="1" indent="2"/>
    </xf>
    <xf numFmtId="176" fontId="4" fillId="0" borderId="11" xfId="23" applyNumberFormat="1" applyFont="1" applyBorder="1" applyAlignment="1">
      <alignment horizontal="left" vertical="center"/>
    </xf>
    <xf numFmtId="176" fontId="4" fillId="0" borderId="11" xfId="23" applyNumberFormat="1" applyFont="1" applyBorder="1" applyAlignment="1">
      <alignment horizontal="right" vertical="center"/>
    </xf>
    <xf numFmtId="0" fontId="24" fillId="0" borderId="0" xfId="38" applyFont="1" applyAlignment="1">
      <alignment vertical="center"/>
    </xf>
    <xf numFmtId="0" fontId="7" fillId="0" borderId="0" xfId="38" applyFont="1" applyAlignment="1">
      <alignment vertical="center"/>
    </xf>
    <xf numFmtId="58" fontId="4" fillId="0" borderId="11" xfId="38" applyNumberFormat="1" applyFont="1" applyBorder="1" applyAlignment="1">
      <alignment horizontal="left" indent="1"/>
    </xf>
    <xf numFmtId="0" fontId="4" fillId="0" borderId="0" xfId="38" applyFont="1" applyAlignment="1">
      <alignment vertical="center"/>
    </xf>
    <xf numFmtId="0" fontId="4" fillId="0" borderId="11" xfId="38" applyFont="1" applyBorder="1" applyAlignment="1">
      <alignment vertical="center"/>
    </xf>
    <xf numFmtId="0" fontId="4" fillId="0" borderId="3" xfId="38" applyFont="1" applyBorder="1" applyAlignment="1">
      <alignment horizontal="center" vertical="center" wrapText="1"/>
    </xf>
    <xf numFmtId="0" fontId="4" fillId="0" borderId="8" xfId="38" applyFont="1" applyBorder="1" applyAlignment="1">
      <alignment horizontal="center" vertical="center" wrapText="1"/>
    </xf>
    <xf numFmtId="0" fontId="4" fillId="0" borderId="14" xfId="38" applyFont="1" applyBorder="1" applyAlignment="1">
      <alignment horizontal="center" vertical="center" wrapText="1"/>
    </xf>
    <xf numFmtId="0" fontId="4" fillId="0" borderId="0" xfId="38" applyFont="1" applyAlignment="1">
      <alignment vertical="center" wrapText="1"/>
    </xf>
    <xf numFmtId="0" fontId="9" fillId="0" borderId="12" xfId="38" applyFont="1" applyBorder="1" applyAlignment="1">
      <alignment horizontal="left" vertical="center" indent="1"/>
    </xf>
    <xf numFmtId="176" fontId="9" fillId="0" borderId="5" xfId="23" applyNumberFormat="1" applyFont="1" applyBorder="1" applyAlignment="1">
      <alignment vertical="center"/>
    </xf>
    <xf numFmtId="179" fontId="9" fillId="0" borderId="6" xfId="38" applyNumberFormat="1" applyFont="1" applyBorder="1" applyAlignment="1">
      <alignment vertical="center"/>
    </xf>
    <xf numFmtId="178" fontId="9" fillId="0" borderId="6" xfId="38" applyNumberFormat="1" applyFont="1" applyBorder="1" applyAlignment="1">
      <alignment vertical="center"/>
    </xf>
    <xf numFmtId="178" fontId="9" fillId="0" borderId="0" xfId="38" applyNumberFormat="1" applyFont="1" applyBorder="1" applyAlignment="1">
      <alignment vertical="center"/>
    </xf>
    <xf numFmtId="0" fontId="4" fillId="0" borderId="12" xfId="38" applyFont="1" applyBorder="1" applyAlignment="1">
      <alignment horizontal="left" vertical="center" indent="1"/>
    </xf>
    <xf numFmtId="179" fontId="4" fillId="0" borderId="0" xfId="38" applyNumberFormat="1" applyFont="1" applyBorder="1" applyAlignment="1">
      <alignment vertical="center"/>
    </xf>
    <xf numFmtId="178" fontId="4" fillId="0" borderId="0" xfId="38" applyNumberFormat="1" applyFont="1" applyBorder="1" applyAlignment="1">
      <alignment vertical="center"/>
    </xf>
    <xf numFmtId="0" fontId="4" fillId="0" borderId="12" xfId="38" applyFont="1" applyBorder="1" applyAlignment="1">
      <alignment horizontal="left" vertical="center" indent="2"/>
    </xf>
    <xf numFmtId="0" fontId="4" fillId="0" borderId="7" xfId="38" applyFont="1" applyBorder="1" applyAlignment="1">
      <alignment horizontal="left" vertical="center" indent="1"/>
    </xf>
    <xf numFmtId="179" fontId="4" fillId="0" borderId="11" xfId="38" applyNumberFormat="1" applyFont="1" applyBorder="1" applyAlignment="1">
      <alignment vertical="center"/>
    </xf>
    <xf numFmtId="178" fontId="4" fillId="0" borderId="11" xfId="38" applyNumberFormat="1" applyFont="1" applyBorder="1" applyAlignment="1">
      <alignment vertical="center"/>
    </xf>
    <xf numFmtId="0" fontId="4" fillId="0" borderId="0" xfId="38" applyFont="1" applyAlignment="1">
      <alignment horizontal="right" vertical="center"/>
    </xf>
    <xf numFmtId="38" fontId="24" fillId="0" borderId="0" xfId="38" applyNumberFormat="1" applyFont="1" applyAlignment="1">
      <alignment vertical="center"/>
    </xf>
    <xf numFmtId="0" fontId="4" fillId="0" borderId="0" xfId="38" applyFont="1" applyAlignment="1">
      <alignment horizontal="left" indent="1"/>
    </xf>
    <xf numFmtId="0" fontId="4" fillId="0" borderId="14" xfId="38" applyFont="1" applyBorder="1" applyAlignment="1">
      <alignment horizontal="center" vertical="center"/>
    </xf>
    <xf numFmtId="0" fontId="4" fillId="0" borderId="8" xfId="38" applyFont="1" applyBorder="1" applyAlignment="1">
      <alignment horizontal="center" vertical="center"/>
    </xf>
    <xf numFmtId="0" fontId="9" fillId="0" borderId="1" xfId="38" applyFont="1" applyBorder="1" applyAlignment="1">
      <alignment horizontal="left" vertical="center"/>
    </xf>
    <xf numFmtId="176" fontId="9" fillId="0" borderId="0" xfId="23" applyNumberFormat="1" applyFont="1" applyAlignment="1">
      <alignment horizontal="right" vertical="center"/>
    </xf>
    <xf numFmtId="0" fontId="4" fillId="0" borderId="12" xfId="38" applyFont="1" applyBorder="1" applyAlignment="1">
      <alignment horizontal="left" vertical="center"/>
    </xf>
    <xf numFmtId="176" fontId="4" fillId="0" borderId="0" xfId="23" applyNumberFormat="1" applyFont="1" applyAlignment="1">
      <alignment horizontal="right" vertical="center"/>
    </xf>
    <xf numFmtId="176" fontId="4" fillId="0" borderId="0" xfId="23" applyNumberFormat="1" applyFont="1" applyAlignment="1">
      <alignment horizontal="right" vertical="center" indent="1"/>
    </xf>
    <xf numFmtId="0" fontId="4" fillId="0" borderId="7" xfId="38" applyFont="1" applyBorder="1" applyAlignment="1">
      <alignment horizontal="left" vertical="center"/>
    </xf>
    <xf numFmtId="0" fontId="10" fillId="0" borderId="0" xfId="9" applyAlignment="1" applyProtection="1"/>
    <xf numFmtId="0" fontId="24" fillId="0" borderId="0" xfId="40" applyFont="1"/>
    <xf numFmtId="0" fontId="45" fillId="0" borderId="0" xfId="40" applyFont="1"/>
    <xf numFmtId="0" fontId="7" fillId="0" borderId="0" xfId="40" applyFont="1" applyBorder="1" applyAlignment="1">
      <alignment vertical="center"/>
    </xf>
    <xf numFmtId="0" fontId="24" fillId="0" borderId="0" xfId="40" applyFont="1" applyBorder="1"/>
    <xf numFmtId="0" fontId="4" fillId="0" borderId="1" xfId="40" applyFont="1" applyBorder="1" applyAlignment="1">
      <alignment horizontal="center" vertical="center"/>
    </xf>
    <xf numFmtId="0" fontId="4" fillId="0" borderId="4" xfId="40" applyFont="1" applyBorder="1" applyAlignment="1">
      <alignment horizontal="center" vertical="center" shrinkToFit="1"/>
    </xf>
    <xf numFmtId="0" fontId="4" fillId="0" borderId="4" xfId="40" applyFont="1" applyBorder="1" applyAlignment="1">
      <alignment horizontal="center" vertical="center"/>
    </xf>
    <xf numFmtId="0" fontId="4" fillId="0" borderId="5" xfId="40" applyFont="1" applyBorder="1" applyAlignment="1">
      <alignment horizontal="center" vertical="center" shrinkToFit="1"/>
    </xf>
    <xf numFmtId="0" fontId="4" fillId="0" borderId="0" xfId="40" applyFont="1" applyAlignment="1">
      <alignment vertical="center"/>
    </xf>
    <xf numFmtId="0" fontId="4" fillId="0" borderId="7" xfId="40" applyFont="1" applyBorder="1" applyAlignment="1">
      <alignment horizontal="center" vertical="center"/>
    </xf>
    <xf numFmtId="0" fontId="4" fillId="0" borderId="8" xfId="40" applyFont="1" applyBorder="1" applyAlignment="1">
      <alignment horizontal="center" vertical="center"/>
    </xf>
    <xf numFmtId="0" fontId="8" fillId="0" borderId="9" xfId="40" applyFont="1" applyBorder="1" applyAlignment="1">
      <alignment horizontal="center" vertical="center"/>
    </xf>
    <xf numFmtId="0" fontId="8" fillId="0" borderId="10" xfId="40" applyFont="1" applyBorder="1" applyAlignment="1">
      <alignment horizontal="center" vertical="center"/>
    </xf>
    <xf numFmtId="0" fontId="4" fillId="0" borderId="0" xfId="40" applyFont="1" applyAlignment="1">
      <alignment horizontal="center"/>
    </xf>
    <xf numFmtId="38" fontId="4" fillId="0" borderId="13" xfId="23" applyNumberFormat="1" applyFont="1" applyBorder="1" applyAlignment="1"/>
    <xf numFmtId="38" fontId="4" fillId="0" borderId="0" xfId="23" applyNumberFormat="1" applyFont="1" applyAlignment="1"/>
    <xf numFmtId="190" fontId="4" fillId="0" borderId="0" xfId="23" applyNumberFormat="1" applyFont="1" applyAlignment="1">
      <alignment horizontal="right"/>
    </xf>
    <xf numFmtId="191" fontId="4" fillId="0" borderId="0" xfId="23" applyNumberFormat="1" applyFont="1" applyAlignment="1">
      <alignment horizontal="right"/>
    </xf>
    <xf numFmtId="40" fontId="4" fillId="0" borderId="0" xfId="40" applyNumberFormat="1" applyFont="1"/>
    <xf numFmtId="192" fontId="4" fillId="0" borderId="0" xfId="40" applyNumberFormat="1" applyFont="1"/>
    <xf numFmtId="0" fontId="4" fillId="0" borderId="0" xfId="40" applyFont="1"/>
    <xf numFmtId="192" fontId="4" fillId="0" borderId="0" xfId="23" applyNumberFormat="1" applyFont="1" applyAlignment="1"/>
    <xf numFmtId="0" fontId="4" fillId="0" borderId="0" xfId="40" applyFont="1" applyBorder="1" applyAlignment="1">
      <alignment horizontal="center"/>
    </xf>
    <xf numFmtId="0" fontId="4" fillId="0" borderId="0" xfId="40" quotePrefix="1" applyFont="1" applyAlignment="1">
      <alignment horizontal="center"/>
    </xf>
    <xf numFmtId="38" fontId="4" fillId="0" borderId="0" xfId="23" applyNumberFormat="1" applyFont="1" applyBorder="1" applyAlignment="1"/>
    <xf numFmtId="40" fontId="4" fillId="0" borderId="0" xfId="40" applyNumberFormat="1" applyFont="1" applyBorder="1"/>
    <xf numFmtId="192" fontId="4" fillId="0" borderId="0" xfId="40" applyNumberFormat="1" applyFont="1" applyBorder="1"/>
    <xf numFmtId="192" fontId="4" fillId="0" borderId="0" xfId="23" applyNumberFormat="1" applyFont="1" applyBorder="1" applyAlignment="1"/>
    <xf numFmtId="0" fontId="4" fillId="0" borderId="0" xfId="40" quotePrefix="1" applyFont="1" applyBorder="1" applyAlignment="1">
      <alignment horizontal="center"/>
    </xf>
    <xf numFmtId="0" fontId="4" fillId="0" borderId="12" xfId="40" quotePrefix="1" applyFont="1" applyBorder="1" applyAlignment="1">
      <alignment horizontal="center"/>
    </xf>
    <xf numFmtId="0" fontId="4" fillId="0" borderId="7" xfId="40" quotePrefix="1" applyFont="1" applyFill="1" applyBorder="1" applyAlignment="1">
      <alignment horizontal="center"/>
    </xf>
    <xf numFmtId="38" fontId="4" fillId="0" borderId="11" xfId="23" applyNumberFormat="1" applyFont="1" applyFill="1" applyBorder="1" applyAlignment="1"/>
    <xf numFmtId="192" fontId="4" fillId="0" borderId="11" xfId="23" applyNumberFormat="1" applyFont="1" applyFill="1" applyBorder="1" applyAlignment="1"/>
    <xf numFmtId="40" fontId="4" fillId="0" borderId="11" xfId="40" applyNumberFormat="1" applyFont="1" applyFill="1" applyBorder="1"/>
    <xf numFmtId="192" fontId="4" fillId="0" borderId="11" xfId="40" applyNumberFormat="1" applyFont="1" applyFill="1" applyBorder="1"/>
    <xf numFmtId="0" fontId="8" fillId="0" borderId="0" xfId="40" applyFont="1" applyAlignment="1">
      <alignment vertical="center"/>
    </xf>
    <xf numFmtId="0" fontId="8" fillId="0" borderId="0" xfId="40" applyFont="1" applyBorder="1" applyAlignment="1">
      <alignment horizontal="left" vertical="center"/>
    </xf>
    <xf numFmtId="0" fontId="8" fillId="0" borderId="0" xfId="40" applyFont="1" applyAlignment="1"/>
    <xf numFmtId="0" fontId="8" fillId="0" borderId="0" xfId="40" applyFont="1" applyAlignment="1">
      <alignment horizontal="right" vertical="center"/>
    </xf>
    <xf numFmtId="0" fontId="4" fillId="0" borderId="0" xfId="40" applyFont="1" applyBorder="1"/>
    <xf numFmtId="0" fontId="24" fillId="0" borderId="0" xfId="42" applyFont="1" applyFill="1"/>
    <xf numFmtId="0" fontId="7" fillId="0" borderId="0" xfId="42" applyFont="1" applyFill="1" applyAlignment="1">
      <alignment vertical="center"/>
    </xf>
    <xf numFmtId="0" fontId="24" fillId="0" borderId="0" xfId="42" applyFont="1" applyFill="1" applyAlignment="1">
      <alignment vertical="center"/>
    </xf>
    <xf numFmtId="0" fontId="24" fillId="0" borderId="0" xfId="42" applyFont="1" applyFill="1" applyAlignment="1"/>
    <xf numFmtId="0" fontId="4" fillId="0" borderId="0" xfId="42" applyFont="1" applyFill="1" applyAlignment="1"/>
    <xf numFmtId="0" fontId="4" fillId="0" borderId="11" xfId="42" applyFont="1" applyFill="1" applyBorder="1" applyAlignment="1"/>
    <xf numFmtId="0" fontId="4" fillId="0" borderId="2" xfId="42" applyFont="1" applyFill="1" applyBorder="1" applyAlignment="1">
      <alignment horizontal="centerContinuous" vertical="center"/>
    </xf>
    <xf numFmtId="0" fontId="4" fillId="0" borderId="14" xfId="42" applyFont="1" applyFill="1" applyBorder="1" applyAlignment="1">
      <alignment horizontal="centerContinuous" vertical="center"/>
    </xf>
    <xf numFmtId="0" fontId="4" fillId="0" borderId="3" xfId="42" applyFont="1" applyFill="1" applyBorder="1" applyAlignment="1">
      <alignment horizontal="centerContinuous" vertical="center"/>
    </xf>
    <xf numFmtId="0" fontId="4" fillId="0" borderId="4" xfId="42" applyFont="1" applyFill="1" applyBorder="1" applyAlignment="1">
      <alignment horizontal="center"/>
    </xf>
    <xf numFmtId="0" fontId="4" fillId="0" borderId="0" xfId="42" applyFont="1" applyFill="1" applyAlignment="1">
      <alignment horizontal="center"/>
    </xf>
    <xf numFmtId="0" fontId="4" fillId="0" borderId="0" xfId="42" applyFont="1" applyFill="1" applyAlignment="1">
      <alignment vertical="center"/>
    </xf>
    <xf numFmtId="0" fontId="4" fillId="0" borderId="8" xfId="42" applyFont="1" applyFill="1" applyBorder="1" applyAlignment="1">
      <alignment horizontal="center" vertical="center"/>
    </xf>
    <xf numFmtId="0" fontId="25" fillId="0" borderId="9" xfId="42" applyFont="1" applyFill="1" applyBorder="1" applyAlignment="1">
      <alignment horizontal="center" vertical="top"/>
    </xf>
    <xf numFmtId="0" fontId="25" fillId="0" borderId="11" xfId="42" applyFont="1" applyFill="1" applyBorder="1" applyAlignment="1">
      <alignment horizontal="center" vertical="top"/>
    </xf>
    <xf numFmtId="0" fontId="9" fillId="0" borderId="1" xfId="42" applyFont="1" applyFill="1" applyBorder="1" applyAlignment="1">
      <alignment horizontal="center" vertical="center"/>
    </xf>
    <xf numFmtId="38" fontId="9" fillId="0" borderId="6" xfId="23" applyNumberFormat="1" applyFont="1" applyFill="1" applyBorder="1" applyAlignment="1">
      <alignment vertical="center"/>
    </xf>
    <xf numFmtId="40" fontId="9" fillId="0" borderId="6" xfId="23" applyNumberFormat="1" applyFont="1" applyFill="1" applyBorder="1" applyAlignment="1">
      <alignment vertical="center"/>
    </xf>
    <xf numFmtId="0" fontId="2" fillId="0" borderId="0" xfId="42" applyFill="1" applyBorder="1" applyAlignment="1">
      <alignment horizontal="center" vertical="center"/>
    </xf>
    <xf numFmtId="0" fontId="2" fillId="0" borderId="13" xfId="42" applyFill="1" applyBorder="1" applyAlignment="1">
      <alignment horizontal="center" vertical="center"/>
    </xf>
    <xf numFmtId="0" fontId="4" fillId="0" borderId="0" xfId="42" applyFont="1" applyFill="1" applyBorder="1" applyAlignment="1">
      <alignment horizontal="center" vertical="center"/>
    </xf>
    <xf numFmtId="0" fontId="25" fillId="0" borderId="0" xfId="42" applyFont="1" applyFill="1" applyBorder="1" applyAlignment="1">
      <alignment horizontal="center" vertical="top"/>
    </xf>
    <xf numFmtId="0" fontId="4" fillId="0" borderId="0" xfId="42" applyFont="1" applyFill="1" applyAlignment="1">
      <alignment horizontal="center" vertical="center"/>
    </xf>
    <xf numFmtId="38" fontId="4" fillId="0" borderId="13" xfId="23" applyNumberFormat="1" applyFont="1" applyFill="1" applyBorder="1" applyAlignment="1">
      <alignment vertical="center"/>
    </xf>
    <xf numFmtId="38" fontId="4" fillId="0" borderId="0" xfId="23" applyNumberFormat="1" applyFont="1" applyFill="1" applyAlignment="1">
      <alignment vertical="center"/>
    </xf>
    <xf numFmtId="40" fontId="4" fillId="0" borderId="0" xfId="42" applyNumberFormat="1" applyFont="1" applyFill="1" applyAlignment="1">
      <alignment vertical="center"/>
    </xf>
    <xf numFmtId="40" fontId="4" fillId="0" borderId="0" xfId="23" applyNumberFormat="1" applyFont="1" applyFill="1" applyAlignment="1">
      <alignment vertical="center"/>
    </xf>
    <xf numFmtId="0" fontId="4" fillId="0" borderId="0" xfId="42" applyFont="1" applyFill="1"/>
    <xf numFmtId="40" fontId="4" fillId="0" borderId="0" xfId="42" applyNumberFormat="1" applyFont="1" applyFill="1" applyAlignment="1">
      <alignment horizontal="right" vertical="center"/>
    </xf>
    <xf numFmtId="0" fontId="4" fillId="0" borderId="11" xfId="42" applyFont="1" applyFill="1" applyBorder="1" applyAlignment="1">
      <alignment horizontal="center" vertical="center"/>
    </xf>
    <xf numFmtId="38" fontId="4" fillId="0" borderId="10" xfId="23" applyNumberFormat="1" applyFont="1" applyFill="1" applyBorder="1" applyAlignment="1">
      <alignment vertical="center"/>
    </xf>
    <xf numFmtId="38" fontId="4" fillId="0" borderId="11" xfId="23" applyNumberFormat="1" applyFont="1" applyFill="1" applyBorder="1" applyAlignment="1">
      <alignment vertical="center"/>
    </xf>
    <xf numFmtId="40" fontId="4" fillId="0" borderId="11" xfId="42" applyNumberFormat="1" applyFont="1" applyFill="1" applyBorder="1" applyAlignment="1">
      <alignment vertical="center"/>
    </xf>
    <xf numFmtId="40" fontId="4" fillId="0" borderId="11" xfId="23" applyNumberFormat="1" applyFont="1" applyFill="1" applyBorder="1" applyAlignment="1">
      <alignment vertical="center"/>
    </xf>
    <xf numFmtId="0" fontId="8" fillId="0" borderId="0" xfId="42" applyFont="1" applyFill="1"/>
    <xf numFmtId="0" fontId="4" fillId="0" borderId="0" xfId="42" applyFont="1" applyFill="1" applyAlignment="1">
      <alignment horizontal="right" vertical="center"/>
    </xf>
    <xf numFmtId="38" fontId="10" fillId="0" borderId="0" xfId="9" applyNumberFormat="1" applyFill="1" applyAlignment="1" applyProtection="1"/>
    <xf numFmtId="38" fontId="24" fillId="0" borderId="0" xfId="23" applyFont="1" applyFill="1" applyAlignment="1"/>
    <xf numFmtId="38" fontId="7" fillId="0" borderId="0" xfId="23" applyFont="1" applyFill="1" applyAlignment="1">
      <alignment vertical="center"/>
    </xf>
    <xf numFmtId="38" fontId="4" fillId="0" borderId="11" xfId="23" applyFont="1" applyFill="1" applyBorder="1" applyAlignment="1">
      <alignment horizontal="left" vertical="center"/>
    </xf>
    <xf numFmtId="38" fontId="4" fillId="0" borderId="0" xfId="23" applyFont="1" applyFill="1" applyAlignment="1">
      <alignment vertical="center"/>
    </xf>
    <xf numFmtId="38" fontId="4" fillId="0" borderId="11" xfId="23" applyFont="1" applyFill="1" applyBorder="1" applyAlignment="1">
      <alignment horizontal="right" vertical="center"/>
    </xf>
    <xf numFmtId="38" fontId="4" fillId="0" borderId="0" xfId="23" applyFont="1" applyFill="1" applyAlignment="1"/>
    <xf numFmtId="38" fontId="4" fillId="0" borderId="3" xfId="23" applyFont="1" applyFill="1" applyBorder="1" applyAlignment="1">
      <alignment horizontal="center" vertical="center"/>
    </xf>
    <xf numFmtId="38" fontId="4" fillId="0" borderId="8" xfId="23" applyFont="1" applyFill="1" applyBorder="1" applyAlignment="1">
      <alignment horizontal="center" vertical="center"/>
    </xf>
    <xf numFmtId="38" fontId="4" fillId="0" borderId="0" xfId="23" applyFont="1" applyFill="1" applyAlignment="1">
      <alignment horizontal="center" vertical="center"/>
    </xf>
    <xf numFmtId="38" fontId="9" fillId="0" borderId="1" xfId="23" applyFont="1" applyFill="1" applyBorder="1" applyAlignment="1">
      <alignment horizontal="center" vertical="center"/>
    </xf>
    <xf numFmtId="176" fontId="9" fillId="0" borderId="6" xfId="23" applyNumberFormat="1" applyFont="1" applyFill="1" applyBorder="1" applyAlignment="1">
      <alignment horizontal="right" vertical="center"/>
    </xf>
    <xf numFmtId="38" fontId="4" fillId="0" borderId="12" xfId="23" applyFont="1" applyFill="1" applyBorder="1" applyAlignment="1">
      <alignment horizontal="center" vertical="center"/>
    </xf>
    <xf numFmtId="176" fontId="4" fillId="0" borderId="0" xfId="23" applyNumberFormat="1" applyFont="1" applyFill="1" applyBorder="1" applyAlignment="1">
      <alignment horizontal="right" vertical="center"/>
    </xf>
    <xf numFmtId="176" fontId="4" fillId="0" borderId="0" xfId="23" applyNumberFormat="1" applyFont="1" applyFill="1" applyBorder="1" applyAlignment="1">
      <alignment vertical="center"/>
    </xf>
    <xf numFmtId="38" fontId="4" fillId="0" borderId="7" xfId="23" applyFont="1" applyFill="1" applyBorder="1" applyAlignment="1">
      <alignment horizontal="center" vertical="center"/>
    </xf>
    <xf numFmtId="176" fontId="4" fillId="0" borderId="11" xfId="23" applyNumberFormat="1" applyFont="1" applyFill="1" applyBorder="1" applyAlignment="1">
      <alignment horizontal="right" vertical="center"/>
    </xf>
    <xf numFmtId="176" fontId="4" fillId="0" borderId="11" xfId="23" applyNumberFormat="1" applyFont="1" applyFill="1" applyBorder="1" applyAlignment="1">
      <alignment vertical="center"/>
    </xf>
    <xf numFmtId="38" fontId="4" fillId="0" borderId="0" xfId="23" applyFont="1" applyFill="1" applyAlignment="1">
      <alignment horizontal="right"/>
    </xf>
    <xf numFmtId="38" fontId="4" fillId="0" borderId="0" xfId="23" applyFont="1" applyFill="1" applyAlignment="1">
      <alignment horizontal="right" vertical="center"/>
    </xf>
    <xf numFmtId="38" fontId="10" fillId="0" borderId="0" xfId="9" applyNumberFormat="1" applyFill="1" applyAlignment="1" applyProtection="1">
      <alignment horizontal="left"/>
    </xf>
    <xf numFmtId="38" fontId="46" fillId="0" borderId="0" xfId="23" applyFont="1" applyFill="1" applyAlignment="1"/>
    <xf numFmtId="38" fontId="46" fillId="0" borderId="0" xfId="23" applyFont="1" applyFill="1" applyAlignment="1">
      <alignment horizontal="center"/>
    </xf>
    <xf numFmtId="38" fontId="7" fillId="0" borderId="0" xfId="23" applyFont="1" applyFill="1" applyBorder="1" applyAlignment="1">
      <alignment vertical="top"/>
    </xf>
    <xf numFmtId="0" fontId="7" fillId="0" borderId="0" xfId="42" applyFont="1" applyFill="1" applyAlignment="1">
      <alignment vertical="top"/>
    </xf>
    <xf numFmtId="38" fontId="46" fillId="0" borderId="3" xfId="23" applyFont="1" applyFill="1" applyBorder="1" applyAlignment="1">
      <alignment horizontal="center"/>
    </xf>
    <xf numFmtId="193" fontId="46" fillId="0" borderId="8" xfId="23" applyNumberFormat="1" applyFont="1" applyFill="1" applyBorder="1" applyAlignment="1">
      <alignment horizontal="center"/>
    </xf>
    <xf numFmtId="41" fontId="46" fillId="0" borderId="8" xfId="23" applyNumberFormat="1" applyFont="1" applyFill="1" applyBorder="1" applyAlignment="1">
      <alignment horizontal="center"/>
    </xf>
    <xf numFmtId="41" fontId="46" fillId="0" borderId="17" xfId="23" applyNumberFormat="1" applyFont="1" applyFill="1" applyBorder="1" applyAlignment="1">
      <alignment horizontal="center"/>
    </xf>
    <xf numFmtId="41" fontId="46" fillId="0" borderId="2" xfId="23" applyNumberFormat="1" applyFont="1" applyFill="1" applyBorder="1" applyAlignment="1">
      <alignment horizontal="center"/>
    </xf>
    <xf numFmtId="193" fontId="9" fillId="0" borderId="6" xfId="23" applyNumberFormat="1" applyFont="1" applyFill="1" applyBorder="1" applyAlignment="1">
      <alignment vertical="center"/>
    </xf>
    <xf numFmtId="41" fontId="9" fillId="0" borderId="6" xfId="23" applyNumberFormat="1" applyFont="1" applyFill="1" applyBorder="1" applyAlignment="1">
      <alignment vertical="center"/>
    </xf>
    <xf numFmtId="41" fontId="9" fillId="0" borderId="20" xfId="23" applyNumberFormat="1" applyFont="1" applyFill="1" applyBorder="1" applyAlignment="1">
      <alignment vertical="center"/>
    </xf>
    <xf numFmtId="41" fontId="4" fillId="0" borderId="5" xfId="23" applyNumberFormat="1" applyFont="1" applyFill="1" applyBorder="1" applyAlignment="1">
      <alignment horizontal="center" vertical="center"/>
    </xf>
    <xf numFmtId="41" fontId="4" fillId="0" borderId="6" xfId="23" applyNumberFormat="1" applyFont="1" applyFill="1" applyBorder="1" applyAlignment="1">
      <alignment horizontal="center" vertical="center"/>
    </xf>
    <xf numFmtId="38" fontId="46" fillId="0" borderId="12" xfId="23" applyFont="1" applyFill="1" applyBorder="1" applyAlignment="1">
      <alignment horizontal="center" vertical="center"/>
    </xf>
    <xf numFmtId="193" fontId="4" fillId="0" borderId="0" xfId="23" applyNumberFormat="1" applyFont="1" applyFill="1" applyBorder="1" applyAlignment="1">
      <alignment vertical="center"/>
    </xf>
    <xf numFmtId="41" fontId="4" fillId="0" borderId="0" xfId="23" applyNumberFormat="1" applyFont="1" applyFill="1" applyBorder="1" applyAlignment="1">
      <alignment vertical="center"/>
    </xf>
    <xf numFmtId="41" fontId="4" fillId="0" borderId="18" xfId="23" applyNumberFormat="1" applyFont="1" applyFill="1" applyBorder="1" applyAlignment="1">
      <alignment vertical="center"/>
    </xf>
    <xf numFmtId="41" fontId="4" fillId="0" borderId="13" xfId="23" applyNumberFormat="1" applyFont="1" applyFill="1" applyBorder="1" applyAlignment="1">
      <alignment vertical="center"/>
    </xf>
    <xf numFmtId="193" fontId="4" fillId="0" borderId="11" xfId="23" applyNumberFormat="1" applyFont="1" applyFill="1" applyBorder="1" applyAlignment="1">
      <alignment vertical="center"/>
    </xf>
    <xf numFmtId="41" fontId="4" fillId="0" borderId="11" xfId="23" applyNumberFormat="1" applyFont="1" applyFill="1" applyBorder="1" applyAlignment="1">
      <alignment vertical="center"/>
    </xf>
    <xf numFmtId="41" fontId="4" fillId="0" borderId="19" xfId="23" applyNumberFormat="1" applyFont="1" applyFill="1" applyBorder="1" applyAlignment="1">
      <alignment vertical="center"/>
    </xf>
    <xf numFmtId="41" fontId="4" fillId="0" borderId="10" xfId="23" applyNumberFormat="1" applyFont="1" applyFill="1" applyBorder="1" applyAlignment="1">
      <alignment vertical="center"/>
    </xf>
    <xf numFmtId="38" fontId="46" fillId="0" borderId="0" xfId="23" applyFont="1" applyFill="1" applyBorder="1" applyAlignment="1">
      <alignment horizontal="center"/>
    </xf>
    <xf numFmtId="43" fontId="4" fillId="0" borderId="0" xfId="23" applyNumberFormat="1" applyFont="1" applyFill="1" applyBorder="1" applyAlignment="1"/>
    <xf numFmtId="41" fontId="4" fillId="0" borderId="0" xfId="23" applyNumberFormat="1" applyFont="1" applyFill="1" applyBorder="1" applyAlignment="1"/>
    <xf numFmtId="38" fontId="46" fillId="0" borderId="0" xfId="23" applyFont="1" applyFill="1" applyAlignment="1">
      <alignment horizontal="right" vertical="center"/>
    </xf>
    <xf numFmtId="38" fontId="10" fillId="0" borderId="0" xfId="9" applyNumberFormat="1" applyFill="1" applyAlignment="1" applyProtection="1">
      <alignment horizontal="left" vertical="center"/>
    </xf>
    <xf numFmtId="38" fontId="46" fillId="0" borderId="0" xfId="23" applyFont="1" applyFill="1" applyAlignment="1">
      <alignment vertical="center"/>
    </xf>
    <xf numFmtId="38" fontId="46" fillId="0" borderId="0" xfId="23" applyFont="1" applyFill="1" applyAlignment="1">
      <alignment horizontal="center" vertical="center"/>
    </xf>
    <xf numFmtId="38" fontId="7" fillId="0" borderId="0" xfId="23" applyFont="1" applyFill="1" applyBorder="1" applyAlignment="1">
      <alignment vertical="center"/>
    </xf>
    <xf numFmtId="0" fontId="7" fillId="0" borderId="0" xfId="43" applyFont="1" applyFill="1" applyAlignment="1">
      <alignment vertical="center"/>
    </xf>
    <xf numFmtId="0" fontId="4" fillId="0" borderId="11" xfId="43" applyNumberFormat="1" applyFont="1" applyFill="1" applyBorder="1" applyAlignment="1">
      <alignment horizontal="left" indent="1"/>
    </xf>
    <xf numFmtId="38" fontId="46" fillId="0" borderId="3" xfId="23" applyFont="1" applyFill="1" applyBorder="1" applyAlignment="1">
      <alignment horizontal="center" vertical="center"/>
    </xf>
    <xf numFmtId="38" fontId="46" fillId="0" borderId="8" xfId="23" applyFont="1" applyFill="1" applyBorder="1" applyAlignment="1">
      <alignment horizontal="center" vertical="center"/>
    </xf>
    <xf numFmtId="38" fontId="46" fillId="0" borderId="2" xfId="23" applyFont="1" applyFill="1" applyBorder="1" applyAlignment="1">
      <alignment horizontal="center" vertical="center"/>
    </xf>
    <xf numFmtId="38" fontId="46" fillId="0" borderId="21" xfId="23" applyFont="1" applyFill="1" applyBorder="1" applyAlignment="1">
      <alignment horizontal="center" vertical="center"/>
    </xf>
    <xf numFmtId="193" fontId="9" fillId="0" borderId="5" xfId="23" applyNumberFormat="1" applyFont="1" applyFill="1" applyBorder="1" applyAlignment="1">
      <alignment vertical="center"/>
    </xf>
    <xf numFmtId="38" fontId="4" fillId="0" borderId="22" xfId="23" applyFont="1" applyFill="1" applyBorder="1" applyAlignment="1">
      <alignment horizontal="center" vertical="center"/>
    </xf>
    <xf numFmtId="38" fontId="4" fillId="0" borderId="5" xfId="23" applyFont="1" applyFill="1" applyBorder="1" applyAlignment="1">
      <alignment vertical="center"/>
    </xf>
    <xf numFmtId="38" fontId="4" fillId="0" borderId="6" xfId="23" applyFont="1" applyFill="1" applyBorder="1" applyAlignment="1">
      <alignment vertical="center"/>
    </xf>
    <xf numFmtId="193" fontId="4" fillId="0" borderId="13" xfId="23" applyNumberFormat="1" applyFont="1" applyFill="1" applyBorder="1" applyAlignment="1">
      <alignment vertical="center"/>
    </xf>
    <xf numFmtId="38" fontId="4" fillId="0" borderId="13" xfId="23" applyFont="1" applyFill="1" applyBorder="1" applyAlignment="1">
      <alignment vertical="center"/>
    </xf>
    <xf numFmtId="38" fontId="4" fillId="0" borderId="0" xfId="23" applyFont="1" applyFill="1" applyBorder="1" applyAlignment="1">
      <alignment vertical="center"/>
    </xf>
    <xf numFmtId="176" fontId="4" fillId="0" borderId="13" xfId="23" applyNumberFormat="1" applyFont="1" applyFill="1" applyBorder="1" applyAlignment="1"/>
    <xf numFmtId="176" fontId="4" fillId="0" borderId="0" xfId="23" applyNumberFormat="1" applyFont="1" applyFill="1" applyBorder="1" applyAlignment="1"/>
    <xf numFmtId="176" fontId="4" fillId="0" borderId="12" xfId="23" applyNumberFormat="1" applyFont="1" applyFill="1" applyBorder="1" applyAlignment="1"/>
    <xf numFmtId="176" fontId="4" fillId="0" borderId="10" xfId="23" applyNumberFormat="1" applyFont="1" applyFill="1" applyBorder="1" applyAlignment="1">
      <alignment vertical="center"/>
    </xf>
    <xf numFmtId="38" fontId="4" fillId="0" borderId="23" xfId="23" applyFont="1" applyFill="1" applyBorder="1" applyAlignment="1">
      <alignment horizontal="center" vertical="center"/>
    </xf>
    <xf numFmtId="176" fontId="4" fillId="0" borderId="10" xfId="23" applyNumberFormat="1" applyFont="1" applyFill="1" applyBorder="1" applyAlignment="1"/>
    <xf numFmtId="176" fontId="4" fillId="0" borderId="11" xfId="23" applyNumberFormat="1" applyFont="1" applyFill="1" applyBorder="1" applyAlignment="1"/>
    <xf numFmtId="38" fontId="25" fillId="0" borderId="3" xfId="23" applyFont="1" applyFill="1" applyBorder="1" applyAlignment="1">
      <alignment horizontal="center" vertical="center"/>
    </xf>
    <xf numFmtId="38" fontId="25" fillId="0" borderId="8" xfId="23" applyFont="1" applyFill="1" applyBorder="1" applyAlignment="1">
      <alignment horizontal="center" vertical="center"/>
    </xf>
    <xf numFmtId="38" fontId="25" fillId="0" borderId="17" xfId="23" applyFont="1" applyFill="1" applyBorder="1" applyAlignment="1">
      <alignment horizontal="center" vertical="center"/>
    </xf>
    <xf numFmtId="38" fontId="25" fillId="0" borderId="21" xfId="23" applyFont="1" applyFill="1" applyBorder="1" applyAlignment="1">
      <alignment horizontal="center" vertical="center"/>
    </xf>
    <xf numFmtId="38" fontId="25" fillId="0" borderId="2" xfId="23" applyFont="1" applyFill="1" applyBorder="1" applyAlignment="1">
      <alignment horizontal="center" vertical="center"/>
    </xf>
    <xf numFmtId="38" fontId="47" fillId="0" borderId="12" xfId="23" applyFont="1" applyFill="1" applyBorder="1" applyAlignment="1">
      <alignment vertical="center"/>
    </xf>
    <xf numFmtId="194" fontId="9" fillId="0" borderId="0" xfId="44" applyNumberFormat="1" applyFont="1" applyFill="1" applyBorder="1" applyAlignment="1">
      <alignment horizontal="right" vertical="center"/>
    </xf>
    <xf numFmtId="194" fontId="9" fillId="0" borderId="18" xfId="44" applyNumberFormat="1" applyFont="1" applyFill="1" applyBorder="1" applyAlignment="1">
      <alignment horizontal="right" vertical="center"/>
    </xf>
    <xf numFmtId="38" fontId="47" fillId="0" borderId="22" xfId="23" applyFont="1" applyFill="1" applyBorder="1" applyAlignment="1">
      <alignment vertical="center"/>
    </xf>
    <xf numFmtId="194" fontId="9" fillId="0" borderId="0" xfId="44" applyNumberFormat="1" applyFont="1" applyFill="1" applyBorder="1" applyAlignment="1">
      <alignment vertical="center"/>
    </xf>
    <xf numFmtId="38" fontId="25" fillId="0" borderId="12" xfId="23" applyFont="1" applyFill="1" applyBorder="1" applyAlignment="1">
      <alignment vertical="center"/>
    </xf>
    <xf numFmtId="194" fontId="4" fillId="0" borderId="13" xfId="44" applyNumberFormat="1" applyFont="1" applyFill="1" applyBorder="1" applyAlignment="1">
      <alignment horizontal="right"/>
    </xf>
    <xf numFmtId="194" fontId="4" fillId="0" borderId="0" xfId="44" applyNumberFormat="1" applyFont="1" applyFill="1" applyBorder="1" applyAlignment="1">
      <alignment horizontal="right"/>
    </xf>
    <xf numFmtId="194" fontId="4" fillId="0" borderId="18" xfId="44" applyNumberFormat="1" applyFont="1" applyFill="1" applyBorder="1" applyAlignment="1">
      <alignment horizontal="right" vertical="center"/>
    </xf>
    <xf numFmtId="38" fontId="25" fillId="0" borderId="22" xfId="23" applyFont="1" applyFill="1" applyBorder="1" applyAlignment="1">
      <alignment vertical="center"/>
    </xf>
    <xf numFmtId="194" fontId="4" fillId="0" borderId="13" xfId="44" applyNumberFormat="1" applyFont="1" applyFill="1" applyBorder="1"/>
    <xf numFmtId="194" fontId="4" fillId="0" borderId="0" xfId="44" applyNumberFormat="1" applyFont="1" applyFill="1" applyBorder="1"/>
    <xf numFmtId="194" fontId="4" fillId="0" borderId="0" xfId="44" applyNumberFormat="1" applyFont="1" applyFill="1" applyBorder="1" applyAlignment="1">
      <alignment horizontal="right" vertical="center"/>
    </xf>
    <xf numFmtId="194" fontId="4" fillId="0" borderId="0" xfId="44" applyNumberFormat="1" applyFont="1" applyFill="1" applyBorder="1" applyAlignment="1">
      <alignment vertical="center"/>
    </xf>
    <xf numFmtId="38" fontId="25" fillId="0" borderId="7" xfId="23" applyFont="1" applyFill="1" applyBorder="1" applyAlignment="1">
      <alignment vertical="center"/>
    </xf>
    <xf numFmtId="194" fontId="4" fillId="0" borderId="10" xfId="44" applyNumberFormat="1" applyFont="1" applyFill="1" applyBorder="1" applyAlignment="1">
      <alignment horizontal="right"/>
    </xf>
    <xf numFmtId="194" fontId="4" fillId="0" borderId="11" xfId="44" applyNumberFormat="1" applyFont="1" applyFill="1" applyBorder="1" applyAlignment="1">
      <alignment horizontal="right"/>
    </xf>
    <xf numFmtId="194" fontId="4" fillId="0" borderId="19" xfId="44" applyNumberFormat="1" applyFont="1" applyFill="1" applyBorder="1" applyAlignment="1">
      <alignment horizontal="right" vertical="center"/>
    </xf>
    <xf numFmtId="38" fontId="25" fillId="0" borderId="23" xfId="23" applyFont="1" applyFill="1" applyBorder="1" applyAlignment="1">
      <alignment vertical="center"/>
    </xf>
    <xf numFmtId="38" fontId="4" fillId="0" borderId="11" xfId="23" applyFont="1" applyFill="1" applyBorder="1" applyAlignment="1">
      <alignment vertical="center"/>
    </xf>
    <xf numFmtId="38" fontId="4" fillId="0" borderId="0" xfId="23" applyFont="1" applyFill="1" applyBorder="1" applyAlignment="1">
      <alignment horizontal="right" vertical="center"/>
    </xf>
    <xf numFmtId="176" fontId="9" fillId="0" borderId="0" xfId="23" applyNumberFormat="1" applyFont="1" applyFill="1" applyBorder="1" applyAlignment="1">
      <alignment vertical="center"/>
    </xf>
    <xf numFmtId="176" fontId="25" fillId="0" borderId="22" xfId="23" applyNumberFormat="1" applyFont="1" applyFill="1" applyBorder="1" applyAlignment="1">
      <alignment vertical="center"/>
    </xf>
    <xf numFmtId="176" fontId="4" fillId="0" borderId="6" xfId="23" applyNumberFormat="1" applyFont="1" applyFill="1" applyBorder="1" applyAlignment="1"/>
    <xf numFmtId="38" fontId="4" fillId="0" borderId="12" xfId="23" applyFont="1" applyFill="1" applyBorder="1" applyAlignment="1">
      <alignment vertical="center"/>
    </xf>
    <xf numFmtId="176" fontId="47" fillId="0" borderId="22" xfId="23" applyNumberFormat="1" applyFont="1" applyFill="1" applyBorder="1" applyAlignment="1">
      <alignment vertical="center"/>
    </xf>
    <xf numFmtId="176" fontId="4" fillId="0" borderId="22" xfId="23" applyNumberFormat="1" applyFont="1" applyFill="1" applyBorder="1" applyAlignment="1">
      <alignment vertical="center"/>
    </xf>
    <xf numFmtId="176" fontId="4" fillId="0" borderId="12" xfId="23" applyNumberFormat="1" applyFont="1" applyFill="1" applyBorder="1" applyAlignment="1">
      <alignment vertical="center"/>
    </xf>
    <xf numFmtId="176" fontId="4" fillId="0" borderId="19" xfId="23" applyNumberFormat="1" applyFont="1" applyFill="1" applyBorder="1" applyAlignment="1">
      <alignment vertical="center"/>
    </xf>
    <xf numFmtId="176" fontId="9" fillId="0" borderId="7" xfId="23" applyNumberFormat="1" applyFont="1" applyFill="1" applyBorder="1" applyAlignment="1">
      <alignment horizontal="center" vertical="center"/>
    </xf>
    <xf numFmtId="38" fontId="9" fillId="0" borderId="11" xfId="23" applyFont="1" applyFill="1" applyBorder="1" applyAlignment="1">
      <alignment vertical="center"/>
    </xf>
    <xf numFmtId="38" fontId="10" fillId="0" borderId="0" xfId="9" applyNumberFormat="1" applyAlignment="1" applyProtection="1">
      <alignment vertical="center"/>
    </xf>
    <xf numFmtId="38" fontId="4" fillId="0" borderId="11" xfId="23" applyFont="1" applyBorder="1" applyAlignment="1">
      <alignment horizontal="right"/>
    </xf>
    <xf numFmtId="38" fontId="4" fillId="0" borderId="4" xfId="23" applyFont="1" applyBorder="1" applyAlignment="1">
      <alignment horizontal="center" vertical="center"/>
    </xf>
    <xf numFmtId="38" fontId="4" fillId="0" borderId="2" xfId="23" applyFont="1" applyBorder="1" applyAlignment="1">
      <alignment horizontal="centerContinuous" vertical="center"/>
    </xf>
    <xf numFmtId="38" fontId="4" fillId="0" borderId="14" xfId="23" applyFont="1" applyBorder="1" applyAlignment="1">
      <alignment horizontal="centerContinuous" vertical="center"/>
    </xf>
    <xf numFmtId="38" fontId="4" fillId="0" borderId="3" xfId="23" applyFont="1" applyBorder="1" applyAlignment="1">
      <alignment horizontal="centerContinuous" vertical="center"/>
    </xf>
    <xf numFmtId="38" fontId="4" fillId="0" borderId="9" xfId="23" applyFont="1" applyBorder="1" applyAlignment="1">
      <alignment horizontal="center" vertical="center"/>
    </xf>
    <xf numFmtId="38" fontId="4" fillId="0" borderId="12" xfId="23" applyFont="1" applyBorder="1" applyAlignment="1">
      <alignment horizontal="left" vertical="center"/>
    </xf>
    <xf numFmtId="195" fontId="4" fillId="0" borderId="0" xfId="23" applyNumberFormat="1" applyFont="1" applyAlignment="1">
      <alignment vertical="center"/>
    </xf>
    <xf numFmtId="38" fontId="4" fillId="0" borderId="12" xfId="23" applyFont="1" applyBorder="1" applyAlignment="1">
      <alignment horizontal="center" vertical="center"/>
    </xf>
    <xf numFmtId="195" fontId="4" fillId="0" borderId="13" xfId="23" applyNumberFormat="1" applyFont="1" applyBorder="1" applyAlignment="1">
      <alignment vertical="center"/>
    </xf>
    <xf numFmtId="195" fontId="4" fillId="0" borderId="0" xfId="23" applyNumberFormat="1" applyFont="1" applyBorder="1" applyAlignment="1">
      <alignment vertical="center"/>
    </xf>
    <xf numFmtId="38" fontId="4" fillId="0" borderId="12" xfId="23" quotePrefix="1" applyFont="1" applyBorder="1" applyAlignment="1">
      <alignment horizontal="center" vertical="center"/>
    </xf>
    <xf numFmtId="195" fontId="4" fillId="0" borderId="0" xfId="23" applyNumberFormat="1" applyFont="1" applyFill="1" applyBorder="1" applyAlignment="1">
      <alignment vertical="center"/>
    </xf>
    <xf numFmtId="38" fontId="4" fillId="0" borderId="12" xfId="23" quotePrefix="1" applyFont="1" applyFill="1" applyBorder="1" applyAlignment="1">
      <alignment horizontal="center" vertical="center"/>
    </xf>
    <xf numFmtId="38" fontId="8" fillId="0" borderId="0" xfId="23" applyFont="1" applyAlignment="1">
      <alignment horizontal="right" vertical="center"/>
    </xf>
    <xf numFmtId="38" fontId="7" fillId="0" borderId="0" xfId="23" applyFont="1" applyBorder="1" applyAlignment="1">
      <alignment vertical="center"/>
    </xf>
    <xf numFmtId="38" fontId="4" fillId="0" borderId="11" xfId="23" applyFont="1" applyBorder="1" applyAlignment="1">
      <alignment horizontal="right" vertical="center"/>
    </xf>
    <xf numFmtId="38" fontId="4" fillId="0" borderId="2" xfId="23" applyFont="1" applyFill="1" applyBorder="1" applyAlignment="1">
      <alignment horizontal="center" vertical="center"/>
    </xf>
    <xf numFmtId="38" fontId="9" fillId="0" borderId="1" xfId="23" applyFont="1" applyBorder="1" applyAlignment="1">
      <alignment horizontal="center" vertical="center"/>
    </xf>
    <xf numFmtId="176" fontId="9" fillId="0" borderId="0" xfId="23" applyNumberFormat="1" applyFont="1" applyFill="1" applyAlignment="1">
      <alignment vertical="center"/>
    </xf>
    <xf numFmtId="38" fontId="4" fillId="0" borderId="12" xfId="23" applyFont="1" applyBorder="1" applyAlignment="1">
      <alignment horizontal="left" vertical="center" indent="1"/>
    </xf>
    <xf numFmtId="176" fontId="4" fillId="0" borderId="0" xfId="23" applyNumberFormat="1" applyFont="1" applyFill="1" applyAlignment="1">
      <alignment vertical="center"/>
    </xf>
    <xf numFmtId="38" fontId="4" fillId="0" borderId="12" xfId="23" applyFont="1" applyBorder="1" applyAlignment="1">
      <alignment horizontal="distributed" vertical="center" indent="1"/>
    </xf>
    <xf numFmtId="38" fontId="4" fillId="0" borderId="0" xfId="46" applyNumberFormat="1" applyFont="1" applyBorder="1"/>
    <xf numFmtId="38" fontId="4" fillId="0" borderId="0" xfId="46" applyNumberFormat="1" applyFont="1" applyFill="1" applyBorder="1"/>
    <xf numFmtId="38" fontId="9" fillId="0" borderId="12" xfId="23" applyFont="1" applyBorder="1" applyAlignment="1">
      <alignment horizontal="distributed" vertical="center" indent="1"/>
    </xf>
    <xf numFmtId="38" fontId="9" fillId="0" borderId="0" xfId="46" applyNumberFormat="1" applyFont="1" applyBorder="1"/>
    <xf numFmtId="38" fontId="9" fillId="0" borderId="0" xfId="46" applyNumberFormat="1" applyFont="1" applyFill="1" applyBorder="1"/>
    <xf numFmtId="38" fontId="4" fillId="0" borderId="7" xfId="23" applyFont="1" applyBorder="1" applyAlignment="1">
      <alignment horizontal="distributed" vertical="center" indent="1"/>
    </xf>
    <xf numFmtId="38" fontId="4" fillId="0" borderId="11" xfId="46" applyNumberFormat="1" applyFont="1" applyBorder="1"/>
    <xf numFmtId="38" fontId="4" fillId="0" borderId="11" xfId="46" applyNumberFormat="1" applyFont="1" applyFill="1" applyBorder="1"/>
    <xf numFmtId="0" fontId="4" fillId="0" borderId="0" xfId="47" applyFont="1"/>
    <xf numFmtId="0" fontId="7" fillId="0" borderId="0" xfId="47" applyFont="1" applyAlignment="1">
      <alignment vertical="center"/>
    </xf>
    <xf numFmtId="0" fontId="4" fillId="0" borderId="11" xfId="47" applyFont="1" applyBorder="1"/>
    <xf numFmtId="0" fontId="4" fillId="0" borderId="11" xfId="47" applyFont="1" applyBorder="1" applyAlignment="1">
      <alignment horizontal="right"/>
    </xf>
    <xf numFmtId="0" fontId="4" fillId="0" borderId="11" xfId="47" applyFont="1" applyBorder="1" applyAlignment="1">
      <alignment horizontal="center" vertical="center" wrapText="1"/>
    </xf>
    <xf numFmtId="0" fontId="4" fillId="0" borderId="8" xfId="47" applyFont="1" applyBorder="1" applyAlignment="1">
      <alignment horizontal="left" vertical="center"/>
    </xf>
    <xf numFmtId="0" fontId="4" fillId="0" borderId="8" xfId="47" applyFont="1" applyBorder="1" applyAlignment="1">
      <alignment horizontal="center" vertical="center"/>
    </xf>
    <xf numFmtId="0" fontId="4" fillId="0" borderId="11" xfId="47" applyFont="1" applyBorder="1" applyAlignment="1">
      <alignment horizontal="center" vertical="center"/>
    </xf>
    <xf numFmtId="0" fontId="4" fillId="0" borderId="0" xfId="47" applyFont="1" applyAlignment="1">
      <alignment vertical="center"/>
    </xf>
    <xf numFmtId="181" fontId="4" fillId="0" borderId="5" xfId="47" applyNumberFormat="1" applyFont="1" applyBorder="1" applyAlignment="1">
      <alignment horizontal="center" vertical="center"/>
    </xf>
    <xf numFmtId="0" fontId="4" fillId="0" borderId="0" xfId="47" applyFont="1" applyBorder="1" applyAlignment="1">
      <alignment horizontal="center" vertical="center"/>
    </xf>
    <xf numFmtId="181" fontId="4" fillId="0" borderId="0" xfId="47" applyNumberFormat="1" applyFont="1" applyBorder="1" applyAlignment="1">
      <alignment horizontal="center" vertical="center"/>
    </xf>
    <xf numFmtId="0" fontId="4" fillId="0" borderId="0" xfId="47" applyFont="1" applyAlignment="1">
      <alignment horizontal="center" vertical="center"/>
    </xf>
    <xf numFmtId="181" fontId="4" fillId="0" borderId="13" xfId="47" applyNumberFormat="1" applyFont="1" applyBorder="1" applyAlignment="1">
      <alignment horizontal="center" vertical="center"/>
    </xf>
    <xf numFmtId="181" fontId="4" fillId="0" borderId="0" xfId="47" applyNumberFormat="1" applyFont="1" applyAlignment="1">
      <alignment horizontal="center" vertical="center"/>
    </xf>
    <xf numFmtId="2" fontId="4" fillId="0" borderId="0" xfId="47" applyNumberFormat="1" applyFont="1" applyAlignment="1">
      <alignment horizontal="center" vertical="center"/>
    </xf>
    <xf numFmtId="0" fontId="4" fillId="0" borderId="0" xfId="47" quotePrefix="1" applyFont="1" applyBorder="1" applyAlignment="1">
      <alignment horizontal="center" vertical="center"/>
    </xf>
    <xf numFmtId="0" fontId="4" fillId="0" borderId="12" xfId="47" quotePrefix="1" applyFont="1" applyBorder="1" applyAlignment="1">
      <alignment horizontal="center" vertical="center"/>
    </xf>
    <xf numFmtId="0" fontId="4" fillId="0" borderId="12" xfId="47" quotePrefix="1" applyFont="1" applyFill="1" applyBorder="1" applyAlignment="1">
      <alignment horizontal="center" vertical="center"/>
    </xf>
    <xf numFmtId="181" fontId="4" fillId="0" borderId="0" xfId="47" applyNumberFormat="1" applyFont="1" applyFill="1" applyBorder="1" applyAlignment="1">
      <alignment horizontal="center" vertical="center"/>
    </xf>
    <xf numFmtId="0" fontId="4" fillId="0" borderId="0" xfId="47" applyFont="1" applyFill="1" applyBorder="1" applyAlignment="1">
      <alignment horizontal="center" vertical="center"/>
    </xf>
    <xf numFmtId="0" fontId="4" fillId="0" borderId="7" xfId="47" quotePrefix="1" applyFont="1" applyFill="1" applyBorder="1" applyAlignment="1">
      <alignment horizontal="center" vertical="center"/>
    </xf>
    <xf numFmtId="0" fontId="4" fillId="0" borderId="0" xfId="47" applyFont="1" applyAlignment="1">
      <alignment horizontal="left" vertical="center" wrapText="1"/>
    </xf>
    <xf numFmtId="0" fontId="4" fillId="0" borderId="0" xfId="47" applyFont="1" applyAlignment="1">
      <alignment horizontal="right" vertical="center"/>
    </xf>
    <xf numFmtId="2" fontId="2" fillId="0" borderId="0" xfId="47" applyNumberFormat="1" applyBorder="1"/>
    <xf numFmtId="0" fontId="10" fillId="0" borderId="0" xfId="9" applyFill="1" applyAlignment="1" applyProtection="1">
      <alignment vertical="center"/>
    </xf>
    <xf numFmtId="0" fontId="24" fillId="0" borderId="0" xfId="47" applyFont="1" applyFill="1" applyAlignment="1">
      <alignment vertical="center"/>
    </xf>
    <xf numFmtId="0" fontId="7" fillId="0" borderId="0" xfId="47" applyFont="1" applyFill="1" applyAlignment="1">
      <alignment vertical="center"/>
    </xf>
    <xf numFmtId="0" fontId="4" fillId="0" borderId="11" xfId="47" applyFont="1" applyFill="1" applyBorder="1" applyAlignment="1">
      <alignment vertical="center"/>
    </xf>
    <xf numFmtId="0" fontId="4" fillId="0" borderId="11" xfId="47" applyFont="1" applyFill="1" applyBorder="1" applyAlignment="1">
      <alignment horizontal="right"/>
    </xf>
    <xf numFmtId="0" fontId="4" fillId="0" borderId="0" xfId="47" applyFont="1" applyFill="1" applyAlignment="1">
      <alignment vertical="center"/>
    </xf>
    <xf numFmtId="0" fontId="4" fillId="0" borderId="0" xfId="47" applyFont="1" applyFill="1" applyBorder="1" applyAlignment="1">
      <alignment vertical="center"/>
    </xf>
    <xf numFmtId="0" fontId="4" fillId="0" borderId="8" xfId="47" applyFont="1" applyFill="1" applyBorder="1" applyAlignment="1">
      <alignment horizontal="center" vertical="center"/>
    </xf>
    <xf numFmtId="0" fontId="4" fillId="0" borderId="2" xfId="47" applyFont="1" applyFill="1" applyBorder="1" applyAlignment="1">
      <alignment horizontal="center" vertical="center"/>
    </xf>
    <xf numFmtId="0" fontId="4" fillId="0" borderId="0" xfId="47" applyFont="1" applyFill="1" applyAlignment="1">
      <alignment horizontal="left" vertical="center"/>
    </xf>
    <xf numFmtId="41" fontId="9" fillId="0" borderId="5" xfId="47" applyNumberFormat="1" applyFont="1" applyFill="1" applyBorder="1" applyAlignment="1">
      <alignment horizontal="center" vertical="center"/>
    </xf>
    <xf numFmtId="41" fontId="4" fillId="0" borderId="0" xfId="47" applyNumberFormat="1" applyFont="1" applyFill="1" applyBorder="1" applyAlignment="1">
      <alignment horizontal="center" vertical="center"/>
    </xf>
    <xf numFmtId="43" fontId="4" fillId="0" borderId="6" xfId="47" applyNumberFormat="1" applyFont="1" applyFill="1" applyBorder="1" applyAlignment="1">
      <alignment horizontal="center" vertical="center"/>
    </xf>
    <xf numFmtId="41" fontId="4" fillId="0" borderId="6" xfId="47" applyNumberFormat="1" applyFont="1" applyFill="1" applyBorder="1" applyAlignment="1">
      <alignment horizontal="center" vertical="center"/>
    </xf>
    <xf numFmtId="43" fontId="4" fillId="0" borderId="0" xfId="47" applyNumberFormat="1" applyFont="1" applyFill="1" applyBorder="1" applyAlignment="1">
      <alignment horizontal="center" vertical="center"/>
    </xf>
    <xf numFmtId="41" fontId="4" fillId="0" borderId="0" xfId="47" applyNumberFormat="1" applyFont="1" applyFill="1" applyAlignment="1">
      <alignment vertical="center"/>
    </xf>
    <xf numFmtId="43" fontId="4" fillId="0" borderId="6" xfId="47" applyNumberFormat="1" applyFont="1" applyFill="1" applyBorder="1" applyAlignment="1">
      <alignment horizontal="right" vertical="center"/>
    </xf>
    <xf numFmtId="0" fontId="4" fillId="0" borderId="0" xfId="47" applyFont="1" applyFill="1" applyAlignment="1">
      <alignment horizontal="center" vertical="center"/>
    </xf>
    <xf numFmtId="41" fontId="9" fillId="0" borderId="13" xfId="47" applyNumberFormat="1" applyFont="1" applyFill="1" applyBorder="1" applyAlignment="1">
      <alignment horizontal="center" vertical="center"/>
    </xf>
    <xf numFmtId="43" fontId="4" fillId="0" borderId="0" xfId="47" applyNumberFormat="1" applyFont="1" applyFill="1" applyBorder="1" applyAlignment="1">
      <alignment horizontal="right" vertical="center"/>
    </xf>
    <xf numFmtId="41" fontId="4" fillId="0" borderId="0" xfId="47" applyNumberFormat="1" applyFont="1" applyFill="1" applyBorder="1" applyAlignment="1">
      <alignment vertical="center"/>
    </xf>
    <xf numFmtId="0" fontId="4" fillId="0" borderId="12" xfId="47" applyFont="1" applyFill="1" applyBorder="1" applyAlignment="1">
      <alignment horizontal="center" vertical="center"/>
    </xf>
    <xf numFmtId="41" fontId="9" fillId="0" borderId="0" xfId="47" applyNumberFormat="1" applyFont="1" applyFill="1" applyBorder="1" applyAlignment="1">
      <alignment horizontal="center" vertical="center"/>
    </xf>
    <xf numFmtId="41" fontId="9" fillId="0" borderId="11" xfId="47" applyNumberFormat="1" applyFont="1" applyFill="1" applyBorder="1" applyAlignment="1">
      <alignment horizontal="center" vertical="center"/>
    </xf>
    <xf numFmtId="41" fontId="4" fillId="0" borderId="11" xfId="47" applyNumberFormat="1" applyFont="1" applyFill="1" applyBorder="1" applyAlignment="1">
      <alignment horizontal="center" vertical="center"/>
    </xf>
    <xf numFmtId="43" fontId="4" fillId="0" borderId="11" xfId="47" applyNumberFormat="1" applyFont="1" applyFill="1" applyBorder="1" applyAlignment="1">
      <alignment horizontal="center" vertical="center"/>
    </xf>
    <xf numFmtId="41" fontId="4" fillId="0" borderId="11" xfId="47" applyNumberFormat="1" applyFont="1" applyFill="1" applyBorder="1" applyAlignment="1">
      <alignment vertical="center"/>
    </xf>
    <xf numFmtId="43" fontId="4" fillId="0" borderId="11" xfId="47" applyNumberFormat="1" applyFont="1" applyFill="1" applyBorder="1" applyAlignment="1">
      <alignment horizontal="right" vertical="center"/>
    </xf>
    <xf numFmtId="0" fontId="4" fillId="0" borderId="0" xfId="47" applyFont="1" applyFill="1" applyAlignment="1">
      <alignment horizontal="right" vertical="center"/>
    </xf>
    <xf numFmtId="0" fontId="8" fillId="0" borderId="0" xfId="47" applyFont="1" applyFill="1" applyAlignment="1">
      <alignment vertical="center"/>
    </xf>
    <xf numFmtId="0" fontId="2" fillId="0" borderId="0" xfId="41"/>
    <xf numFmtId="0" fontId="4" fillId="0" borderId="0" xfId="41" applyFont="1" applyAlignment="1">
      <alignment horizontal="right"/>
    </xf>
    <xf numFmtId="0" fontId="4" fillId="0" borderId="3" xfId="41" applyFont="1" applyBorder="1" applyAlignment="1">
      <alignment horizontal="center" vertical="center"/>
    </xf>
    <xf numFmtId="0" fontId="4" fillId="0" borderId="8" xfId="41" applyFont="1" applyBorder="1" applyAlignment="1">
      <alignment horizontal="center" vertical="center"/>
    </xf>
    <xf numFmtId="0" fontId="4" fillId="0" borderId="14" xfId="41" applyFont="1" applyBorder="1" applyAlignment="1">
      <alignment horizontal="center" vertical="center"/>
    </xf>
    <xf numFmtId="0" fontId="46" fillId="0" borderId="0" xfId="41" applyFont="1" applyAlignment="1">
      <alignment horizontal="center" vertical="center"/>
    </xf>
    <xf numFmtId="0" fontId="4" fillId="0" borderId="12" xfId="41" applyFont="1" applyBorder="1" applyAlignment="1">
      <alignment horizontal="center" vertical="center"/>
    </xf>
    <xf numFmtId="0" fontId="46" fillId="0" borderId="0" xfId="41" applyFont="1" applyAlignment="1">
      <alignment vertical="center"/>
    </xf>
    <xf numFmtId="0" fontId="4" fillId="0" borderId="7" xfId="41" applyFont="1" applyBorder="1" applyAlignment="1">
      <alignment horizontal="center" vertical="center"/>
    </xf>
    <xf numFmtId="0" fontId="4" fillId="0" borderId="0" xfId="41" applyFont="1" applyAlignment="1">
      <alignment horizontal="right" vertical="center"/>
    </xf>
    <xf numFmtId="38" fontId="4" fillId="0" borderId="0" xfId="23" applyFont="1" applyBorder="1" applyAlignment="1">
      <alignment horizontal="right"/>
    </xf>
    <xf numFmtId="38" fontId="4" fillId="0" borderId="7" xfId="23" applyFont="1" applyBorder="1" applyAlignment="1">
      <alignment horizontal="left" vertical="center"/>
    </xf>
    <xf numFmtId="0" fontId="27" fillId="0" borderId="0" xfId="30" applyAlignment="1" applyProtection="1"/>
    <xf numFmtId="0" fontId="2" fillId="0" borderId="0" xfId="1" applyFont="1">
      <alignment vertical="center"/>
    </xf>
    <xf numFmtId="0" fontId="10" fillId="0" borderId="0" xfId="9" applyFont="1" applyAlignment="1" applyProtection="1">
      <alignment vertical="center"/>
    </xf>
    <xf numFmtId="49" fontId="10" fillId="0" borderId="0" xfId="22" applyNumberFormat="1" applyFont="1" applyAlignment="1" applyProtection="1">
      <alignment vertical="center"/>
    </xf>
    <xf numFmtId="0" fontId="2" fillId="0" borderId="0" xfId="1" applyFont="1" applyAlignment="1"/>
    <xf numFmtId="0" fontId="27" fillId="0" borderId="0" xfId="30" applyFill="1" applyAlignment="1" applyProtection="1"/>
    <xf numFmtId="38" fontId="27" fillId="0" borderId="0" xfId="30" applyNumberFormat="1" applyFill="1" applyBorder="1" applyAlignment="1" applyProtection="1">
      <alignment vertical="center"/>
    </xf>
    <xf numFmtId="0" fontId="6" fillId="0" borderId="0" xfId="40" applyFont="1" applyAlignment="1">
      <alignment horizontal="center" vertical="top"/>
    </xf>
    <xf numFmtId="0" fontId="4" fillId="0" borderId="4" xfId="40" applyFont="1" applyBorder="1" applyAlignment="1">
      <alignment horizontal="center" vertical="center"/>
    </xf>
    <xf numFmtId="0" fontId="4" fillId="0" borderId="9" xfId="40" applyFont="1" applyBorder="1" applyAlignment="1">
      <alignment horizontal="center" vertical="center"/>
    </xf>
    <xf numFmtId="0" fontId="4" fillId="0" borderId="8" xfId="40" applyFont="1" applyBorder="1" applyAlignment="1">
      <alignment horizontal="center" vertical="center"/>
    </xf>
    <xf numFmtId="0" fontId="2" fillId="0" borderId="8" xfId="40" applyBorder="1" applyAlignment="1">
      <alignment horizontal="center" vertical="center"/>
    </xf>
    <xf numFmtId="58" fontId="4" fillId="0" borderId="11" xfId="42" applyNumberFormat="1" applyFont="1" applyFill="1" applyBorder="1" applyAlignment="1">
      <alignment horizontal="left" indent="1"/>
    </xf>
    <xf numFmtId="0" fontId="2" fillId="0" borderId="11" xfId="42" applyFill="1" applyBorder="1" applyAlignment="1">
      <alignment horizontal="left" indent="1"/>
    </xf>
    <xf numFmtId="0" fontId="4" fillId="0" borderId="1" xfId="42" applyFont="1" applyFill="1" applyBorder="1" applyAlignment="1">
      <alignment horizontal="center" vertical="center"/>
    </xf>
    <xf numFmtId="0" fontId="2" fillId="0" borderId="7" xfId="42" applyFill="1" applyBorder="1" applyAlignment="1">
      <alignment horizontal="center" vertical="center"/>
    </xf>
    <xf numFmtId="0" fontId="4" fillId="0" borderId="4" xfId="42" applyFont="1" applyFill="1" applyBorder="1" applyAlignment="1">
      <alignment horizontal="center" vertical="center"/>
    </xf>
    <xf numFmtId="0" fontId="2" fillId="0" borderId="9" xfId="42" applyFill="1" applyBorder="1" applyAlignment="1">
      <alignment horizontal="center" vertical="center"/>
    </xf>
    <xf numFmtId="58" fontId="4" fillId="0" borderId="11" xfId="23" applyNumberFormat="1" applyFont="1" applyFill="1" applyBorder="1" applyAlignment="1">
      <alignment horizontal="left" indent="1"/>
    </xf>
    <xf numFmtId="0" fontId="4" fillId="0" borderId="11" xfId="42" applyNumberFormat="1" applyFont="1" applyFill="1" applyBorder="1" applyAlignment="1">
      <alignment horizontal="left" indent="1"/>
    </xf>
    <xf numFmtId="38" fontId="4" fillId="0" borderId="0" xfId="23" applyFont="1" applyFill="1" applyBorder="1" applyAlignment="1">
      <alignment horizontal="center" vertical="center" wrapText="1"/>
    </xf>
    <xf numFmtId="38" fontId="4" fillId="0" borderId="0" xfId="23" applyFont="1" applyFill="1" applyBorder="1" applyAlignment="1">
      <alignment horizontal="center" vertical="center"/>
    </xf>
    <xf numFmtId="182" fontId="4" fillId="0" borderId="11" xfId="23" applyNumberFormat="1" applyFont="1" applyFill="1" applyBorder="1" applyAlignment="1">
      <alignment horizontal="left" indent="1"/>
    </xf>
    <xf numFmtId="38" fontId="4" fillId="0" borderId="5" xfId="23" applyFont="1" applyBorder="1" applyAlignment="1">
      <alignment horizontal="center" vertical="center"/>
    </xf>
    <xf numFmtId="0" fontId="2" fillId="0" borderId="10" xfId="45" applyBorder="1" applyAlignment="1">
      <alignment horizontal="center" vertical="center"/>
    </xf>
    <xf numFmtId="38" fontId="8" fillId="0" borderId="6" xfId="23" applyFont="1" applyBorder="1" applyAlignment="1">
      <alignment horizontal="left" vertical="center"/>
    </xf>
    <xf numFmtId="0" fontId="35" fillId="0" borderId="6" xfId="45" applyFont="1" applyBorder="1" applyAlignment="1">
      <alignment horizontal="left" vertical="center"/>
    </xf>
    <xf numFmtId="0" fontId="46" fillId="0" borderId="6" xfId="47" applyFont="1" applyBorder="1" applyAlignment="1">
      <alignment vertical="center" wrapText="1"/>
    </xf>
    <xf numFmtId="0" fontId="4" fillId="0" borderId="0" xfId="47" applyFont="1" applyFill="1" applyAlignment="1">
      <alignment vertical="center" wrapText="1"/>
    </xf>
    <xf numFmtId="0" fontId="4" fillId="0" borderId="1" xfId="47" applyFont="1" applyFill="1" applyBorder="1" applyAlignment="1">
      <alignment horizontal="center" vertical="center"/>
    </xf>
    <xf numFmtId="0" fontId="2" fillId="0" borderId="7" xfId="47" applyFill="1" applyBorder="1" applyAlignment="1">
      <alignment horizontal="center" vertical="center"/>
    </xf>
    <xf numFmtId="0" fontId="4" fillId="0" borderId="4" xfId="47" applyFont="1" applyFill="1" applyBorder="1" applyAlignment="1">
      <alignment horizontal="center" vertical="center"/>
    </xf>
    <xf numFmtId="0" fontId="2" fillId="0" borderId="9" xfId="47" applyFill="1" applyBorder="1" applyAlignment="1">
      <alignment horizontal="center" vertical="center"/>
    </xf>
    <xf numFmtId="0" fontId="4" fillId="0" borderId="8" xfId="47" applyFont="1" applyFill="1" applyBorder="1" applyAlignment="1">
      <alignment horizontal="center" vertical="center"/>
    </xf>
    <xf numFmtId="0" fontId="4" fillId="0" borderId="2" xfId="47" applyFont="1" applyFill="1" applyBorder="1" applyAlignment="1">
      <alignment horizontal="center" vertical="center"/>
    </xf>
    <xf numFmtId="38" fontId="4" fillId="0" borderId="4" xfId="23" applyFont="1" applyBorder="1" applyAlignment="1">
      <alignment horizontal="center" vertical="center"/>
    </xf>
    <xf numFmtId="38" fontId="4" fillId="0" borderId="9" xfId="23" applyFont="1" applyBorder="1" applyAlignment="1">
      <alignment horizontal="center" vertical="center"/>
    </xf>
    <xf numFmtId="0" fontId="11" fillId="0" borderId="10" xfId="41" applyFont="1" applyBorder="1" applyAlignment="1">
      <alignment horizontal="center" vertical="center"/>
    </xf>
    <xf numFmtId="0" fontId="6" fillId="0" borderId="0" xfId="1" applyFont="1" applyAlignment="1">
      <alignment horizontal="center" vertical="top"/>
    </xf>
    <xf numFmtId="182" fontId="4" fillId="0" borderId="11" xfId="1" applyNumberFormat="1" applyFont="1" applyBorder="1" applyAlignment="1">
      <alignment horizontal="left" indent="1"/>
    </xf>
    <xf numFmtId="0" fontId="4" fillId="0" borderId="2" xfId="31" applyFont="1" applyBorder="1" applyAlignment="1">
      <alignment horizontal="center" vertical="center"/>
    </xf>
    <xf numFmtId="0" fontId="4" fillId="0" borderId="3" xfId="31" applyFont="1" applyBorder="1" applyAlignment="1">
      <alignment horizontal="center" vertical="center"/>
    </xf>
    <xf numFmtId="0" fontId="4" fillId="0" borderId="14" xfId="31" applyFont="1" applyBorder="1" applyAlignment="1">
      <alignment horizontal="center" vertical="center"/>
    </xf>
    <xf numFmtId="0" fontId="8" fillId="0" borderId="0" xfId="31" applyFont="1" applyBorder="1" applyAlignment="1">
      <alignment vertical="top" wrapText="1"/>
    </xf>
    <xf numFmtId="0" fontId="4" fillId="0" borderId="1" xfId="33" applyFont="1" applyBorder="1" applyAlignment="1">
      <alignment horizontal="center" vertical="center"/>
    </xf>
    <xf numFmtId="0" fontId="4" fillId="0" borderId="7" xfId="33" applyFont="1" applyBorder="1" applyAlignment="1">
      <alignment horizontal="center" vertical="center"/>
    </xf>
    <xf numFmtId="0" fontId="4" fillId="0" borderId="5" xfId="33" applyFont="1" applyBorder="1" applyAlignment="1">
      <alignment horizontal="center" vertical="center"/>
    </xf>
    <xf numFmtId="0" fontId="4" fillId="0" borderId="5" xfId="33" applyFont="1" applyBorder="1" applyAlignment="1">
      <alignment vertical="center" wrapText="1"/>
    </xf>
    <xf numFmtId="0" fontId="4" fillId="0" borderId="10" xfId="33" applyFont="1" applyBorder="1" applyAlignment="1">
      <alignment vertical="center" wrapText="1"/>
    </xf>
    <xf numFmtId="38" fontId="4" fillId="0" borderId="1" xfId="23" applyFont="1" applyBorder="1" applyAlignment="1">
      <alignment horizontal="center" vertical="center"/>
    </xf>
    <xf numFmtId="0" fontId="2" fillId="0" borderId="7" xfId="34" applyBorder="1" applyAlignment="1">
      <alignment horizontal="center" vertical="center"/>
    </xf>
    <xf numFmtId="38" fontId="4" fillId="0" borderId="2" xfId="23" applyFont="1" applyBorder="1" applyAlignment="1">
      <alignment horizontal="center" vertical="center"/>
    </xf>
    <xf numFmtId="38" fontId="4" fillId="0" borderId="14" xfId="23" applyFont="1" applyBorder="1" applyAlignment="1">
      <alignment horizontal="center" vertical="center"/>
    </xf>
    <xf numFmtId="38" fontId="4" fillId="0" borderId="3" xfId="23" applyFont="1" applyBorder="1" applyAlignment="1">
      <alignment horizontal="center" vertical="center"/>
    </xf>
    <xf numFmtId="38" fontId="4" fillId="0" borderId="0" xfId="23" applyFont="1" applyAlignment="1">
      <alignment vertical="center" wrapText="1"/>
    </xf>
    <xf numFmtId="0" fontId="2" fillId="0" borderId="7" xfId="35" applyBorder="1" applyAlignment="1">
      <alignment horizontal="center" vertical="center"/>
    </xf>
    <xf numFmtId="38" fontId="4" fillId="0" borderId="8" xfId="23" applyFont="1" applyBorder="1" applyAlignment="1">
      <alignment horizontal="center" vertical="center"/>
    </xf>
    <xf numFmtId="38" fontId="4" fillId="0" borderId="11" xfId="23" applyFont="1" applyBorder="1" applyAlignment="1">
      <alignment horizontal="right" vertical="center"/>
    </xf>
    <xf numFmtId="38" fontId="4" fillId="0" borderId="14" xfId="23" applyFont="1" applyBorder="1" applyAlignment="1">
      <alignment horizontal="distributed" vertical="center" indent="4"/>
    </xf>
    <xf numFmtId="38" fontId="4" fillId="0" borderId="3" xfId="23" applyFont="1" applyBorder="1" applyAlignment="1">
      <alignment horizontal="distributed" vertical="center" indent="4"/>
    </xf>
    <xf numFmtId="38" fontId="4" fillId="0" borderId="6" xfId="23" applyFont="1" applyBorder="1" applyAlignment="1">
      <alignment horizontal="left" vertical="top"/>
    </xf>
    <xf numFmtId="38" fontId="4" fillId="0" borderId="3" xfId="23" applyFont="1" applyBorder="1" applyAlignment="1">
      <alignment vertical="distributed" textRotation="255" indent="6"/>
    </xf>
    <xf numFmtId="38" fontId="4" fillId="0" borderId="8" xfId="23" applyFont="1" applyBorder="1" applyAlignment="1">
      <alignment vertical="distributed" textRotation="255" indent="5"/>
    </xf>
    <xf numFmtId="176" fontId="4" fillId="0" borderId="8" xfId="23" applyNumberFormat="1" applyFont="1" applyBorder="1" applyAlignment="1">
      <alignment horizontal="center" vertical="distributed" textRotation="255" indent="2"/>
    </xf>
    <xf numFmtId="176" fontId="4" fillId="0" borderId="8" xfId="23" applyNumberFormat="1" applyFont="1" applyBorder="1" applyAlignment="1">
      <alignment vertical="distributed" textRotation="255" indent="3"/>
    </xf>
    <xf numFmtId="38" fontId="4" fillId="0" borderId="8" xfId="23" applyFont="1" applyBorder="1" applyAlignment="1">
      <alignment horizontal="distributed" vertical="center" indent="4"/>
    </xf>
    <xf numFmtId="49" fontId="32" fillId="0" borderId="0" xfId="39" applyNumberFormat="1" applyFont="1" applyFill="1" applyBorder="1" applyAlignment="1">
      <alignment horizontal="center" vertical="center"/>
    </xf>
    <xf numFmtId="49" fontId="32" fillId="0" borderId="12" xfId="39" applyNumberFormat="1" applyFont="1" applyFill="1" applyBorder="1" applyAlignment="1">
      <alignment horizontal="center" vertical="center"/>
    </xf>
    <xf numFmtId="182" fontId="31" fillId="0" borderId="11" xfId="39" applyNumberFormat="1" applyFont="1" applyFill="1" applyBorder="1" applyAlignment="1">
      <alignment horizontal="left" indent="1"/>
    </xf>
    <xf numFmtId="49" fontId="29" fillId="0" borderId="14" xfId="39" applyNumberFormat="1" applyFont="1" applyFill="1" applyBorder="1" applyAlignment="1">
      <alignment horizontal="center" vertical="center" justifyLastLine="1"/>
    </xf>
    <xf numFmtId="0" fontId="29" fillId="0" borderId="2" xfId="36" applyFont="1" applyBorder="1" applyAlignment="1">
      <alignment horizontal="center" vertical="center"/>
    </xf>
    <xf numFmtId="0" fontId="29" fillId="0" borderId="14" xfId="36" applyFont="1" applyBorder="1" applyAlignment="1">
      <alignment horizontal="center" vertical="center"/>
    </xf>
    <xf numFmtId="49" fontId="29" fillId="0" borderId="0" xfId="39" applyNumberFormat="1" applyFont="1" applyFill="1" applyBorder="1" applyAlignment="1">
      <alignment horizontal="center" vertical="top" wrapText="1"/>
    </xf>
    <xf numFmtId="49" fontId="29" fillId="0" borderId="12" xfId="39" applyNumberFormat="1" applyFont="1" applyFill="1" applyBorder="1" applyAlignment="1">
      <alignment horizontal="center" vertical="top" wrapText="1"/>
    </xf>
    <xf numFmtId="49" fontId="29" fillId="0" borderId="2" xfId="39" applyNumberFormat="1" applyFont="1" applyFill="1" applyBorder="1" applyAlignment="1">
      <alignment horizontal="center" vertical="center" justifyLastLine="1"/>
    </xf>
    <xf numFmtId="49" fontId="29" fillId="0" borderId="3" xfId="39" applyNumberFormat="1" applyFont="1" applyFill="1" applyBorder="1" applyAlignment="1">
      <alignment horizontal="center" vertical="center" justifyLastLine="1"/>
    </xf>
    <xf numFmtId="49" fontId="29" fillId="0" borderId="11" xfId="39" applyNumberFormat="1" applyFont="1" applyBorder="1" applyAlignment="1">
      <alignment horizontal="center" vertical="top" wrapText="1"/>
    </xf>
    <xf numFmtId="49" fontId="29" fillId="0" borderId="7" xfId="39" applyNumberFormat="1" applyFont="1" applyBorder="1" applyAlignment="1">
      <alignment horizontal="center" vertical="top" wrapText="1"/>
    </xf>
    <xf numFmtId="0" fontId="4" fillId="0" borderId="1" xfId="37" applyFont="1" applyBorder="1" applyAlignment="1">
      <alignment horizontal="center" vertical="center"/>
    </xf>
    <xf numFmtId="0" fontId="4" fillId="0" borderId="7" xfId="37" applyFont="1" applyBorder="1" applyAlignment="1">
      <alignment vertical="center"/>
    </xf>
    <xf numFmtId="58" fontId="4" fillId="0" borderId="8" xfId="37" applyNumberFormat="1" applyFont="1" applyBorder="1" applyAlignment="1">
      <alignment horizontal="center" vertical="center"/>
    </xf>
    <xf numFmtId="0" fontId="4" fillId="0" borderId="2" xfId="37" applyFont="1" applyBorder="1" applyAlignment="1">
      <alignment horizontal="center" vertical="center" wrapText="1"/>
    </xf>
    <xf numFmtId="0" fontId="4" fillId="0" borderId="2" xfId="37" applyFont="1" applyBorder="1" applyAlignment="1">
      <alignment horizontal="center" vertical="center"/>
    </xf>
    <xf numFmtId="0" fontId="4" fillId="0" borderId="6" xfId="37" applyFont="1" applyBorder="1" applyAlignment="1">
      <alignment horizontal="center" vertical="center" wrapText="1"/>
    </xf>
    <xf numFmtId="0" fontId="4" fillId="0" borderId="11" xfId="37" applyFont="1" applyBorder="1" applyAlignment="1">
      <alignment horizontal="center" vertical="center"/>
    </xf>
    <xf numFmtId="0" fontId="4" fillId="0" borderId="8" xfId="37" applyFont="1" applyBorder="1" applyAlignment="1">
      <alignment horizontal="center" vertical="center"/>
    </xf>
  </cellXfs>
  <cellStyles count="48">
    <cellStyle name="Calc Currency (0)" xfId="15"/>
    <cellStyle name="Header1" xfId="16"/>
    <cellStyle name="Header2" xfId="17"/>
    <cellStyle name="Normal_#18-Internet" xfId="18"/>
    <cellStyle name="パーセント 2" xfId="14"/>
    <cellStyle name="パーセント 3" xfId="29"/>
    <cellStyle name="ハイパーリンク" xfId="30" builtinId="8"/>
    <cellStyle name="ハイパーリンク 10" xfId="28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5"/>
    <cellStyle name="ハイパーリンク 9" xfId="26"/>
    <cellStyle name="桁区切り 2" xfId="2"/>
    <cellStyle name="桁区切り 2 2" xfId="4"/>
    <cellStyle name="桁区切り 2 2 2" xfId="8"/>
    <cellStyle name="桁区切り 3" xfId="5"/>
    <cellStyle name="桁区切り 4" xfId="23"/>
    <cellStyle name="通貨 2" xfId="27"/>
    <cellStyle name="標準" xfId="0" builtinId="0"/>
    <cellStyle name="標準 2" xfId="1"/>
    <cellStyle name="標準 2 2" xfId="7"/>
    <cellStyle name="標準 3" xfId="6"/>
    <cellStyle name="標準 3 2" xfId="21"/>
    <cellStyle name="標準 4" xfId="10"/>
    <cellStyle name="標準 5" xfId="11"/>
    <cellStyle name="標準 6" xfId="19"/>
    <cellStyle name="標準 7" xfId="20"/>
    <cellStyle name="標準_【35】2-15. 人口集中地区（DID）の人口・面積、2-16常住人口、昼間人口" xfId="31"/>
    <cellStyle name="標準_2-1.人口の推移" xfId="40"/>
    <cellStyle name="標準_2-11.婚姻と離婚、2-12.国籍別" xfId="41"/>
    <cellStyle name="標準_2-14. 越谷市の人口の推移" xfId="32"/>
    <cellStyle name="標準_2-16. 常住人口と昼間人口の推移" xfId="33"/>
    <cellStyle name="標準_2-17. 流出人口" xfId="34"/>
    <cellStyle name="標準_2-18. 流入人口" xfId="35"/>
    <cellStyle name="標準_2-2、2-3、2-4" xfId="42"/>
    <cellStyle name="標準_2-20. 労働力状態別、年齢5歳階級別、男女別15歳以上人口" xfId="36"/>
    <cellStyle name="標準_2-21. 年齢(5歳階級)、2-22. 男女別高齢単身者数" xfId="37"/>
    <cellStyle name="標準_2-23. 住宅の建て方別世帯数、世帯人員及び1世帯当り室数、2-24産業別・・・" xfId="38"/>
    <cellStyle name="標準_2-5.年齢各歳別男女別人口" xfId="43"/>
    <cellStyle name="標準_2-6.町(丁)字別人口・世帯数" xfId="44"/>
    <cellStyle name="標準_2-7.自然増・社会増の推移" xfId="45"/>
    <cellStyle name="標準_2-8. 都道府県別転入者数" xfId="46"/>
    <cellStyle name="標準_2-9、2-10" xfId="47"/>
    <cellStyle name="標準_JB16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tabSelected="1" zoomScale="110" workbookViewId="0"/>
  </sheetViews>
  <sheetFormatPr defaultRowHeight="13.5"/>
  <cols>
    <col min="1" max="16384" width="9" style="1"/>
  </cols>
  <sheetData>
    <row r="1" spans="1:1" ht="13.5" customHeight="1">
      <c r="A1" s="558" t="s">
        <v>0</v>
      </c>
    </row>
    <row r="2" spans="1:1" ht="13.5" customHeight="1">
      <c r="A2" s="559" t="s">
        <v>382</v>
      </c>
    </row>
    <row r="3" spans="1:1" ht="13.5" customHeight="1">
      <c r="A3" s="2" t="s">
        <v>383</v>
      </c>
    </row>
    <row r="4" spans="1:1" ht="13.5" customHeight="1">
      <c r="A4" s="559" t="s">
        <v>384</v>
      </c>
    </row>
    <row r="5" spans="1:1" ht="13.5" customHeight="1">
      <c r="A5" s="559" t="s">
        <v>385</v>
      </c>
    </row>
    <row r="6" spans="1:1" ht="13.5" customHeight="1">
      <c r="A6" s="2" t="s">
        <v>386</v>
      </c>
    </row>
    <row r="7" spans="1:1" ht="13.5" customHeight="1">
      <c r="A7" s="559" t="s">
        <v>387</v>
      </c>
    </row>
    <row r="8" spans="1:1" ht="13.5" customHeight="1">
      <c r="A8" s="559" t="s">
        <v>388</v>
      </c>
    </row>
    <row r="9" spans="1:1" ht="13.5" customHeight="1">
      <c r="A9" s="559" t="s">
        <v>389</v>
      </c>
    </row>
    <row r="10" spans="1:1" ht="13.5" customHeight="1">
      <c r="A10" s="559" t="s">
        <v>390</v>
      </c>
    </row>
    <row r="11" spans="1:1" ht="13.5" customHeight="1">
      <c r="A11" s="559" t="s">
        <v>391</v>
      </c>
    </row>
    <row r="12" spans="1:1" ht="13.5" customHeight="1">
      <c r="A12" s="559" t="s">
        <v>392</v>
      </c>
    </row>
    <row r="13" spans="1:1" ht="13.5" customHeight="1">
      <c r="A13" s="559" t="s">
        <v>393</v>
      </c>
    </row>
    <row r="14" spans="1:1" ht="13.5" customHeight="1">
      <c r="A14" s="6" t="s">
        <v>8</v>
      </c>
    </row>
    <row r="15" spans="1:1" ht="13.5" customHeight="1">
      <c r="A15" s="6" t="s">
        <v>9</v>
      </c>
    </row>
    <row r="16" spans="1:1" ht="13.5" customHeight="1">
      <c r="A16" s="222" t="s">
        <v>10</v>
      </c>
    </row>
    <row r="17" spans="1:1" ht="13.5" customHeight="1">
      <c r="A17" s="6" t="s">
        <v>11</v>
      </c>
    </row>
    <row r="18" spans="1:1" ht="13.5" customHeight="1">
      <c r="A18" s="111" t="s">
        <v>12</v>
      </c>
    </row>
    <row r="19" spans="1:1" ht="13.5" customHeight="1">
      <c r="A19" s="111" t="s">
        <v>13</v>
      </c>
    </row>
    <row r="20" spans="1:1" ht="13.5" customHeight="1">
      <c r="A20" s="111" t="s">
        <v>14</v>
      </c>
    </row>
    <row r="21" spans="1:1" ht="13.5" customHeight="1">
      <c r="A21" s="560" t="s">
        <v>15</v>
      </c>
    </row>
    <row r="22" spans="1:1" ht="13.5" customHeight="1">
      <c r="A22" s="222" t="s">
        <v>16</v>
      </c>
    </row>
    <row r="23" spans="1:1" ht="13.5" customHeight="1">
      <c r="A23" s="222" t="s">
        <v>17</v>
      </c>
    </row>
    <row r="24" spans="1:1" ht="13.5" customHeight="1">
      <c r="A24" s="6" t="s">
        <v>18</v>
      </c>
    </row>
    <row r="25" spans="1:1" ht="13.5" customHeight="1">
      <c r="A25" s="6" t="s">
        <v>19</v>
      </c>
    </row>
    <row r="26" spans="1:1">
      <c r="A26" s="561"/>
    </row>
    <row r="27" spans="1:1">
      <c r="A27" s="558"/>
    </row>
    <row r="28" spans="1:1">
      <c r="A28" s="558"/>
    </row>
  </sheetData>
  <phoneticPr fontId="1"/>
  <hyperlinks>
    <hyperlink ref="A2" location="'2-1'!R1C1" display="2-1.人口の推移"/>
    <hyperlink ref="A3" location="'2-2'!A1" display="2-2.地区別人口・世帯数"/>
    <hyperlink ref="A4" location="'2-3'!R1C1" display="2-3.地区別人口の推移"/>
    <hyperlink ref="A5" location="'2-4'!R1C1" display="2-4.年齢５歳階級別男女別人口"/>
    <hyperlink ref="A6" location="'2-5'!A1" display="2-5.年齢各歳別男女別人口"/>
    <hyperlink ref="A7" location="'2-6'!R1C1" display="2-6.町(丁)字別人口・世帯数"/>
    <hyperlink ref="A8" location="'2-7'!R1C1" display="2-7.自然増・社会増の推移"/>
    <hyperlink ref="A9" location="'2-8'!R1C1" display="2-8.都道府県別転入者数"/>
    <hyperlink ref="A10" location="'2-9'!R1C1" display="2-9.市民の平均年齢"/>
    <hyperlink ref="A11" location="'2-10'!R1C1" display="2-10.年齢３区分人口"/>
    <hyperlink ref="A12" location="'2-11'!R1C1" display="2-11.婚姻と離婚"/>
    <hyperlink ref="A13" location="'2-12'!R1C1" display="2-12.国籍別外国人登録人口"/>
    <hyperlink ref="A14" location="'2-13'!A1" display="2-13. 年齢各歳別男女別人口"/>
    <hyperlink ref="A15" location="'2-14'!A1" display="2-14. 国勢調査人口の推移"/>
    <hyperlink ref="A16" location="'2-15'!A1" display="2-15. 人口集中地区（DID）の人口・面積"/>
    <hyperlink ref="A17" location="'2-16'!A1" display="2-16. 常住人口と昼間人口の推移"/>
    <hyperlink ref="A18" location="'2-17'!A1" display="2-17. 流出人口"/>
    <hyperlink ref="A19" location="'2-18'!A1" display="2-18. 流入人口"/>
    <hyperlink ref="A20" location="'2-19'!A1" display="2-19. 世帯数と世帯人員数"/>
    <hyperlink ref="A21" location="'2-20'!A1" display="2-20. 労働力状態別、年齢5歳階級別、男女別15歳以上人口"/>
    <hyperlink ref="A22" location="'2-21'!A1" display="2-21. 年齢(5歳階級)、男女別高齢単身者数"/>
    <hyperlink ref="A23" location="'2-22'!A1" display="2-22. 夫の年齢(5歳階級)、妻の年齢(5歳階級)別高齢夫婦世帯数"/>
    <hyperlink ref="A24" location="'2-23'!A1" display="2-23. 住宅の建て方別世帯数、世帯人員及び1世帯当り室数等"/>
    <hyperlink ref="A25" location="'2-24'!A1" display="2-24. 産業別就業者数"/>
  </hyperlinks>
  <pageMargins left="0.75" right="0.75" top="1" bottom="1" header="0.51200000000000001" footer="0.5120000000000000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zoomScale="110" zoomScaleNormal="110" zoomScaleSheetLayoutView="100" workbookViewId="0"/>
  </sheetViews>
  <sheetFormatPr defaultRowHeight="12"/>
  <cols>
    <col min="1" max="1" width="20.75" style="490" customWidth="1"/>
    <col min="2" max="2" width="21.875" style="490" customWidth="1"/>
    <col min="3" max="4" width="21.625" style="490" customWidth="1"/>
    <col min="5" max="256" width="9" style="490"/>
    <col min="257" max="257" width="20.75" style="490" customWidth="1"/>
    <col min="258" max="258" width="21.875" style="490" customWidth="1"/>
    <col min="259" max="260" width="21.625" style="490" customWidth="1"/>
    <col min="261" max="512" width="9" style="490"/>
    <col min="513" max="513" width="20.75" style="490" customWidth="1"/>
    <col min="514" max="514" width="21.875" style="490" customWidth="1"/>
    <col min="515" max="516" width="21.625" style="490" customWidth="1"/>
    <col min="517" max="768" width="9" style="490"/>
    <col min="769" max="769" width="20.75" style="490" customWidth="1"/>
    <col min="770" max="770" width="21.875" style="490" customWidth="1"/>
    <col min="771" max="772" width="21.625" style="490" customWidth="1"/>
    <col min="773" max="1024" width="9" style="490"/>
    <col min="1025" max="1025" width="20.75" style="490" customWidth="1"/>
    <col min="1026" max="1026" width="21.875" style="490" customWidth="1"/>
    <col min="1027" max="1028" width="21.625" style="490" customWidth="1"/>
    <col min="1029" max="1280" width="9" style="490"/>
    <col min="1281" max="1281" width="20.75" style="490" customWidth="1"/>
    <col min="1282" max="1282" width="21.875" style="490" customWidth="1"/>
    <col min="1283" max="1284" width="21.625" style="490" customWidth="1"/>
    <col min="1285" max="1536" width="9" style="490"/>
    <col min="1537" max="1537" width="20.75" style="490" customWidth="1"/>
    <col min="1538" max="1538" width="21.875" style="490" customWidth="1"/>
    <col min="1539" max="1540" width="21.625" style="490" customWidth="1"/>
    <col min="1541" max="1792" width="9" style="490"/>
    <col min="1793" max="1793" width="20.75" style="490" customWidth="1"/>
    <col min="1794" max="1794" width="21.875" style="490" customWidth="1"/>
    <col min="1795" max="1796" width="21.625" style="490" customWidth="1"/>
    <col min="1797" max="2048" width="9" style="490"/>
    <col min="2049" max="2049" width="20.75" style="490" customWidth="1"/>
    <col min="2050" max="2050" width="21.875" style="490" customWidth="1"/>
    <col min="2051" max="2052" width="21.625" style="490" customWidth="1"/>
    <col min="2053" max="2304" width="9" style="490"/>
    <col min="2305" max="2305" width="20.75" style="490" customWidth="1"/>
    <col min="2306" max="2306" width="21.875" style="490" customWidth="1"/>
    <col min="2307" max="2308" width="21.625" style="490" customWidth="1"/>
    <col min="2309" max="2560" width="9" style="490"/>
    <col min="2561" max="2561" width="20.75" style="490" customWidth="1"/>
    <col min="2562" max="2562" width="21.875" style="490" customWidth="1"/>
    <col min="2563" max="2564" width="21.625" style="490" customWidth="1"/>
    <col min="2565" max="2816" width="9" style="490"/>
    <col min="2817" max="2817" width="20.75" style="490" customWidth="1"/>
    <col min="2818" max="2818" width="21.875" style="490" customWidth="1"/>
    <col min="2819" max="2820" width="21.625" style="490" customWidth="1"/>
    <col min="2821" max="3072" width="9" style="490"/>
    <col min="3073" max="3073" width="20.75" style="490" customWidth="1"/>
    <col min="3074" max="3074" width="21.875" style="490" customWidth="1"/>
    <col min="3075" max="3076" width="21.625" style="490" customWidth="1"/>
    <col min="3077" max="3328" width="9" style="490"/>
    <col min="3329" max="3329" width="20.75" style="490" customWidth="1"/>
    <col min="3330" max="3330" width="21.875" style="490" customWidth="1"/>
    <col min="3331" max="3332" width="21.625" style="490" customWidth="1"/>
    <col min="3333" max="3584" width="9" style="490"/>
    <col min="3585" max="3585" width="20.75" style="490" customWidth="1"/>
    <col min="3586" max="3586" width="21.875" style="490" customWidth="1"/>
    <col min="3587" max="3588" width="21.625" style="490" customWidth="1"/>
    <col min="3589" max="3840" width="9" style="490"/>
    <col min="3841" max="3841" width="20.75" style="490" customWidth="1"/>
    <col min="3842" max="3842" width="21.875" style="490" customWidth="1"/>
    <col min="3843" max="3844" width="21.625" style="490" customWidth="1"/>
    <col min="3845" max="4096" width="9" style="490"/>
    <col min="4097" max="4097" width="20.75" style="490" customWidth="1"/>
    <col min="4098" max="4098" width="21.875" style="490" customWidth="1"/>
    <col min="4099" max="4100" width="21.625" style="490" customWidth="1"/>
    <col min="4101" max="4352" width="9" style="490"/>
    <col min="4353" max="4353" width="20.75" style="490" customWidth="1"/>
    <col min="4354" max="4354" width="21.875" style="490" customWidth="1"/>
    <col min="4355" max="4356" width="21.625" style="490" customWidth="1"/>
    <col min="4357" max="4608" width="9" style="490"/>
    <col min="4609" max="4609" width="20.75" style="490" customWidth="1"/>
    <col min="4610" max="4610" width="21.875" style="490" customWidth="1"/>
    <col min="4611" max="4612" width="21.625" style="490" customWidth="1"/>
    <col min="4613" max="4864" width="9" style="490"/>
    <col min="4865" max="4865" width="20.75" style="490" customWidth="1"/>
    <col min="4866" max="4866" width="21.875" style="490" customWidth="1"/>
    <col min="4867" max="4868" width="21.625" style="490" customWidth="1"/>
    <col min="4869" max="5120" width="9" style="490"/>
    <col min="5121" max="5121" width="20.75" style="490" customWidth="1"/>
    <col min="5122" max="5122" width="21.875" style="490" customWidth="1"/>
    <col min="5123" max="5124" width="21.625" style="490" customWidth="1"/>
    <col min="5125" max="5376" width="9" style="490"/>
    <col min="5377" max="5377" width="20.75" style="490" customWidth="1"/>
    <col min="5378" max="5378" width="21.875" style="490" customWidth="1"/>
    <col min="5379" max="5380" width="21.625" style="490" customWidth="1"/>
    <col min="5381" max="5632" width="9" style="490"/>
    <col min="5633" max="5633" width="20.75" style="490" customWidth="1"/>
    <col min="5634" max="5634" width="21.875" style="490" customWidth="1"/>
    <col min="5635" max="5636" width="21.625" style="490" customWidth="1"/>
    <col min="5637" max="5888" width="9" style="490"/>
    <col min="5889" max="5889" width="20.75" style="490" customWidth="1"/>
    <col min="5890" max="5890" width="21.875" style="490" customWidth="1"/>
    <col min="5891" max="5892" width="21.625" style="490" customWidth="1"/>
    <col min="5893" max="6144" width="9" style="490"/>
    <col min="6145" max="6145" width="20.75" style="490" customWidth="1"/>
    <col min="6146" max="6146" width="21.875" style="490" customWidth="1"/>
    <col min="6147" max="6148" width="21.625" style="490" customWidth="1"/>
    <col min="6149" max="6400" width="9" style="490"/>
    <col min="6401" max="6401" width="20.75" style="490" customWidth="1"/>
    <col min="6402" max="6402" width="21.875" style="490" customWidth="1"/>
    <col min="6403" max="6404" width="21.625" style="490" customWidth="1"/>
    <col min="6405" max="6656" width="9" style="490"/>
    <col min="6657" max="6657" width="20.75" style="490" customWidth="1"/>
    <col min="6658" max="6658" width="21.875" style="490" customWidth="1"/>
    <col min="6659" max="6660" width="21.625" style="490" customWidth="1"/>
    <col min="6661" max="6912" width="9" style="490"/>
    <col min="6913" max="6913" width="20.75" style="490" customWidth="1"/>
    <col min="6914" max="6914" width="21.875" style="490" customWidth="1"/>
    <col min="6915" max="6916" width="21.625" style="490" customWidth="1"/>
    <col min="6917" max="7168" width="9" style="490"/>
    <col min="7169" max="7169" width="20.75" style="490" customWidth="1"/>
    <col min="7170" max="7170" width="21.875" style="490" customWidth="1"/>
    <col min="7171" max="7172" width="21.625" style="490" customWidth="1"/>
    <col min="7173" max="7424" width="9" style="490"/>
    <col min="7425" max="7425" width="20.75" style="490" customWidth="1"/>
    <col min="7426" max="7426" width="21.875" style="490" customWidth="1"/>
    <col min="7427" max="7428" width="21.625" style="490" customWidth="1"/>
    <col min="7429" max="7680" width="9" style="490"/>
    <col min="7681" max="7681" width="20.75" style="490" customWidth="1"/>
    <col min="7682" max="7682" width="21.875" style="490" customWidth="1"/>
    <col min="7683" max="7684" width="21.625" style="490" customWidth="1"/>
    <col min="7685" max="7936" width="9" style="490"/>
    <col min="7937" max="7937" width="20.75" style="490" customWidth="1"/>
    <col min="7938" max="7938" width="21.875" style="490" customWidth="1"/>
    <col min="7939" max="7940" width="21.625" style="490" customWidth="1"/>
    <col min="7941" max="8192" width="9" style="490"/>
    <col min="8193" max="8193" width="20.75" style="490" customWidth="1"/>
    <col min="8194" max="8194" width="21.875" style="490" customWidth="1"/>
    <col min="8195" max="8196" width="21.625" style="490" customWidth="1"/>
    <col min="8197" max="8448" width="9" style="490"/>
    <col min="8449" max="8449" width="20.75" style="490" customWidth="1"/>
    <col min="8450" max="8450" width="21.875" style="490" customWidth="1"/>
    <col min="8451" max="8452" width="21.625" style="490" customWidth="1"/>
    <col min="8453" max="8704" width="9" style="490"/>
    <col min="8705" max="8705" width="20.75" style="490" customWidth="1"/>
    <col min="8706" max="8706" width="21.875" style="490" customWidth="1"/>
    <col min="8707" max="8708" width="21.625" style="490" customWidth="1"/>
    <col min="8709" max="8960" width="9" style="490"/>
    <col min="8961" max="8961" width="20.75" style="490" customWidth="1"/>
    <col min="8962" max="8962" width="21.875" style="490" customWidth="1"/>
    <col min="8963" max="8964" width="21.625" style="490" customWidth="1"/>
    <col min="8965" max="9216" width="9" style="490"/>
    <col min="9217" max="9217" width="20.75" style="490" customWidth="1"/>
    <col min="9218" max="9218" width="21.875" style="490" customWidth="1"/>
    <col min="9219" max="9220" width="21.625" style="490" customWidth="1"/>
    <col min="9221" max="9472" width="9" style="490"/>
    <col min="9473" max="9473" width="20.75" style="490" customWidth="1"/>
    <col min="9474" max="9474" width="21.875" style="490" customWidth="1"/>
    <col min="9475" max="9476" width="21.625" style="490" customWidth="1"/>
    <col min="9477" max="9728" width="9" style="490"/>
    <col min="9729" max="9729" width="20.75" style="490" customWidth="1"/>
    <col min="9730" max="9730" width="21.875" style="490" customWidth="1"/>
    <col min="9731" max="9732" width="21.625" style="490" customWidth="1"/>
    <col min="9733" max="9984" width="9" style="490"/>
    <col min="9985" max="9985" width="20.75" style="490" customWidth="1"/>
    <col min="9986" max="9986" width="21.875" style="490" customWidth="1"/>
    <col min="9987" max="9988" width="21.625" style="490" customWidth="1"/>
    <col min="9989" max="10240" width="9" style="490"/>
    <col min="10241" max="10241" width="20.75" style="490" customWidth="1"/>
    <col min="10242" max="10242" width="21.875" style="490" customWidth="1"/>
    <col min="10243" max="10244" width="21.625" style="490" customWidth="1"/>
    <col min="10245" max="10496" width="9" style="490"/>
    <col min="10497" max="10497" width="20.75" style="490" customWidth="1"/>
    <col min="10498" max="10498" width="21.875" style="490" customWidth="1"/>
    <col min="10499" max="10500" width="21.625" style="490" customWidth="1"/>
    <col min="10501" max="10752" width="9" style="490"/>
    <col min="10753" max="10753" width="20.75" style="490" customWidth="1"/>
    <col min="10754" max="10754" width="21.875" style="490" customWidth="1"/>
    <col min="10755" max="10756" width="21.625" style="490" customWidth="1"/>
    <col min="10757" max="11008" width="9" style="490"/>
    <col min="11009" max="11009" width="20.75" style="490" customWidth="1"/>
    <col min="11010" max="11010" width="21.875" style="490" customWidth="1"/>
    <col min="11011" max="11012" width="21.625" style="490" customWidth="1"/>
    <col min="11013" max="11264" width="9" style="490"/>
    <col min="11265" max="11265" width="20.75" style="490" customWidth="1"/>
    <col min="11266" max="11266" width="21.875" style="490" customWidth="1"/>
    <col min="11267" max="11268" width="21.625" style="490" customWidth="1"/>
    <col min="11269" max="11520" width="9" style="490"/>
    <col min="11521" max="11521" width="20.75" style="490" customWidth="1"/>
    <col min="11522" max="11522" width="21.875" style="490" customWidth="1"/>
    <col min="11523" max="11524" width="21.625" style="490" customWidth="1"/>
    <col min="11525" max="11776" width="9" style="490"/>
    <col min="11777" max="11777" width="20.75" style="490" customWidth="1"/>
    <col min="11778" max="11778" width="21.875" style="490" customWidth="1"/>
    <col min="11779" max="11780" width="21.625" style="490" customWidth="1"/>
    <col min="11781" max="12032" width="9" style="490"/>
    <col min="12033" max="12033" width="20.75" style="490" customWidth="1"/>
    <col min="12034" max="12034" width="21.875" style="490" customWidth="1"/>
    <col min="12035" max="12036" width="21.625" style="490" customWidth="1"/>
    <col min="12037" max="12288" width="9" style="490"/>
    <col min="12289" max="12289" width="20.75" style="490" customWidth="1"/>
    <col min="12290" max="12290" width="21.875" style="490" customWidth="1"/>
    <col min="12291" max="12292" width="21.625" style="490" customWidth="1"/>
    <col min="12293" max="12544" width="9" style="490"/>
    <col min="12545" max="12545" width="20.75" style="490" customWidth="1"/>
    <col min="12546" max="12546" width="21.875" style="490" customWidth="1"/>
    <col min="12547" max="12548" width="21.625" style="490" customWidth="1"/>
    <col min="12549" max="12800" width="9" style="490"/>
    <col min="12801" max="12801" width="20.75" style="490" customWidth="1"/>
    <col min="12802" max="12802" width="21.875" style="490" customWidth="1"/>
    <col min="12803" max="12804" width="21.625" style="490" customWidth="1"/>
    <col min="12805" max="13056" width="9" style="490"/>
    <col min="13057" max="13057" width="20.75" style="490" customWidth="1"/>
    <col min="13058" max="13058" width="21.875" style="490" customWidth="1"/>
    <col min="13059" max="13060" width="21.625" style="490" customWidth="1"/>
    <col min="13061" max="13312" width="9" style="490"/>
    <col min="13313" max="13313" width="20.75" style="490" customWidth="1"/>
    <col min="13314" max="13314" width="21.875" style="490" customWidth="1"/>
    <col min="13315" max="13316" width="21.625" style="490" customWidth="1"/>
    <col min="13317" max="13568" width="9" style="490"/>
    <col min="13569" max="13569" width="20.75" style="490" customWidth="1"/>
    <col min="13570" max="13570" width="21.875" style="490" customWidth="1"/>
    <col min="13571" max="13572" width="21.625" style="490" customWidth="1"/>
    <col min="13573" max="13824" width="9" style="490"/>
    <col min="13825" max="13825" width="20.75" style="490" customWidth="1"/>
    <col min="13826" max="13826" width="21.875" style="490" customWidth="1"/>
    <col min="13827" max="13828" width="21.625" style="490" customWidth="1"/>
    <col min="13829" max="14080" width="9" style="490"/>
    <col min="14081" max="14081" width="20.75" style="490" customWidth="1"/>
    <col min="14082" max="14082" width="21.875" style="490" customWidth="1"/>
    <col min="14083" max="14084" width="21.625" style="490" customWidth="1"/>
    <col min="14085" max="14336" width="9" style="490"/>
    <col min="14337" max="14337" width="20.75" style="490" customWidth="1"/>
    <col min="14338" max="14338" width="21.875" style="490" customWidth="1"/>
    <col min="14339" max="14340" width="21.625" style="490" customWidth="1"/>
    <col min="14341" max="14592" width="9" style="490"/>
    <col min="14593" max="14593" width="20.75" style="490" customWidth="1"/>
    <col min="14594" max="14594" width="21.875" style="490" customWidth="1"/>
    <col min="14595" max="14596" width="21.625" style="490" customWidth="1"/>
    <col min="14597" max="14848" width="9" style="490"/>
    <col min="14849" max="14849" width="20.75" style="490" customWidth="1"/>
    <col min="14850" max="14850" width="21.875" style="490" customWidth="1"/>
    <col min="14851" max="14852" width="21.625" style="490" customWidth="1"/>
    <col min="14853" max="15104" width="9" style="490"/>
    <col min="15105" max="15105" width="20.75" style="490" customWidth="1"/>
    <col min="15106" max="15106" width="21.875" style="490" customWidth="1"/>
    <col min="15107" max="15108" width="21.625" style="490" customWidth="1"/>
    <col min="15109" max="15360" width="9" style="490"/>
    <col min="15361" max="15361" width="20.75" style="490" customWidth="1"/>
    <col min="15362" max="15362" width="21.875" style="490" customWidth="1"/>
    <col min="15363" max="15364" width="21.625" style="490" customWidth="1"/>
    <col min="15365" max="15616" width="9" style="490"/>
    <col min="15617" max="15617" width="20.75" style="490" customWidth="1"/>
    <col min="15618" max="15618" width="21.875" style="490" customWidth="1"/>
    <col min="15619" max="15620" width="21.625" style="490" customWidth="1"/>
    <col min="15621" max="15872" width="9" style="490"/>
    <col min="15873" max="15873" width="20.75" style="490" customWidth="1"/>
    <col min="15874" max="15874" width="21.875" style="490" customWidth="1"/>
    <col min="15875" max="15876" width="21.625" style="490" customWidth="1"/>
    <col min="15877" max="16128" width="9" style="490"/>
    <col min="16129" max="16129" width="20.75" style="490" customWidth="1"/>
    <col min="16130" max="16130" width="21.875" style="490" customWidth="1"/>
    <col min="16131" max="16132" width="21.625" style="490" customWidth="1"/>
    <col min="16133" max="16384" width="9" style="490"/>
  </cols>
  <sheetData>
    <row r="1" spans="1:4" ht="13.5">
      <c r="A1" s="273" t="s">
        <v>1</v>
      </c>
    </row>
    <row r="3" spans="1:4" ht="15" customHeight="1">
      <c r="A3" s="491" t="s">
        <v>783</v>
      </c>
    </row>
    <row r="4" spans="1:4" ht="15" customHeight="1">
      <c r="A4" s="492"/>
      <c r="D4" s="493" t="s">
        <v>784</v>
      </c>
    </row>
    <row r="5" spans="1:4" ht="25.5" customHeight="1">
      <c r="A5" s="494" t="s">
        <v>785</v>
      </c>
      <c r="B5" s="495" t="s">
        <v>786</v>
      </c>
      <c r="C5" s="496" t="s">
        <v>404</v>
      </c>
      <c r="D5" s="497" t="s">
        <v>405</v>
      </c>
    </row>
    <row r="6" spans="1:4" ht="14.25" customHeight="1">
      <c r="A6" s="498" t="s">
        <v>787</v>
      </c>
      <c r="B6" s="499">
        <v>27.58</v>
      </c>
      <c r="C6" s="500">
        <v>26.99</v>
      </c>
      <c r="D6" s="501">
        <v>28.16</v>
      </c>
    </row>
    <row r="7" spans="1:4" s="498" customFormat="1" ht="14.25" customHeight="1">
      <c r="A7" s="502">
        <v>40</v>
      </c>
      <c r="B7" s="503">
        <v>27.4</v>
      </c>
      <c r="C7" s="502">
        <v>26.86</v>
      </c>
      <c r="D7" s="504">
        <v>27.93</v>
      </c>
    </row>
    <row r="8" spans="1:4" s="498" customFormat="1" ht="14.25" customHeight="1">
      <c r="A8" s="502">
        <v>45</v>
      </c>
      <c r="B8" s="503">
        <v>26.97</v>
      </c>
      <c r="C8" s="502">
        <v>26.62</v>
      </c>
      <c r="D8" s="504">
        <v>27.33</v>
      </c>
    </row>
    <row r="9" spans="1:4" s="498" customFormat="1" ht="14.25" customHeight="1">
      <c r="A9" s="502">
        <v>50</v>
      </c>
      <c r="B9" s="503">
        <v>27.35</v>
      </c>
      <c r="C9" s="502">
        <v>27.03</v>
      </c>
      <c r="D9" s="504">
        <v>27.67</v>
      </c>
    </row>
    <row r="10" spans="1:4" s="498" customFormat="1" ht="14.25" customHeight="1">
      <c r="A10" s="502">
        <v>55</v>
      </c>
      <c r="B10" s="503">
        <v>29.29</v>
      </c>
      <c r="C10" s="502">
        <v>28.88</v>
      </c>
      <c r="D10" s="504">
        <v>29.71</v>
      </c>
    </row>
    <row r="11" spans="1:4" s="498" customFormat="1" ht="14.25" customHeight="1">
      <c r="A11" s="502">
        <v>60</v>
      </c>
      <c r="B11" s="503">
        <v>31.6</v>
      </c>
      <c r="C11" s="502">
        <v>31.19</v>
      </c>
      <c r="D11" s="504">
        <v>32.020000000000003</v>
      </c>
    </row>
    <row r="12" spans="1:4" s="498" customFormat="1" ht="14.25" customHeight="1">
      <c r="A12" s="498" t="s">
        <v>788</v>
      </c>
      <c r="B12" s="503">
        <v>33.869999999999997</v>
      </c>
      <c r="C12" s="505">
        <v>33.4</v>
      </c>
      <c r="D12" s="504">
        <v>34.35</v>
      </c>
    </row>
    <row r="13" spans="1:4" s="498" customFormat="1" ht="14.25" customHeight="1">
      <c r="A13" s="502">
        <v>7</v>
      </c>
      <c r="B13" s="503">
        <v>36.24</v>
      </c>
      <c r="C13" s="502">
        <v>35.68</v>
      </c>
      <c r="D13" s="504">
        <v>36.81</v>
      </c>
    </row>
    <row r="14" spans="1:4" s="498" customFormat="1" ht="14.25" customHeight="1">
      <c r="A14" s="500">
        <v>12</v>
      </c>
      <c r="B14" s="503">
        <v>38.47</v>
      </c>
      <c r="C14" s="500">
        <v>37.840000000000003</v>
      </c>
      <c r="D14" s="501">
        <v>39.11</v>
      </c>
    </row>
    <row r="15" spans="1:4" s="502" customFormat="1" ht="14.25" customHeight="1">
      <c r="A15" s="500">
        <v>13</v>
      </c>
      <c r="B15" s="503">
        <v>38.880000000000003</v>
      </c>
      <c r="C15" s="500">
        <v>38.25</v>
      </c>
      <c r="D15" s="501">
        <v>39.520000000000003</v>
      </c>
    </row>
    <row r="16" spans="1:4" s="502" customFormat="1" ht="14.25" customHeight="1">
      <c r="A16" s="500">
        <v>14</v>
      </c>
      <c r="B16" s="503">
        <v>39.31</v>
      </c>
      <c r="C16" s="500">
        <v>38.659999999999997</v>
      </c>
      <c r="D16" s="501">
        <v>39.96</v>
      </c>
    </row>
    <row r="17" spans="1:4" s="502" customFormat="1" ht="14.25" customHeight="1">
      <c r="A17" s="506" t="s">
        <v>789</v>
      </c>
      <c r="B17" s="503">
        <v>39.71</v>
      </c>
      <c r="C17" s="500">
        <v>39.049999999999997</v>
      </c>
      <c r="D17" s="501">
        <v>40.369999999999997</v>
      </c>
    </row>
    <row r="18" spans="1:4" s="502" customFormat="1" ht="14.25" customHeight="1">
      <c r="A18" s="506" t="s">
        <v>427</v>
      </c>
      <c r="B18" s="503">
        <v>40.11</v>
      </c>
      <c r="C18" s="500">
        <v>39.44</v>
      </c>
      <c r="D18" s="501">
        <v>40.799999999999997</v>
      </c>
    </row>
    <row r="19" spans="1:4" s="502" customFormat="1" ht="14.25" customHeight="1">
      <c r="A19" s="506" t="s">
        <v>428</v>
      </c>
      <c r="B19" s="503">
        <v>40.520000000000003</v>
      </c>
      <c r="C19" s="500">
        <v>39.83</v>
      </c>
      <c r="D19" s="501">
        <v>41.22</v>
      </c>
    </row>
    <row r="20" spans="1:4" s="502" customFormat="1" ht="14.25" customHeight="1">
      <c r="A20" s="506" t="s">
        <v>429</v>
      </c>
      <c r="B20" s="503">
        <v>41</v>
      </c>
      <c r="C20" s="500">
        <v>40.28</v>
      </c>
      <c r="D20" s="501">
        <v>41.72</v>
      </c>
    </row>
    <row r="21" spans="1:4" s="502" customFormat="1" ht="14.25" customHeight="1">
      <c r="A21" s="507" t="s">
        <v>430</v>
      </c>
      <c r="B21" s="501">
        <v>41.41</v>
      </c>
      <c r="C21" s="500">
        <v>40.69</v>
      </c>
      <c r="D21" s="501">
        <v>42.13</v>
      </c>
    </row>
    <row r="22" spans="1:4" s="502" customFormat="1" ht="14.25" customHeight="1">
      <c r="A22" s="508" t="s">
        <v>431</v>
      </c>
      <c r="B22" s="509">
        <v>41.79</v>
      </c>
      <c r="C22" s="510">
        <v>41.02</v>
      </c>
      <c r="D22" s="509">
        <v>42.56</v>
      </c>
    </row>
    <row r="23" spans="1:4" s="502" customFormat="1" ht="14.25" customHeight="1">
      <c r="A23" s="508" t="s">
        <v>727</v>
      </c>
      <c r="B23" s="509">
        <v>42.16</v>
      </c>
      <c r="C23" s="510">
        <v>41.38</v>
      </c>
      <c r="D23" s="509">
        <v>42.95</v>
      </c>
    </row>
    <row r="24" spans="1:4" s="502" customFormat="1" ht="14.25" customHeight="1">
      <c r="A24" s="508" t="s">
        <v>790</v>
      </c>
      <c r="B24" s="509">
        <v>42.48</v>
      </c>
      <c r="C24" s="510">
        <v>41.69</v>
      </c>
      <c r="D24" s="509">
        <v>43.28</v>
      </c>
    </row>
    <row r="25" spans="1:4" s="502" customFormat="1" ht="14.25" customHeight="1">
      <c r="A25" s="508" t="s">
        <v>791</v>
      </c>
      <c r="B25" s="509">
        <v>42.8</v>
      </c>
      <c r="C25" s="510">
        <v>41.98</v>
      </c>
      <c r="D25" s="509">
        <v>43.62</v>
      </c>
    </row>
    <row r="26" spans="1:4" s="502" customFormat="1" ht="14.25" customHeight="1">
      <c r="A26" s="511">
        <v>24</v>
      </c>
      <c r="B26" s="509">
        <v>43.15</v>
      </c>
      <c r="C26" s="510">
        <v>42.32</v>
      </c>
      <c r="D26" s="509">
        <v>43.99</v>
      </c>
    </row>
    <row r="27" spans="1:4" s="498" customFormat="1" ht="14.25" customHeight="1">
      <c r="A27" s="584" t="s">
        <v>792</v>
      </c>
      <c r="B27" s="584"/>
      <c r="C27" s="584"/>
      <c r="D27" s="584"/>
    </row>
    <row r="28" spans="1:4" s="498" customFormat="1" ht="14.25" customHeight="1">
      <c r="A28" s="512"/>
      <c r="D28" s="513" t="s">
        <v>434</v>
      </c>
    </row>
    <row r="29" spans="1:4" ht="15" customHeight="1"/>
    <row r="30" spans="1:4" ht="15" customHeight="1">
      <c r="B30" s="514"/>
      <c r="C30" s="514"/>
      <c r="D30" s="514"/>
    </row>
    <row r="31" spans="1:4" ht="15" customHeight="1"/>
    <row r="32" spans="1:4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</sheetData>
  <mergeCells count="1">
    <mergeCell ref="A27:D27"/>
  </mergeCells>
  <phoneticPr fontId="1"/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110" workbookViewId="0"/>
  </sheetViews>
  <sheetFormatPr defaultRowHeight="14.25" customHeight="1"/>
  <cols>
    <col min="1" max="1" width="13.125" style="516" customWidth="1"/>
    <col min="2" max="2" width="11.25" style="516" customWidth="1"/>
    <col min="3" max="8" width="10.5" style="516" customWidth="1"/>
    <col min="9" max="10" width="2.625" style="516" customWidth="1"/>
    <col min="11" max="256" width="9" style="516"/>
    <col min="257" max="257" width="13.125" style="516" customWidth="1"/>
    <col min="258" max="258" width="11.25" style="516" customWidth="1"/>
    <col min="259" max="264" width="10.5" style="516" customWidth="1"/>
    <col min="265" max="266" width="2.625" style="516" customWidth="1"/>
    <col min="267" max="512" width="9" style="516"/>
    <col min="513" max="513" width="13.125" style="516" customWidth="1"/>
    <col min="514" max="514" width="11.25" style="516" customWidth="1"/>
    <col min="515" max="520" width="10.5" style="516" customWidth="1"/>
    <col min="521" max="522" width="2.625" style="516" customWidth="1"/>
    <col min="523" max="768" width="9" style="516"/>
    <col min="769" max="769" width="13.125" style="516" customWidth="1"/>
    <col min="770" max="770" width="11.25" style="516" customWidth="1"/>
    <col min="771" max="776" width="10.5" style="516" customWidth="1"/>
    <col min="777" max="778" width="2.625" style="516" customWidth="1"/>
    <col min="779" max="1024" width="9" style="516"/>
    <col min="1025" max="1025" width="13.125" style="516" customWidth="1"/>
    <col min="1026" max="1026" width="11.25" style="516" customWidth="1"/>
    <col min="1027" max="1032" width="10.5" style="516" customWidth="1"/>
    <col min="1033" max="1034" width="2.625" style="516" customWidth="1"/>
    <col min="1035" max="1280" width="9" style="516"/>
    <col min="1281" max="1281" width="13.125" style="516" customWidth="1"/>
    <col min="1282" max="1282" width="11.25" style="516" customWidth="1"/>
    <col min="1283" max="1288" width="10.5" style="516" customWidth="1"/>
    <col min="1289" max="1290" width="2.625" style="516" customWidth="1"/>
    <col min="1291" max="1536" width="9" style="516"/>
    <col min="1537" max="1537" width="13.125" style="516" customWidth="1"/>
    <col min="1538" max="1538" width="11.25" style="516" customWidth="1"/>
    <col min="1539" max="1544" width="10.5" style="516" customWidth="1"/>
    <col min="1545" max="1546" width="2.625" style="516" customWidth="1"/>
    <col min="1547" max="1792" width="9" style="516"/>
    <col min="1793" max="1793" width="13.125" style="516" customWidth="1"/>
    <col min="1794" max="1794" width="11.25" style="516" customWidth="1"/>
    <col min="1795" max="1800" width="10.5" style="516" customWidth="1"/>
    <col min="1801" max="1802" width="2.625" style="516" customWidth="1"/>
    <col min="1803" max="2048" width="9" style="516"/>
    <col min="2049" max="2049" width="13.125" style="516" customWidth="1"/>
    <col min="2050" max="2050" width="11.25" style="516" customWidth="1"/>
    <col min="2051" max="2056" width="10.5" style="516" customWidth="1"/>
    <col min="2057" max="2058" width="2.625" style="516" customWidth="1"/>
    <col min="2059" max="2304" width="9" style="516"/>
    <col min="2305" max="2305" width="13.125" style="516" customWidth="1"/>
    <col min="2306" max="2306" width="11.25" style="516" customWidth="1"/>
    <col min="2307" max="2312" width="10.5" style="516" customWidth="1"/>
    <col min="2313" max="2314" width="2.625" style="516" customWidth="1"/>
    <col min="2315" max="2560" width="9" style="516"/>
    <col min="2561" max="2561" width="13.125" style="516" customWidth="1"/>
    <col min="2562" max="2562" width="11.25" style="516" customWidth="1"/>
    <col min="2563" max="2568" width="10.5" style="516" customWidth="1"/>
    <col min="2569" max="2570" width="2.625" style="516" customWidth="1"/>
    <col min="2571" max="2816" width="9" style="516"/>
    <col min="2817" max="2817" width="13.125" style="516" customWidth="1"/>
    <col min="2818" max="2818" width="11.25" style="516" customWidth="1"/>
    <col min="2819" max="2824" width="10.5" style="516" customWidth="1"/>
    <col min="2825" max="2826" width="2.625" style="516" customWidth="1"/>
    <col min="2827" max="3072" width="9" style="516"/>
    <col min="3073" max="3073" width="13.125" style="516" customWidth="1"/>
    <col min="3074" max="3074" width="11.25" style="516" customWidth="1"/>
    <col min="3075" max="3080" width="10.5" style="516" customWidth="1"/>
    <col min="3081" max="3082" width="2.625" style="516" customWidth="1"/>
    <col min="3083" max="3328" width="9" style="516"/>
    <col min="3329" max="3329" width="13.125" style="516" customWidth="1"/>
    <col min="3330" max="3330" width="11.25" style="516" customWidth="1"/>
    <col min="3331" max="3336" width="10.5" style="516" customWidth="1"/>
    <col min="3337" max="3338" width="2.625" style="516" customWidth="1"/>
    <col min="3339" max="3584" width="9" style="516"/>
    <col min="3585" max="3585" width="13.125" style="516" customWidth="1"/>
    <col min="3586" max="3586" width="11.25" style="516" customWidth="1"/>
    <col min="3587" max="3592" width="10.5" style="516" customWidth="1"/>
    <col min="3593" max="3594" width="2.625" style="516" customWidth="1"/>
    <col min="3595" max="3840" width="9" style="516"/>
    <col min="3841" max="3841" width="13.125" style="516" customWidth="1"/>
    <col min="3842" max="3842" width="11.25" style="516" customWidth="1"/>
    <col min="3843" max="3848" width="10.5" style="516" customWidth="1"/>
    <col min="3849" max="3850" width="2.625" style="516" customWidth="1"/>
    <col min="3851" max="4096" width="9" style="516"/>
    <col min="4097" max="4097" width="13.125" style="516" customWidth="1"/>
    <col min="4098" max="4098" width="11.25" style="516" customWidth="1"/>
    <col min="4099" max="4104" width="10.5" style="516" customWidth="1"/>
    <col min="4105" max="4106" width="2.625" style="516" customWidth="1"/>
    <col min="4107" max="4352" width="9" style="516"/>
    <col min="4353" max="4353" width="13.125" style="516" customWidth="1"/>
    <col min="4354" max="4354" width="11.25" style="516" customWidth="1"/>
    <col min="4355" max="4360" width="10.5" style="516" customWidth="1"/>
    <col min="4361" max="4362" width="2.625" style="516" customWidth="1"/>
    <col min="4363" max="4608" width="9" style="516"/>
    <col min="4609" max="4609" width="13.125" style="516" customWidth="1"/>
    <col min="4610" max="4610" width="11.25" style="516" customWidth="1"/>
    <col min="4611" max="4616" width="10.5" style="516" customWidth="1"/>
    <col min="4617" max="4618" width="2.625" style="516" customWidth="1"/>
    <col min="4619" max="4864" width="9" style="516"/>
    <col min="4865" max="4865" width="13.125" style="516" customWidth="1"/>
    <col min="4866" max="4866" width="11.25" style="516" customWidth="1"/>
    <col min="4867" max="4872" width="10.5" style="516" customWidth="1"/>
    <col min="4873" max="4874" width="2.625" style="516" customWidth="1"/>
    <col min="4875" max="5120" width="9" style="516"/>
    <col min="5121" max="5121" width="13.125" style="516" customWidth="1"/>
    <col min="5122" max="5122" width="11.25" style="516" customWidth="1"/>
    <col min="5123" max="5128" width="10.5" style="516" customWidth="1"/>
    <col min="5129" max="5130" width="2.625" style="516" customWidth="1"/>
    <col min="5131" max="5376" width="9" style="516"/>
    <col min="5377" max="5377" width="13.125" style="516" customWidth="1"/>
    <col min="5378" max="5378" width="11.25" style="516" customWidth="1"/>
    <col min="5379" max="5384" width="10.5" style="516" customWidth="1"/>
    <col min="5385" max="5386" width="2.625" style="516" customWidth="1"/>
    <col min="5387" max="5632" width="9" style="516"/>
    <col min="5633" max="5633" width="13.125" style="516" customWidth="1"/>
    <col min="5634" max="5634" width="11.25" style="516" customWidth="1"/>
    <col min="5635" max="5640" width="10.5" style="516" customWidth="1"/>
    <col min="5641" max="5642" width="2.625" style="516" customWidth="1"/>
    <col min="5643" max="5888" width="9" style="516"/>
    <col min="5889" max="5889" width="13.125" style="516" customWidth="1"/>
    <col min="5890" max="5890" width="11.25" style="516" customWidth="1"/>
    <col min="5891" max="5896" width="10.5" style="516" customWidth="1"/>
    <col min="5897" max="5898" width="2.625" style="516" customWidth="1"/>
    <col min="5899" max="6144" width="9" style="516"/>
    <col min="6145" max="6145" width="13.125" style="516" customWidth="1"/>
    <col min="6146" max="6146" width="11.25" style="516" customWidth="1"/>
    <col min="6147" max="6152" width="10.5" style="516" customWidth="1"/>
    <col min="6153" max="6154" width="2.625" style="516" customWidth="1"/>
    <col min="6155" max="6400" width="9" style="516"/>
    <col min="6401" max="6401" width="13.125" style="516" customWidth="1"/>
    <col min="6402" max="6402" width="11.25" style="516" customWidth="1"/>
    <col min="6403" max="6408" width="10.5" style="516" customWidth="1"/>
    <col min="6409" max="6410" width="2.625" style="516" customWidth="1"/>
    <col min="6411" max="6656" width="9" style="516"/>
    <col min="6657" max="6657" width="13.125" style="516" customWidth="1"/>
    <col min="6658" max="6658" width="11.25" style="516" customWidth="1"/>
    <col min="6659" max="6664" width="10.5" style="516" customWidth="1"/>
    <col min="6665" max="6666" width="2.625" style="516" customWidth="1"/>
    <col min="6667" max="6912" width="9" style="516"/>
    <col min="6913" max="6913" width="13.125" style="516" customWidth="1"/>
    <col min="6914" max="6914" width="11.25" style="516" customWidth="1"/>
    <col min="6915" max="6920" width="10.5" style="516" customWidth="1"/>
    <col min="6921" max="6922" width="2.625" style="516" customWidth="1"/>
    <col min="6923" max="7168" width="9" style="516"/>
    <col min="7169" max="7169" width="13.125" style="516" customWidth="1"/>
    <col min="7170" max="7170" width="11.25" style="516" customWidth="1"/>
    <col min="7171" max="7176" width="10.5" style="516" customWidth="1"/>
    <col min="7177" max="7178" width="2.625" style="516" customWidth="1"/>
    <col min="7179" max="7424" width="9" style="516"/>
    <col min="7425" max="7425" width="13.125" style="516" customWidth="1"/>
    <col min="7426" max="7426" width="11.25" style="516" customWidth="1"/>
    <col min="7427" max="7432" width="10.5" style="516" customWidth="1"/>
    <col min="7433" max="7434" width="2.625" style="516" customWidth="1"/>
    <col min="7435" max="7680" width="9" style="516"/>
    <col min="7681" max="7681" width="13.125" style="516" customWidth="1"/>
    <col min="7682" max="7682" width="11.25" style="516" customWidth="1"/>
    <col min="7683" max="7688" width="10.5" style="516" customWidth="1"/>
    <col min="7689" max="7690" width="2.625" style="516" customWidth="1"/>
    <col min="7691" max="7936" width="9" style="516"/>
    <col min="7937" max="7937" width="13.125" style="516" customWidth="1"/>
    <col min="7938" max="7938" width="11.25" style="516" customWidth="1"/>
    <col min="7939" max="7944" width="10.5" style="516" customWidth="1"/>
    <col min="7945" max="7946" width="2.625" style="516" customWidth="1"/>
    <col min="7947" max="8192" width="9" style="516"/>
    <col min="8193" max="8193" width="13.125" style="516" customWidth="1"/>
    <col min="8194" max="8194" width="11.25" style="516" customWidth="1"/>
    <col min="8195" max="8200" width="10.5" style="516" customWidth="1"/>
    <col min="8201" max="8202" width="2.625" style="516" customWidth="1"/>
    <col min="8203" max="8448" width="9" style="516"/>
    <col min="8449" max="8449" width="13.125" style="516" customWidth="1"/>
    <col min="8450" max="8450" width="11.25" style="516" customWidth="1"/>
    <col min="8451" max="8456" width="10.5" style="516" customWidth="1"/>
    <col min="8457" max="8458" width="2.625" style="516" customWidth="1"/>
    <col min="8459" max="8704" width="9" style="516"/>
    <col min="8705" max="8705" width="13.125" style="516" customWidth="1"/>
    <col min="8706" max="8706" width="11.25" style="516" customWidth="1"/>
    <col min="8707" max="8712" width="10.5" style="516" customWidth="1"/>
    <col min="8713" max="8714" width="2.625" style="516" customWidth="1"/>
    <col min="8715" max="8960" width="9" style="516"/>
    <col min="8961" max="8961" width="13.125" style="516" customWidth="1"/>
    <col min="8962" max="8962" width="11.25" style="516" customWidth="1"/>
    <col min="8963" max="8968" width="10.5" style="516" customWidth="1"/>
    <col min="8969" max="8970" width="2.625" style="516" customWidth="1"/>
    <col min="8971" max="9216" width="9" style="516"/>
    <col min="9217" max="9217" width="13.125" style="516" customWidth="1"/>
    <col min="9218" max="9218" width="11.25" style="516" customWidth="1"/>
    <col min="9219" max="9224" width="10.5" style="516" customWidth="1"/>
    <col min="9225" max="9226" width="2.625" style="516" customWidth="1"/>
    <col min="9227" max="9472" width="9" style="516"/>
    <col min="9473" max="9473" width="13.125" style="516" customWidth="1"/>
    <col min="9474" max="9474" width="11.25" style="516" customWidth="1"/>
    <col min="9475" max="9480" width="10.5" style="516" customWidth="1"/>
    <col min="9481" max="9482" width="2.625" style="516" customWidth="1"/>
    <col min="9483" max="9728" width="9" style="516"/>
    <col min="9729" max="9729" width="13.125" style="516" customWidth="1"/>
    <col min="9730" max="9730" width="11.25" style="516" customWidth="1"/>
    <col min="9731" max="9736" width="10.5" style="516" customWidth="1"/>
    <col min="9737" max="9738" width="2.625" style="516" customWidth="1"/>
    <col min="9739" max="9984" width="9" style="516"/>
    <col min="9985" max="9985" width="13.125" style="516" customWidth="1"/>
    <col min="9986" max="9986" width="11.25" style="516" customWidth="1"/>
    <col min="9987" max="9992" width="10.5" style="516" customWidth="1"/>
    <col min="9993" max="9994" width="2.625" style="516" customWidth="1"/>
    <col min="9995" max="10240" width="9" style="516"/>
    <col min="10241" max="10241" width="13.125" style="516" customWidth="1"/>
    <col min="10242" max="10242" width="11.25" style="516" customWidth="1"/>
    <col min="10243" max="10248" width="10.5" style="516" customWidth="1"/>
    <col min="10249" max="10250" width="2.625" style="516" customWidth="1"/>
    <col min="10251" max="10496" width="9" style="516"/>
    <col min="10497" max="10497" width="13.125" style="516" customWidth="1"/>
    <col min="10498" max="10498" width="11.25" style="516" customWidth="1"/>
    <col min="10499" max="10504" width="10.5" style="516" customWidth="1"/>
    <col min="10505" max="10506" width="2.625" style="516" customWidth="1"/>
    <col min="10507" max="10752" width="9" style="516"/>
    <col min="10753" max="10753" width="13.125" style="516" customWidth="1"/>
    <col min="10754" max="10754" width="11.25" style="516" customWidth="1"/>
    <col min="10755" max="10760" width="10.5" style="516" customWidth="1"/>
    <col min="10761" max="10762" width="2.625" style="516" customWidth="1"/>
    <col min="10763" max="11008" width="9" style="516"/>
    <col min="11009" max="11009" width="13.125" style="516" customWidth="1"/>
    <col min="11010" max="11010" width="11.25" style="516" customWidth="1"/>
    <col min="11011" max="11016" width="10.5" style="516" customWidth="1"/>
    <col min="11017" max="11018" width="2.625" style="516" customWidth="1"/>
    <col min="11019" max="11264" width="9" style="516"/>
    <col min="11265" max="11265" width="13.125" style="516" customWidth="1"/>
    <col min="11266" max="11266" width="11.25" style="516" customWidth="1"/>
    <col min="11267" max="11272" width="10.5" style="516" customWidth="1"/>
    <col min="11273" max="11274" width="2.625" style="516" customWidth="1"/>
    <col min="11275" max="11520" width="9" style="516"/>
    <col min="11521" max="11521" width="13.125" style="516" customWidth="1"/>
    <col min="11522" max="11522" width="11.25" style="516" customWidth="1"/>
    <col min="11523" max="11528" width="10.5" style="516" customWidth="1"/>
    <col min="11529" max="11530" width="2.625" style="516" customWidth="1"/>
    <col min="11531" max="11776" width="9" style="516"/>
    <col min="11777" max="11777" width="13.125" style="516" customWidth="1"/>
    <col min="11778" max="11778" width="11.25" style="516" customWidth="1"/>
    <col min="11779" max="11784" width="10.5" style="516" customWidth="1"/>
    <col min="11785" max="11786" width="2.625" style="516" customWidth="1"/>
    <col min="11787" max="12032" width="9" style="516"/>
    <col min="12033" max="12033" width="13.125" style="516" customWidth="1"/>
    <col min="12034" max="12034" width="11.25" style="516" customWidth="1"/>
    <col min="12035" max="12040" width="10.5" style="516" customWidth="1"/>
    <col min="12041" max="12042" width="2.625" style="516" customWidth="1"/>
    <col min="12043" max="12288" width="9" style="516"/>
    <col min="12289" max="12289" width="13.125" style="516" customWidth="1"/>
    <col min="12290" max="12290" width="11.25" style="516" customWidth="1"/>
    <col min="12291" max="12296" width="10.5" style="516" customWidth="1"/>
    <col min="12297" max="12298" width="2.625" style="516" customWidth="1"/>
    <col min="12299" max="12544" width="9" style="516"/>
    <col min="12545" max="12545" width="13.125" style="516" customWidth="1"/>
    <col min="12546" max="12546" width="11.25" style="516" customWidth="1"/>
    <col min="12547" max="12552" width="10.5" style="516" customWidth="1"/>
    <col min="12553" max="12554" width="2.625" style="516" customWidth="1"/>
    <col min="12555" max="12800" width="9" style="516"/>
    <col min="12801" max="12801" width="13.125" style="516" customWidth="1"/>
    <col min="12802" max="12802" width="11.25" style="516" customWidth="1"/>
    <col min="12803" max="12808" width="10.5" style="516" customWidth="1"/>
    <col min="12809" max="12810" width="2.625" style="516" customWidth="1"/>
    <col min="12811" max="13056" width="9" style="516"/>
    <col min="13057" max="13057" width="13.125" style="516" customWidth="1"/>
    <col min="13058" max="13058" width="11.25" style="516" customWidth="1"/>
    <col min="13059" max="13064" width="10.5" style="516" customWidth="1"/>
    <col min="13065" max="13066" width="2.625" style="516" customWidth="1"/>
    <col min="13067" max="13312" width="9" style="516"/>
    <col min="13313" max="13313" width="13.125" style="516" customWidth="1"/>
    <col min="13314" max="13314" width="11.25" style="516" customWidth="1"/>
    <col min="13315" max="13320" width="10.5" style="516" customWidth="1"/>
    <col min="13321" max="13322" width="2.625" style="516" customWidth="1"/>
    <col min="13323" max="13568" width="9" style="516"/>
    <col min="13569" max="13569" width="13.125" style="516" customWidth="1"/>
    <col min="13570" max="13570" width="11.25" style="516" customWidth="1"/>
    <col min="13571" max="13576" width="10.5" style="516" customWidth="1"/>
    <col min="13577" max="13578" width="2.625" style="516" customWidth="1"/>
    <col min="13579" max="13824" width="9" style="516"/>
    <col min="13825" max="13825" width="13.125" style="516" customWidth="1"/>
    <col min="13826" max="13826" width="11.25" style="516" customWidth="1"/>
    <col min="13827" max="13832" width="10.5" style="516" customWidth="1"/>
    <col min="13833" max="13834" width="2.625" style="516" customWidth="1"/>
    <col min="13835" max="14080" width="9" style="516"/>
    <col min="14081" max="14081" width="13.125" style="516" customWidth="1"/>
    <col min="14082" max="14082" width="11.25" style="516" customWidth="1"/>
    <col min="14083" max="14088" width="10.5" style="516" customWidth="1"/>
    <col min="14089" max="14090" width="2.625" style="516" customWidth="1"/>
    <col min="14091" max="14336" width="9" style="516"/>
    <col min="14337" max="14337" width="13.125" style="516" customWidth="1"/>
    <col min="14338" max="14338" width="11.25" style="516" customWidth="1"/>
    <col min="14339" max="14344" width="10.5" style="516" customWidth="1"/>
    <col min="14345" max="14346" width="2.625" style="516" customWidth="1"/>
    <col min="14347" max="14592" width="9" style="516"/>
    <col min="14593" max="14593" width="13.125" style="516" customWidth="1"/>
    <col min="14594" max="14594" width="11.25" style="516" customWidth="1"/>
    <col min="14595" max="14600" width="10.5" style="516" customWidth="1"/>
    <col min="14601" max="14602" width="2.625" style="516" customWidth="1"/>
    <col min="14603" max="14848" width="9" style="516"/>
    <col min="14849" max="14849" width="13.125" style="516" customWidth="1"/>
    <col min="14850" max="14850" width="11.25" style="516" customWidth="1"/>
    <col min="14851" max="14856" width="10.5" style="516" customWidth="1"/>
    <col min="14857" max="14858" width="2.625" style="516" customWidth="1"/>
    <col min="14859" max="15104" width="9" style="516"/>
    <col min="15105" max="15105" width="13.125" style="516" customWidth="1"/>
    <col min="15106" max="15106" width="11.25" style="516" customWidth="1"/>
    <col min="15107" max="15112" width="10.5" style="516" customWidth="1"/>
    <col min="15113" max="15114" width="2.625" style="516" customWidth="1"/>
    <col min="15115" max="15360" width="9" style="516"/>
    <col min="15361" max="15361" width="13.125" style="516" customWidth="1"/>
    <col min="15362" max="15362" width="11.25" style="516" customWidth="1"/>
    <col min="15363" max="15368" width="10.5" style="516" customWidth="1"/>
    <col min="15369" max="15370" width="2.625" style="516" customWidth="1"/>
    <col min="15371" max="15616" width="9" style="516"/>
    <col min="15617" max="15617" width="13.125" style="516" customWidth="1"/>
    <col min="15618" max="15618" width="11.25" style="516" customWidth="1"/>
    <col min="15619" max="15624" width="10.5" style="516" customWidth="1"/>
    <col min="15625" max="15626" width="2.625" style="516" customWidth="1"/>
    <col min="15627" max="15872" width="9" style="516"/>
    <col min="15873" max="15873" width="13.125" style="516" customWidth="1"/>
    <col min="15874" max="15874" width="11.25" style="516" customWidth="1"/>
    <col min="15875" max="15880" width="10.5" style="516" customWidth="1"/>
    <col min="15881" max="15882" width="2.625" style="516" customWidth="1"/>
    <col min="15883" max="16128" width="9" style="516"/>
    <col min="16129" max="16129" width="13.125" style="516" customWidth="1"/>
    <col min="16130" max="16130" width="11.25" style="516" customWidth="1"/>
    <col min="16131" max="16136" width="10.5" style="516" customWidth="1"/>
    <col min="16137" max="16138" width="2.625" style="516" customWidth="1"/>
    <col min="16139" max="16384" width="9" style="516"/>
  </cols>
  <sheetData>
    <row r="1" spans="1:12" ht="14.25" customHeight="1">
      <c r="A1" s="515" t="s">
        <v>1</v>
      </c>
    </row>
    <row r="3" spans="1:12" ht="14.25" customHeight="1">
      <c r="A3" s="517" t="s">
        <v>793</v>
      </c>
    </row>
    <row r="4" spans="1:12" ht="14.25" customHeight="1">
      <c r="A4" s="518"/>
      <c r="B4" s="518"/>
      <c r="C4" s="518"/>
      <c r="D4" s="518"/>
      <c r="E4" s="518"/>
      <c r="F4" s="518"/>
      <c r="G4" s="518"/>
      <c r="H4" s="519" t="s">
        <v>794</v>
      </c>
      <c r="I4" s="520"/>
      <c r="J4" s="520"/>
      <c r="K4" s="520"/>
      <c r="L4" s="520"/>
    </row>
    <row r="5" spans="1:12" ht="14.25" customHeight="1">
      <c r="A5" s="586" t="s">
        <v>795</v>
      </c>
      <c r="B5" s="588" t="s">
        <v>403</v>
      </c>
      <c r="C5" s="590" t="s">
        <v>796</v>
      </c>
      <c r="D5" s="591"/>
      <c r="E5" s="590" t="s">
        <v>797</v>
      </c>
      <c r="F5" s="591"/>
      <c r="G5" s="590" t="s">
        <v>798</v>
      </c>
      <c r="H5" s="591"/>
      <c r="I5" s="521"/>
      <c r="J5" s="520"/>
      <c r="K5" s="520"/>
      <c r="L5" s="520"/>
    </row>
    <row r="6" spans="1:12" ht="14.25" customHeight="1">
      <c r="A6" s="587"/>
      <c r="B6" s="589"/>
      <c r="C6" s="522" t="s">
        <v>799</v>
      </c>
      <c r="D6" s="523" t="s">
        <v>800</v>
      </c>
      <c r="E6" s="522" t="s">
        <v>799</v>
      </c>
      <c r="F6" s="523" t="s">
        <v>800</v>
      </c>
      <c r="G6" s="522" t="s">
        <v>799</v>
      </c>
      <c r="H6" s="523" t="s">
        <v>800</v>
      </c>
      <c r="I6" s="521"/>
      <c r="J6" s="520"/>
      <c r="K6" s="520"/>
      <c r="L6" s="520"/>
    </row>
    <row r="7" spans="1:12" ht="14.25" customHeight="1">
      <c r="A7" s="524" t="s">
        <v>801</v>
      </c>
      <c r="B7" s="525">
        <v>49585</v>
      </c>
      <c r="C7" s="526">
        <v>16817</v>
      </c>
      <c r="D7" s="527">
        <f t="shared" ref="D7:D24" si="0">C7/B7*100</f>
        <v>33.915498638701216</v>
      </c>
      <c r="E7" s="528">
        <f t="shared" ref="E7:E21" si="1">B7-C7-G7</f>
        <v>30201</v>
      </c>
      <c r="F7" s="529">
        <f t="shared" ref="F7:F24" si="2">E7/B7*100</f>
        <v>60.9075325199153</v>
      </c>
      <c r="G7" s="530">
        <v>2567</v>
      </c>
      <c r="H7" s="531">
        <f t="shared" ref="H7:H24" si="3">G7/B7*100</f>
        <v>5.1769688413834825</v>
      </c>
      <c r="I7" s="521"/>
      <c r="J7" s="520"/>
      <c r="K7" s="520"/>
      <c r="L7" s="520"/>
    </row>
    <row r="8" spans="1:12" ht="14.25" customHeight="1">
      <c r="A8" s="532">
        <v>40</v>
      </c>
      <c r="B8" s="533">
        <v>76571</v>
      </c>
      <c r="C8" s="526">
        <v>21738</v>
      </c>
      <c r="D8" s="529">
        <f t="shared" si="0"/>
        <v>28.389338000026122</v>
      </c>
      <c r="E8" s="526">
        <f t="shared" si="1"/>
        <v>51641</v>
      </c>
      <c r="F8" s="529">
        <f t="shared" si="2"/>
        <v>67.441981951391512</v>
      </c>
      <c r="G8" s="530">
        <v>3192</v>
      </c>
      <c r="H8" s="534">
        <f t="shared" si="3"/>
        <v>4.1686800485823614</v>
      </c>
      <c r="I8" s="520"/>
      <c r="J8" s="520"/>
      <c r="K8" s="520"/>
      <c r="L8" s="520"/>
    </row>
    <row r="9" spans="1:12" ht="14.25" customHeight="1">
      <c r="A9" s="532">
        <v>45</v>
      </c>
      <c r="B9" s="533">
        <v>139368</v>
      </c>
      <c r="C9" s="526">
        <v>40389</v>
      </c>
      <c r="D9" s="529">
        <f t="shared" si="0"/>
        <v>28.980110211813333</v>
      </c>
      <c r="E9" s="526">
        <f t="shared" si="1"/>
        <v>94049</v>
      </c>
      <c r="F9" s="529">
        <f t="shared" si="2"/>
        <v>67.482492394236843</v>
      </c>
      <c r="G9" s="530">
        <v>4930</v>
      </c>
      <c r="H9" s="534">
        <f t="shared" si="3"/>
        <v>3.5373973939498309</v>
      </c>
      <c r="I9" s="520"/>
      <c r="J9" s="520"/>
      <c r="K9" s="520"/>
      <c r="L9" s="520"/>
    </row>
    <row r="10" spans="1:12" ht="14.25" customHeight="1">
      <c r="A10" s="532">
        <v>50</v>
      </c>
      <c r="B10" s="533">
        <v>195917</v>
      </c>
      <c r="C10" s="526">
        <v>60982</v>
      </c>
      <c r="D10" s="529">
        <f t="shared" si="0"/>
        <v>31.126446403323854</v>
      </c>
      <c r="E10" s="526">
        <f t="shared" si="1"/>
        <v>127635</v>
      </c>
      <c r="F10" s="529">
        <f t="shared" si="2"/>
        <v>65.147485925162187</v>
      </c>
      <c r="G10" s="530">
        <v>7300</v>
      </c>
      <c r="H10" s="534">
        <f t="shared" si="3"/>
        <v>3.7260676715139573</v>
      </c>
      <c r="I10" s="520"/>
      <c r="J10" s="520"/>
      <c r="K10" s="520"/>
      <c r="L10" s="520"/>
    </row>
    <row r="11" spans="1:12" ht="14.25" customHeight="1">
      <c r="A11" s="532">
        <v>55</v>
      </c>
      <c r="B11" s="533">
        <v>223241</v>
      </c>
      <c r="C11" s="526">
        <v>64984</v>
      </c>
      <c r="D11" s="529">
        <f t="shared" si="0"/>
        <v>29.109348193208234</v>
      </c>
      <c r="E11" s="526">
        <f t="shared" si="1"/>
        <v>148024</v>
      </c>
      <c r="F11" s="529">
        <f t="shared" si="2"/>
        <v>66.306816400213222</v>
      </c>
      <c r="G11" s="530">
        <v>10233</v>
      </c>
      <c r="H11" s="534">
        <f t="shared" si="3"/>
        <v>4.5838354065785412</v>
      </c>
      <c r="I11" s="520"/>
      <c r="J11" s="520"/>
      <c r="K11" s="520"/>
      <c r="L11" s="520"/>
    </row>
    <row r="12" spans="1:12" ht="14.25" customHeight="1">
      <c r="A12" s="532">
        <v>60</v>
      </c>
      <c r="B12" s="533">
        <v>253479</v>
      </c>
      <c r="C12" s="526">
        <v>62394</v>
      </c>
      <c r="D12" s="529">
        <f t="shared" si="0"/>
        <v>24.615056868616335</v>
      </c>
      <c r="E12" s="526">
        <f t="shared" si="1"/>
        <v>177551</v>
      </c>
      <c r="F12" s="529">
        <f t="shared" si="2"/>
        <v>70.045644806867642</v>
      </c>
      <c r="G12" s="530">
        <v>13534</v>
      </c>
      <c r="H12" s="534">
        <f t="shared" si="3"/>
        <v>5.3392983245160348</v>
      </c>
      <c r="I12" s="520"/>
      <c r="J12" s="520"/>
      <c r="K12" s="520"/>
      <c r="L12" s="520"/>
    </row>
    <row r="13" spans="1:12" ht="14.25" customHeight="1">
      <c r="A13" s="524" t="s">
        <v>802</v>
      </c>
      <c r="B13" s="533">
        <v>285259</v>
      </c>
      <c r="C13" s="526">
        <v>53529</v>
      </c>
      <c r="D13" s="529">
        <f t="shared" si="0"/>
        <v>18.765052110538143</v>
      </c>
      <c r="E13" s="526">
        <f t="shared" si="1"/>
        <v>213974</v>
      </c>
      <c r="F13" s="529">
        <f t="shared" si="2"/>
        <v>75.010429118800815</v>
      </c>
      <c r="G13" s="530">
        <v>17756</v>
      </c>
      <c r="H13" s="534">
        <f t="shared" si="3"/>
        <v>6.2245187706610485</v>
      </c>
      <c r="I13" s="520"/>
      <c r="J13" s="520"/>
      <c r="K13" s="520"/>
      <c r="L13" s="520"/>
    </row>
    <row r="14" spans="1:12" ht="14.25" customHeight="1">
      <c r="A14" s="532">
        <v>7</v>
      </c>
      <c r="B14" s="533">
        <v>298253</v>
      </c>
      <c r="C14" s="526">
        <v>47639</v>
      </c>
      <c r="D14" s="529">
        <f t="shared" si="0"/>
        <v>15.972680911843302</v>
      </c>
      <c r="E14" s="526">
        <f t="shared" si="1"/>
        <v>227033</v>
      </c>
      <c r="F14" s="529">
        <f t="shared" si="2"/>
        <v>76.120944298967657</v>
      </c>
      <c r="G14" s="530">
        <v>23581</v>
      </c>
      <c r="H14" s="534">
        <f t="shared" si="3"/>
        <v>7.9063747891890443</v>
      </c>
      <c r="I14" s="520"/>
      <c r="J14" s="520"/>
      <c r="K14" s="520"/>
      <c r="L14" s="520"/>
    </row>
    <row r="15" spans="1:12" ht="14.25" customHeight="1">
      <c r="A15" s="510">
        <v>12</v>
      </c>
      <c r="B15" s="533">
        <v>308307</v>
      </c>
      <c r="C15" s="526">
        <v>45756</v>
      </c>
      <c r="D15" s="529">
        <f t="shared" si="0"/>
        <v>14.841051289785831</v>
      </c>
      <c r="E15" s="526">
        <f t="shared" si="1"/>
        <v>229198</v>
      </c>
      <c r="F15" s="529">
        <f t="shared" si="2"/>
        <v>74.340835595688716</v>
      </c>
      <c r="G15" s="535">
        <v>33353</v>
      </c>
      <c r="H15" s="534">
        <f t="shared" si="3"/>
        <v>10.818113114525458</v>
      </c>
      <c r="I15" s="520"/>
      <c r="J15" s="520"/>
      <c r="K15" s="520"/>
      <c r="L15" s="520"/>
    </row>
    <row r="16" spans="1:12" ht="14.25" customHeight="1">
      <c r="A16" s="510">
        <v>13</v>
      </c>
      <c r="B16" s="533">
        <v>310048</v>
      </c>
      <c r="C16" s="526">
        <v>46243</v>
      </c>
      <c r="D16" s="529">
        <f t="shared" si="0"/>
        <v>14.914787387759315</v>
      </c>
      <c r="E16" s="526">
        <f t="shared" si="1"/>
        <v>230195</v>
      </c>
      <c r="F16" s="529">
        <f t="shared" si="2"/>
        <v>74.244955619774998</v>
      </c>
      <c r="G16" s="535">
        <v>33610</v>
      </c>
      <c r="H16" s="534">
        <f t="shared" si="3"/>
        <v>10.840256992465683</v>
      </c>
      <c r="I16" s="520"/>
      <c r="J16" s="520"/>
      <c r="K16" s="520"/>
      <c r="L16" s="520"/>
    </row>
    <row r="17" spans="1:12" ht="14.25" customHeight="1">
      <c r="A17" s="536">
        <v>14</v>
      </c>
      <c r="B17" s="533">
        <v>311888</v>
      </c>
      <c r="C17" s="526">
        <v>46202</v>
      </c>
      <c r="D17" s="529">
        <f t="shared" si="0"/>
        <v>14.813651054224595</v>
      </c>
      <c r="E17" s="526">
        <f t="shared" si="1"/>
        <v>229435</v>
      </c>
      <c r="F17" s="529">
        <f t="shared" si="2"/>
        <v>73.563266300723342</v>
      </c>
      <c r="G17" s="535">
        <v>36251</v>
      </c>
      <c r="H17" s="534">
        <f t="shared" si="3"/>
        <v>11.623082645052071</v>
      </c>
      <c r="I17" s="520"/>
      <c r="J17" s="520"/>
      <c r="K17" s="520"/>
      <c r="L17" s="520"/>
    </row>
    <row r="18" spans="1:12" ht="14.25" customHeight="1">
      <c r="A18" s="508" t="s">
        <v>803</v>
      </c>
      <c r="B18" s="533">
        <v>314439</v>
      </c>
      <c r="C18" s="526">
        <v>46349</v>
      </c>
      <c r="D18" s="529">
        <f t="shared" si="0"/>
        <v>14.740219883665832</v>
      </c>
      <c r="E18" s="526">
        <f t="shared" si="1"/>
        <v>228839</v>
      </c>
      <c r="F18" s="529">
        <f t="shared" si="2"/>
        <v>72.776913805221369</v>
      </c>
      <c r="G18" s="535">
        <v>39251</v>
      </c>
      <c r="H18" s="534">
        <f t="shared" si="3"/>
        <v>12.482866311112808</v>
      </c>
      <c r="I18" s="520"/>
      <c r="J18" s="520"/>
      <c r="K18" s="520"/>
      <c r="L18" s="520"/>
    </row>
    <row r="19" spans="1:12" ht="14.25" customHeight="1">
      <c r="A19" s="508" t="s">
        <v>427</v>
      </c>
      <c r="B19" s="533">
        <v>316200</v>
      </c>
      <c r="C19" s="526">
        <v>46302</v>
      </c>
      <c r="D19" s="529">
        <f t="shared" si="0"/>
        <v>14.643263757115749</v>
      </c>
      <c r="E19" s="526">
        <f t="shared" si="1"/>
        <v>228023</v>
      </c>
      <c r="F19" s="529">
        <f t="shared" si="2"/>
        <v>72.113535736875406</v>
      </c>
      <c r="G19" s="535">
        <v>41875</v>
      </c>
      <c r="H19" s="534">
        <f t="shared" si="3"/>
        <v>13.243200506008856</v>
      </c>
      <c r="I19" s="520"/>
      <c r="J19" s="520"/>
      <c r="K19" s="520"/>
      <c r="L19" s="520"/>
    </row>
    <row r="20" spans="1:12" ht="14.25" customHeight="1">
      <c r="A20" s="508" t="s">
        <v>428</v>
      </c>
      <c r="B20" s="533">
        <v>317731</v>
      </c>
      <c r="C20" s="526">
        <v>46295</v>
      </c>
      <c r="D20" s="529">
        <f t="shared" si="0"/>
        <v>14.570501461928487</v>
      </c>
      <c r="E20" s="526">
        <f t="shared" si="1"/>
        <v>226828</v>
      </c>
      <c r="F20" s="529">
        <f t="shared" si="2"/>
        <v>71.389949359678468</v>
      </c>
      <c r="G20" s="535">
        <v>44608</v>
      </c>
      <c r="H20" s="534">
        <f t="shared" si="3"/>
        <v>14.039549178393044</v>
      </c>
      <c r="I20" s="520"/>
      <c r="J20" s="520"/>
      <c r="K20" s="520"/>
      <c r="L20" s="520"/>
    </row>
    <row r="21" spans="1:12" ht="14.25" customHeight="1">
      <c r="A21" s="508" t="s">
        <v>429</v>
      </c>
      <c r="B21" s="533">
        <v>317358</v>
      </c>
      <c r="C21" s="526">
        <v>45845</v>
      </c>
      <c r="D21" s="529">
        <f t="shared" si="0"/>
        <v>14.445830891296266</v>
      </c>
      <c r="E21" s="526">
        <f t="shared" si="1"/>
        <v>223686</v>
      </c>
      <c r="F21" s="529">
        <f t="shared" si="2"/>
        <v>70.483806930973856</v>
      </c>
      <c r="G21" s="535">
        <v>47827</v>
      </c>
      <c r="H21" s="534">
        <f t="shared" si="3"/>
        <v>15.070362177729882</v>
      </c>
      <c r="I21" s="520"/>
      <c r="J21" s="520"/>
      <c r="K21" s="520"/>
      <c r="L21" s="520"/>
    </row>
    <row r="22" spans="1:12" ht="14.25" customHeight="1">
      <c r="A22" s="508">
        <v>19</v>
      </c>
      <c r="B22" s="533">
        <f>C22+E22+G22</f>
        <v>318929</v>
      </c>
      <c r="C22" s="526">
        <v>45735</v>
      </c>
      <c r="D22" s="529">
        <f t="shared" si="0"/>
        <v>14.340182297627372</v>
      </c>
      <c r="E22" s="526">
        <v>221715</v>
      </c>
      <c r="F22" s="529">
        <f t="shared" si="2"/>
        <v>69.518607589777034</v>
      </c>
      <c r="G22" s="535">
        <v>51479</v>
      </c>
      <c r="H22" s="534">
        <f t="shared" si="3"/>
        <v>16.141210112595594</v>
      </c>
      <c r="I22" s="520"/>
      <c r="J22" s="520"/>
      <c r="K22" s="520"/>
      <c r="L22" s="520"/>
    </row>
    <row r="23" spans="1:12" ht="14.25" customHeight="1">
      <c r="A23" s="508">
        <v>20</v>
      </c>
      <c r="B23" s="533">
        <f>C23+E23+G23</f>
        <v>320332</v>
      </c>
      <c r="C23" s="526">
        <v>45777</v>
      </c>
      <c r="D23" s="529">
        <f t="shared" si="0"/>
        <v>14.290486120649826</v>
      </c>
      <c r="E23" s="526">
        <v>219682</v>
      </c>
      <c r="F23" s="529">
        <f t="shared" si="2"/>
        <v>68.579473795936721</v>
      </c>
      <c r="G23" s="535">
        <v>54873</v>
      </c>
      <c r="H23" s="534">
        <f t="shared" si="3"/>
        <v>17.130040083413459</v>
      </c>
      <c r="I23" s="520"/>
      <c r="J23" s="520"/>
      <c r="K23" s="520"/>
      <c r="L23" s="520"/>
    </row>
    <row r="24" spans="1:12" ht="14.25" customHeight="1">
      <c r="A24" s="508">
        <v>21</v>
      </c>
      <c r="B24" s="537">
        <f>C24+E24+G24</f>
        <v>322720</v>
      </c>
      <c r="C24" s="526">
        <v>45886</v>
      </c>
      <c r="D24" s="529">
        <f t="shared" si="0"/>
        <v>14.21851760039663</v>
      </c>
      <c r="E24" s="526">
        <v>218218</v>
      </c>
      <c r="F24" s="529">
        <f t="shared" si="2"/>
        <v>67.618368864650463</v>
      </c>
      <c r="G24" s="535">
        <v>58616</v>
      </c>
      <c r="H24" s="534">
        <f t="shared" si="3"/>
        <v>18.163113534952902</v>
      </c>
      <c r="I24" s="520"/>
      <c r="J24" s="520"/>
      <c r="K24" s="520"/>
      <c r="L24" s="520"/>
    </row>
    <row r="25" spans="1:12" ht="14.25" customHeight="1">
      <c r="A25" s="508">
        <v>22</v>
      </c>
      <c r="B25" s="537">
        <v>325862</v>
      </c>
      <c r="C25" s="526">
        <v>45927</v>
      </c>
      <c r="D25" s="529">
        <v>14.094002982857774</v>
      </c>
      <c r="E25" s="526">
        <v>218032</v>
      </c>
      <c r="F25" s="529">
        <v>66.909305165990503</v>
      </c>
      <c r="G25" s="535">
        <v>61903</v>
      </c>
      <c r="H25" s="534">
        <v>18.996691851151716</v>
      </c>
      <c r="I25" s="520"/>
      <c r="J25" s="520"/>
      <c r="K25" s="520"/>
      <c r="L25" s="520"/>
    </row>
    <row r="26" spans="1:12" ht="14.25" customHeight="1">
      <c r="A26" s="508">
        <v>23</v>
      </c>
      <c r="B26" s="537">
        <v>328182</v>
      </c>
      <c r="C26" s="526">
        <v>45905</v>
      </c>
      <c r="D26" s="529">
        <v>13.99</v>
      </c>
      <c r="E26" s="526">
        <v>218470</v>
      </c>
      <c r="F26" s="529">
        <v>66.569999999999993</v>
      </c>
      <c r="G26" s="535">
        <v>63807</v>
      </c>
      <c r="H26" s="534">
        <v>19.440000000000001</v>
      </c>
      <c r="I26" s="520"/>
      <c r="J26" s="520"/>
      <c r="K26" s="520"/>
      <c r="L26" s="520"/>
    </row>
    <row r="27" spans="1:12" ht="14.25" customHeight="1">
      <c r="A27" s="511">
        <v>24</v>
      </c>
      <c r="B27" s="538">
        <v>329229</v>
      </c>
      <c r="C27" s="539">
        <v>45569</v>
      </c>
      <c r="D27" s="540">
        <v>13.84</v>
      </c>
      <c r="E27" s="539">
        <v>217481</v>
      </c>
      <c r="F27" s="540">
        <v>66.06</v>
      </c>
      <c r="G27" s="541">
        <v>66179</v>
      </c>
      <c r="H27" s="542">
        <v>20.100000000000001</v>
      </c>
      <c r="I27" s="520"/>
      <c r="J27" s="520"/>
      <c r="K27" s="520"/>
      <c r="L27" s="520"/>
    </row>
    <row r="28" spans="1:12" ht="12.75" customHeight="1">
      <c r="A28" s="520" t="s">
        <v>804</v>
      </c>
      <c r="B28" s="520"/>
      <c r="C28" s="520"/>
      <c r="D28" s="520"/>
      <c r="E28" s="520"/>
      <c r="F28" s="520"/>
      <c r="G28" s="520"/>
      <c r="H28" s="520"/>
      <c r="I28" s="520"/>
      <c r="J28" s="520"/>
      <c r="K28" s="520"/>
      <c r="L28" s="520"/>
    </row>
    <row r="29" spans="1:12" ht="12.75" customHeight="1">
      <c r="A29" s="585" t="s">
        <v>805</v>
      </c>
      <c r="B29" s="585"/>
      <c r="C29" s="585"/>
      <c r="D29" s="585"/>
      <c r="E29" s="585"/>
      <c r="F29" s="585"/>
      <c r="G29" s="520"/>
      <c r="H29" s="543" t="s">
        <v>472</v>
      </c>
      <c r="I29" s="520"/>
      <c r="J29" s="520"/>
      <c r="K29" s="520"/>
      <c r="L29" s="520"/>
    </row>
    <row r="30" spans="1:12" ht="14.25" customHeight="1">
      <c r="A30" s="544"/>
      <c r="B30" s="544"/>
      <c r="C30" s="544"/>
      <c r="D30" s="544"/>
      <c r="E30" s="544"/>
      <c r="F30" s="544"/>
      <c r="G30" s="544"/>
      <c r="H30" s="544"/>
      <c r="I30" s="520"/>
      <c r="J30" s="520"/>
      <c r="K30" s="520"/>
      <c r="L30" s="520"/>
    </row>
    <row r="31" spans="1:12" ht="14.25" customHeight="1">
      <c r="A31" s="520"/>
      <c r="B31" s="520"/>
      <c r="C31" s="520"/>
      <c r="D31" s="520"/>
      <c r="E31" s="520"/>
      <c r="F31" s="520"/>
      <c r="G31" s="520"/>
      <c r="H31" s="520"/>
      <c r="I31" s="520"/>
      <c r="J31" s="520"/>
      <c r="K31" s="520"/>
      <c r="L31" s="520"/>
    </row>
    <row r="32" spans="1:12" ht="14.25" customHeight="1">
      <c r="A32" s="520"/>
      <c r="B32" s="520"/>
      <c r="C32" s="520"/>
      <c r="D32" s="520"/>
      <c r="E32" s="520"/>
      <c r="F32" s="520"/>
      <c r="G32" s="520"/>
      <c r="H32" s="520"/>
      <c r="I32" s="520"/>
      <c r="J32" s="520"/>
      <c r="K32" s="520"/>
      <c r="L32" s="520"/>
    </row>
  </sheetData>
  <mergeCells count="6">
    <mergeCell ref="G5:H5"/>
    <mergeCell ref="A29:F29"/>
    <mergeCell ref="A5:A6"/>
    <mergeCell ref="B5:B6"/>
    <mergeCell ref="C5:D5"/>
    <mergeCell ref="E5:F5"/>
  </mergeCells>
  <phoneticPr fontId="1"/>
  <hyperlinks>
    <hyperlink ref="A1" location="目次!R1C1" display="目次へもどる"/>
  </hyperlinks>
  <pageMargins left="0.75" right="0.68" top="1" bottom="1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="110" zoomScaleNormal="110" workbookViewId="0"/>
  </sheetViews>
  <sheetFormatPr defaultRowHeight="13.5"/>
  <cols>
    <col min="1" max="1" width="12.375" style="545" customWidth="1"/>
    <col min="2" max="8" width="10.625" style="545" customWidth="1"/>
    <col min="9" max="256" width="9" style="545"/>
    <col min="257" max="257" width="12.375" style="545" customWidth="1"/>
    <col min="258" max="264" width="10.625" style="545" customWidth="1"/>
    <col min="265" max="512" width="9" style="545"/>
    <col min="513" max="513" width="12.375" style="545" customWidth="1"/>
    <col min="514" max="520" width="10.625" style="545" customWidth="1"/>
    <col min="521" max="768" width="9" style="545"/>
    <col min="769" max="769" width="12.375" style="545" customWidth="1"/>
    <col min="770" max="776" width="10.625" style="545" customWidth="1"/>
    <col min="777" max="1024" width="9" style="545"/>
    <col min="1025" max="1025" width="12.375" style="545" customWidth="1"/>
    <col min="1026" max="1032" width="10.625" style="545" customWidth="1"/>
    <col min="1033" max="1280" width="9" style="545"/>
    <col min="1281" max="1281" width="12.375" style="545" customWidth="1"/>
    <col min="1282" max="1288" width="10.625" style="545" customWidth="1"/>
    <col min="1289" max="1536" width="9" style="545"/>
    <col min="1537" max="1537" width="12.375" style="545" customWidth="1"/>
    <col min="1538" max="1544" width="10.625" style="545" customWidth="1"/>
    <col min="1545" max="1792" width="9" style="545"/>
    <col min="1793" max="1793" width="12.375" style="545" customWidth="1"/>
    <col min="1794" max="1800" width="10.625" style="545" customWidth="1"/>
    <col min="1801" max="2048" width="9" style="545"/>
    <col min="2049" max="2049" width="12.375" style="545" customWidth="1"/>
    <col min="2050" max="2056" width="10.625" style="545" customWidth="1"/>
    <col min="2057" max="2304" width="9" style="545"/>
    <col min="2305" max="2305" width="12.375" style="545" customWidth="1"/>
    <col min="2306" max="2312" width="10.625" style="545" customWidth="1"/>
    <col min="2313" max="2560" width="9" style="545"/>
    <col min="2561" max="2561" width="12.375" style="545" customWidth="1"/>
    <col min="2562" max="2568" width="10.625" style="545" customWidth="1"/>
    <col min="2569" max="2816" width="9" style="545"/>
    <col min="2817" max="2817" width="12.375" style="545" customWidth="1"/>
    <col min="2818" max="2824" width="10.625" style="545" customWidth="1"/>
    <col min="2825" max="3072" width="9" style="545"/>
    <col min="3073" max="3073" width="12.375" style="545" customWidth="1"/>
    <col min="3074" max="3080" width="10.625" style="545" customWidth="1"/>
    <col min="3081" max="3328" width="9" style="545"/>
    <col min="3329" max="3329" width="12.375" style="545" customWidth="1"/>
    <col min="3330" max="3336" width="10.625" style="545" customWidth="1"/>
    <col min="3337" max="3584" width="9" style="545"/>
    <col min="3585" max="3585" width="12.375" style="545" customWidth="1"/>
    <col min="3586" max="3592" width="10.625" style="545" customWidth="1"/>
    <col min="3593" max="3840" width="9" style="545"/>
    <col min="3841" max="3841" width="12.375" style="545" customWidth="1"/>
    <col min="3842" max="3848" width="10.625" style="545" customWidth="1"/>
    <col min="3849" max="4096" width="9" style="545"/>
    <col min="4097" max="4097" width="12.375" style="545" customWidth="1"/>
    <col min="4098" max="4104" width="10.625" style="545" customWidth="1"/>
    <col min="4105" max="4352" width="9" style="545"/>
    <col min="4353" max="4353" width="12.375" style="545" customWidth="1"/>
    <col min="4354" max="4360" width="10.625" style="545" customWidth="1"/>
    <col min="4361" max="4608" width="9" style="545"/>
    <col min="4609" max="4609" width="12.375" style="545" customWidth="1"/>
    <col min="4610" max="4616" width="10.625" style="545" customWidth="1"/>
    <col min="4617" max="4864" width="9" style="545"/>
    <col min="4865" max="4865" width="12.375" style="545" customWidth="1"/>
    <col min="4866" max="4872" width="10.625" style="545" customWidth="1"/>
    <col min="4873" max="5120" width="9" style="545"/>
    <col min="5121" max="5121" width="12.375" style="545" customWidth="1"/>
    <col min="5122" max="5128" width="10.625" style="545" customWidth="1"/>
    <col min="5129" max="5376" width="9" style="545"/>
    <col min="5377" max="5377" width="12.375" style="545" customWidth="1"/>
    <col min="5378" max="5384" width="10.625" style="545" customWidth="1"/>
    <col min="5385" max="5632" width="9" style="545"/>
    <col min="5633" max="5633" width="12.375" style="545" customWidth="1"/>
    <col min="5634" max="5640" width="10.625" style="545" customWidth="1"/>
    <col min="5641" max="5888" width="9" style="545"/>
    <col min="5889" max="5889" width="12.375" style="545" customWidth="1"/>
    <col min="5890" max="5896" width="10.625" style="545" customWidth="1"/>
    <col min="5897" max="6144" width="9" style="545"/>
    <col min="6145" max="6145" width="12.375" style="545" customWidth="1"/>
    <col min="6146" max="6152" width="10.625" style="545" customWidth="1"/>
    <col min="6153" max="6400" width="9" style="545"/>
    <col min="6401" max="6401" width="12.375" style="545" customWidth="1"/>
    <col min="6402" max="6408" width="10.625" style="545" customWidth="1"/>
    <col min="6409" max="6656" width="9" style="545"/>
    <col min="6657" max="6657" width="12.375" style="545" customWidth="1"/>
    <col min="6658" max="6664" width="10.625" style="545" customWidth="1"/>
    <col min="6665" max="6912" width="9" style="545"/>
    <col min="6913" max="6913" width="12.375" style="545" customWidth="1"/>
    <col min="6914" max="6920" width="10.625" style="545" customWidth="1"/>
    <col min="6921" max="7168" width="9" style="545"/>
    <col min="7169" max="7169" width="12.375" style="545" customWidth="1"/>
    <col min="7170" max="7176" width="10.625" style="545" customWidth="1"/>
    <col min="7177" max="7424" width="9" style="545"/>
    <col min="7425" max="7425" width="12.375" style="545" customWidth="1"/>
    <col min="7426" max="7432" width="10.625" style="545" customWidth="1"/>
    <col min="7433" max="7680" width="9" style="545"/>
    <col min="7681" max="7681" width="12.375" style="545" customWidth="1"/>
    <col min="7682" max="7688" width="10.625" style="545" customWidth="1"/>
    <col min="7689" max="7936" width="9" style="545"/>
    <col min="7937" max="7937" width="12.375" style="545" customWidth="1"/>
    <col min="7938" max="7944" width="10.625" style="545" customWidth="1"/>
    <col min="7945" max="8192" width="9" style="545"/>
    <col min="8193" max="8193" width="12.375" style="545" customWidth="1"/>
    <col min="8194" max="8200" width="10.625" style="545" customWidth="1"/>
    <col min="8201" max="8448" width="9" style="545"/>
    <col min="8449" max="8449" width="12.375" style="545" customWidth="1"/>
    <col min="8450" max="8456" width="10.625" style="545" customWidth="1"/>
    <col min="8457" max="8704" width="9" style="545"/>
    <col min="8705" max="8705" width="12.375" style="545" customWidth="1"/>
    <col min="8706" max="8712" width="10.625" style="545" customWidth="1"/>
    <col min="8713" max="8960" width="9" style="545"/>
    <col min="8961" max="8961" width="12.375" style="545" customWidth="1"/>
    <col min="8962" max="8968" width="10.625" style="545" customWidth="1"/>
    <col min="8969" max="9216" width="9" style="545"/>
    <col min="9217" max="9217" width="12.375" style="545" customWidth="1"/>
    <col min="9218" max="9224" width="10.625" style="545" customWidth="1"/>
    <col min="9225" max="9472" width="9" style="545"/>
    <col min="9473" max="9473" width="12.375" style="545" customWidth="1"/>
    <col min="9474" max="9480" width="10.625" style="545" customWidth="1"/>
    <col min="9481" max="9728" width="9" style="545"/>
    <col min="9729" max="9729" width="12.375" style="545" customWidth="1"/>
    <col min="9730" max="9736" width="10.625" style="545" customWidth="1"/>
    <col min="9737" max="9984" width="9" style="545"/>
    <col min="9985" max="9985" width="12.375" style="545" customWidth="1"/>
    <col min="9986" max="9992" width="10.625" style="545" customWidth="1"/>
    <col min="9993" max="10240" width="9" style="545"/>
    <col min="10241" max="10241" width="12.375" style="545" customWidth="1"/>
    <col min="10242" max="10248" width="10.625" style="545" customWidth="1"/>
    <col min="10249" max="10496" width="9" style="545"/>
    <col min="10497" max="10497" width="12.375" style="545" customWidth="1"/>
    <col min="10498" max="10504" width="10.625" style="545" customWidth="1"/>
    <col min="10505" max="10752" width="9" style="545"/>
    <col min="10753" max="10753" width="12.375" style="545" customWidth="1"/>
    <col min="10754" max="10760" width="10.625" style="545" customWidth="1"/>
    <col min="10761" max="11008" width="9" style="545"/>
    <col min="11009" max="11009" width="12.375" style="545" customWidth="1"/>
    <col min="11010" max="11016" width="10.625" style="545" customWidth="1"/>
    <col min="11017" max="11264" width="9" style="545"/>
    <col min="11265" max="11265" width="12.375" style="545" customWidth="1"/>
    <col min="11266" max="11272" width="10.625" style="545" customWidth="1"/>
    <col min="11273" max="11520" width="9" style="545"/>
    <col min="11521" max="11521" width="12.375" style="545" customWidth="1"/>
    <col min="11522" max="11528" width="10.625" style="545" customWidth="1"/>
    <col min="11529" max="11776" width="9" style="545"/>
    <col min="11777" max="11777" width="12.375" style="545" customWidth="1"/>
    <col min="11778" max="11784" width="10.625" style="545" customWidth="1"/>
    <col min="11785" max="12032" width="9" style="545"/>
    <col min="12033" max="12033" width="12.375" style="545" customWidth="1"/>
    <col min="12034" max="12040" width="10.625" style="545" customWidth="1"/>
    <col min="12041" max="12288" width="9" style="545"/>
    <col min="12289" max="12289" width="12.375" style="545" customWidth="1"/>
    <col min="12290" max="12296" width="10.625" style="545" customWidth="1"/>
    <col min="12297" max="12544" width="9" style="545"/>
    <col min="12545" max="12545" width="12.375" style="545" customWidth="1"/>
    <col min="12546" max="12552" width="10.625" style="545" customWidth="1"/>
    <col min="12553" max="12800" width="9" style="545"/>
    <col min="12801" max="12801" width="12.375" style="545" customWidth="1"/>
    <col min="12802" max="12808" width="10.625" style="545" customWidth="1"/>
    <col min="12809" max="13056" width="9" style="545"/>
    <col min="13057" max="13057" width="12.375" style="545" customWidth="1"/>
    <col min="13058" max="13064" width="10.625" style="545" customWidth="1"/>
    <col min="13065" max="13312" width="9" style="545"/>
    <col min="13313" max="13313" width="12.375" style="545" customWidth="1"/>
    <col min="13314" max="13320" width="10.625" style="545" customWidth="1"/>
    <col min="13321" max="13568" width="9" style="545"/>
    <col min="13569" max="13569" width="12.375" style="545" customWidth="1"/>
    <col min="13570" max="13576" width="10.625" style="545" customWidth="1"/>
    <col min="13577" max="13824" width="9" style="545"/>
    <col min="13825" max="13825" width="12.375" style="545" customWidth="1"/>
    <col min="13826" max="13832" width="10.625" style="545" customWidth="1"/>
    <col min="13833" max="14080" width="9" style="545"/>
    <col min="14081" max="14081" width="12.375" style="545" customWidth="1"/>
    <col min="14082" max="14088" width="10.625" style="545" customWidth="1"/>
    <col min="14089" max="14336" width="9" style="545"/>
    <col min="14337" max="14337" width="12.375" style="545" customWidth="1"/>
    <col min="14338" max="14344" width="10.625" style="545" customWidth="1"/>
    <col min="14345" max="14592" width="9" style="545"/>
    <col min="14593" max="14593" width="12.375" style="545" customWidth="1"/>
    <col min="14594" max="14600" width="10.625" style="545" customWidth="1"/>
    <col min="14601" max="14848" width="9" style="545"/>
    <col min="14849" max="14849" width="12.375" style="545" customWidth="1"/>
    <col min="14850" max="14856" width="10.625" style="545" customWidth="1"/>
    <col min="14857" max="15104" width="9" style="545"/>
    <col min="15105" max="15105" width="12.375" style="545" customWidth="1"/>
    <col min="15106" max="15112" width="10.625" style="545" customWidth="1"/>
    <col min="15113" max="15360" width="9" style="545"/>
    <col min="15361" max="15361" width="12.375" style="545" customWidth="1"/>
    <col min="15362" max="15368" width="10.625" style="545" customWidth="1"/>
    <col min="15369" max="15616" width="9" style="545"/>
    <col min="15617" max="15617" width="12.375" style="545" customWidth="1"/>
    <col min="15618" max="15624" width="10.625" style="545" customWidth="1"/>
    <col min="15625" max="15872" width="9" style="545"/>
    <col min="15873" max="15873" width="12.375" style="545" customWidth="1"/>
    <col min="15874" max="15880" width="10.625" style="545" customWidth="1"/>
    <col min="15881" max="16128" width="9" style="545"/>
    <col min="16129" max="16129" width="12.375" style="545" customWidth="1"/>
    <col min="16130" max="16136" width="10.625" style="545" customWidth="1"/>
    <col min="16137" max="16384" width="9" style="545"/>
  </cols>
  <sheetData>
    <row r="1" spans="1:8">
      <c r="A1" s="273" t="s">
        <v>1</v>
      </c>
    </row>
    <row r="3" spans="1:8" ht="15" customHeight="1">
      <c r="A3" s="474" t="s">
        <v>806</v>
      </c>
    </row>
    <row r="4" spans="1:8" ht="15" customHeight="1">
      <c r="A4" s="474"/>
      <c r="F4" s="546"/>
      <c r="H4" s="546" t="s">
        <v>807</v>
      </c>
    </row>
    <row r="5" spans="1:8" s="550" customFormat="1" ht="15" customHeight="1">
      <c r="A5" s="547" t="s">
        <v>808</v>
      </c>
      <c r="B5" s="548" t="s">
        <v>151</v>
      </c>
      <c r="C5" s="548" t="s">
        <v>733</v>
      </c>
      <c r="D5" s="548" t="s">
        <v>458</v>
      </c>
      <c r="E5" s="548" t="s">
        <v>459</v>
      </c>
      <c r="F5" s="548" t="s">
        <v>460</v>
      </c>
      <c r="G5" s="548" t="s">
        <v>4</v>
      </c>
      <c r="H5" s="549" t="s">
        <v>5</v>
      </c>
    </row>
    <row r="6" spans="1:8" s="552" customFormat="1" ht="15" customHeight="1">
      <c r="A6" s="551" t="s">
        <v>809</v>
      </c>
      <c r="B6" s="50">
        <v>1841</v>
      </c>
      <c r="C6" s="50">
        <v>1855</v>
      </c>
      <c r="D6" s="50">
        <v>1876</v>
      </c>
      <c r="E6" s="50">
        <v>1788</v>
      </c>
      <c r="F6" s="50">
        <v>1793</v>
      </c>
      <c r="G6" s="50">
        <v>1794</v>
      </c>
      <c r="H6" s="50">
        <v>1654</v>
      </c>
    </row>
    <row r="7" spans="1:8" s="552" customFormat="1" ht="15" customHeight="1">
      <c r="A7" s="553" t="s">
        <v>810</v>
      </c>
      <c r="B7" s="57">
        <v>710</v>
      </c>
      <c r="C7" s="57">
        <v>669</v>
      </c>
      <c r="D7" s="57">
        <v>723</v>
      </c>
      <c r="E7" s="57">
        <v>676</v>
      </c>
      <c r="F7" s="57">
        <v>710</v>
      </c>
      <c r="G7" s="57">
        <v>669</v>
      </c>
      <c r="H7" s="57">
        <v>655</v>
      </c>
    </row>
    <row r="8" spans="1:8" ht="15" customHeight="1">
      <c r="F8" s="546"/>
      <c r="H8" s="554" t="s">
        <v>811</v>
      </c>
    </row>
    <row r="9" spans="1:8" ht="15" customHeight="1"/>
    <row r="10" spans="1:8" ht="15" customHeight="1"/>
    <row r="11" spans="1:8" ht="15" customHeight="1"/>
  </sheetData>
  <phoneticPr fontId="1"/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110" workbookViewId="0"/>
  </sheetViews>
  <sheetFormatPr defaultColWidth="8.125" defaultRowHeight="15" customHeight="1"/>
  <cols>
    <col min="1" max="1" width="15.875" style="138" customWidth="1"/>
    <col min="2" max="6" width="13.875" style="138" customWidth="1"/>
    <col min="7" max="256" width="8.125" style="138"/>
    <col min="257" max="257" width="15.875" style="138" customWidth="1"/>
    <col min="258" max="262" width="13.875" style="138" customWidth="1"/>
    <col min="263" max="512" width="8.125" style="138"/>
    <col min="513" max="513" width="15.875" style="138" customWidth="1"/>
    <col min="514" max="518" width="13.875" style="138" customWidth="1"/>
    <col min="519" max="768" width="8.125" style="138"/>
    <col min="769" max="769" width="15.875" style="138" customWidth="1"/>
    <col min="770" max="774" width="13.875" style="138" customWidth="1"/>
    <col min="775" max="1024" width="8.125" style="138"/>
    <col min="1025" max="1025" width="15.875" style="138" customWidth="1"/>
    <col min="1026" max="1030" width="13.875" style="138" customWidth="1"/>
    <col min="1031" max="1280" width="8.125" style="138"/>
    <col min="1281" max="1281" width="15.875" style="138" customWidth="1"/>
    <col min="1282" max="1286" width="13.875" style="138" customWidth="1"/>
    <col min="1287" max="1536" width="8.125" style="138"/>
    <col min="1537" max="1537" width="15.875" style="138" customWidth="1"/>
    <col min="1538" max="1542" width="13.875" style="138" customWidth="1"/>
    <col min="1543" max="1792" width="8.125" style="138"/>
    <col min="1793" max="1793" width="15.875" style="138" customWidth="1"/>
    <col min="1794" max="1798" width="13.875" style="138" customWidth="1"/>
    <col min="1799" max="2048" width="8.125" style="138"/>
    <col min="2049" max="2049" width="15.875" style="138" customWidth="1"/>
    <col min="2050" max="2054" width="13.875" style="138" customWidth="1"/>
    <col min="2055" max="2304" width="8.125" style="138"/>
    <col min="2305" max="2305" width="15.875" style="138" customWidth="1"/>
    <col min="2306" max="2310" width="13.875" style="138" customWidth="1"/>
    <col min="2311" max="2560" width="8.125" style="138"/>
    <col min="2561" max="2561" width="15.875" style="138" customWidth="1"/>
    <col min="2562" max="2566" width="13.875" style="138" customWidth="1"/>
    <col min="2567" max="2816" width="8.125" style="138"/>
    <col min="2817" max="2817" width="15.875" style="138" customWidth="1"/>
    <col min="2818" max="2822" width="13.875" style="138" customWidth="1"/>
    <col min="2823" max="3072" width="8.125" style="138"/>
    <col min="3073" max="3073" width="15.875" style="138" customWidth="1"/>
    <col min="3074" max="3078" width="13.875" style="138" customWidth="1"/>
    <col min="3079" max="3328" width="8.125" style="138"/>
    <col min="3329" max="3329" width="15.875" style="138" customWidth="1"/>
    <col min="3330" max="3334" width="13.875" style="138" customWidth="1"/>
    <col min="3335" max="3584" width="8.125" style="138"/>
    <col min="3585" max="3585" width="15.875" style="138" customWidth="1"/>
    <col min="3586" max="3590" width="13.875" style="138" customWidth="1"/>
    <col min="3591" max="3840" width="8.125" style="138"/>
    <col min="3841" max="3841" width="15.875" style="138" customWidth="1"/>
    <col min="3842" max="3846" width="13.875" style="138" customWidth="1"/>
    <col min="3847" max="4096" width="8.125" style="138"/>
    <col min="4097" max="4097" width="15.875" style="138" customWidth="1"/>
    <col min="4098" max="4102" width="13.875" style="138" customWidth="1"/>
    <col min="4103" max="4352" width="8.125" style="138"/>
    <col min="4353" max="4353" width="15.875" style="138" customWidth="1"/>
    <col min="4354" max="4358" width="13.875" style="138" customWidth="1"/>
    <col min="4359" max="4608" width="8.125" style="138"/>
    <col min="4609" max="4609" width="15.875" style="138" customWidth="1"/>
    <col min="4610" max="4614" width="13.875" style="138" customWidth="1"/>
    <col min="4615" max="4864" width="8.125" style="138"/>
    <col min="4865" max="4865" width="15.875" style="138" customWidth="1"/>
    <col min="4866" max="4870" width="13.875" style="138" customWidth="1"/>
    <col min="4871" max="5120" width="8.125" style="138"/>
    <col min="5121" max="5121" width="15.875" style="138" customWidth="1"/>
    <col min="5122" max="5126" width="13.875" style="138" customWidth="1"/>
    <col min="5127" max="5376" width="8.125" style="138"/>
    <col min="5377" max="5377" width="15.875" style="138" customWidth="1"/>
    <col min="5378" max="5382" width="13.875" style="138" customWidth="1"/>
    <col min="5383" max="5632" width="8.125" style="138"/>
    <col min="5633" max="5633" width="15.875" style="138" customWidth="1"/>
    <col min="5634" max="5638" width="13.875" style="138" customWidth="1"/>
    <col min="5639" max="5888" width="8.125" style="138"/>
    <col min="5889" max="5889" width="15.875" style="138" customWidth="1"/>
    <col min="5890" max="5894" width="13.875" style="138" customWidth="1"/>
    <col min="5895" max="6144" width="8.125" style="138"/>
    <col min="6145" max="6145" width="15.875" style="138" customWidth="1"/>
    <col min="6146" max="6150" width="13.875" style="138" customWidth="1"/>
    <col min="6151" max="6400" width="8.125" style="138"/>
    <col min="6401" max="6401" width="15.875" style="138" customWidth="1"/>
    <col min="6402" max="6406" width="13.875" style="138" customWidth="1"/>
    <col min="6407" max="6656" width="8.125" style="138"/>
    <col min="6657" max="6657" width="15.875" style="138" customWidth="1"/>
    <col min="6658" max="6662" width="13.875" style="138" customWidth="1"/>
    <col min="6663" max="6912" width="8.125" style="138"/>
    <col min="6913" max="6913" width="15.875" style="138" customWidth="1"/>
    <col min="6914" max="6918" width="13.875" style="138" customWidth="1"/>
    <col min="6919" max="7168" width="8.125" style="138"/>
    <col min="7169" max="7169" width="15.875" style="138" customWidth="1"/>
    <col min="7170" max="7174" width="13.875" style="138" customWidth="1"/>
    <col min="7175" max="7424" width="8.125" style="138"/>
    <col min="7425" max="7425" width="15.875" style="138" customWidth="1"/>
    <col min="7426" max="7430" width="13.875" style="138" customWidth="1"/>
    <col min="7431" max="7680" width="8.125" style="138"/>
    <col min="7681" max="7681" width="15.875" style="138" customWidth="1"/>
    <col min="7682" max="7686" width="13.875" style="138" customWidth="1"/>
    <col min="7687" max="7936" width="8.125" style="138"/>
    <col min="7937" max="7937" width="15.875" style="138" customWidth="1"/>
    <col min="7938" max="7942" width="13.875" style="138" customWidth="1"/>
    <col min="7943" max="8192" width="8.125" style="138"/>
    <col min="8193" max="8193" width="15.875" style="138" customWidth="1"/>
    <col min="8194" max="8198" width="13.875" style="138" customWidth="1"/>
    <col min="8199" max="8448" width="8.125" style="138"/>
    <col min="8449" max="8449" width="15.875" style="138" customWidth="1"/>
    <col min="8450" max="8454" width="13.875" style="138" customWidth="1"/>
    <col min="8455" max="8704" width="8.125" style="138"/>
    <col min="8705" max="8705" width="15.875" style="138" customWidth="1"/>
    <col min="8706" max="8710" width="13.875" style="138" customWidth="1"/>
    <col min="8711" max="8960" width="8.125" style="138"/>
    <col min="8961" max="8961" width="15.875" style="138" customWidth="1"/>
    <col min="8962" max="8966" width="13.875" style="138" customWidth="1"/>
    <col min="8967" max="9216" width="8.125" style="138"/>
    <col min="9217" max="9217" width="15.875" style="138" customWidth="1"/>
    <col min="9218" max="9222" width="13.875" style="138" customWidth="1"/>
    <col min="9223" max="9472" width="8.125" style="138"/>
    <col min="9473" max="9473" width="15.875" style="138" customWidth="1"/>
    <col min="9474" max="9478" width="13.875" style="138" customWidth="1"/>
    <col min="9479" max="9728" width="8.125" style="138"/>
    <col min="9729" max="9729" width="15.875" style="138" customWidth="1"/>
    <col min="9730" max="9734" width="13.875" style="138" customWidth="1"/>
    <col min="9735" max="9984" width="8.125" style="138"/>
    <col min="9985" max="9985" width="15.875" style="138" customWidth="1"/>
    <col min="9986" max="9990" width="13.875" style="138" customWidth="1"/>
    <col min="9991" max="10240" width="8.125" style="138"/>
    <col min="10241" max="10241" width="15.875" style="138" customWidth="1"/>
    <col min="10242" max="10246" width="13.875" style="138" customWidth="1"/>
    <col min="10247" max="10496" width="8.125" style="138"/>
    <col min="10497" max="10497" width="15.875" style="138" customWidth="1"/>
    <col min="10498" max="10502" width="13.875" style="138" customWidth="1"/>
    <col min="10503" max="10752" width="8.125" style="138"/>
    <col min="10753" max="10753" width="15.875" style="138" customWidth="1"/>
    <col min="10754" max="10758" width="13.875" style="138" customWidth="1"/>
    <col min="10759" max="11008" width="8.125" style="138"/>
    <col min="11009" max="11009" width="15.875" style="138" customWidth="1"/>
    <col min="11010" max="11014" width="13.875" style="138" customWidth="1"/>
    <col min="11015" max="11264" width="8.125" style="138"/>
    <col min="11265" max="11265" width="15.875" style="138" customWidth="1"/>
    <col min="11266" max="11270" width="13.875" style="138" customWidth="1"/>
    <col min="11271" max="11520" width="8.125" style="138"/>
    <col min="11521" max="11521" width="15.875" style="138" customWidth="1"/>
    <col min="11522" max="11526" width="13.875" style="138" customWidth="1"/>
    <col min="11527" max="11776" width="8.125" style="138"/>
    <col min="11777" max="11777" width="15.875" style="138" customWidth="1"/>
    <col min="11778" max="11782" width="13.875" style="138" customWidth="1"/>
    <col min="11783" max="12032" width="8.125" style="138"/>
    <col min="12033" max="12033" width="15.875" style="138" customWidth="1"/>
    <col min="12034" max="12038" width="13.875" style="138" customWidth="1"/>
    <col min="12039" max="12288" width="8.125" style="138"/>
    <col min="12289" max="12289" width="15.875" style="138" customWidth="1"/>
    <col min="12290" max="12294" width="13.875" style="138" customWidth="1"/>
    <col min="12295" max="12544" width="8.125" style="138"/>
    <col min="12545" max="12545" width="15.875" style="138" customWidth="1"/>
    <col min="12546" max="12550" width="13.875" style="138" customWidth="1"/>
    <col min="12551" max="12800" width="8.125" style="138"/>
    <col min="12801" max="12801" width="15.875" style="138" customWidth="1"/>
    <col min="12802" max="12806" width="13.875" style="138" customWidth="1"/>
    <col min="12807" max="13056" width="8.125" style="138"/>
    <col min="13057" max="13057" width="15.875" style="138" customWidth="1"/>
    <col min="13058" max="13062" width="13.875" style="138" customWidth="1"/>
    <col min="13063" max="13312" width="8.125" style="138"/>
    <col min="13313" max="13313" width="15.875" style="138" customWidth="1"/>
    <col min="13314" max="13318" width="13.875" style="138" customWidth="1"/>
    <col min="13319" max="13568" width="8.125" style="138"/>
    <col min="13569" max="13569" width="15.875" style="138" customWidth="1"/>
    <col min="13570" max="13574" width="13.875" style="138" customWidth="1"/>
    <col min="13575" max="13824" width="8.125" style="138"/>
    <col min="13825" max="13825" width="15.875" style="138" customWidth="1"/>
    <col min="13826" max="13830" width="13.875" style="138" customWidth="1"/>
    <col min="13831" max="14080" width="8.125" style="138"/>
    <col min="14081" max="14081" width="15.875" style="138" customWidth="1"/>
    <col min="14082" max="14086" width="13.875" style="138" customWidth="1"/>
    <col min="14087" max="14336" width="8.125" style="138"/>
    <col min="14337" max="14337" width="15.875" style="138" customWidth="1"/>
    <col min="14338" max="14342" width="13.875" style="138" customWidth="1"/>
    <col min="14343" max="14592" width="8.125" style="138"/>
    <col min="14593" max="14593" width="15.875" style="138" customWidth="1"/>
    <col min="14594" max="14598" width="13.875" style="138" customWidth="1"/>
    <col min="14599" max="14848" width="8.125" style="138"/>
    <col min="14849" max="14849" width="15.875" style="138" customWidth="1"/>
    <col min="14850" max="14854" width="13.875" style="138" customWidth="1"/>
    <col min="14855" max="15104" width="8.125" style="138"/>
    <col min="15105" max="15105" width="15.875" style="138" customWidth="1"/>
    <col min="15106" max="15110" width="13.875" style="138" customWidth="1"/>
    <col min="15111" max="15360" width="8.125" style="138"/>
    <col min="15361" max="15361" width="15.875" style="138" customWidth="1"/>
    <col min="15362" max="15366" width="13.875" style="138" customWidth="1"/>
    <col min="15367" max="15616" width="8.125" style="138"/>
    <col min="15617" max="15617" width="15.875" style="138" customWidth="1"/>
    <col min="15618" max="15622" width="13.875" style="138" customWidth="1"/>
    <col min="15623" max="15872" width="8.125" style="138"/>
    <col min="15873" max="15873" width="15.875" style="138" customWidth="1"/>
    <col min="15874" max="15878" width="13.875" style="138" customWidth="1"/>
    <col min="15879" max="16128" width="8.125" style="138"/>
    <col min="16129" max="16129" width="15.875" style="138" customWidth="1"/>
    <col min="16130" max="16134" width="13.875" style="138" customWidth="1"/>
    <col min="16135" max="16384" width="8.125" style="138"/>
  </cols>
  <sheetData>
    <row r="1" spans="1:6" ht="15" customHeight="1">
      <c r="A1" s="458" t="s">
        <v>1</v>
      </c>
    </row>
    <row r="3" spans="1:6" ht="15" customHeight="1">
      <c r="A3" s="474" t="s">
        <v>812</v>
      </c>
    </row>
    <row r="4" spans="1:6" s="112" customFormat="1" ht="15" customHeight="1">
      <c r="A4" s="107"/>
      <c r="B4" s="475"/>
      <c r="C4" s="159"/>
      <c r="D4" s="159"/>
      <c r="E4" s="159"/>
      <c r="F4" s="555" t="s">
        <v>813</v>
      </c>
    </row>
    <row r="5" spans="1:6" s="112" customFormat="1" ht="15" customHeight="1">
      <c r="A5" s="122" t="s">
        <v>155</v>
      </c>
      <c r="B5" s="592" t="s">
        <v>814</v>
      </c>
      <c r="C5" s="592" t="s">
        <v>459</v>
      </c>
      <c r="D5" s="592" t="s">
        <v>460</v>
      </c>
      <c r="E5" s="580" t="s">
        <v>4</v>
      </c>
      <c r="F5" s="580" t="s">
        <v>5</v>
      </c>
    </row>
    <row r="6" spans="1:6" s="112" customFormat="1" ht="15" customHeight="1">
      <c r="A6" s="118" t="s">
        <v>815</v>
      </c>
      <c r="B6" s="593"/>
      <c r="C6" s="593"/>
      <c r="D6" s="593"/>
      <c r="E6" s="594"/>
      <c r="F6" s="594"/>
    </row>
    <row r="7" spans="1:6" s="112" customFormat="1" ht="16.5" customHeight="1">
      <c r="A7" s="477" t="s">
        <v>439</v>
      </c>
      <c r="B7" s="146">
        <v>4185</v>
      </c>
      <c r="C7" s="146">
        <v>4281</v>
      </c>
      <c r="D7" s="146">
        <v>4619</v>
      </c>
      <c r="E7" s="146">
        <v>4801</v>
      </c>
      <c r="F7" s="146">
        <v>4399</v>
      </c>
    </row>
    <row r="8" spans="1:6" s="112" customFormat="1" ht="15" customHeight="1">
      <c r="A8" s="465" t="s">
        <v>816</v>
      </c>
      <c r="B8" s="50">
        <v>857</v>
      </c>
      <c r="C8" s="50">
        <v>850</v>
      </c>
      <c r="D8" s="50">
        <v>850</v>
      </c>
      <c r="E8" s="50">
        <v>851</v>
      </c>
      <c r="F8" s="50">
        <v>798</v>
      </c>
    </row>
    <row r="9" spans="1:6" s="112" customFormat="1" ht="15" customHeight="1">
      <c r="A9" s="465" t="s">
        <v>817</v>
      </c>
      <c r="B9" s="73">
        <v>1255</v>
      </c>
      <c r="C9" s="73">
        <v>1309</v>
      </c>
      <c r="D9" s="73">
        <v>1452</v>
      </c>
      <c r="E9" s="73">
        <v>1581</v>
      </c>
      <c r="F9" s="73">
        <v>1507</v>
      </c>
    </row>
    <row r="10" spans="1:6" s="112" customFormat="1" ht="15" customHeight="1">
      <c r="A10" s="465" t="s">
        <v>818</v>
      </c>
      <c r="B10" s="73">
        <v>739</v>
      </c>
      <c r="C10" s="73">
        <v>802</v>
      </c>
      <c r="D10" s="73">
        <v>878</v>
      </c>
      <c r="E10" s="73">
        <v>921</v>
      </c>
      <c r="F10" s="73">
        <v>858</v>
      </c>
    </row>
    <row r="11" spans="1:6" s="112" customFormat="1" ht="15" customHeight="1">
      <c r="A11" s="465" t="s">
        <v>819</v>
      </c>
      <c r="B11" s="73">
        <v>113</v>
      </c>
      <c r="C11" s="73">
        <v>114</v>
      </c>
      <c r="D11" s="73">
        <v>132</v>
      </c>
      <c r="E11" s="73">
        <v>145</v>
      </c>
      <c r="F11" s="73">
        <v>154</v>
      </c>
    </row>
    <row r="12" spans="1:6" s="112" customFormat="1" ht="15" customHeight="1">
      <c r="A12" s="465" t="s">
        <v>820</v>
      </c>
      <c r="B12" s="73">
        <v>33</v>
      </c>
      <c r="C12" s="73">
        <v>30</v>
      </c>
      <c r="D12" s="73">
        <v>33</v>
      </c>
      <c r="E12" s="73">
        <v>32</v>
      </c>
      <c r="F12" s="73">
        <v>35</v>
      </c>
    </row>
    <row r="13" spans="1:6" s="112" customFormat="1" ht="15" customHeight="1">
      <c r="A13" s="465" t="s">
        <v>821</v>
      </c>
      <c r="B13" s="73">
        <v>131</v>
      </c>
      <c r="C13" s="73">
        <v>146</v>
      </c>
      <c r="D13" s="73">
        <v>141</v>
      </c>
      <c r="E13" s="73">
        <v>128</v>
      </c>
      <c r="F13" s="73">
        <v>135</v>
      </c>
    </row>
    <row r="14" spans="1:6" s="112" customFormat="1" ht="15" customHeight="1">
      <c r="A14" s="465" t="s">
        <v>822</v>
      </c>
      <c r="B14" s="73">
        <v>50</v>
      </c>
      <c r="C14" s="73">
        <v>59</v>
      </c>
      <c r="D14" s="73">
        <v>72</v>
      </c>
      <c r="E14" s="73">
        <v>67</v>
      </c>
      <c r="F14" s="73">
        <v>67</v>
      </c>
    </row>
    <row r="15" spans="1:6" s="112" customFormat="1" ht="15" customHeight="1">
      <c r="A15" s="465" t="s">
        <v>823</v>
      </c>
      <c r="B15" s="73">
        <v>70</v>
      </c>
      <c r="C15" s="73">
        <v>61</v>
      </c>
      <c r="D15" s="73">
        <v>61</v>
      </c>
      <c r="E15" s="73">
        <v>54</v>
      </c>
      <c r="F15" s="73">
        <v>43</v>
      </c>
    </row>
    <row r="16" spans="1:6" s="112" customFormat="1" ht="15" customHeight="1">
      <c r="A16" s="465" t="s">
        <v>824</v>
      </c>
      <c r="B16" s="73">
        <v>87</v>
      </c>
      <c r="C16" s="73">
        <v>84</v>
      </c>
      <c r="D16" s="73">
        <v>90</v>
      </c>
      <c r="E16" s="73">
        <v>93</v>
      </c>
      <c r="F16" s="73">
        <v>68</v>
      </c>
    </row>
    <row r="17" spans="1:6" s="112" customFormat="1" ht="15" customHeight="1">
      <c r="A17" s="465" t="s">
        <v>825</v>
      </c>
      <c r="B17" s="73">
        <v>314</v>
      </c>
      <c r="C17" s="73">
        <v>284</v>
      </c>
      <c r="D17" s="73">
        <v>315</v>
      </c>
      <c r="E17" s="73">
        <v>316</v>
      </c>
      <c r="F17" s="73">
        <v>148</v>
      </c>
    </row>
    <row r="18" spans="1:6" s="112" customFormat="1" ht="15" customHeight="1">
      <c r="A18" s="465" t="s">
        <v>826</v>
      </c>
      <c r="B18" s="73">
        <v>53</v>
      </c>
      <c r="C18" s="73">
        <v>59</v>
      </c>
      <c r="D18" s="73">
        <v>53</v>
      </c>
      <c r="E18" s="73">
        <v>49</v>
      </c>
      <c r="F18" s="73">
        <v>45</v>
      </c>
    </row>
    <row r="19" spans="1:6" s="112" customFormat="1" ht="15" customHeight="1">
      <c r="A19" s="465" t="s">
        <v>827</v>
      </c>
      <c r="B19" s="73">
        <v>40</v>
      </c>
      <c r="C19" s="73">
        <v>39</v>
      </c>
      <c r="D19" s="73">
        <v>42</v>
      </c>
      <c r="E19" s="73">
        <v>39</v>
      </c>
      <c r="F19" s="73">
        <v>25</v>
      </c>
    </row>
    <row r="20" spans="1:6" s="112" customFormat="1" ht="15" customHeight="1">
      <c r="A20" s="556" t="s">
        <v>3</v>
      </c>
      <c r="B20" s="57">
        <v>443</v>
      </c>
      <c r="C20" s="57">
        <v>444</v>
      </c>
      <c r="D20" s="57">
        <v>500</v>
      </c>
      <c r="E20" s="57">
        <v>525</v>
      </c>
      <c r="F20" s="57">
        <v>516</v>
      </c>
    </row>
    <row r="21" spans="1:6" s="112" customFormat="1" ht="15" customHeight="1">
      <c r="B21" s="135"/>
      <c r="C21" s="135"/>
      <c r="D21" s="135"/>
      <c r="E21" s="135"/>
      <c r="F21" s="135" t="s">
        <v>811</v>
      </c>
    </row>
  </sheetData>
  <mergeCells count="5">
    <mergeCell ref="B5:B6"/>
    <mergeCell ref="C5:C6"/>
    <mergeCell ref="D5:D6"/>
    <mergeCell ref="E5:E6"/>
    <mergeCell ref="F5:F6"/>
  </mergeCells>
  <phoneticPr fontId="1"/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workbookViewId="0"/>
  </sheetViews>
  <sheetFormatPr defaultColWidth="10.625" defaultRowHeight="13.5" customHeight="1"/>
  <cols>
    <col min="1" max="16384" width="10.625" style="7"/>
  </cols>
  <sheetData>
    <row r="1" spans="1:8" ht="12.75" customHeight="1">
      <c r="A1" s="6" t="s">
        <v>1</v>
      </c>
    </row>
    <row r="2" spans="1:8" ht="8.25" customHeight="1"/>
    <row r="3" spans="1:8" ht="22.5" customHeight="1">
      <c r="A3" s="595" t="s">
        <v>20</v>
      </c>
      <c r="B3" s="595"/>
      <c r="C3" s="595"/>
      <c r="D3" s="595"/>
      <c r="E3" s="595"/>
      <c r="F3" s="595"/>
      <c r="G3" s="595"/>
      <c r="H3" s="595"/>
    </row>
    <row r="4" spans="1:8" ht="15" customHeight="1">
      <c r="A4" s="8" t="s">
        <v>8</v>
      </c>
    </row>
    <row r="5" spans="1:8" ht="15" customHeight="1">
      <c r="A5" s="596">
        <v>38626</v>
      </c>
      <c r="B5" s="596"/>
      <c r="C5" s="9"/>
      <c r="D5" s="9"/>
      <c r="E5" s="9"/>
      <c r="F5" s="9"/>
      <c r="G5" s="9"/>
      <c r="H5" s="9"/>
    </row>
    <row r="6" spans="1:8" ht="15" customHeight="1">
      <c r="A6" s="10" t="s">
        <v>21</v>
      </c>
      <c r="B6" s="11" t="s">
        <v>6</v>
      </c>
      <c r="C6" s="4" t="s">
        <v>22</v>
      </c>
      <c r="D6" s="3" t="s">
        <v>23</v>
      </c>
      <c r="E6" s="11" t="s">
        <v>21</v>
      </c>
      <c r="F6" s="10" t="s">
        <v>6</v>
      </c>
      <c r="G6" s="4" t="s">
        <v>22</v>
      </c>
      <c r="H6" s="12" t="s">
        <v>23</v>
      </c>
    </row>
    <row r="7" spans="1:8" ht="13.5" customHeight="1">
      <c r="A7" s="13" t="s">
        <v>24</v>
      </c>
      <c r="B7" s="14">
        <v>2759</v>
      </c>
      <c r="C7" s="15">
        <v>1449</v>
      </c>
      <c r="D7" s="16">
        <v>1310</v>
      </c>
      <c r="E7" s="17" t="s">
        <v>25</v>
      </c>
      <c r="F7" s="18">
        <v>3743</v>
      </c>
      <c r="G7" s="19">
        <v>1866</v>
      </c>
      <c r="H7" s="19">
        <v>1877</v>
      </c>
    </row>
    <row r="8" spans="1:8" ht="12.75" customHeight="1">
      <c r="A8" s="13" t="s">
        <v>26</v>
      </c>
      <c r="B8" s="20">
        <v>2880</v>
      </c>
      <c r="C8" s="19">
        <v>1457</v>
      </c>
      <c r="D8" s="21">
        <v>1423</v>
      </c>
      <c r="E8" s="17" t="s">
        <v>27</v>
      </c>
      <c r="F8" s="18">
        <v>4104</v>
      </c>
      <c r="G8" s="19">
        <v>1998</v>
      </c>
      <c r="H8" s="19">
        <v>2106</v>
      </c>
    </row>
    <row r="9" spans="1:8" ht="13.5" customHeight="1">
      <c r="A9" s="13" t="s">
        <v>28</v>
      </c>
      <c r="B9" s="20">
        <v>2987</v>
      </c>
      <c r="C9" s="19">
        <v>1494</v>
      </c>
      <c r="D9" s="21">
        <v>1493</v>
      </c>
      <c r="E9" s="17" t="s">
        <v>29</v>
      </c>
      <c r="F9" s="18">
        <v>4467</v>
      </c>
      <c r="G9" s="19">
        <v>2209</v>
      </c>
      <c r="H9" s="19">
        <v>2258</v>
      </c>
    </row>
    <row r="10" spans="1:8" ht="13.5" customHeight="1">
      <c r="A10" s="13" t="s">
        <v>30</v>
      </c>
      <c r="B10" s="20">
        <v>3015</v>
      </c>
      <c r="C10" s="19">
        <v>1586</v>
      </c>
      <c r="D10" s="21">
        <v>1429</v>
      </c>
      <c r="E10" s="17" t="s">
        <v>31</v>
      </c>
      <c r="F10" s="18">
        <v>4710</v>
      </c>
      <c r="G10" s="19">
        <v>2315</v>
      </c>
      <c r="H10" s="19">
        <v>2395</v>
      </c>
    </row>
    <row r="11" spans="1:8" ht="13.5" customHeight="1">
      <c r="A11" s="13" t="s">
        <v>32</v>
      </c>
      <c r="B11" s="20">
        <v>3062</v>
      </c>
      <c r="C11" s="19">
        <v>1594</v>
      </c>
      <c r="D11" s="21">
        <v>1468</v>
      </c>
      <c r="E11" s="17" t="s">
        <v>33</v>
      </c>
      <c r="F11" s="18">
        <v>5235</v>
      </c>
      <c r="G11" s="19">
        <v>2542</v>
      </c>
      <c r="H11" s="19">
        <v>2693</v>
      </c>
    </row>
    <row r="12" spans="1:8" ht="13.5" customHeight="1">
      <c r="A12" s="13" t="s">
        <v>34</v>
      </c>
      <c r="B12" s="20">
        <v>3130</v>
      </c>
      <c r="C12" s="19">
        <v>1620</v>
      </c>
      <c r="D12" s="21">
        <v>1510</v>
      </c>
      <c r="E12" s="17" t="s">
        <v>35</v>
      </c>
      <c r="F12" s="18">
        <v>5741</v>
      </c>
      <c r="G12" s="19">
        <v>2817</v>
      </c>
      <c r="H12" s="19">
        <v>2924</v>
      </c>
    </row>
    <row r="13" spans="1:8" ht="13.5" customHeight="1">
      <c r="A13" s="13" t="s">
        <v>36</v>
      </c>
      <c r="B13" s="20">
        <v>3146</v>
      </c>
      <c r="C13" s="19">
        <v>1611</v>
      </c>
      <c r="D13" s="21">
        <v>1535</v>
      </c>
      <c r="E13" s="17" t="s">
        <v>37</v>
      </c>
      <c r="F13" s="18">
        <v>5853</v>
      </c>
      <c r="G13" s="19">
        <v>2868</v>
      </c>
      <c r="H13" s="19">
        <v>2985</v>
      </c>
    </row>
    <row r="14" spans="1:8" ht="13.5" customHeight="1">
      <c r="A14" s="13" t="s">
        <v>38</v>
      </c>
      <c r="B14" s="20">
        <v>3235</v>
      </c>
      <c r="C14" s="19">
        <v>1636</v>
      </c>
      <c r="D14" s="21">
        <v>1599</v>
      </c>
      <c r="E14" s="17" t="s">
        <v>39</v>
      </c>
      <c r="F14" s="18">
        <v>5986</v>
      </c>
      <c r="G14" s="19">
        <v>2940</v>
      </c>
      <c r="H14" s="19">
        <v>3046</v>
      </c>
    </row>
    <row r="15" spans="1:8" ht="13.5" customHeight="1">
      <c r="A15" s="13" t="s">
        <v>40</v>
      </c>
      <c r="B15" s="20">
        <v>3136</v>
      </c>
      <c r="C15" s="19">
        <v>1573</v>
      </c>
      <c r="D15" s="21">
        <v>1563</v>
      </c>
      <c r="E15" s="17" t="s">
        <v>41</v>
      </c>
      <c r="F15" s="18">
        <v>3870</v>
      </c>
      <c r="G15" s="19">
        <v>1864</v>
      </c>
      <c r="H15" s="19">
        <v>2006</v>
      </c>
    </row>
    <row r="16" spans="1:8" ht="13.5" customHeight="1">
      <c r="A16" s="13" t="s">
        <v>42</v>
      </c>
      <c r="B16" s="20">
        <v>3129</v>
      </c>
      <c r="C16" s="19">
        <v>1599</v>
      </c>
      <c r="D16" s="21">
        <v>1530</v>
      </c>
      <c r="E16" s="17" t="s">
        <v>43</v>
      </c>
      <c r="F16" s="18">
        <v>4194</v>
      </c>
      <c r="G16" s="19">
        <v>2088</v>
      </c>
      <c r="H16" s="19">
        <v>2106</v>
      </c>
    </row>
    <row r="17" spans="1:8" ht="13.5" customHeight="1">
      <c r="A17" s="13" t="s">
        <v>44</v>
      </c>
      <c r="B17" s="20">
        <v>3182</v>
      </c>
      <c r="C17" s="19">
        <v>1596</v>
      </c>
      <c r="D17" s="21">
        <v>1586</v>
      </c>
      <c r="E17" s="17" t="s">
        <v>45</v>
      </c>
      <c r="F17" s="18">
        <v>5114</v>
      </c>
      <c r="G17" s="19">
        <v>2498</v>
      </c>
      <c r="H17" s="19">
        <v>2616</v>
      </c>
    </row>
    <row r="18" spans="1:8" ht="13.5" customHeight="1">
      <c r="A18" s="13" t="s">
        <v>46</v>
      </c>
      <c r="B18" s="20">
        <v>3063</v>
      </c>
      <c r="C18" s="19">
        <v>1528</v>
      </c>
      <c r="D18" s="21">
        <v>1535</v>
      </c>
      <c r="E18" s="17" t="s">
        <v>47</v>
      </c>
      <c r="F18" s="18">
        <v>5160</v>
      </c>
      <c r="G18" s="19">
        <v>2477</v>
      </c>
      <c r="H18" s="19">
        <v>2683</v>
      </c>
    </row>
    <row r="19" spans="1:8" ht="13.5" customHeight="1">
      <c r="A19" s="13" t="s">
        <v>48</v>
      </c>
      <c r="B19" s="20">
        <v>2863</v>
      </c>
      <c r="C19" s="19">
        <v>1486</v>
      </c>
      <c r="D19" s="21">
        <v>1377</v>
      </c>
      <c r="E19" s="17" t="s">
        <v>49</v>
      </c>
      <c r="F19" s="18">
        <v>5208</v>
      </c>
      <c r="G19" s="19">
        <v>2572</v>
      </c>
      <c r="H19" s="19">
        <v>2636</v>
      </c>
    </row>
    <row r="20" spans="1:8" ht="13.5" customHeight="1">
      <c r="A20" s="13" t="s">
        <v>50</v>
      </c>
      <c r="B20" s="20">
        <v>2887</v>
      </c>
      <c r="C20" s="19">
        <v>1450</v>
      </c>
      <c r="D20" s="21">
        <v>1437</v>
      </c>
      <c r="E20" s="17" t="s">
        <v>51</v>
      </c>
      <c r="F20" s="18">
        <v>4944</v>
      </c>
      <c r="G20" s="19">
        <v>2459</v>
      </c>
      <c r="H20" s="19">
        <v>2485</v>
      </c>
    </row>
    <row r="21" spans="1:8" ht="13.5" customHeight="1">
      <c r="A21" s="13" t="s">
        <v>52</v>
      </c>
      <c r="B21" s="20">
        <v>2949</v>
      </c>
      <c r="C21" s="19">
        <v>1529</v>
      </c>
      <c r="D21" s="21">
        <v>1420</v>
      </c>
      <c r="E21" s="17" t="s">
        <v>53</v>
      </c>
      <c r="F21" s="18">
        <v>4520</v>
      </c>
      <c r="G21" s="19">
        <v>2282</v>
      </c>
      <c r="H21" s="19">
        <v>2238</v>
      </c>
    </row>
    <row r="22" spans="1:8" ht="13.5" customHeight="1">
      <c r="A22" s="13" t="s">
        <v>54</v>
      </c>
      <c r="B22" s="20">
        <v>2926</v>
      </c>
      <c r="C22" s="19">
        <v>1469</v>
      </c>
      <c r="D22" s="21">
        <v>1457</v>
      </c>
      <c r="E22" s="17" t="s">
        <v>55</v>
      </c>
      <c r="F22" s="18">
        <v>3731</v>
      </c>
      <c r="G22" s="19">
        <v>1902</v>
      </c>
      <c r="H22" s="19">
        <v>1829</v>
      </c>
    </row>
    <row r="23" spans="1:8" ht="13.5" customHeight="1">
      <c r="A23" s="13" t="s">
        <v>56</v>
      </c>
      <c r="B23" s="20">
        <v>2967</v>
      </c>
      <c r="C23" s="19">
        <v>1556</v>
      </c>
      <c r="D23" s="21">
        <v>1411</v>
      </c>
      <c r="E23" s="17" t="s">
        <v>57</v>
      </c>
      <c r="F23" s="18">
        <v>3880</v>
      </c>
      <c r="G23" s="19">
        <v>2028</v>
      </c>
      <c r="H23" s="19">
        <v>1852</v>
      </c>
    </row>
    <row r="24" spans="1:8" ht="13.5" customHeight="1">
      <c r="A24" s="13" t="s">
        <v>58</v>
      </c>
      <c r="B24" s="20">
        <v>3080</v>
      </c>
      <c r="C24" s="19">
        <v>1576</v>
      </c>
      <c r="D24" s="21">
        <v>1504</v>
      </c>
      <c r="E24" s="17" t="s">
        <v>59</v>
      </c>
      <c r="F24" s="18">
        <v>3689</v>
      </c>
      <c r="G24" s="19">
        <v>1964</v>
      </c>
      <c r="H24" s="19">
        <v>1725</v>
      </c>
    </row>
    <row r="25" spans="1:8" ht="13.5" customHeight="1">
      <c r="A25" s="13" t="s">
        <v>60</v>
      </c>
      <c r="B25" s="20">
        <v>3234</v>
      </c>
      <c r="C25" s="19">
        <v>1607</v>
      </c>
      <c r="D25" s="21">
        <v>1627</v>
      </c>
      <c r="E25" s="17" t="s">
        <v>61</v>
      </c>
      <c r="F25" s="18">
        <v>3584</v>
      </c>
      <c r="G25" s="19">
        <v>1865</v>
      </c>
      <c r="H25" s="19">
        <v>1719</v>
      </c>
    </row>
    <row r="26" spans="1:8" ht="13.5" customHeight="1">
      <c r="A26" s="13" t="s">
        <v>62</v>
      </c>
      <c r="B26" s="20">
        <v>3564</v>
      </c>
      <c r="C26" s="19">
        <v>1762</v>
      </c>
      <c r="D26" s="21">
        <v>1802</v>
      </c>
      <c r="E26" s="17" t="s">
        <v>63</v>
      </c>
      <c r="F26" s="18">
        <v>3215</v>
      </c>
      <c r="G26" s="19">
        <v>1644</v>
      </c>
      <c r="H26" s="19">
        <v>1571</v>
      </c>
    </row>
    <row r="27" spans="1:8" ht="13.5" customHeight="1">
      <c r="A27" s="13" t="s">
        <v>64</v>
      </c>
      <c r="B27" s="20">
        <v>3692</v>
      </c>
      <c r="C27" s="19">
        <v>1767</v>
      </c>
      <c r="D27" s="21">
        <v>1925</v>
      </c>
      <c r="E27" s="17" t="s">
        <v>65</v>
      </c>
      <c r="F27" s="18">
        <v>2703</v>
      </c>
      <c r="G27" s="19">
        <v>1442</v>
      </c>
      <c r="H27" s="19">
        <v>1261</v>
      </c>
    </row>
    <row r="28" spans="1:8" ht="13.5" customHeight="1">
      <c r="A28" s="13" t="s">
        <v>66</v>
      </c>
      <c r="B28" s="20">
        <v>3889</v>
      </c>
      <c r="C28" s="19">
        <v>1912</v>
      </c>
      <c r="D28" s="21">
        <v>1977</v>
      </c>
      <c r="E28" s="17" t="s">
        <v>67</v>
      </c>
      <c r="F28" s="18">
        <v>2368</v>
      </c>
      <c r="G28" s="19">
        <v>1227</v>
      </c>
      <c r="H28" s="19">
        <v>1141</v>
      </c>
    </row>
    <row r="29" spans="1:8" ht="13.5" customHeight="1">
      <c r="A29" s="13" t="s">
        <v>68</v>
      </c>
      <c r="B29" s="20">
        <v>3955</v>
      </c>
      <c r="C29" s="19">
        <v>2019</v>
      </c>
      <c r="D29" s="21">
        <v>1936</v>
      </c>
      <c r="E29" s="17" t="s">
        <v>69</v>
      </c>
      <c r="F29" s="18">
        <v>2320</v>
      </c>
      <c r="G29" s="19">
        <v>1143</v>
      </c>
      <c r="H29" s="19">
        <v>1177</v>
      </c>
    </row>
    <row r="30" spans="1:8" ht="13.5" customHeight="1">
      <c r="A30" s="13" t="s">
        <v>70</v>
      </c>
      <c r="B30" s="20">
        <v>3954</v>
      </c>
      <c r="C30" s="19">
        <v>1995</v>
      </c>
      <c r="D30" s="21">
        <v>1959</v>
      </c>
      <c r="E30" s="17" t="s">
        <v>71</v>
      </c>
      <c r="F30" s="18">
        <v>2067</v>
      </c>
      <c r="G30" s="19">
        <v>997</v>
      </c>
      <c r="H30" s="19">
        <v>1070</v>
      </c>
    </row>
    <row r="31" spans="1:8" ht="13.5" customHeight="1">
      <c r="A31" s="13" t="s">
        <v>72</v>
      </c>
      <c r="B31" s="20">
        <v>4087</v>
      </c>
      <c r="C31" s="19">
        <v>2055</v>
      </c>
      <c r="D31" s="21">
        <v>2032</v>
      </c>
      <c r="E31" s="17" t="s">
        <v>73</v>
      </c>
      <c r="F31" s="18">
        <v>1738</v>
      </c>
      <c r="G31" s="19">
        <v>818</v>
      </c>
      <c r="H31" s="19">
        <v>920</v>
      </c>
    </row>
    <row r="32" spans="1:8" ht="13.5" customHeight="1">
      <c r="A32" s="13" t="s">
        <v>74</v>
      </c>
      <c r="B32" s="20">
        <v>3979</v>
      </c>
      <c r="C32" s="19">
        <v>2031</v>
      </c>
      <c r="D32" s="21">
        <v>1948</v>
      </c>
      <c r="E32" s="17" t="s">
        <v>75</v>
      </c>
      <c r="F32" s="18">
        <v>1601</v>
      </c>
      <c r="G32" s="19">
        <v>756</v>
      </c>
      <c r="H32" s="19">
        <v>845</v>
      </c>
    </row>
    <row r="33" spans="1:8" ht="13.5" customHeight="1">
      <c r="A33" s="13" t="s">
        <v>76</v>
      </c>
      <c r="B33" s="20">
        <v>4285</v>
      </c>
      <c r="C33" s="19">
        <v>2213</v>
      </c>
      <c r="D33" s="21">
        <v>2072</v>
      </c>
      <c r="E33" s="17" t="s">
        <v>77</v>
      </c>
      <c r="F33" s="18">
        <v>1438</v>
      </c>
      <c r="G33" s="19">
        <v>686</v>
      </c>
      <c r="H33" s="19">
        <v>752</v>
      </c>
    </row>
    <row r="34" spans="1:8" ht="13.5" customHeight="1">
      <c r="A34" s="13" t="s">
        <v>78</v>
      </c>
      <c r="B34" s="20">
        <v>4325</v>
      </c>
      <c r="C34" s="19">
        <v>2221</v>
      </c>
      <c r="D34" s="21">
        <v>2104</v>
      </c>
      <c r="E34" s="17" t="s">
        <v>79</v>
      </c>
      <c r="F34" s="18">
        <v>1382</v>
      </c>
      <c r="G34" s="19">
        <v>618</v>
      </c>
      <c r="H34" s="19">
        <v>764</v>
      </c>
    </row>
    <row r="35" spans="1:8" ht="13.5" customHeight="1">
      <c r="A35" s="13" t="s">
        <v>80</v>
      </c>
      <c r="B35" s="20">
        <v>4452</v>
      </c>
      <c r="C35" s="19">
        <v>2218</v>
      </c>
      <c r="D35" s="21">
        <v>2234</v>
      </c>
      <c r="E35" s="17" t="s">
        <v>81</v>
      </c>
      <c r="F35" s="18">
        <v>1286</v>
      </c>
      <c r="G35" s="19">
        <v>526</v>
      </c>
      <c r="H35" s="19">
        <v>760</v>
      </c>
    </row>
    <row r="36" spans="1:8" ht="13.5" customHeight="1">
      <c r="A36" s="13" t="s">
        <v>82</v>
      </c>
      <c r="B36" s="20">
        <v>4882</v>
      </c>
      <c r="C36" s="19">
        <v>2514</v>
      </c>
      <c r="D36" s="21">
        <v>2368</v>
      </c>
      <c r="E36" s="17" t="s">
        <v>83</v>
      </c>
      <c r="F36" s="18">
        <v>1107</v>
      </c>
      <c r="G36" s="19">
        <v>449</v>
      </c>
      <c r="H36" s="19">
        <v>658</v>
      </c>
    </row>
    <row r="37" spans="1:8" ht="13.5" customHeight="1">
      <c r="A37" s="13" t="s">
        <v>84</v>
      </c>
      <c r="B37" s="20">
        <v>5087</v>
      </c>
      <c r="C37" s="19">
        <v>2649</v>
      </c>
      <c r="D37" s="21">
        <v>2438</v>
      </c>
      <c r="E37" s="17" t="s">
        <v>85</v>
      </c>
      <c r="F37" s="18">
        <v>964</v>
      </c>
      <c r="G37" s="19">
        <v>344</v>
      </c>
      <c r="H37" s="19">
        <v>620</v>
      </c>
    </row>
    <row r="38" spans="1:8" ht="13.5" customHeight="1">
      <c r="A38" s="13" t="s">
        <v>86</v>
      </c>
      <c r="B38" s="20">
        <v>5609</v>
      </c>
      <c r="C38" s="19">
        <v>2890</v>
      </c>
      <c r="D38" s="21">
        <v>2719</v>
      </c>
      <c r="E38" s="17" t="s">
        <v>87</v>
      </c>
      <c r="F38" s="18">
        <v>829</v>
      </c>
      <c r="G38" s="19">
        <v>284</v>
      </c>
      <c r="H38" s="19">
        <v>545</v>
      </c>
    </row>
    <row r="39" spans="1:8" ht="13.5" customHeight="1">
      <c r="A39" s="13" t="s">
        <v>88</v>
      </c>
      <c r="B39" s="20">
        <v>5953</v>
      </c>
      <c r="C39" s="19">
        <v>3107</v>
      </c>
      <c r="D39" s="21">
        <v>2846</v>
      </c>
      <c r="E39" s="17" t="s">
        <v>89</v>
      </c>
      <c r="F39" s="18">
        <v>780</v>
      </c>
      <c r="G39" s="19">
        <v>240</v>
      </c>
      <c r="H39" s="19">
        <v>540</v>
      </c>
    </row>
    <row r="40" spans="1:8" ht="13.5" customHeight="1">
      <c r="A40" s="13" t="s">
        <v>90</v>
      </c>
      <c r="B40" s="20">
        <v>5935</v>
      </c>
      <c r="C40" s="19">
        <v>3109</v>
      </c>
      <c r="D40" s="21">
        <v>2826</v>
      </c>
      <c r="E40" s="17" t="s">
        <v>91</v>
      </c>
      <c r="F40" s="18">
        <v>659</v>
      </c>
      <c r="G40" s="19">
        <v>182</v>
      </c>
      <c r="H40" s="19">
        <v>477</v>
      </c>
    </row>
    <row r="41" spans="1:8" ht="13.5" customHeight="1">
      <c r="A41" s="13" t="s">
        <v>92</v>
      </c>
      <c r="B41" s="20">
        <v>5983</v>
      </c>
      <c r="C41" s="19">
        <v>3137</v>
      </c>
      <c r="D41" s="21">
        <v>2846</v>
      </c>
      <c r="E41" s="17" t="s">
        <v>93</v>
      </c>
      <c r="F41" s="18">
        <v>632</v>
      </c>
      <c r="G41" s="19">
        <v>180</v>
      </c>
      <c r="H41" s="19">
        <v>452</v>
      </c>
    </row>
    <row r="42" spans="1:8" ht="13.5" customHeight="1">
      <c r="A42" s="13" t="s">
        <v>94</v>
      </c>
      <c r="B42" s="20">
        <v>5472</v>
      </c>
      <c r="C42" s="19">
        <v>2826</v>
      </c>
      <c r="D42" s="21">
        <v>2646</v>
      </c>
      <c r="E42" s="17" t="s">
        <v>95</v>
      </c>
      <c r="F42" s="18">
        <v>517</v>
      </c>
      <c r="G42" s="19">
        <v>131</v>
      </c>
      <c r="H42" s="19">
        <v>386</v>
      </c>
    </row>
    <row r="43" spans="1:8" ht="13.5" customHeight="1">
      <c r="A43" s="13" t="s">
        <v>96</v>
      </c>
      <c r="B43" s="20">
        <v>5608</v>
      </c>
      <c r="C43" s="19">
        <v>2874</v>
      </c>
      <c r="D43" s="21">
        <v>2734</v>
      </c>
      <c r="E43" s="17" t="s">
        <v>97</v>
      </c>
      <c r="F43" s="18">
        <v>479</v>
      </c>
      <c r="G43" s="19">
        <v>149</v>
      </c>
      <c r="H43" s="19">
        <v>330</v>
      </c>
    </row>
    <row r="44" spans="1:8" ht="13.5" customHeight="1">
      <c r="A44" s="13" t="s">
        <v>98</v>
      </c>
      <c r="B44" s="20">
        <v>5209</v>
      </c>
      <c r="C44" s="19">
        <v>2730</v>
      </c>
      <c r="D44" s="21">
        <v>2479</v>
      </c>
      <c r="E44" s="17" t="s">
        <v>99</v>
      </c>
      <c r="F44" s="18">
        <v>401</v>
      </c>
      <c r="G44" s="19">
        <v>136</v>
      </c>
      <c r="H44" s="19">
        <v>265</v>
      </c>
    </row>
    <row r="45" spans="1:8" ht="13.5" customHeight="1">
      <c r="A45" s="13" t="s">
        <v>100</v>
      </c>
      <c r="B45" s="20">
        <v>5195</v>
      </c>
      <c r="C45" s="19">
        <v>2701</v>
      </c>
      <c r="D45" s="21">
        <v>2494</v>
      </c>
      <c r="E45" s="17" t="s">
        <v>101</v>
      </c>
      <c r="F45" s="18">
        <v>397</v>
      </c>
      <c r="G45" s="19">
        <v>107</v>
      </c>
      <c r="H45" s="19">
        <v>290</v>
      </c>
    </row>
    <row r="46" spans="1:8" ht="13.5" customHeight="1">
      <c r="A46" s="13" t="s">
        <v>102</v>
      </c>
      <c r="B46" s="20">
        <v>4020</v>
      </c>
      <c r="C46" s="19">
        <v>2083</v>
      </c>
      <c r="D46" s="21">
        <v>1937</v>
      </c>
      <c r="E46" s="17" t="s">
        <v>103</v>
      </c>
      <c r="F46" s="18">
        <v>271</v>
      </c>
      <c r="G46" s="19">
        <v>54</v>
      </c>
      <c r="H46" s="19">
        <v>217</v>
      </c>
    </row>
    <row r="47" spans="1:8" ht="13.5" customHeight="1">
      <c r="A47" s="13" t="s">
        <v>104</v>
      </c>
      <c r="B47" s="20">
        <v>4790</v>
      </c>
      <c r="C47" s="19">
        <v>2502</v>
      </c>
      <c r="D47" s="21">
        <v>2288</v>
      </c>
      <c r="E47" s="17" t="s">
        <v>105</v>
      </c>
      <c r="F47" s="18">
        <v>268</v>
      </c>
      <c r="G47" s="19">
        <v>65</v>
      </c>
      <c r="H47" s="19">
        <v>203</v>
      </c>
    </row>
    <row r="48" spans="1:8" ht="13.5" customHeight="1">
      <c r="A48" s="13" t="s">
        <v>106</v>
      </c>
      <c r="B48" s="20">
        <v>4315</v>
      </c>
      <c r="C48" s="19">
        <v>2260</v>
      </c>
      <c r="D48" s="21">
        <v>2055</v>
      </c>
      <c r="E48" s="17" t="s">
        <v>107</v>
      </c>
      <c r="F48" s="18">
        <v>206</v>
      </c>
      <c r="G48" s="19">
        <v>44</v>
      </c>
      <c r="H48" s="19">
        <v>162</v>
      </c>
    </row>
    <row r="49" spans="1:8" ht="13.5" customHeight="1">
      <c r="A49" s="13" t="s">
        <v>108</v>
      </c>
      <c r="B49" s="20">
        <v>4046</v>
      </c>
      <c r="C49" s="19">
        <v>2106</v>
      </c>
      <c r="D49" s="21">
        <v>1940</v>
      </c>
      <c r="E49" s="17" t="s">
        <v>109</v>
      </c>
      <c r="F49" s="18">
        <v>153</v>
      </c>
      <c r="G49" s="19">
        <v>42</v>
      </c>
      <c r="H49" s="19">
        <v>111</v>
      </c>
    </row>
    <row r="50" spans="1:8" ht="13.5" customHeight="1">
      <c r="A50" s="13" t="s">
        <v>110</v>
      </c>
      <c r="B50" s="20">
        <v>3758</v>
      </c>
      <c r="C50" s="19">
        <v>1968</v>
      </c>
      <c r="D50" s="21">
        <v>1790</v>
      </c>
      <c r="E50" s="17" t="s">
        <v>111</v>
      </c>
      <c r="F50" s="18">
        <v>99</v>
      </c>
      <c r="G50" s="19">
        <v>16</v>
      </c>
      <c r="H50" s="19">
        <v>83</v>
      </c>
    </row>
    <row r="51" spans="1:8" ht="13.5" customHeight="1">
      <c r="A51" s="13" t="s">
        <v>112</v>
      </c>
      <c r="B51" s="20">
        <v>3638</v>
      </c>
      <c r="C51" s="19">
        <v>1884</v>
      </c>
      <c r="D51" s="21">
        <v>1754</v>
      </c>
      <c r="E51" s="17" t="s">
        <v>113</v>
      </c>
      <c r="F51" s="18">
        <v>99</v>
      </c>
      <c r="G51" s="19">
        <v>22</v>
      </c>
      <c r="H51" s="19">
        <v>77</v>
      </c>
    </row>
    <row r="52" spans="1:8" ht="13.5" customHeight="1">
      <c r="A52" s="13" t="s">
        <v>114</v>
      </c>
      <c r="B52" s="20">
        <v>3538</v>
      </c>
      <c r="C52" s="19">
        <v>1809</v>
      </c>
      <c r="D52" s="21">
        <v>1729</v>
      </c>
      <c r="E52" s="17" t="s">
        <v>115</v>
      </c>
      <c r="F52" s="18">
        <v>56</v>
      </c>
      <c r="G52" s="19">
        <v>11</v>
      </c>
      <c r="H52" s="19">
        <v>45</v>
      </c>
    </row>
    <row r="53" spans="1:8" ht="13.5" customHeight="1">
      <c r="A53" s="13" t="s">
        <v>116</v>
      </c>
      <c r="B53" s="20">
        <v>3610</v>
      </c>
      <c r="C53" s="19">
        <v>1863</v>
      </c>
      <c r="D53" s="21">
        <v>1747</v>
      </c>
      <c r="E53" s="17" t="s">
        <v>117</v>
      </c>
      <c r="F53" s="18">
        <v>48</v>
      </c>
      <c r="G53" s="19">
        <v>10</v>
      </c>
      <c r="H53" s="19">
        <v>38</v>
      </c>
    </row>
    <row r="54" spans="1:8" ht="13.5" customHeight="1">
      <c r="A54" s="13" t="s">
        <v>118</v>
      </c>
      <c r="B54" s="20">
        <v>3524</v>
      </c>
      <c r="C54" s="19">
        <v>1774</v>
      </c>
      <c r="D54" s="21">
        <v>1750</v>
      </c>
      <c r="E54" s="17" t="s">
        <v>119</v>
      </c>
      <c r="F54" s="18">
        <v>30</v>
      </c>
      <c r="G54" s="19">
        <v>4</v>
      </c>
      <c r="H54" s="19">
        <v>26</v>
      </c>
    </row>
    <row r="55" spans="1:8" ht="13.5" customHeight="1">
      <c r="A55" s="13" t="s">
        <v>120</v>
      </c>
      <c r="B55" s="20">
        <v>3357</v>
      </c>
      <c r="C55" s="19">
        <v>1715</v>
      </c>
      <c r="D55" s="21">
        <v>1642</v>
      </c>
      <c r="E55" s="17" t="s">
        <v>121</v>
      </c>
      <c r="F55" s="18">
        <v>16</v>
      </c>
      <c r="G55" s="19">
        <v>3</v>
      </c>
      <c r="H55" s="19">
        <v>13</v>
      </c>
    </row>
    <row r="56" spans="1:8" ht="13.5" customHeight="1">
      <c r="A56" s="13" t="s">
        <v>122</v>
      </c>
      <c r="B56" s="20">
        <v>3595</v>
      </c>
      <c r="C56" s="19">
        <v>1776</v>
      </c>
      <c r="D56" s="21">
        <v>1819</v>
      </c>
      <c r="E56" s="22" t="s">
        <v>123</v>
      </c>
      <c r="F56" s="18">
        <v>26</v>
      </c>
      <c r="G56" s="19">
        <v>6</v>
      </c>
      <c r="H56" s="19">
        <v>20</v>
      </c>
    </row>
    <row r="57" spans="1:8" ht="13.5" customHeight="1">
      <c r="A57" s="23" t="s">
        <v>124</v>
      </c>
      <c r="B57" s="24">
        <v>3827</v>
      </c>
      <c r="C57" s="25">
        <v>1891</v>
      </c>
      <c r="D57" s="26">
        <v>1936</v>
      </c>
      <c r="E57" s="27" t="s">
        <v>125</v>
      </c>
      <c r="F57" s="28">
        <v>1141</v>
      </c>
      <c r="G57" s="25">
        <v>1054</v>
      </c>
      <c r="H57" s="25">
        <v>87</v>
      </c>
    </row>
    <row r="58" spans="1:8" ht="15" customHeight="1">
      <c r="A58" s="13"/>
      <c r="B58" s="29"/>
      <c r="C58" s="30"/>
      <c r="D58" s="30"/>
      <c r="E58" s="31" t="s">
        <v>6</v>
      </c>
      <c r="F58" s="32">
        <f>SUM(B7:B57,F7:F57)</f>
        <v>315792</v>
      </c>
      <c r="G58" s="32">
        <f>SUM(C7:C57,G7:G57)</f>
        <v>158721</v>
      </c>
      <c r="H58" s="32">
        <f>SUM(D7:D57,H7:H57)</f>
        <v>157071</v>
      </c>
    </row>
    <row r="59" spans="1:8" ht="13.5" customHeight="1">
      <c r="A59" s="13"/>
      <c r="B59" s="33"/>
      <c r="C59" s="34"/>
      <c r="D59" s="34"/>
      <c r="H59" s="5"/>
    </row>
    <row r="60" spans="1:8" ht="13.5" customHeight="1">
      <c r="A60" s="13"/>
      <c r="B60" s="33"/>
      <c r="C60" s="34"/>
      <c r="D60" s="34"/>
    </row>
  </sheetData>
  <mergeCells count="2">
    <mergeCell ref="A3:H3"/>
    <mergeCell ref="A5:B5"/>
  </mergeCells>
  <phoneticPr fontId="1"/>
  <hyperlinks>
    <hyperlink ref="A1" location="目次!A1" display="目次へもどる"/>
  </hyperlinks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/>
  </sheetViews>
  <sheetFormatPr defaultColWidth="8.875" defaultRowHeight="16.5" customHeight="1"/>
  <cols>
    <col min="1" max="1" width="16.125" style="35" customWidth="1"/>
    <col min="2" max="2" width="11" style="35" customWidth="1"/>
    <col min="3" max="5" width="10.125" style="35" customWidth="1"/>
    <col min="6" max="6" width="8.875" style="35" customWidth="1"/>
    <col min="7" max="8" width="10.125" style="35" customWidth="1"/>
    <col min="9" max="256" width="8.875" style="35"/>
    <col min="257" max="257" width="16.125" style="35" customWidth="1"/>
    <col min="258" max="258" width="11" style="35" customWidth="1"/>
    <col min="259" max="261" width="10.125" style="35" customWidth="1"/>
    <col min="262" max="262" width="8.875" style="35" customWidth="1"/>
    <col min="263" max="264" width="10.125" style="35" customWidth="1"/>
    <col min="265" max="512" width="8.875" style="35"/>
    <col min="513" max="513" width="16.125" style="35" customWidth="1"/>
    <col min="514" max="514" width="11" style="35" customWidth="1"/>
    <col min="515" max="517" width="10.125" style="35" customWidth="1"/>
    <col min="518" max="518" width="8.875" style="35" customWidth="1"/>
    <col min="519" max="520" width="10.125" style="35" customWidth="1"/>
    <col min="521" max="768" width="8.875" style="35"/>
    <col min="769" max="769" width="16.125" style="35" customWidth="1"/>
    <col min="770" max="770" width="11" style="35" customWidth="1"/>
    <col min="771" max="773" width="10.125" style="35" customWidth="1"/>
    <col min="774" max="774" width="8.875" style="35" customWidth="1"/>
    <col min="775" max="776" width="10.125" style="35" customWidth="1"/>
    <col min="777" max="1024" width="8.875" style="35"/>
    <col min="1025" max="1025" width="16.125" style="35" customWidth="1"/>
    <col min="1026" max="1026" width="11" style="35" customWidth="1"/>
    <col min="1027" max="1029" width="10.125" style="35" customWidth="1"/>
    <col min="1030" max="1030" width="8.875" style="35" customWidth="1"/>
    <col min="1031" max="1032" width="10.125" style="35" customWidth="1"/>
    <col min="1033" max="1280" width="8.875" style="35"/>
    <col min="1281" max="1281" width="16.125" style="35" customWidth="1"/>
    <col min="1282" max="1282" width="11" style="35" customWidth="1"/>
    <col min="1283" max="1285" width="10.125" style="35" customWidth="1"/>
    <col min="1286" max="1286" width="8.875" style="35" customWidth="1"/>
    <col min="1287" max="1288" width="10.125" style="35" customWidth="1"/>
    <col min="1289" max="1536" width="8.875" style="35"/>
    <col min="1537" max="1537" width="16.125" style="35" customWidth="1"/>
    <col min="1538" max="1538" width="11" style="35" customWidth="1"/>
    <col min="1539" max="1541" width="10.125" style="35" customWidth="1"/>
    <col min="1542" max="1542" width="8.875" style="35" customWidth="1"/>
    <col min="1543" max="1544" width="10.125" style="35" customWidth="1"/>
    <col min="1545" max="1792" width="8.875" style="35"/>
    <col min="1793" max="1793" width="16.125" style="35" customWidth="1"/>
    <col min="1794" max="1794" width="11" style="35" customWidth="1"/>
    <col min="1795" max="1797" width="10.125" style="35" customWidth="1"/>
    <col min="1798" max="1798" width="8.875" style="35" customWidth="1"/>
    <col min="1799" max="1800" width="10.125" style="35" customWidth="1"/>
    <col min="1801" max="2048" width="8.875" style="35"/>
    <col min="2049" max="2049" width="16.125" style="35" customWidth="1"/>
    <col min="2050" max="2050" width="11" style="35" customWidth="1"/>
    <col min="2051" max="2053" width="10.125" style="35" customWidth="1"/>
    <col min="2054" max="2054" width="8.875" style="35" customWidth="1"/>
    <col min="2055" max="2056" width="10.125" style="35" customWidth="1"/>
    <col min="2057" max="2304" width="8.875" style="35"/>
    <col min="2305" max="2305" width="16.125" style="35" customWidth="1"/>
    <col min="2306" max="2306" width="11" style="35" customWidth="1"/>
    <col min="2307" max="2309" width="10.125" style="35" customWidth="1"/>
    <col min="2310" max="2310" width="8.875" style="35" customWidth="1"/>
    <col min="2311" max="2312" width="10.125" style="35" customWidth="1"/>
    <col min="2313" max="2560" width="8.875" style="35"/>
    <col min="2561" max="2561" width="16.125" style="35" customWidth="1"/>
    <col min="2562" max="2562" width="11" style="35" customWidth="1"/>
    <col min="2563" max="2565" width="10.125" style="35" customWidth="1"/>
    <col min="2566" max="2566" width="8.875" style="35" customWidth="1"/>
    <col min="2567" max="2568" width="10.125" style="35" customWidth="1"/>
    <col min="2569" max="2816" width="8.875" style="35"/>
    <col min="2817" max="2817" width="16.125" style="35" customWidth="1"/>
    <col min="2818" max="2818" width="11" style="35" customWidth="1"/>
    <col min="2819" max="2821" width="10.125" style="35" customWidth="1"/>
    <col min="2822" max="2822" width="8.875" style="35" customWidth="1"/>
    <col min="2823" max="2824" width="10.125" style="35" customWidth="1"/>
    <col min="2825" max="3072" width="8.875" style="35"/>
    <col min="3073" max="3073" width="16.125" style="35" customWidth="1"/>
    <col min="3074" max="3074" width="11" style="35" customWidth="1"/>
    <col min="3075" max="3077" width="10.125" style="35" customWidth="1"/>
    <col min="3078" max="3078" width="8.875" style="35" customWidth="1"/>
    <col min="3079" max="3080" width="10.125" style="35" customWidth="1"/>
    <col min="3081" max="3328" width="8.875" style="35"/>
    <col min="3329" max="3329" width="16.125" style="35" customWidth="1"/>
    <col min="3330" max="3330" width="11" style="35" customWidth="1"/>
    <col min="3331" max="3333" width="10.125" style="35" customWidth="1"/>
    <col min="3334" max="3334" width="8.875" style="35" customWidth="1"/>
    <col min="3335" max="3336" width="10.125" style="35" customWidth="1"/>
    <col min="3337" max="3584" width="8.875" style="35"/>
    <col min="3585" max="3585" width="16.125" style="35" customWidth="1"/>
    <col min="3586" max="3586" width="11" style="35" customWidth="1"/>
    <col min="3587" max="3589" width="10.125" style="35" customWidth="1"/>
    <col min="3590" max="3590" width="8.875" style="35" customWidth="1"/>
    <col min="3591" max="3592" width="10.125" style="35" customWidth="1"/>
    <col min="3593" max="3840" width="8.875" style="35"/>
    <col min="3841" max="3841" width="16.125" style="35" customWidth="1"/>
    <col min="3842" max="3842" width="11" style="35" customWidth="1"/>
    <col min="3843" max="3845" width="10.125" style="35" customWidth="1"/>
    <col min="3846" max="3846" width="8.875" style="35" customWidth="1"/>
    <col min="3847" max="3848" width="10.125" style="35" customWidth="1"/>
    <col min="3849" max="4096" width="8.875" style="35"/>
    <col min="4097" max="4097" width="16.125" style="35" customWidth="1"/>
    <col min="4098" max="4098" width="11" style="35" customWidth="1"/>
    <col min="4099" max="4101" width="10.125" style="35" customWidth="1"/>
    <col min="4102" max="4102" width="8.875" style="35" customWidth="1"/>
    <col min="4103" max="4104" width="10.125" style="35" customWidth="1"/>
    <col min="4105" max="4352" width="8.875" style="35"/>
    <col min="4353" max="4353" width="16.125" style="35" customWidth="1"/>
    <col min="4354" max="4354" width="11" style="35" customWidth="1"/>
    <col min="4355" max="4357" width="10.125" style="35" customWidth="1"/>
    <col min="4358" max="4358" width="8.875" style="35" customWidth="1"/>
    <col min="4359" max="4360" width="10.125" style="35" customWidth="1"/>
    <col min="4361" max="4608" width="8.875" style="35"/>
    <col min="4609" max="4609" width="16.125" style="35" customWidth="1"/>
    <col min="4610" max="4610" width="11" style="35" customWidth="1"/>
    <col min="4611" max="4613" width="10.125" style="35" customWidth="1"/>
    <col min="4614" max="4614" width="8.875" style="35" customWidth="1"/>
    <col min="4615" max="4616" width="10.125" style="35" customWidth="1"/>
    <col min="4617" max="4864" width="8.875" style="35"/>
    <col min="4865" max="4865" width="16.125" style="35" customWidth="1"/>
    <col min="4866" max="4866" width="11" style="35" customWidth="1"/>
    <col min="4867" max="4869" width="10.125" style="35" customWidth="1"/>
    <col min="4870" max="4870" width="8.875" style="35" customWidth="1"/>
    <col min="4871" max="4872" width="10.125" style="35" customWidth="1"/>
    <col min="4873" max="5120" width="8.875" style="35"/>
    <col min="5121" max="5121" width="16.125" style="35" customWidth="1"/>
    <col min="5122" max="5122" width="11" style="35" customWidth="1"/>
    <col min="5123" max="5125" width="10.125" style="35" customWidth="1"/>
    <col min="5126" max="5126" width="8.875" style="35" customWidth="1"/>
    <col min="5127" max="5128" width="10.125" style="35" customWidth="1"/>
    <col min="5129" max="5376" width="8.875" style="35"/>
    <col min="5377" max="5377" width="16.125" style="35" customWidth="1"/>
    <col min="5378" max="5378" width="11" style="35" customWidth="1"/>
    <col min="5379" max="5381" width="10.125" style="35" customWidth="1"/>
    <col min="5382" max="5382" width="8.875" style="35" customWidth="1"/>
    <col min="5383" max="5384" width="10.125" style="35" customWidth="1"/>
    <col min="5385" max="5632" width="8.875" style="35"/>
    <col min="5633" max="5633" width="16.125" style="35" customWidth="1"/>
    <col min="5634" max="5634" width="11" style="35" customWidth="1"/>
    <col min="5635" max="5637" width="10.125" style="35" customWidth="1"/>
    <col min="5638" max="5638" width="8.875" style="35" customWidth="1"/>
    <col min="5639" max="5640" width="10.125" style="35" customWidth="1"/>
    <col min="5641" max="5888" width="8.875" style="35"/>
    <col min="5889" max="5889" width="16.125" style="35" customWidth="1"/>
    <col min="5890" max="5890" width="11" style="35" customWidth="1"/>
    <col min="5891" max="5893" width="10.125" style="35" customWidth="1"/>
    <col min="5894" max="5894" width="8.875" style="35" customWidth="1"/>
    <col min="5895" max="5896" width="10.125" style="35" customWidth="1"/>
    <col min="5897" max="6144" width="8.875" style="35"/>
    <col min="6145" max="6145" width="16.125" style="35" customWidth="1"/>
    <col min="6146" max="6146" width="11" style="35" customWidth="1"/>
    <col min="6147" max="6149" width="10.125" style="35" customWidth="1"/>
    <col min="6150" max="6150" width="8.875" style="35" customWidth="1"/>
    <col min="6151" max="6152" width="10.125" style="35" customWidth="1"/>
    <col min="6153" max="6400" width="8.875" style="35"/>
    <col min="6401" max="6401" width="16.125" style="35" customWidth="1"/>
    <col min="6402" max="6402" width="11" style="35" customWidth="1"/>
    <col min="6403" max="6405" width="10.125" style="35" customWidth="1"/>
    <col min="6406" max="6406" width="8.875" style="35" customWidth="1"/>
    <col min="6407" max="6408" width="10.125" style="35" customWidth="1"/>
    <col min="6409" max="6656" width="8.875" style="35"/>
    <col min="6657" max="6657" width="16.125" style="35" customWidth="1"/>
    <col min="6658" max="6658" width="11" style="35" customWidth="1"/>
    <col min="6659" max="6661" width="10.125" style="35" customWidth="1"/>
    <col min="6662" max="6662" width="8.875" style="35" customWidth="1"/>
    <col min="6663" max="6664" width="10.125" style="35" customWidth="1"/>
    <col min="6665" max="6912" width="8.875" style="35"/>
    <col min="6913" max="6913" width="16.125" style="35" customWidth="1"/>
    <col min="6914" max="6914" width="11" style="35" customWidth="1"/>
    <col min="6915" max="6917" width="10.125" style="35" customWidth="1"/>
    <col min="6918" max="6918" width="8.875" style="35" customWidth="1"/>
    <col min="6919" max="6920" width="10.125" style="35" customWidth="1"/>
    <col min="6921" max="7168" width="8.875" style="35"/>
    <col min="7169" max="7169" width="16.125" style="35" customWidth="1"/>
    <col min="7170" max="7170" width="11" style="35" customWidth="1"/>
    <col min="7171" max="7173" width="10.125" style="35" customWidth="1"/>
    <col min="7174" max="7174" width="8.875" style="35" customWidth="1"/>
    <col min="7175" max="7176" width="10.125" style="35" customWidth="1"/>
    <col min="7177" max="7424" width="8.875" style="35"/>
    <col min="7425" max="7425" width="16.125" style="35" customWidth="1"/>
    <col min="7426" max="7426" width="11" style="35" customWidth="1"/>
    <col min="7427" max="7429" width="10.125" style="35" customWidth="1"/>
    <col min="7430" max="7430" width="8.875" style="35" customWidth="1"/>
    <col min="7431" max="7432" width="10.125" style="35" customWidth="1"/>
    <col min="7433" max="7680" width="8.875" style="35"/>
    <col min="7681" max="7681" width="16.125" style="35" customWidth="1"/>
    <col min="7682" max="7682" width="11" style="35" customWidth="1"/>
    <col min="7683" max="7685" width="10.125" style="35" customWidth="1"/>
    <col min="7686" max="7686" width="8.875" style="35" customWidth="1"/>
    <col min="7687" max="7688" width="10.125" style="35" customWidth="1"/>
    <col min="7689" max="7936" width="8.875" style="35"/>
    <col min="7937" max="7937" width="16.125" style="35" customWidth="1"/>
    <col min="7938" max="7938" width="11" style="35" customWidth="1"/>
    <col min="7939" max="7941" width="10.125" style="35" customWidth="1"/>
    <col min="7942" max="7942" width="8.875" style="35" customWidth="1"/>
    <col min="7943" max="7944" width="10.125" style="35" customWidth="1"/>
    <col min="7945" max="8192" width="8.875" style="35"/>
    <col min="8193" max="8193" width="16.125" style="35" customWidth="1"/>
    <col min="8194" max="8194" width="11" style="35" customWidth="1"/>
    <col min="8195" max="8197" width="10.125" style="35" customWidth="1"/>
    <col min="8198" max="8198" width="8.875" style="35" customWidth="1"/>
    <col min="8199" max="8200" width="10.125" style="35" customWidth="1"/>
    <col min="8201" max="8448" width="8.875" style="35"/>
    <col min="8449" max="8449" width="16.125" style="35" customWidth="1"/>
    <col min="8450" max="8450" width="11" style="35" customWidth="1"/>
    <col min="8451" max="8453" width="10.125" style="35" customWidth="1"/>
    <col min="8454" max="8454" width="8.875" style="35" customWidth="1"/>
    <col min="8455" max="8456" width="10.125" style="35" customWidth="1"/>
    <col min="8457" max="8704" width="8.875" style="35"/>
    <col min="8705" max="8705" width="16.125" style="35" customWidth="1"/>
    <col min="8706" max="8706" width="11" style="35" customWidth="1"/>
    <col min="8707" max="8709" width="10.125" style="35" customWidth="1"/>
    <col min="8710" max="8710" width="8.875" style="35" customWidth="1"/>
    <col min="8711" max="8712" width="10.125" style="35" customWidth="1"/>
    <col min="8713" max="8960" width="8.875" style="35"/>
    <col min="8961" max="8961" width="16.125" style="35" customWidth="1"/>
    <col min="8962" max="8962" width="11" style="35" customWidth="1"/>
    <col min="8963" max="8965" width="10.125" style="35" customWidth="1"/>
    <col min="8966" max="8966" width="8.875" style="35" customWidth="1"/>
    <col min="8967" max="8968" width="10.125" style="35" customWidth="1"/>
    <col min="8969" max="9216" width="8.875" style="35"/>
    <col min="9217" max="9217" width="16.125" style="35" customWidth="1"/>
    <col min="9218" max="9218" width="11" style="35" customWidth="1"/>
    <col min="9219" max="9221" width="10.125" style="35" customWidth="1"/>
    <col min="9222" max="9222" width="8.875" style="35" customWidth="1"/>
    <col min="9223" max="9224" width="10.125" style="35" customWidth="1"/>
    <col min="9225" max="9472" width="8.875" style="35"/>
    <col min="9473" max="9473" width="16.125" style="35" customWidth="1"/>
    <col min="9474" max="9474" width="11" style="35" customWidth="1"/>
    <col min="9475" max="9477" width="10.125" style="35" customWidth="1"/>
    <col min="9478" max="9478" width="8.875" style="35" customWidth="1"/>
    <col min="9479" max="9480" width="10.125" style="35" customWidth="1"/>
    <col min="9481" max="9728" width="8.875" style="35"/>
    <col min="9729" max="9729" width="16.125" style="35" customWidth="1"/>
    <col min="9730" max="9730" width="11" style="35" customWidth="1"/>
    <col min="9731" max="9733" width="10.125" style="35" customWidth="1"/>
    <col min="9734" max="9734" width="8.875" style="35" customWidth="1"/>
    <col min="9735" max="9736" width="10.125" style="35" customWidth="1"/>
    <col min="9737" max="9984" width="8.875" style="35"/>
    <col min="9985" max="9985" width="16.125" style="35" customWidth="1"/>
    <col min="9986" max="9986" width="11" style="35" customWidth="1"/>
    <col min="9987" max="9989" width="10.125" style="35" customWidth="1"/>
    <col min="9990" max="9990" width="8.875" style="35" customWidth="1"/>
    <col min="9991" max="9992" width="10.125" style="35" customWidth="1"/>
    <col min="9993" max="10240" width="8.875" style="35"/>
    <col min="10241" max="10241" width="16.125" style="35" customWidth="1"/>
    <col min="10242" max="10242" width="11" style="35" customWidth="1"/>
    <col min="10243" max="10245" width="10.125" style="35" customWidth="1"/>
    <col min="10246" max="10246" width="8.875" style="35" customWidth="1"/>
    <col min="10247" max="10248" width="10.125" style="35" customWidth="1"/>
    <col min="10249" max="10496" width="8.875" style="35"/>
    <col min="10497" max="10497" width="16.125" style="35" customWidth="1"/>
    <col min="10498" max="10498" width="11" style="35" customWidth="1"/>
    <col min="10499" max="10501" width="10.125" style="35" customWidth="1"/>
    <col min="10502" max="10502" width="8.875" style="35" customWidth="1"/>
    <col min="10503" max="10504" width="10.125" style="35" customWidth="1"/>
    <col min="10505" max="10752" width="8.875" style="35"/>
    <col min="10753" max="10753" width="16.125" style="35" customWidth="1"/>
    <col min="10754" max="10754" width="11" style="35" customWidth="1"/>
    <col min="10755" max="10757" width="10.125" style="35" customWidth="1"/>
    <col min="10758" max="10758" width="8.875" style="35" customWidth="1"/>
    <col min="10759" max="10760" width="10.125" style="35" customWidth="1"/>
    <col min="10761" max="11008" width="8.875" style="35"/>
    <col min="11009" max="11009" width="16.125" style="35" customWidth="1"/>
    <col min="11010" max="11010" width="11" style="35" customWidth="1"/>
    <col min="11011" max="11013" width="10.125" style="35" customWidth="1"/>
    <col min="11014" max="11014" width="8.875" style="35" customWidth="1"/>
    <col min="11015" max="11016" width="10.125" style="35" customWidth="1"/>
    <col min="11017" max="11264" width="8.875" style="35"/>
    <col min="11265" max="11265" width="16.125" style="35" customWidth="1"/>
    <col min="11266" max="11266" width="11" style="35" customWidth="1"/>
    <col min="11267" max="11269" width="10.125" style="35" customWidth="1"/>
    <col min="11270" max="11270" width="8.875" style="35" customWidth="1"/>
    <col min="11271" max="11272" width="10.125" style="35" customWidth="1"/>
    <col min="11273" max="11520" width="8.875" style="35"/>
    <col min="11521" max="11521" width="16.125" style="35" customWidth="1"/>
    <col min="11522" max="11522" width="11" style="35" customWidth="1"/>
    <col min="11523" max="11525" width="10.125" style="35" customWidth="1"/>
    <col min="11526" max="11526" width="8.875" style="35" customWidth="1"/>
    <col min="11527" max="11528" width="10.125" style="35" customWidth="1"/>
    <col min="11529" max="11776" width="8.875" style="35"/>
    <col min="11777" max="11777" width="16.125" style="35" customWidth="1"/>
    <col min="11778" max="11778" width="11" style="35" customWidth="1"/>
    <col min="11779" max="11781" width="10.125" style="35" customWidth="1"/>
    <col min="11782" max="11782" width="8.875" style="35" customWidth="1"/>
    <col min="11783" max="11784" width="10.125" style="35" customWidth="1"/>
    <col min="11785" max="12032" width="8.875" style="35"/>
    <col min="12033" max="12033" width="16.125" style="35" customWidth="1"/>
    <col min="12034" max="12034" width="11" style="35" customWidth="1"/>
    <col min="12035" max="12037" width="10.125" style="35" customWidth="1"/>
    <col min="12038" max="12038" width="8.875" style="35" customWidth="1"/>
    <col min="12039" max="12040" width="10.125" style="35" customWidth="1"/>
    <col min="12041" max="12288" width="8.875" style="35"/>
    <col min="12289" max="12289" width="16.125" style="35" customWidth="1"/>
    <col min="12290" max="12290" width="11" style="35" customWidth="1"/>
    <col min="12291" max="12293" width="10.125" style="35" customWidth="1"/>
    <col min="12294" max="12294" width="8.875" style="35" customWidth="1"/>
    <col min="12295" max="12296" width="10.125" style="35" customWidth="1"/>
    <col min="12297" max="12544" width="8.875" style="35"/>
    <col min="12545" max="12545" width="16.125" style="35" customWidth="1"/>
    <col min="12546" max="12546" width="11" style="35" customWidth="1"/>
    <col min="12547" max="12549" width="10.125" style="35" customWidth="1"/>
    <col min="12550" max="12550" width="8.875" style="35" customWidth="1"/>
    <col min="12551" max="12552" width="10.125" style="35" customWidth="1"/>
    <col min="12553" max="12800" width="8.875" style="35"/>
    <col min="12801" max="12801" width="16.125" style="35" customWidth="1"/>
    <col min="12802" max="12802" width="11" style="35" customWidth="1"/>
    <col min="12803" max="12805" width="10.125" style="35" customWidth="1"/>
    <col min="12806" max="12806" width="8.875" style="35" customWidth="1"/>
    <col min="12807" max="12808" width="10.125" style="35" customWidth="1"/>
    <col min="12809" max="13056" width="8.875" style="35"/>
    <col min="13057" max="13057" width="16.125" style="35" customWidth="1"/>
    <col min="13058" max="13058" width="11" style="35" customWidth="1"/>
    <col min="13059" max="13061" width="10.125" style="35" customWidth="1"/>
    <col min="13062" max="13062" width="8.875" style="35" customWidth="1"/>
    <col min="13063" max="13064" width="10.125" style="35" customWidth="1"/>
    <col min="13065" max="13312" width="8.875" style="35"/>
    <col min="13313" max="13313" width="16.125" style="35" customWidth="1"/>
    <col min="13314" max="13314" width="11" style="35" customWidth="1"/>
    <col min="13315" max="13317" width="10.125" style="35" customWidth="1"/>
    <col min="13318" max="13318" width="8.875" style="35" customWidth="1"/>
    <col min="13319" max="13320" width="10.125" style="35" customWidth="1"/>
    <col min="13321" max="13568" width="8.875" style="35"/>
    <col min="13569" max="13569" width="16.125" style="35" customWidth="1"/>
    <col min="13570" max="13570" width="11" style="35" customWidth="1"/>
    <col min="13571" max="13573" width="10.125" style="35" customWidth="1"/>
    <col min="13574" max="13574" width="8.875" style="35" customWidth="1"/>
    <col min="13575" max="13576" width="10.125" style="35" customWidth="1"/>
    <col min="13577" max="13824" width="8.875" style="35"/>
    <col min="13825" max="13825" width="16.125" style="35" customWidth="1"/>
    <col min="13826" max="13826" width="11" style="35" customWidth="1"/>
    <col min="13827" max="13829" width="10.125" style="35" customWidth="1"/>
    <col min="13830" max="13830" width="8.875" style="35" customWidth="1"/>
    <col min="13831" max="13832" width="10.125" style="35" customWidth="1"/>
    <col min="13833" max="14080" width="8.875" style="35"/>
    <col min="14081" max="14081" width="16.125" style="35" customWidth="1"/>
    <col min="14082" max="14082" width="11" style="35" customWidth="1"/>
    <col min="14083" max="14085" width="10.125" style="35" customWidth="1"/>
    <col min="14086" max="14086" width="8.875" style="35" customWidth="1"/>
    <col min="14087" max="14088" width="10.125" style="35" customWidth="1"/>
    <col min="14089" max="14336" width="8.875" style="35"/>
    <col min="14337" max="14337" width="16.125" style="35" customWidth="1"/>
    <col min="14338" max="14338" width="11" style="35" customWidth="1"/>
    <col min="14339" max="14341" width="10.125" style="35" customWidth="1"/>
    <col min="14342" max="14342" width="8.875" style="35" customWidth="1"/>
    <col min="14343" max="14344" width="10.125" style="35" customWidth="1"/>
    <col min="14345" max="14592" width="8.875" style="35"/>
    <col min="14593" max="14593" width="16.125" style="35" customWidth="1"/>
    <col min="14594" max="14594" width="11" style="35" customWidth="1"/>
    <col min="14595" max="14597" width="10.125" style="35" customWidth="1"/>
    <col min="14598" max="14598" width="8.875" style="35" customWidth="1"/>
    <col min="14599" max="14600" width="10.125" style="35" customWidth="1"/>
    <col min="14601" max="14848" width="8.875" style="35"/>
    <col min="14849" max="14849" width="16.125" style="35" customWidth="1"/>
    <col min="14850" max="14850" width="11" style="35" customWidth="1"/>
    <col min="14851" max="14853" width="10.125" style="35" customWidth="1"/>
    <col min="14854" max="14854" width="8.875" style="35" customWidth="1"/>
    <col min="14855" max="14856" width="10.125" style="35" customWidth="1"/>
    <col min="14857" max="15104" width="8.875" style="35"/>
    <col min="15105" max="15105" width="16.125" style="35" customWidth="1"/>
    <col min="15106" max="15106" width="11" style="35" customWidth="1"/>
    <col min="15107" max="15109" width="10.125" style="35" customWidth="1"/>
    <col min="15110" max="15110" width="8.875" style="35" customWidth="1"/>
    <col min="15111" max="15112" width="10.125" style="35" customWidth="1"/>
    <col min="15113" max="15360" width="8.875" style="35"/>
    <col min="15361" max="15361" width="16.125" style="35" customWidth="1"/>
    <col min="15362" max="15362" width="11" style="35" customWidth="1"/>
    <col min="15363" max="15365" width="10.125" style="35" customWidth="1"/>
    <col min="15366" max="15366" width="8.875" style="35" customWidth="1"/>
    <col min="15367" max="15368" width="10.125" style="35" customWidth="1"/>
    <col min="15369" max="15616" width="8.875" style="35"/>
    <col min="15617" max="15617" width="16.125" style="35" customWidth="1"/>
    <col min="15618" max="15618" width="11" style="35" customWidth="1"/>
    <col min="15619" max="15621" width="10.125" style="35" customWidth="1"/>
    <col min="15622" max="15622" width="8.875" style="35" customWidth="1"/>
    <col min="15623" max="15624" width="10.125" style="35" customWidth="1"/>
    <col min="15625" max="15872" width="8.875" style="35"/>
    <col min="15873" max="15873" width="16.125" style="35" customWidth="1"/>
    <col min="15874" max="15874" width="11" style="35" customWidth="1"/>
    <col min="15875" max="15877" width="10.125" style="35" customWidth="1"/>
    <col min="15878" max="15878" width="8.875" style="35" customWidth="1"/>
    <col min="15879" max="15880" width="10.125" style="35" customWidth="1"/>
    <col min="15881" max="16128" width="8.875" style="35"/>
    <col min="16129" max="16129" width="16.125" style="35" customWidth="1"/>
    <col min="16130" max="16130" width="11" style="35" customWidth="1"/>
    <col min="16131" max="16133" width="10.125" style="35" customWidth="1"/>
    <col min="16134" max="16134" width="8.875" style="35" customWidth="1"/>
    <col min="16135" max="16136" width="10.125" style="35" customWidth="1"/>
    <col min="16137" max="16384" width="8.875" style="35"/>
  </cols>
  <sheetData>
    <row r="1" spans="1:8" ht="16.5" customHeight="1">
      <c r="A1" s="6" t="s">
        <v>1</v>
      </c>
    </row>
    <row r="3" spans="1:8" ht="16.5" customHeight="1">
      <c r="A3" s="36" t="s">
        <v>9</v>
      </c>
      <c r="B3" s="37"/>
    </row>
    <row r="4" spans="1:8" ht="12.75" customHeight="1">
      <c r="A4" s="38"/>
      <c r="B4" s="39"/>
      <c r="H4" s="40"/>
    </row>
    <row r="5" spans="1:8" ht="39" customHeight="1">
      <c r="A5" s="41" t="s">
        <v>126</v>
      </c>
      <c r="B5" s="42" t="s">
        <v>127</v>
      </c>
      <c r="C5" s="42" t="s">
        <v>128</v>
      </c>
      <c r="D5" s="42" t="s">
        <v>129</v>
      </c>
      <c r="E5" s="42" t="s">
        <v>130</v>
      </c>
      <c r="F5" s="42" t="s">
        <v>131</v>
      </c>
      <c r="G5" s="43" t="s">
        <v>132</v>
      </c>
      <c r="H5" s="44" t="s">
        <v>133</v>
      </c>
    </row>
    <row r="6" spans="1:8" ht="16.5" customHeight="1">
      <c r="A6" s="45" t="s">
        <v>134</v>
      </c>
      <c r="B6" s="46">
        <v>28159</v>
      </c>
      <c r="C6" s="46">
        <v>13805</v>
      </c>
      <c r="D6" s="46">
        <v>14354</v>
      </c>
      <c r="E6" s="46"/>
      <c r="F6" s="47"/>
      <c r="G6" s="48" t="s">
        <v>135</v>
      </c>
      <c r="H6" s="49" t="s">
        <v>135</v>
      </c>
    </row>
    <row r="7" spans="1:8" ht="16.5" customHeight="1">
      <c r="A7" s="45" t="s">
        <v>136</v>
      </c>
      <c r="B7" s="50">
        <v>29168</v>
      </c>
      <c r="C7" s="50">
        <v>14352</v>
      </c>
      <c r="D7" s="50">
        <v>14816</v>
      </c>
      <c r="E7" s="50">
        <v>1009</v>
      </c>
      <c r="F7" s="51">
        <v>3.5832238360737243</v>
      </c>
      <c r="G7" s="52" t="s">
        <v>135</v>
      </c>
      <c r="H7" s="53" t="s">
        <v>135</v>
      </c>
    </row>
    <row r="8" spans="1:8" ht="16.5" customHeight="1">
      <c r="A8" s="45" t="s">
        <v>137</v>
      </c>
      <c r="B8" s="50">
        <v>29698</v>
      </c>
      <c r="C8" s="50">
        <v>14808</v>
      </c>
      <c r="D8" s="50">
        <v>14890</v>
      </c>
      <c r="E8" s="50">
        <v>530</v>
      </c>
      <c r="F8" s="51">
        <v>1.8170597915523863</v>
      </c>
      <c r="G8" s="52" t="s">
        <v>135</v>
      </c>
      <c r="H8" s="53" t="s">
        <v>135</v>
      </c>
    </row>
    <row r="9" spans="1:8" ht="16.5" customHeight="1">
      <c r="A9" s="45" t="s">
        <v>138</v>
      </c>
      <c r="B9" s="50">
        <v>31357</v>
      </c>
      <c r="C9" s="50">
        <v>15642</v>
      </c>
      <c r="D9" s="50">
        <v>15715</v>
      </c>
      <c r="E9" s="50">
        <v>1659</v>
      </c>
      <c r="F9" s="51">
        <v>5.5862347632837226</v>
      </c>
      <c r="G9" s="52" t="s">
        <v>135</v>
      </c>
      <c r="H9" s="53" t="s">
        <v>135</v>
      </c>
    </row>
    <row r="10" spans="1:8" ht="16.5" customHeight="1">
      <c r="A10" s="45" t="s">
        <v>139</v>
      </c>
      <c r="B10" s="50">
        <v>32241</v>
      </c>
      <c r="C10" s="50">
        <v>16028</v>
      </c>
      <c r="D10" s="50">
        <v>16213</v>
      </c>
      <c r="E10" s="50">
        <v>884</v>
      </c>
      <c r="F10" s="51">
        <v>2.8191472398507509</v>
      </c>
      <c r="G10" s="52" t="s">
        <v>135</v>
      </c>
      <c r="H10" s="53" t="s">
        <v>135</v>
      </c>
    </row>
    <row r="11" spans="1:8" ht="16.5" customHeight="1">
      <c r="A11" s="45" t="s">
        <v>4</v>
      </c>
      <c r="B11" s="50">
        <v>42496</v>
      </c>
      <c r="C11" s="50">
        <v>20543</v>
      </c>
      <c r="D11" s="50">
        <v>21953</v>
      </c>
      <c r="E11" s="50">
        <v>10255</v>
      </c>
      <c r="F11" s="51">
        <v>31.807326075493936</v>
      </c>
      <c r="G11" s="52" t="s">
        <v>135</v>
      </c>
      <c r="H11" s="53" t="s">
        <v>135</v>
      </c>
    </row>
    <row r="12" spans="1:8" ht="16.5" customHeight="1">
      <c r="A12" s="45" t="s">
        <v>140</v>
      </c>
      <c r="B12" s="50">
        <v>43380</v>
      </c>
      <c r="C12" s="50">
        <v>21267</v>
      </c>
      <c r="D12" s="50">
        <v>22113</v>
      </c>
      <c r="E12" s="50">
        <v>884</v>
      </c>
      <c r="F12" s="51">
        <v>2.0801957831325302</v>
      </c>
      <c r="G12" s="52" t="s">
        <v>135</v>
      </c>
      <c r="H12" s="53" t="s">
        <v>135</v>
      </c>
    </row>
    <row r="13" spans="1:8" ht="16.5" customHeight="1">
      <c r="A13" s="45" t="s">
        <v>141</v>
      </c>
      <c r="B13" s="50">
        <v>46250</v>
      </c>
      <c r="C13" s="50">
        <v>22769</v>
      </c>
      <c r="D13" s="50">
        <v>23481</v>
      </c>
      <c r="E13" s="50">
        <v>2870</v>
      </c>
      <c r="F13" s="51">
        <v>6.6159520516366994</v>
      </c>
      <c r="G13" s="52" t="s">
        <v>135</v>
      </c>
      <c r="H13" s="53" t="s">
        <v>135</v>
      </c>
    </row>
    <row r="14" spans="1:8" ht="16.5" customHeight="1">
      <c r="A14" s="45" t="s">
        <v>142</v>
      </c>
      <c r="B14" s="50">
        <v>49585</v>
      </c>
      <c r="C14" s="50">
        <v>24474</v>
      </c>
      <c r="D14" s="50">
        <v>25111</v>
      </c>
      <c r="E14" s="50">
        <v>3335</v>
      </c>
      <c r="F14" s="51">
        <v>7.2108108108108109</v>
      </c>
      <c r="G14" s="50">
        <v>9136</v>
      </c>
      <c r="H14" s="54">
        <v>59.76</v>
      </c>
    </row>
    <row r="15" spans="1:8" ht="16.5" customHeight="1">
      <c r="A15" s="45" t="s">
        <v>143</v>
      </c>
      <c r="B15" s="50">
        <v>76571</v>
      </c>
      <c r="C15" s="50">
        <v>38929</v>
      </c>
      <c r="D15" s="50">
        <v>37642</v>
      </c>
      <c r="E15" s="50">
        <v>26986</v>
      </c>
      <c r="F15" s="51">
        <v>54.42371684985379</v>
      </c>
      <c r="G15" s="55">
        <v>17516</v>
      </c>
      <c r="H15" s="54">
        <v>59.73</v>
      </c>
    </row>
    <row r="16" spans="1:8" ht="16.5" customHeight="1">
      <c r="A16" s="45" t="s">
        <v>144</v>
      </c>
      <c r="B16" s="50">
        <v>139368</v>
      </c>
      <c r="C16" s="50">
        <v>70487</v>
      </c>
      <c r="D16" s="50">
        <v>68881</v>
      </c>
      <c r="E16" s="50">
        <v>62797</v>
      </c>
      <c r="F16" s="51">
        <v>82.011466482088522</v>
      </c>
      <c r="G16" s="50">
        <v>36605</v>
      </c>
      <c r="H16" s="54">
        <v>59.73</v>
      </c>
    </row>
    <row r="17" spans="1:8" ht="16.5" customHeight="1">
      <c r="A17" s="45" t="s">
        <v>145</v>
      </c>
      <c r="B17" s="50">
        <v>195917</v>
      </c>
      <c r="C17" s="50">
        <v>98778</v>
      </c>
      <c r="D17" s="50">
        <v>97139</v>
      </c>
      <c r="E17" s="50">
        <v>56549</v>
      </c>
      <c r="F17" s="51">
        <v>40.575311405774642</v>
      </c>
      <c r="G17" s="50">
        <v>54306</v>
      </c>
      <c r="H17" s="54">
        <v>59.73</v>
      </c>
    </row>
    <row r="18" spans="1:8" ht="16.5" customHeight="1">
      <c r="A18" s="45" t="s">
        <v>146</v>
      </c>
      <c r="B18" s="50">
        <v>223241</v>
      </c>
      <c r="C18" s="50">
        <v>112316</v>
      </c>
      <c r="D18" s="50">
        <v>110925</v>
      </c>
      <c r="E18" s="50">
        <v>27324</v>
      </c>
      <c r="F18" s="51">
        <v>13.94672233649964</v>
      </c>
      <c r="G18" s="50">
        <v>65535</v>
      </c>
      <c r="H18" s="54">
        <v>59.73</v>
      </c>
    </row>
    <row r="19" spans="1:8" ht="16.5" customHeight="1">
      <c r="A19" s="45" t="s">
        <v>147</v>
      </c>
      <c r="B19" s="50">
        <v>253479</v>
      </c>
      <c r="C19" s="50">
        <v>127365</v>
      </c>
      <c r="D19" s="50">
        <v>126114</v>
      </c>
      <c r="E19" s="50">
        <v>30238</v>
      </c>
      <c r="F19" s="51">
        <v>13.545002934048853</v>
      </c>
      <c r="G19" s="50">
        <v>75367</v>
      </c>
      <c r="H19" s="54">
        <v>59.73</v>
      </c>
    </row>
    <row r="20" spans="1:8" ht="16.5" customHeight="1">
      <c r="A20" s="45" t="s">
        <v>148</v>
      </c>
      <c r="B20" s="50">
        <v>285259</v>
      </c>
      <c r="C20" s="50">
        <v>144151</v>
      </c>
      <c r="D20" s="50">
        <v>141108</v>
      </c>
      <c r="E20" s="50">
        <v>31780</v>
      </c>
      <c r="F20" s="51">
        <v>12.537527763641171</v>
      </c>
      <c r="G20" s="50">
        <v>90882</v>
      </c>
      <c r="H20" s="54">
        <v>60.31</v>
      </c>
    </row>
    <row r="21" spans="1:8" ht="16.5" customHeight="1">
      <c r="A21" s="45" t="s">
        <v>149</v>
      </c>
      <c r="B21" s="50">
        <v>298253</v>
      </c>
      <c r="C21" s="50">
        <v>150492</v>
      </c>
      <c r="D21" s="50">
        <v>147761</v>
      </c>
      <c r="E21" s="50">
        <v>12994</v>
      </c>
      <c r="F21" s="51">
        <v>4.5551586453012876</v>
      </c>
      <c r="G21" s="50">
        <v>101072</v>
      </c>
      <c r="H21" s="54">
        <v>60.31</v>
      </c>
    </row>
    <row r="22" spans="1:8" ht="16.5" customHeight="1">
      <c r="A22" s="45" t="s">
        <v>150</v>
      </c>
      <c r="B22" s="50">
        <v>308307</v>
      </c>
      <c r="C22" s="50">
        <v>155052</v>
      </c>
      <c r="D22" s="50">
        <v>153255</v>
      </c>
      <c r="E22" s="50">
        <v>10054</v>
      </c>
      <c r="F22" s="51">
        <v>3.3709635779019824</v>
      </c>
      <c r="G22" s="50">
        <v>110472</v>
      </c>
      <c r="H22" s="54">
        <v>60.31</v>
      </c>
    </row>
    <row r="23" spans="1:8" ht="16.5" customHeight="1">
      <c r="A23" s="56" t="s">
        <v>151</v>
      </c>
      <c r="B23" s="57">
        <v>315792</v>
      </c>
      <c r="C23" s="57">
        <v>158721</v>
      </c>
      <c r="D23" s="57">
        <v>157071</v>
      </c>
      <c r="E23" s="57">
        <v>7485</v>
      </c>
      <c r="F23" s="58">
        <v>2.4277749126682169</v>
      </c>
      <c r="G23" s="57">
        <v>118555</v>
      </c>
      <c r="H23" s="59">
        <v>60.31</v>
      </c>
    </row>
    <row r="24" spans="1:8" ht="16.5" customHeight="1">
      <c r="A24" s="60" t="s">
        <v>152</v>
      </c>
      <c r="B24" s="60"/>
    </row>
    <row r="25" spans="1:8" ht="16.5" customHeight="1">
      <c r="H25" s="61"/>
    </row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/>
  </sheetViews>
  <sheetFormatPr defaultColWidth="11.25" defaultRowHeight="12"/>
  <cols>
    <col min="1" max="7" width="12.375" style="63" customWidth="1"/>
    <col min="8" max="256" width="11.25" style="63"/>
    <col min="257" max="263" width="12.375" style="63" customWidth="1"/>
    <col min="264" max="512" width="11.25" style="63"/>
    <col min="513" max="519" width="12.375" style="63" customWidth="1"/>
    <col min="520" max="768" width="11.25" style="63"/>
    <col min="769" max="775" width="12.375" style="63" customWidth="1"/>
    <col min="776" max="1024" width="11.25" style="63"/>
    <col min="1025" max="1031" width="12.375" style="63" customWidth="1"/>
    <col min="1032" max="1280" width="11.25" style="63"/>
    <col min="1281" max="1287" width="12.375" style="63" customWidth="1"/>
    <col min="1288" max="1536" width="11.25" style="63"/>
    <col min="1537" max="1543" width="12.375" style="63" customWidth="1"/>
    <col min="1544" max="1792" width="11.25" style="63"/>
    <col min="1793" max="1799" width="12.375" style="63" customWidth="1"/>
    <col min="1800" max="2048" width="11.25" style="63"/>
    <col min="2049" max="2055" width="12.375" style="63" customWidth="1"/>
    <col min="2056" max="2304" width="11.25" style="63"/>
    <col min="2305" max="2311" width="12.375" style="63" customWidth="1"/>
    <col min="2312" max="2560" width="11.25" style="63"/>
    <col min="2561" max="2567" width="12.375" style="63" customWidth="1"/>
    <col min="2568" max="2816" width="11.25" style="63"/>
    <col min="2817" max="2823" width="12.375" style="63" customWidth="1"/>
    <col min="2824" max="3072" width="11.25" style="63"/>
    <col min="3073" max="3079" width="12.375" style="63" customWidth="1"/>
    <col min="3080" max="3328" width="11.25" style="63"/>
    <col min="3329" max="3335" width="12.375" style="63" customWidth="1"/>
    <col min="3336" max="3584" width="11.25" style="63"/>
    <col min="3585" max="3591" width="12.375" style="63" customWidth="1"/>
    <col min="3592" max="3840" width="11.25" style="63"/>
    <col min="3841" max="3847" width="12.375" style="63" customWidth="1"/>
    <col min="3848" max="4096" width="11.25" style="63"/>
    <col min="4097" max="4103" width="12.375" style="63" customWidth="1"/>
    <col min="4104" max="4352" width="11.25" style="63"/>
    <col min="4353" max="4359" width="12.375" style="63" customWidth="1"/>
    <col min="4360" max="4608" width="11.25" style="63"/>
    <col min="4609" max="4615" width="12.375" style="63" customWidth="1"/>
    <col min="4616" max="4864" width="11.25" style="63"/>
    <col min="4865" max="4871" width="12.375" style="63" customWidth="1"/>
    <col min="4872" max="5120" width="11.25" style="63"/>
    <col min="5121" max="5127" width="12.375" style="63" customWidth="1"/>
    <col min="5128" max="5376" width="11.25" style="63"/>
    <col min="5377" max="5383" width="12.375" style="63" customWidth="1"/>
    <col min="5384" max="5632" width="11.25" style="63"/>
    <col min="5633" max="5639" width="12.375" style="63" customWidth="1"/>
    <col min="5640" max="5888" width="11.25" style="63"/>
    <col min="5889" max="5895" width="12.375" style="63" customWidth="1"/>
    <col min="5896" max="6144" width="11.25" style="63"/>
    <col min="6145" max="6151" width="12.375" style="63" customWidth="1"/>
    <col min="6152" max="6400" width="11.25" style="63"/>
    <col min="6401" max="6407" width="12.375" style="63" customWidth="1"/>
    <col min="6408" max="6656" width="11.25" style="63"/>
    <col min="6657" max="6663" width="12.375" style="63" customWidth="1"/>
    <col min="6664" max="6912" width="11.25" style="63"/>
    <col min="6913" max="6919" width="12.375" style="63" customWidth="1"/>
    <col min="6920" max="7168" width="11.25" style="63"/>
    <col min="7169" max="7175" width="12.375" style="63" customWidth="1"/>
    <col min="7176" max="7424" width="11.25" style="63"/>
    <col min="7425" max="7431" width="12.375" style="63" customWidth="1"/>
    <col min="7432" max="7680" width="11.25" style="63"/>
    <col min="7681" max="7687" width="12.375" style="63" customWidth="1"/>
    <col min="7688" max="7936" width="11.25" style="63"/>
    <col min="7937" max="7943" width="12.375" style="63" customWidth="1"/>
    <col min="7944" max="8192" width="11.25" style="63"/>
    <col min="8193" max="8199" width="12.375" style="63" customWidth="1"/>
    <col min="8200" max="8448" width="11.25" style="63"/>
    <col min="8449" max="8455" width="12.375" style="63" customWidth="1"/>
    <col min="8456" max="8704" width="11.25" style="63"/>
    <col min="8705" max="8711" width="12.375" style="63" customWidth="1"/>
    <col min="8712" max="8960" width="11.25" style="63"/>
    <col min="8961" max="8967" width="12.375" style="63" customWidth="1"/>
    <col min="8968" max="9216" width="11.25" style="63"/>
    <col min="9217" max="9223" width="12.375" style="63" customWidth="1"/>
    <col min="9224" max="9472" width="11.25" style="63"/>
    <col min="9473" max="9479" width="12.375" style="63" customWidth="1"/>
    <col min="9480" max="9728" width="11.25" style="63"/>
    <col min="9729" max="9735" width="12.375" style="63" customWidth="1"/>
    <col min="9736" max="9984" width="11.25" style="63"/>
    <col min="9985" max="9991" width="12.375" style="63" customWidth="1"/>
    <col min="9992" max="10240" width="11.25" style="63"/>
    <col min="10241" max="10247" width="12.375" style="63" customWidth="1"/>
    <col min="10248" max="10496" width="11.25" style="63"/>
    <col min="10497" max="10503" width="12.375" style="63" customWidth="1"/>
    <col min="10504" max="10752" width="11.25" style="63"/>
    <col min="10753" max="10759" width="12.375" style="63" customWidth="1"/>
    <col min="10760" max="11008" width="11.25" style="63"/>
    <col min="11009" max="11015" width="12.375" style="63" customWidth="1"/>
    <col min="11016" max="11264" width="11.25" style="63"/>
    <col min="11265" max="11271" width="12.375" style="63" customWidth="1"/>
    <col min="11272" max="11520" width="11.25" style="63"/>
    <col min="11521" max="11527" width="12.375" style="63" customWidth="1"/>
    <col min="11528" max="11776" width="11.25" style="63"/>
    <col min="11777" max="11783" width="12.375" style="63" customWidth="1"/>
    <col min="11784" max="12032" width="11.25" style="63"/>
    <col min="12033" max="12039" width="12.375" style="63" customWidth="1"/>
    <col min="12040" max="12288" width="11.25" style="63"/>
    <col min="12289" max="12295" width="12.375" style="63" customWidth="1"/>
    <col min="12296" max="12544" width="11.25" style="63"/>
    <col min="12545" max="12551" width="12.375" style="63" customWidth="1"/>
    <col min="12552" max="12800" width="11.25" style="63"/>
    <col min="12801" max="12807" width="12.375" style="63" customWidth="1"/>
    <col min="12808" max="13056" width="11.25" style="63"/>
    <col min="13057" max="13063" width="12.375" style="63" customWidth="1"/>
    <col min="13064" max="13312" width="11.25" style="63"/>
    <col min="13313" max="13319" width="12.375" style="63" customWidth="1"/>
    <col min="13320" max="13568" width="11.25" style="63"/>
    <col min="13569" max="13575" width="12.375" style="63" customWidth="1"/>
    <col min="13576" max="13824" width="11.25" style="63"/>
    <col min="13825" max="13831" width="12.375" style="63" customWidth="1"/>
    <col min="13832" max="14080" width="11.25" style="63"/>
    <col min="14081" max="14087" width="12.375" style="63" customWidth="1"/>
    <col min="14088" max="14336" width="11.25" style="63"/>
    <col min="14337" max="14343" width="12.375" style="63" customWidth="1"/>
    <col min="14344" max="14592" width="11.25" style="63"/>
    <col min="14593" max="14599" width="12.375" style="63" customWidth="1"/>
    <col min="14600" max="14848" width="11.25" style="63"/>
    <col min="14849" max="14855" width="12.375" style="63" customWidth="1"/>
    <col min="14856" max="15104" width="11.25" style="63"/>
    <col min="15105" max="15111" width="12.375" style="63" customWidth="1"/>
    <col min="15112" max="15360" width="11.25" style="63"/>
    <col min="15361" max="15367" width="12.375" style="63" customWidth="1"/>
    <col min="15368" max="15616" width="11.25" style="63"/>
    <col min="15617" max="15623" width="12.375" style="63" customWidth="1"/>
    <col min="15624" max="15872" width="11.25" style="63"/>
    <col min="15873" max="15879" width="12.375" style="63" customWidth="1"/>
    <col min="15880" max="16128" width="11.25" style="63"/>
    <col min="16129" max="16135" width="12.375" style="63" customWidth="1"/>
    <col min="16136" max="16384" width="11.25" style="63"/>
  </cols>
  <sheetData>
    <row r="1" spans="1:7" ht="13.5">
      <c r="A1" s="62" t="s">
        <v>1</v>
      </c>
    </row>
    <row r="3" spans="1:7" ht="15" customHeight="1">
      <c r="A3" s="64" t="s">
        <v>153</v>
      </c>
    </row>
    <row r="4" spans="1:7" ht="15" customHeight="1">
      <c r="A4" s="65"/>
      <c r="G4" s="66" t="s">
        <v>154</v>
      </c>
    </row>
    <row r="5" spans="1:7" s="68" customFormat="1" ht="15" customHeight="1">
      <c r="A5" s="67" t="s">
        <v>155</v>
      </c>
      <c r="B5" s="597" t="s">
        <v>156</v>
      </c>
      <c r="C5" s="598"/>
      <c r="D5" s="597" t="s">
        <v>157</v>
      </c>
      <c r="E5" s="598"/>
      <c r="F5" s="597" t="s">
        <v>158</v>
      </c>
      <c r="G5" s="599"/>
    </row>
    <row r="6" spans="1:7" s="68" customFormat="1" ht="15" customHeight="1">
      <c r="A6" s="69" t="s">
        <v>159</v>
      </c>
      <c r="B6" s="70" t="s">
        <v>160</v>
      </c>
      <c r="C6" s="70" t="s">
        <v>161</v>
      </c>
      <c r="D6" s="70" t="s">
        <v>162</v>
      </c>
      <c r="E6" s="70" t="s">
        <v>163</v>
      </c>
      <c r="F6" s="70" t="s">
        <v>162</v>
      </c>
      <c r="G6" s="69" t="s">
        <v>163</v>
      </c>
    </row>
    <row r="7" spans="1:7" ht="15" customHeight="1">
      <c r="A7" s="67" t="s">
        <v>164</v>
      </c>
      <c r="B7" s="71">
        <v>49585</v>
      </c>
      <c r="C7" s="72">
        <v>59.76</v>
      </c>
      <c r="D7" s="73">
        <v>12283</v>
      </c>
      <c r="E7" s="74">
        <v>1</v>
      </c>
      <c r="F7" s="75">
        <f t="shared" ref="F7:G16" si="0">+D7/B7*100</f>
        <v>24.771604315821317</v>
      </c>
      <c r="G7" s="75">
        <f t="shared" si="0"/>
        <v>1.6733601070950468</v>
      </c>
    </row>
    <row r="8" spans="1:7" ht="15" customHeight="1">
      <c r="A8" s="67">
        <v>40</v>
      </c>
      <c r="B8" s="71">
        <v>76571</v>
      </c>
      <c r="C8" s="72">
        <v>59.73</v>
      </c>
      <c r="D8" s="73">
        <v>31807</v>
      </c>
      <c r="E8" s="74">
        <v>4.4000000000000004</v>
      </c>
      <c r="F8" s="75">
        <f t="shared" si="0"/>
        <v>41.539225032975928</v>
      </c>
      <c r="G8" s="75">
        <f t="shared" si="0"/>
        <v>7.3664825046040523</v>
      </c>
    </row>
    <row r="9" spans="1:7" ht="15" customHeight="1">
      <c r="A9" s="67">
        <v>45</v>
      </c>
      <c r="B9" s="71">
        <v>139368</v>
      </c>
      <c r="C9" s="72">
        <v>59.73</v>
      </c>
      <c r="D9" s="73">
        <v>83645</v>
      </c>
      <c r="E9" s="74">
        <v>11.2</v>
      </c>
      <c r="F9" s="75">
        <f t="shared" si="0"/>
        <v>60.017364100797884</v>
      </c>
      <c r="G9" s="75">
        <f t="shared" si="0"/>
        <v>18.751046375355767</v>
      </c>
    </row>
    <row r="10" spans="1:7" ht="15" customHeight="1">
      <c r="A10" s="67">
        <v>50</v>
      </c>
      <c r="B10" s="71">
        <v>195917</v>
      </c>
      <c r="C10" s="72">
        <v>59.73</v>
      </c>
      <c r="D10" s="73">
        <v>145148</v>
      </c>
      <c r="E10" s="74">
        <v>20.5</v>
      </c>
      <c r="F10" s="75">
        <f t="shared" si="0"/>
        <v>74.086475395192863</v>
      </c>
      <c r="G10" s="75">
        <f t="shared" si="0"/>
        <v>34.321111669177967</v>
      </c>
    </row>
    <row r="11" spans="1:7" ht="15" customHeight="1">
      <c r="A11" s="67">
        <v>55</v>
      </c>
      <c r="B11" s="71">
        <v>223241</v>
      </c>
      <c r="C11" s="72">
        <v>59.73</v>
      </c>
      <c r="D11" s="73">
        <v>181991</v>
      </c>
      <c r="E11" s="74">
        <v>23.9</v>
      </c>
      <c r="F11" s="75">
        <f t="shared" si="0"/>
        <v>81.52221142173704</v>
      </c>
      <c r="G11" s="75">
        <f t="shared" si="0"/>
        <v>40.013393604553826</v>
      </c>
    </row>
    <row r="12" spans="1:7" ht="15" customHeight="1">
      <c r="A12" s="67">
        <v>60</v>
      </c>
      <c r="B12" s="71">
        <v>253479</v>
      </c>
      <c r="C12" s="72">
        <v>59.73</v>
      </c>
      <c r="D12" s="73">
        <v>218151</v>
      </c>
      <c r="E12" s="74">
        <v>27.5</v>
      </c>
      <c r="F12" s="75">
        <f t="shared" si="0"/>
        <v>86.062750760418027</v>
      </c>
      <c r="G12" s="75">
        <f t="shared" si="0"/>
        <v>46.04051565377533</v>
      </c>
    </row>
    <row r="13" spans="1:7" ht="15" customHeight="1">
      <c r="A13" s="67" t="s">
        <v>165</v>
      </c>
      <c r="B13" s="71">
        <v>285259</v>
      </c>
      <c r="C13" s="72">
        <v>60.31</v>
      </c>
      <c r="D13" s="73">
        <v>253484</v>
      </c>
      <c r="E13" s="74">
        <v>29.8</v>
      </c>
      <c r="F13" s="75">
        <f t="shared" si="0"/>
        <v>88.86100000350558</v>
      </c>
      <c r="G13" s="75">
        <f t="shared" si="0"/>
        <v>49.411374564748797</v>
      </c>
    </row>
    <row r="14" spans="1:7" ht="15" customHeight="1">
      <c r="A14" s="76">
        <v>7</v>
      </c>
      <c r="B14" s="71">
        <v>298253</v>
      </c>
      <c r="C14" s="77">
        <v>60.31</v>
      </c>
      <c r="D14" s="50">
        <v>268857</v>
      </c>
      <c r="E14" s="78">
        <v>31.2</v>
      </c>
      <c r="F14" s="75">
        <f t="shared" si="0"/>
        <v>90.143938200118683</v>
      </c>
      <c r="G14" s="75">
        <f t="shared" si="0"/>
        <v>51.732714309401416</v>
      </c>
    </row>
    <row r="15" spans="1:7" ht="15" customHeight="1">
      <c r="A15" s="79">
        <v>12</v>
      </c>
      <c r="B15" s="50">
        <v>308307</v>
      </c>
      <c r="C15" s="77">
        <v>60.31</v>
      </c>
      <c r="D15" s="50">
        <v>277421</v>
      </c>
      <c r="E15" s="78">
        <v>31.1</v>
      </c>
      <c r="F15" s="80">
        <f t="shared" si="0"/>
        <v>89.982063332976551</v>
      </c>
      <c r="G15" s="80">
        <f t="shared" si="0"/>
        <v>51.566904327640529</v>
      </c>
    </row>
    <row r="16" spans="1:7" ht="15" customHeight="1">
      <c r="A16" s="81">
        <v>17</v>
      </c>
      <c r="B16" s="57">
        <v>315792</v>
      </c>
      <c r="C16" s="82">
        <v>60.31</v>
      </c>
      <c r="D16" s="57">
        <v>284642</v>
      </c>
      <c r="E16" s="83">
        <v>31.1</v>
      </c>
      <c r="F16" s="84">
        <f t="shared" si="0"/>
        <v>90.13591224603536</v>
      </c>
      <c r="G16" s="84">
        <f t="shared" si="0"/>
        <v>51.566904327640529</v>
      </c>
    </row>
    <row r="17" spans="1:7" s="86" customFormat="1" ht="46.5" customHeight="1">
      <c r="A17" s="85" t="s">
        <v>7</v>
      </c>
      <c r="B17" s="600" t="s">
        <v>166</v>
      </c>
      <c r="C17" s="600"/>
      <c r="D17" s="600"/>
      <c r="E17" s="600"/>
      <c r="F17" s="600"/>
      <c r="G17" s="600"/>
    </row>
    <row r="18" spans="1:7" ht="15" customHeight="1">
      <c r="A18" s="63" t="s">
        <v>167</v>
      </c>
      <c r="G18" s="87"/>
    </row>
    <row r="19" spans="1:7" ht="15" customHeight="1">
      <c r="A19" s="63" t="s">
        <v>167</v>
      </c>
    </row>
    <row r="20" spans="1:7" ht="15" customHeight="1"/>
    <row r="21" spans="1:7" ht="15" customHeight="1"/>
    <row r="22" spans="1:7" ht="15" customHeight="1"/>
    <row r="23" spans="1:7">
      <c r="A23" s="63" t="s">
        <v>168</v>
      </c>
    </row>
  </sheetData>
  <mergeCells count="4">
    <mergeCell ref="B5:C5"/>
    <mergeCell ref="D5:E5"/>
    <mergeCell ref="F5:G5"/>
    <mergeCell ref="B17:G17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/>
  </sheetViews>
  <sheetFormatPr defaultColWidth="8.875" defaultRowHeight="12"/>
  <cols>
    <col min="1" max="1" width="6.375" style="88" customWidth="1"/>
    <col min="2" max="2" width="8.375" style="88" customWidth="1"/>
    <col min="3" max="3" width="7" style="88" customWidth="1"/>
    <col min="4" max="4" width="7.625" style="88" customWidth="1"/>
    <col min="5" max="5" width="6.75" style="88" customWidth="1"/>
    <col min="6" max="6" width="7" style="88" customWidth="1"/>
    <col min="7" max="7" width="6.75" style="88" customWidth="1"/>
    <col min="8" max="8" width="7" style="88" customWidth="1"/>
    <col min="9" max="9" width="6.75" style="88" customWidth="1"/>
    <col min="10" max="10" width="8.75" style="88" bestFit="1" customWidth="1"/>
    <col min="11" max="11" width="6.75" style="88" customWidth="1"/>
    <col min="12" max="256" width="8.875" style="88"/>
    <col min="257" max="257" width="6.375" style="88" customWidth="1"/>
    <col min="258" max="258" width="8.375" style="88" customWidth="1"/>
    <col min="259" max="259" width="7" style="88" customWidth="1"/>
    <col min="260" max="260" width="7.625" style="88" customWidth="1"/>
    <col min="261" max="261" width="6.75" style="88" customWidth="1"/>
    <col min="262" max="262" width="7" style="88" customWidth="1"/>
    <col min="263" max="263" width="6.75" style="88" customWidth="1"/>
    <col min="264" max="264" width="7" style="88" customWidth="1"/>
    <col min="265" max="265" width="6.75" style="88" customWidth="1"/>
    <col min="266" max="266" width="8.75" style="88" bestFit="1" customWidth="1"/>
    <col min="267" max="267" width="6.75" style="88" customWidth="1"/>
    <col min="268" max="512" width="8.875" style="88"/>
    <col min="513" max="513" width="6.375" style="88" customWidth="1"/>
    <col min="514" max="514" width="8.375" style="88" customWidth="1"/>
    <col min="515" max="515" width="7" style="88" customWidth="1"/>
    <col min="516" max="516" width="7.625" style="88" customWidth="1"/>
    <col min="517" max="517" width="6.75" style="88" customWidth="1"/>
    <col min="518" max="518" width="7" style="88" customWidth="1"/>
    <col min="519" max="519" width="6.75" style="88" customWidth="1"/>
    <col min="520" max="520" width="7" style="88" customWidth="1"/>
    <col min="521" max="521" width="6.75" style="88" customWidth="1"/>
    <col min="522" max="522" width="8.75" style="88" bestFit="1" customWidth="1"/>
    <col min="523" max="523" width="6.75" style="88" customWidth="1"/>
    <col min="524" max="768" width="8.875" style="88"/>
    <col min="769" max="769" width="6.375" style="88" customWidth="1"/>
    <col min="770" max="770" width="8.375" style="88" customWidth="1"/>
    <col min="771" max="771" width="7" style="88" customWidth="1"/>
    <col min="772" max="772" width="7.625" style="88" customWidth="1"/>
    <col min="773" max="773" width="6.75" style="88" customWidth="1"/>
    <col min="774" max="774" width="7" style="88" customWidth="1"/>
    <col min="775" max="775" width="6.75" style="88" customWidth="1"/>
    <col min="776" max="776" width="7" style="88" customWidth="1"/>
    <col min="777" max="777" width="6.75" style="88" customWidth="1"/>
    <col min="778" max="778" width="8.75" style="88" bestFit="1" customWidth="1"/>
    <col min="779" max="779" width="6.75" style="88" customWidth="1"/>
    <col min="780" max="1024" width="8.875" style="88"/>
    <col min="1025" max="1025" width="6.375" style="88" customWidth="1"/>
    <col min="1026" max="1026" width="8.375" style="88" customWidth="1"/>
    <col min="1027" max="1027" width="7" style="88" customWidth="1"/>
    <col min="1028" max="1028" width="7.625" style="88" customWidth="1"/>
    <col min="1029" max="1029" width="6.75" style="88" customWidth="1"/>
    <col min="1030" max="1030" width="7" style="88" customWidth="1"/>
    <col min="1031" max="1031" width="6.75" style="88" customWidth="1"/>
    <col min="1032" max="1032" width="7" style="88" customWidth="1"/>
    <col min="1033" max="1033" width="6.75" style="88" customWidth="1"/>
    <col min="1034" max="1034" width="8.75" style="88" bestFit="1" customWidth="1"/>
    <col min="1035" max="1035" width="6.75" style="88" customWidth="1"/>
    <col min="1036" max="1280" width="8.875" style="88"/>
    <col min="1281" max="1281" width="6.375" style="88" customWidth="1"/>
    <col min="1282" max="1282" width="8.375" style="88" customWidth="1"/>
    <col min="1283" max="1283" width="7" style="88" customWidth="1"/>
    <col min="1284" max="1284" width="7.625" style="88" customWidth="1"/>
    <col min="1285" max="1285" width="6.75" style="88" customWidth="1"/>
    <col min="1286" max="1286" width="7" style="88" customWidth="1"/>
    <col min="1287" max="1287" width="6.75" style="88" customWidth="1"/>
    <col min="1288" max="1288" width="7" style="88" customWidth="1"/>
    <col min="1289" max="1289" width="6.75" style="88" customWidth="1"/>
    <col min="1290" max="1290" width="8.75" style="88" bestFit="1" customWidth="1"/>
    <col min="1291" max="1291" width="6.75" style="88" customWidth="1"/>
    <col min="1292" max="1536" width="8.875" style="88"/>
    <col min="1537" max="1537" width="6.375" style="88" customWidth="1"/>
    <col min="1538" max="1538" width="8.375" style="88" customWidth="1"/>
    <col min="1539" max="1539" width="7" style="88" customWidth="1"/>
    <col min="1540" max="1540" width="7.625" style="88" customWidth="1"/>
    <col min="1541" max="1541" width="6.75" style="88" customWidth="1"/>
    <col min="1542" max="1542" width="7" style="88" customWidth="1"/>
    <col min="1543" max="1543" width="6.75" style="88" customWidth="1"/>
    <col min="1544" max="1544" width="7" style="88" customWidth="1"/>
    <col min="1545" max="1545" width="6.75" style="88" customWidth="1"/>
    <col min="1546" max="1546" width="8.75" style="88" bestFit="1" customWidth="1"/>
    <col min="1547" max="1547" width="6.75" style="88" customWidth="1"/>
    <col min="1548" max="1792" width="8.875" style="88"/>
    <col min="1793" max="1793" width="6.375" style="88" customWidth="1"/>
    <col min="1794" max="1794" width="8.375" style="88" customWidth="1"/>
    <col min="1795" max="1795" width="7" style="88" customWidth="1"/>
    <col min="1796" max="1796" width="7.625" style="88" customWidth="1"/>
    <col min="1797" max="1797" width="6.75" style="88" customWidth="1"/>
    <col min="1798" max="1798" width="7" style="88" customWidth="1"/>
    <col min="1799" max="1799" width="6.75" style="88" customWidth="1"/>
    <col min="1800" max="1800" width="7" style="88" customWidth="1"/>
    <col min="1801" max="1801" width="6.75" style="88" customWidth="1"/>
    <col min="1802" max="1802" width="8.75" style="88" bestFit="1" customWidth="1"/>
    <col min="1803" max="1803" width="6.75" style="88" customWidth="1"/>
    <col min="1804" max="2048" width="8.875" style="88"/>
    <col min="2049" max="2049" width="6.375" style="88" customWidth="1"/>
    <col min="2050" max="2050" width="8.375" style="88" customWidth="1"/>
    <col min="2051" max="2051" width="7" style="88" customWidth="1"/>
    <col min="2052" max="2052" width="7.625" style="88" customWidth="1"/>
    <col min="2053" max="2053" width="6.75" style="88" customWidth="1"/>
    <col min="2054" max="2054" width="7" style="88" customWidth="1"/>
    <col min="2055" max="2055" width="6.75" style="88" customWidth="1"/>
    <col min="2056" max="2056" width="7" style="88" customWidth="1"/>
    <col min="2057" max="2057" width="6.75" style="88" customWidth="1"/>
    <col min="2058" max="2058" width="8.75" style="88" bestFit="1" customWidth="1"/>
    <col min="2059" max="2059" width="6.75" style="88" customWidth="1"/>
    <col min="2060" max="2304" width="8.875" style="88"/>
    <col min="2305" max="2305" width="6.375" style="88" customWidth="1"/>
    <col min="2306" max="2306" width="8.375" style="88" customWidth="1"/>
    <col min="2307" max="2307" width="7" style="88" customWidth="1"/>
    <col min="2308" max="2308" width="7.625" style="88" customWidth="1"/>
    <col min="2309" max="2309" width="6.75" style="88" customWidth="1"/>
    <col min="2310" max="2310" width="7" style="88" customWidth="1"/>
    <col min="2311" max="2311" width="6.75" style="88" customWidth="1"/>
    <col min="2312" max="2312" width="7" style="88" customWidth="1"/>
    <col min="2313" max="2313" width="6.75" style="88" customWidth="1"/>
    <col min="2314" max="2314" width="8.75" style="88" bestFit="1" customWidth="1"/>
    <col min="2315" max="2315" width="6.75" style="88" customWidth="1"/>
    <col min="2316" max="2560" width="8.875" style="88"/>
    <col min="2561" max="2561" width="6.375" style="88" customWidth="1"/>
    <col min="2562" max="2562" width="8.375" style="88" customWidth="1"/>
    <col min="2563" max="2563" width="7" style="88" customWidth="1"/>
    <col min="2564" max="2564" width="7.625" style="88" customWidth="1"/>
    <col min="2565" max="2565" width="6.75" style="88" customWidth="1"/>
    <col min="2566" max="2566" width="7" style="88" customWidth="1"/>
    <col min="2567" max="2567" width="6.75" style="88" customWidth="1"/>
    <col min="2568" max="2568" width="7" style="88" customWidth="1"/>
    <col min="2569" max="2569" width="6.75" style="88" customWidth="1"/>
    <col min="2570" max="2570" width="8.75" style="88" bestFit="1" customWidth="1"/>
    <col min="2571" max="2571" width="6.75" style="88" customWidth="1"/>
    <col min="2572" max="2816" width="8.875" style="88"/>
    <col min="2817" max="2817" width="6.375" style="88" customWidth="1"/>
    <col min="2818" max="2818" width="8.375" style="88" customWidth="1"/>
    <col min="2819" max="2819" width="7" style="88" customWidth="1"/>
    <col min="2820" max="2820" width="7.625" style="88" customWidth="1"/>
    <col min="2821" max="2821" width="6.75" style="88" customWidth="1"/>
    <col min="2822" max="2822" width="7" style="88" customWidth="1"/>
    <col min="2823" max="2823" width="6.75" style="88" customWidth="1"/>
    <col min="2824" max="2824" width="7" style="88" customWidth="1"/>
    <col min="2825" max="2825" width="6.75" style="88" customWidth="1"/>
    <col min="2826" max="2826" width="8.75" style="88" bestFit="1" customWidth="1"/>
    <col min="2827" max="2827" width="6.75" style="88" customWidth="1"/>
    <col min="2828" max="3072" width="8.875" style="88"/>
    <col min="3073" max="3073" width="6.375" style="88" customWidth="1"/>
    <col min="3074" max="3074" width="8.375" style="88" customWidth="1"/>
    <col min="3075" max="3075" width="7" style="88" customWidth="1"/>
    <col min="3076" max="3076" width="7.625" style="88" customWidth="1"/>
    <col min="3077" max="3077" width="6.75" style="88" customWidth="1"/>
    <col min="3078" max="3078" width="7" style="88" customWidth="1"/>
    <col min="3079" max="3079" width="6.75" style="88" customWidth="1"/>
    <col min="3080" max="3080" width="7" style="88" customWidth="1"/>
    <col min="3081" max="3081" width="6.75" style="88" customWidth="1"/>
    <col min="3082" max="3082" width="8.75" style="88" bestFit="1" customWidth="1"/>
    <col min="3083" max="3083" width="6.75" style="88" customWidth="1"/>
    <col min="3084" max="3328" width="8.875" style="88"/>
    <col min="3329" max="3329" width="6.375" style="88" customWidth="1"/>
    <col min="3330" max="3330" width="8.375" style="88" customWidth="1"/>
    <col min="3331" max="3331" width="7" style="88" customWidth="1"/>
    <col min="3332" max="3332" width="7.625" style="88" customWidth="1"/>
    <col min="3333" max="3333" width="6.75" style="88" customWidth="1"/>
    <col min="3334" max="3334" width="7" style="88" customWidth="1"/>
    <col min="3335" max="3335" width="6.75" style="88" customWidth="1"/>
    <col min="3336" max="3336" width="7" style="88" customWidth="1"/>
    <col min="3337" max="3337" width="6.75" style="88" customWidth="1"/>
    <col min="3338" max="3338" width="8.75" style="88" bestFit="1" customWidth="1"/>
    <col min="3339" max="3339" width="6.75" style="88" customWidth="1"/>
    <col min="3340" max="3584" width="8.875" style="88"/>
    <col min="3585" max="3585" width="6.375" style="88" customWidth="1"/>
    <col min="3586" max="3586" width="8.375" style="88" customWidth="1"/>
    <col min="3587" max="3587" width="7" style="88" customWidth="1"/>
    <col min="3588" max="3588" width="7.625" style="88" customWidth="1"/>
    <col min="3589" max="3589" width="6.75" style="88" customWidth="1"/>
    <col min="3590" max="3590" width="7" style="88" customWidth="1"/>
    <col min="3591" max="3591" width="6.75" style="88" customWidth="1"/>
    <col min="3592" max="3592" width="7" style="88" customWidth="1"/>
    <col min="3593" max="3593" width="6.75" style="88" customWidth="1"/>
    <col min="3594" max="3594" width="8.75" style="88" bestFit="1" customWidth="1"/>
    <col min="3595" max="3595" width="6.75" style="88" customWidth="1"/>
    <col min="3596" max="3840" width="8.875" style="88"/>
    <col min="3841" max="3841" width="6.375" style="88" customWidth="1"/>
    <col min="3842" max="3842" width="8.375" style="88" customWidth="1"/>
    <col min="3843" max="3843" width="7" style="88" customWidth="1"/>
    <col min="3844" max="3844" width="7.625" style="88" customWidth="1"/>
    <col min="3845" max="3845" width="6.75" style="88" customWidth="1"/>
    <col min="3846" max="3846" width="7" style="88" customWidth="1"/>
    <col min="3847" max="3847" width="6.75" style="88" customWidth="1"/>
    <col min="3848" max="3848" width="7" style="88" customWidth="1"/>
    <col min="3849" max="3849" width="6.75" style="88" customWidth="1"/>
    <col min="3850" max="3850" width="8.75" style="88" bestFit="1" customWidth="1"/>
    <col min="3851" max="3851" width="6.75" style="88" customWidth="1"/>
    <col min="3852" max="4096" width="8.875" style="88"/>
    <col min="4097" max="4097" width="6.375" style="88" customWidth="1"/>
    <col min="4098" max="4098" width="8.375" style="88" customWidth="1"/>
    <col min="4099" max="4099" width="7" style="88" customWidth="1"/>
    <col min="4100" max="4100" width="7.625" style="88" customWidth="1"/>
    <col min="4101" max="4101" width="6.75" style="88" customWidth="1"/>
    <col min="4102" max="4102" width="7" style="88" customWidth="1"/>
    <col min="4103" max="4103" width="6.75" style="88" customWidth="1"/>
    <col min="4104" max="4104" width="7" style="88" customWidth="1"/>
    <col min="4105" max="4105" width="6.75" style="88" customWidth="1"/>
    <col min="4106" max="4106" width="8.75" style="88" bestFit="1" customWidth="1"/>
    <col min="4107" max="4107" width="6.75" style="88" customWidth="1"/>
    <col min="4108" max="4352" width="8.875" style="88"/>
    <col min="4353" max="4353" width="6.375" style="88" customWidth="1"/>
    <col min="4354" max="4354" width="8.375" style="88" customWidth="1"/>
    <col min="4355" max="4355" width="7" style="88" customWidth="1"/>
    <col min="4356" max="4356" width="7.625" style="88" customWidth="1"/>
    <col min="4357" max="4357" width="6.75" style="88" customWidth="1"/>
    <col min="4358" max="4358" width="7" style="88" customWidth="1"/>
    <col min="4359" max="4359" width="6.75" style="88" customWidth="1"/>
    <col min="4360" max="4360" width="7" style="88" customWidth="1"/>
    <col min="4361" max="4361" width="6.75" style="88" customWidth="1"/>
    <col min="4362" max="4362" width="8.75" style="88" bestFit="1" customWidth="1"/>
    <col min="4363" max="4363" width="6.75" style="88" customWidth="1"/>
    <col min="4364" max="4608" width="8.875" style="88"/>
    <col min="4609" max="4609" width="6.375" style="88" customWidth="1"/>
    <col min="4610" max="4610" width="8.375" style="88" customWidth="1"/>
    <col min="4611" max="4611" width="7" style="88" customWidth="1"/>
    <col min="4612" max="4612" width="7.625" style="88" customWidth="1"/>
    <col min="4613" max="4613" width="6.75" style="88" customWidth="1"/>
    <col min="4614" max="4614" width="7" style="88" customWidth="1"/>
    <col min="4615" max="4615" width="6.75" style="88" customWidth="1"/>
    <col min="4616" max="4616" width="7" style="88" customWidth="1"/>
    <col min="4617" max="4617" width="6.75" style="88" customWidth="1"/>
    <col min="4618" max="4618" width="8.75" style="88" bestFit="1" customWidth="1"/>
    <col min="4619" max="4619" width="6.75" style="88" customWidth="1"/>
    <col min="4620" max="4864" width="8.875" style="88"/>
    <col min="4865" max="4865" width="6.375" style="88" customWidth="1"/>
    <col min="4866" max="4866" width="8.375" style="88" customWidth="1"/>
    <col min="4867" max="4867" width="7" style="88" customWidth="1"/>
    <col min="4868" max="4868" width="7.625" style="88" customWidth="1"/>
    <col min="4869" max="4869" width="6.75" style="88" customWidth="1"/>
    <col min="4870" max="4870" width="7" style="88" customWidth="1"/>
    <col min="4871" max="4871" width="6.75" style="88" customWidth="1"/>
    <col min="4872" max="4872" width="7" style="88" customWidth="1"/>
    <col min="4873" max="4873" width="6.75" style="88" customWidth="1"/>
    <col min="4874" max="4874" width="8.75" style="88" bestFit="1" customWidth="1"/>
    <col min="4875" max="4875" width="6.75" style="88" customWidth="1"/>
    <col min="4876" max="5120" width="8.875" style="88"/>
    <col min="5121" max="5121" width="6.375" style="88" customWidth="1"/>
    <col min="5122" max="5122" width="8.375" style="88" customWidth="1"/>
    <col min="5123" max="5123" width="7" style="88" customWidth="1"/>
    <col min="5124" max="5124" width="7.625" style="88" customWidth="1"/>
    <col min="5125" max="5125" width="6.75" style="88" customWidth="1"/>
    <col min="5126" max="5126" width="7" style="88" customWidth="1"/>
    <col min="5127" max="5127" width="6.75" style="88" customWidth="1"/>
    <col min="5128" max="5128" width="7" style="88" customWidth="1"/>
    <col min="5129" max="5129" width="6.75" style="88" customWidth="1"/>
    <col min="5130" max="5130" width="8.75" style="88" bestFit="1" customWidth="1"/>
    <col min="5131" max="5131" width="6.75" style="88" customWidth="1"/>
    <col min="5132" max="5376" width="8.875" style="88"/>
    <col min="5377" max="5377" width="6.375" style="88" customWidth="1"/>
    <col min="5378" max="5378" width="8.375" style="88" customWidth="1"/>
    <col min="5379" max="5379" width="7" style="88" customWidth="1"/>
    <col min="5380" max="5380" width="7.625" style="88" customWidth="1"/>
    <col min="5381" max="5381" width="6.75" style="88" customWidth="1"/>
    <col min="5382" max="5382" width="7" style="88" customWidth="1"/>
    <col min="5383" max="5383" width="6.75" style="88" customWidth="1"/>
    <col min="5384" max="5384" width="7" style="88" customWidth="1"/>
    <col min="5385" max="5385" width="6.75" style="88" customWidth="1"/>
    <col min="5386" max="5386" width="8.75" style="88" bestFit="1" customWidth="1"/>
    <col min="5387" max="5387" width="6.75" style="88" customWidth="1"/>
    <col min="5388" max="5632" width="8.875" style="88"/>
    <col min="5633" max="5633" width="6.375" style="88" customWidth="1"/>
    <col min="5634" max="5634" width="8.375" style="88" customWidth="1"/>
    <col min="5635" max="5635" width="7" style="88" customWidth="1"/>
    <col min="5636" max="5636" width="7.625" style="88" customWidth="1"/>
    <col min="5637" max="5637" width="6.75" style="88" customWidth="1"/>
    <col min="5638" max="5638" width="7" style="88" customWidth="1"/>
    <col min="5639" max="5639" width="6.75" style="88" customWidth="1"/>
    <col min="5640" max="5640" width="7" style="88" customWidth="1"/>
    <col min="5641" max="5641" width="6.75" style="88" customWidth="1"/>
    <col min="5642" max="5642" width="8.75" style="88" bestFit="1" customWidth="1"/>
    <col min="5643" max="5643" width="6.75" style="88" customWidth="1"/>
    <col min="5644" max="5888" width="8.875" style="88"/>
    <col min="5889" max="5889" width="6.375" style="88" customWidth="1"/>
    <col min="5890" max="5890" width="8.375" style="88" customWidth="1"/>
    <col min="5891" max="5891" width="7" style="88" customWidth="1"/>
    <col min="5892" max="5892" width="7.625" style="88" customWidth="1"/>
    <col min="5893" max="5893" width="6.75" style="88" customWidth="1"/>
    <col min="5894" max="5894" width="7" style="88" customWidth="1"/>
    <col min="5895" max="5895" width="6.75" style="88" customWidth="1"/>
    <col min="5896" max="5896" width="7" style="88" customWidth="1"/>
    <col min="5897" max="5897" width="6.75" style="88" customWidth="1"/>
    <col min="5898" max="5898" width="8.75" style="88" bestFit="1" customWidth="1"/>
    <col min="5899" max="5899" width="6.75" style="88" customWidth="1"/>
    <col min="5900" max="6144" width="8.875" style="88"/>
    <col min="6145" max="6145" width="6.375" style="88" customWidth="1"/>
    <col min="6146" max="6146" width="8.375" style="88" customWidth="1"/>
    <col min="6147" max="6147" width="7" style="88" customWidth="1"/>
    <col min="6148" max="6148" width="7.625" style="88" customWidth="1"/>
    <col min="6149" max="6149" width="6.75" style="88" customWidth="1"/>
    <col min="6150" max="6150" width="7" style="88" customWidth="1"/>
    <col min="6151" max="6151" width="6.75" style="88" customWidth="1"/>
    <col min="6152" max="6152" width="7" style="88" customWidth="1"/>
    <col min="6153" max="6153" width="6.75" style="88" customWidth="1"/>
    <col min="6154" max="6154" width="8.75" style="88" bestFit="1" customWidth="1"/>
    <col min="6155" max="6155" width="6.75" style="88" customWidth="1"/>
    <col min="6156" max="6400" width="8.875" style="88"/>
    <col min="6401" max="6401" width="6.375" style="88" customWidth="1"/>
    <col min="6402" max="6402" width="8.375" style="88" customWidth="1"/>
    <col min="6403" max="6403" width="7" style="88" customWidth="1"/>
    <col min="6404" max="6404" width="7.625" style="88" customWidth="1"/>
    <col min="6405" max="6405" width="6.75" style="88" customWidth="1"/>
    <col min="6406" max="6406" width="7" style="88" customWidth="1"/>
    <col min="6407" max="6407" width="6.75" style="88" customWidth="1"/>
    <col min="6408" max="6408" width="7" style="88" customWidth="1"/>
    <col min="6409" max="6409" width="6.75" style="88" customWidth="1"/>
    <col min="6410" max="6410" width="8.75" style="88" bestFit="1" customWidth="1"/>
    <col min="6411" max="6411" width="6.75" style="88" customWidth="1"/>
    <col min="6412" max="6656" width="8.875" style="88"/>
    <col min="6657" max="6657" width="6.375" style="88" customWidth="1"/>
    <col min="6658" max="6658" width="8.375" style="88" customWidth="1"/>
    <col min="6659" max="6659" width="7" style="88" customWidth="1"/>
    <col min="6660" max="6660" width="7.625" style="88" customWidth="1"/>
    <col min="6661" max="6661" width="6.75" style="88" customWidth="1"/>
    <col min="6662" max="6662" width="7" style="88" customWidth="1"/>
    <col min="6663" max="6663" width="6.75" style="88" customWidth="1"/>
    <col min="6664" max="6664" width="7" style="88" customWidth="1"/>
    <col min="6665" max="6665" width="6.75" style="88" customWidth="1"/>
    <col min="6666" max="6666" width="8.75" style="88" bestFit="1" customWidth="1"/>
    <col min="6667" max="6667" width="6.75" style="88" customWidth="1"/>
    <col min="6668" max="6912" width="8.875" style="88"/>
    <col min="6913" max="6913" width="6.375" style="88" customWidth="1"/>
    <col min="6914" max="6914" width="8.375" style="88" customWidth="1"/>
    <col min="6915" max="6915" width="7" style="88" customWidth="1"/>
    <col min="6916" max="6916" width="7.625" style="88" customWidth="1"/>
    <col min="6917" max="6917" width="6.75" style="88" customWidth="1"/>
    <col min="6918" max="6918" width="7" style="88" customWidth="1"/>
    <col min="6919" max="6919" width="6.75" style="88" customWidth="1"/>
    <col min="6920" max="6920" width="7" style="88" customWidth="1"/>
    <col min="6921" max="6921" width="6.75" style="88" customWidth="1"/>
    <col min="6922" max="6922" width="8.75" style="88" bestFit="1" customWidth="1"/>
    <col min="6923" max="6923" width="6.75" style="88" customWidth="1"/>
    <col min="6924" max="7168" width="8.875" style="88"/>
    <col min="7169" max="7169" width="6.375" style="88" customWidth="1"/>
    <col min="7170" max="7170" width="8.375" style="88" customWidth="1"/>
    <col min="7171" max="7171" width="7" style="88" customWidth="1"/>
    <col min="7172" max="7172" width="7.625" style="88" customWidth="1"/>
    <col min="7173" max="7173" width="6.75" style="88" customWidth="1"/>
    <col min="7174" max="7174" width="7" style="88" customWidth="1"/>
    <col min="7175" max="7175" width="6.75" style="88" customWidth="1"/>
    <col min="7176" max="7176" width="7" style="88" customWidth="1"/>
    <col min="7177" max="7177" width="6.75" style="88" customWidth="1"/>
    <col min="7178" max="7178" width="8.75" style="88" bestFit="1" customWidth="1"/>
    <col min="7179" max="7179" width="6.75" style="88" customWidth="1"/>
    <col min="7180" max="7424" width="8.875" style="88"/>
    <col min="7425" max="7425" width="6.375" style="88" customWidth="1"/>
    <col min="7426" max="7426" width="8.375" style="88" customWidth="1"/>
    <col min="7427" max="7427" width="7" style="88" customWidth="1"/>
    <col min="7428" max="7428" width="7.625" style="88" customWidth="1"/>
    <col min="7429" max="7429" width="6.75" style="88" customWidth="1"/>
    <col min="7430" max="7430" width="7" style="88" customWidth="1"/>
    <col min="7431" max="7431" width="6.75" style="88" customWidth="1"/>
    <col min="7432" max="7432" width="7" style="88" customWidth="1"/>
    <col min="7433" max="7433" width="6.75" style="88" customWidth="1"/>
    <col min="7434" max="7434" width="8.75" style="88" bestFit="1" customWidth="1"/>
    <col min="7435" max="7435" width="6.75" style="88" customWidth="1"/>
    <col min="7436" max="7680" width="8.875" style="88"/>
    <col min="7681" max="7681" width="6.375" style="88" customWidth="1"/>
    <col min="7682" max="7682" width="8.375" style="88" customWidth="1"/>
    <col min="7683" max="7683" width="7" style="88" customWidth="1"/>
    <col min="7684" max="7684" width="7.625" style="88" customWidth="1"/>
    <col min="7685" max="7685" width="6.75" style="88" customWidth="1"/>
    <col min="7686" max="7686" width="7" style="88" customWidth="1"/>
    <col min="7687" max="7687" width="6.75" style="88" customWidth="1"/>
    <col min="7688" max="7688" width="7" style="88" customWidth="1"/>
    <col min="7689" max="7689" width="6.75" style="88" customWidth="1"/>
    <col min="7690" max="7690" width="8.75" style="88" bestFit="1" customWidth="1"/>
    <col min="7691" max="7691" width="6.75" style="88" customWidth="1"/>
    <col min="7692" max="7936" width="8.875" style="88"/>
    <col min="7937" max="7937" width="6.375" style="88" customWidth="1"/>
    <col min="7938" max="7938" width="8.375" style="88" customWidth="1"/>
    <col min="7939" max="7939" width="7" style="88" customWidth="1"/>
    <col min="7940" max="7940" width="7.625" style="88" customWidth="1"/>
    <col min="7941" max="7941" width="6.75" style="88" customWidth="1"/>
    <col min="7942" max="7942" width="7" style="88" customWidth="1"/>
    <col min="7943" max="7943" width="6.75" style="88" customWidth="1"/>
    <col min="7944" max="7944" width="7" style="88" customWidth="1"/>
    <col min="7945" max="7945" width="6.75" style="88" customWidth="1"/>
    <col min="7946" max="7946" width="8.75" style="88" bestFit="1" customWidth="1"/>
    <col min="7947" max="7947" width="6.75" style="88" customWidth="1"/>
    <col min="7948" max="8192" width="8.875" style="88"/>
    <col min="8193" max="8193" width="6.375" style="88" customWidth="1"/>
    <col min="8194" max="8194" width="8.375" style="88" customWidth="1"/>
    <col min="8195" max="8195" width="7" style="88" customWidth="1"/>
    <col min="8196" max="8196" width="7.625" style="88" customWidth="1"/>
    <col min="8197" max="8197" width="6.75" style="88" customWidth="1"/>
    <col min="8198" max="8198" width="7" style="88" customWidth="1"/>
    <col min="8199" max="8199" width="6.75" style="88" customWidth="1"/>
    <col min="8200" max="8200" width="7" style="88" customWidth="1"/>
    <col min="8201" max="8201" width="6.75" style="88" customWidth="1"/>
    <col min="8202" max="8202" width="8.75" style="88" bestFit="1" customWidth="1"/>
    <col min="8203" max="8203" width="6.75" style="88" customWidth="1"/>
    <col min="8204" max="8448" width="8.875" style="88"/>
    <col min="8449" max="8449" width="6.375" style="88" customWidth="1"/>
    <col min="8450" max="8450" width="8.375" style="88" customWidth="1"/>
    <col min="8451" max="8451" width="7" style="88" customWidth="1"/>
    <col min="8452" max="8452" width="7.625" style="88" customWidth="1"/>
    <col min="8453" max="8453" width="6.75" style="88" customWidth="1"/>
    <col min="8454" max="8454" width="7" style="88" customWidth="1"/>
    <col min="8455" max="8455" width="6.75" style="88" customWidth="1"/>
    <col min="8456" max="8456" width="7" style="88" customWidth="1"/>
    <col min="8457" max="8457" width="6.75" style="88" customWidth="1"/>
    <col min="8458" max="8458" width="8.75" style="88" bestFit="1" customWidth="1"/>
    <col min="8459" max="8459" width="6.75" style="88" customWidth="1"/>
    <col min="8460" max="8704" width="8.875" style="88"/>
    <col min="8705" max="8705" width="6.375" style="88" customWidth="1"/>
    <col min="8706" max="8706" width="8.375" style="88" customWidth="1"/>
    <col min="8707" max="8707" width="7" style="88" customWidth="1"/>
    <col min="8708" max="8708" width="7.625" style="88" customWidth="1"/>
    <col min="8709" max="8709" width="6.75" style="88" customWidth="1"/>
    <col min="8710" max="8710" width="7" style="88" customWidth="1"/>
    <col min="8711" max="8711" width="6.75" style="88" customWidth="1"/>
    <col min="8712" max="8712" width="7" style="88" customWidth="1"/>
    <col min="8713" max="8713" width="6.75" style="88" customWidth="1"/>
    <col min="8714" max="8714" width="8.75" style="88" bestFit="1" customWidth="1"/>
    <col min="8715" max="8715" width="6.75" style="88" customWidth="1"/>
    <col min="8716" max="8960" width="8.875" style="88"/>
    <col min="8961" max="8961" width="6.375" style="88" customWidth="1"/>
    <col min="8962" max="8962" width="8.375" style="88" customWidth="1"/>
    <col min="8963" max="8963" width="7" style="88" customWidth="1"/>
    <col min="8964" max="8964" width="7.625" style="88" customWidth="1"/>
    <col min="8965" max="8965" width="6.75" style="88" customWidth="1"/>
    <col min="8966" max="8966" width="7" style="88" customWidth="1"/>
    <col min="8967" max="8967" width="6.75" style="88" customWidth="1"/>
    <col min="8968" max="8968" width="7" style="88" customWidth="1"/>
    <col min="8969" max="8969" width="6.75" style="88" customWidth="1"/>
    <col min="8970" max="8970" width="8.75" style="88" bestFit="1" customWidth="1"/>
    <col min="8971" max="8971" width="6.75" style="88" customWidth="1"/>
    <col min="8972" max="9216" width="8.875" style="88"/>
    <col min="9217" max="9217" width="6.375" style="88" customWidth="1"/>
    <col min="9218" max="9218" width="8.375" style="88" customWidth="1"/>
    <col min="9219" max="9219" width="7" style="88" customWidth="1"/>
    <col min="9220" max="9220" width="7.625" style="88" customWidth="1"/>
    <col min="9221" max="9221" width="6.75" style="88" customWidth="1"/>
    <col min="9222" max="9222" width="7" style="88" customWidth="1"/>
    <col min="9223" max="9223" width="6.75" style="88" customWidth="1"/>
    <col min="9224" max="9224" width="7" style="88" customWidth="1"/>
    <col min="9225" max="9225" width="6.75" style="88" customWidth="1"/>
    <col min="9226" max="9226" width="8.75" style="88" bestFit="1" customWidth="1"/>
    <col min="9227" max="9227" width="6.75" style="88" customWidth="1"/>
    <col min="9228" max="9472" width="8.875" style="88"/>
    <col min="9473" max="9473" width="6.375" style="88" customWidth="1"/>
    <col min="9474" max="9474" width="8.375" style="88" customWidth="1"/>
    <col min="9475" max="9475" width="7" style="88" customWidth="1"/>
    <col min="9476" max="9476" width="7.625" style="88" customWidth="1"/>
    <col min="9477" max="9477" width="6.75" style="88" customWidth="1"/>
    <col min="9478" max="9478" width="7" style="88" customWidth="1"/>
    <col min="9479" max="9479" width="6.75" style="88" customWidth="1"/>
    <col min="9480" max="9480" width="7" style="88" customWidth="1"/>
    <col min="9481" max="9481" width="6.75" style="88" customWidth="1"/>
    <col min="9482" max="9482" width="8.75" style="88" bestFit="1" customWidth="1"/>
    <col min="9483" max="9483" width="6.75" style="88" customWidth="1"/>
    <col min="9484" max="9728" width="8.875" style="88"/>
    <col min="9729" max="9729" width="6.375" style="88" customWidth="1"/>
    <col min="9730" max="9730" width="8.375" style="88" customWidth="1"/>
    <col min="9731" max="9731" width="7" style="88" customWidth="1"/>
    <col min="9732" max="9732" width="7.625" style="88" customWidth="1"/>
    <col min="9733" max="9733" width="6.75" style="88" customWidth="1"/>
    <col min="9734" max="9734" width="7" style="88" customWidth="1"/>
    <col min="9735" max="9735" width="6.75" style="88" customWidth="1"/>
    <col min="9736" max="9736" width="7" style="88" customWidth="1"/>
    <col min="9737" max="9737" width="6.75" style="88" customWidth="1"/>
    <col min="9738" max="9738" width="8.75" style="88" bestFit="1" customWidth="1"/>
    <col min="9739" max="9739" width="6.75" style="88" customWidth="1"/>
    <col min="9740" max="9984" width="8.875" style="88"/>
    <col min="9985" max="9985" width="6.375" style="88" customWidth="1"/>
    <col min="9986" max="9986" width="8.375" style="88" customWidth="1"/>
    <col min="9987" max="9987" width="7" style="88" customWidth="1"/>
    <col min="9988" max="9988" width="7.625" style="88" customWidth="1"/>
    <col min="9989" max="9989" width="6.75" style="88" customWidth="1"/>
    <col min="9990" max="9990" width="7" style="88" customWidth="1"/>
    <col min="9991" max="9991" width="6.75" style="88" customWidth="1"/>
    <col min="9992" max="9992" width="7" style="88" customWidth="1"/>
    <col min="9993" max="9993" width="6.75" style="88" customWidth="1"/>
    <col min="9994" max="9994" width="8.75" style="88" bestFit="1" customWidth="1"/>
    <col min="9995" max="9995" width="6.75" style="88" customWidth="1"/>
    <col min="9996" max="10240" width="8.875" style="88"/>
    <col min="10241" max="10241" width="6.375" style="88" customWidth="1"/>
    <col min="10242" max="10242" width="8.375" style="88" customWidth="1"/>
    <col min="10243" max="10243" width="7" style="88" customWidth="1"/>
    <col min="10244" max="10244" width="7.625" style="88" customWidth="1"/>
    <col min="10245" max="10245" width="6.75" style="88" customWidth="1"/>
    <col min="10246" max="10246" width="7" style="88" customWidth="1"/>
    <col min="10247" max="10247" width="6.75" style="88" customWidth="1"/>
    <col min="10248" max="10248" width="7" style="88" customWidth="1"/>
    <col min="10249" max="10249" width="6.75" style="88" customWidth="1"/>
    <col min="10250" max="10250" width="8.75" style="88" bestFit="1" customWidth="1"/>
    <col min="10251" max="10251" width="6.75" style="88" customWidth="1"/>
    <col min="10252" max="10496" width="8.875" style="88"/>
    <col min="10497" max="10497" width="6.375" style="88" customWidth="1"/>
    <col min="10498" max="10498" width="8.375" style="88" customWidth="1"/>
    <col min="10499" max="10499" width="7" style="88" customWidth="1"/>
    <col min="10500" max="10500" width="7.625" style="88" customWidth="1"/>
    <col min="10501" max="10501" width="6.75" style="88" customWidth="1"/>
    <col min="10502" max="10502" width="7" style="88" customWidth="1"/>
    <col min="10503" max="10503" width="6.75" style="88" customWidth="1"/>
    <col min="10504" max="10504" width="7" style="88" customWidth="1"/>
    <col min="10505" max="10505" width="6.75" style="88" customWidth="1"/>
    <col min="10506" max="10506" width="8.75" style="88" bestFit="1" customWidth="1"/>
    <col min="10507" max="10507" width="6.75" style="88" customWidth="1"/>
    <col min="10508" max="10752" width="8.875" style="88"/>
    <col min="10753" max="10753" width="6.375" style="88" customWidth="1"/>
    <col min="10754" max="10754" width="8.375" style="88" customWidth="1"/>
    <col min="10755" max="10755" width="7" style="88" customWidth="1"/>
    <col min="10756" max="10756" width="7.625" style="88" customWidth="1"/>
    <col min="10757" max="10757" width="6.75" style="88" customWidth="1"/>
    <col min="10758" max="10758" width="7" style="88" customWidth="1"/>
    <col min="10759" max="10759" width="6.75" style="88" customWidth="1"/>
    <col min="10760" max="10760" width="7" style="88" customWidth="1"/>
    <col min="10761" max="10761" width="6.75" style="88" customWidth="1"/>
    <col min="10762" max="10762" width="8.75" style="88" bestFit="1" customWidth="1"/>
    <col min="10763" max="10763" width="6.75" style="88" customWidth="1"/>
    <col min="10764" max="11008" width="8.875" style="88"/>
    <col min="11009" max="11009" width="6.375" style="88" customWidth="1"/>
    <col min="11010" max="11010" width="8.375" style="88" customWidth="1"/>
    <col min="11011" max="11011" width="7" style="88" customWidth="1"/>
    <col min="11012" max="11012" width="7.625" style="88" customWidth="1"/>
    <col min="11013" max="11013" width="6.75" style="88" customWidth="1"/>
    <col min="11014" max="11014" width="7" style="88" customWidth="1"/>
    <col min="11015" max="11015" width="6.75" style="88" customWidth="1"/>
    <col min="11016" max="11016" width="7" style="88" customWidth="1"/>
    <col min="11017" max="11017" width="6.75" style="88" customWidth="1"/>
    <col min="11018" max="11018" width="8.75" style="88" bestFit="1" customWidth="1"/>
    <col min="11019" max="11019" width="6.75" style="88" customWidth="1"/>
    <col min="11020" max="11264" width="8.875" style="88"/>
    <col min="11265" max="11265" width="6.375" style="88" customWidth="1"/>
    <col min="11266" max="11266" width="8.375" style="88" customWidth="1"/>
    <col min="11267" max="11267" width="7" style="88" customWidth="1"/>
    <col min="11268" max="11268" width="7.625" style="88" customWidth="1"/>
    <col min="11269" max="11269" width="6.75" style="88" customWidth="1"/>
    <col min="11270" max="11270" width="7" style="88" customWidth="1"/>
    <col min="11271" max="11271" width="6.75" style="88" customWidth="1"/>
    <col min="11272" max="11272" width="7" style="88" customWidth="1"/>
    <col min="11273" max="11273" width="6.75" style="88" customWidth="1"/>
    <col min="11274" max="11274" width="8.75" style="88" bestFit="1" customWidth="1"/>
    <col min="11275" max="11275" width="6.75" style="88" customWidth="1"/>
    <col min="11276" max="11520" width="8.875" style="88"/>
    <col min="11521" max="11521" width="6.375" style="88" customWidth="1"/>
    <col min="11522" max="11522" width="8.375" style="88" customWidth="1"/>
    <col min="11523" max="11523" width="7" style="88" customWidth="1"/>
    <col min="11524" max="11524" width="7.625" style="88" customWidth="1"/>
    <col min="11525" max="11525" width="6.75" style="88" customWidth="1"/>
    <col min="11526" max="11526" width="7" style="88" customWidth="1"/>
    <col min="11527" max="11527" width="6.75" style="88" customWidth="1"/>
    <col min="11528" max="11528" width="7" style="88" customWidth="1"/>
    <col min="11529" max="11529" width="6.75" style="88" customWidth="1"/>
    <col min="11530" max="11530" width="8.75" style="88" bestFit="1" customWidth="1"/>
    <col min="11531" max="11531" width="6.75" style="88" customWidth="1"/>
    <col min="11532" max="11776" width="8.875" style="88"/>
    <col min="11777" max="11777" width="6.375" style="88" customWidth="1"/>
    <col min="11778" max="11778" width="8.375" style="88" customWidth="1"/>
    <col min="11779" max="11779" width="7" style="88" customWidth="1"/>
    <col min="11780" max="11780" width="7.625" style="88" customWidth="1"/>
    <col min="11781" max="11781" width="6.75" style="88" customWidth="1"/>
    <col min="11782" max="11782" width="7" style="88" customWidth="1"/>
    <col min="11783" max="11783" width="6.75" style="88" customWidth="1"/>
    <col min="11784" max="11784" width="7" style="88" customWidth="1"/>
    <col min="11785" max="11785" width="6.75" style="88" customWidth="1"/>
    <col min="11786" max="11786" width="8.75" style="88" bestFit="1" customWidth="1"/>
    <col min="11787" max="11787" width="6.75" style="88" customWidth="1"/>
    <col min="11788" max="12032" width="8.875" style="88"/>
    <col min="12033" max="12033" width="6.375" style="88" customWidth="1"/>
    <col min="12034" max="12034" width="8.375" style="88" customWidth="1"/>
    <col min="12035" max="12035" width="7" style="88" customWidth="1"/>
    <col min="12036" max="12036" width="7.625" style="88" customWidth="1"/>
    <col min="12037" max="12037" width="6.75" style="88" customWidth="1"/>
    <col min="12038" max="12038" width="7" style="88" customWidth="1"/>
    <col min="12039" max="12039" width="6.75" style="88" customWidth="1"/>
    <col min="12040" max="12040" width="7" style="88" customWidth="1"/>
    <col min="12041" max="12041" width="6.75" style="88" customWidth="1"/>
    <col min="12042" max="12042" width="8.75" style="88" bestFit="1" customWidth="1"/>
    <col min="12043" max="12043" width="6.75" style="88" customWidth="1"/>
    <col min="12044" max="12288" width="8.875" style="88"/>
    <col min="12289" max="12289" width="6.375" style="88" customWidth="1"/>
    <col min="12290" max="12290" width="8.375" style="88" customWidth="1"/>
    <col min="12291" max="12291" width="7" style="88" customWidth="1"/>
    <col min="12292" max="12292" width="7.625" style="88" customWidth="1"/>
    <col min="12293" max="12293" width="6.75" style="88" customWidth="1"/>
    <col min="12294" max="12294" width="7" style="88" customWidth="1"/>
    <col min="12295" max="12295" width="6.75" style="88" customWidth="1"/>
    <col min="12296" max="12296" width="7" style="88" customWidth="1"/>
    <col min="12297" max="12297" width="6.75" style="88" customWidth="1"/>
    <col min="12298" max="12298" width="8.75" style="88" bestFit="1" customWidth="1"/>
    <col min="12299" max="12299" width="6.75" style="88" customWidth="1"/>
    <col min="12300" max="12544" width="8.875" style="88"/>
    <col min="12545" max="12545" width="6.375" style="88" customWidth="1"/>
    <col min="12546" max="12546" width="8.375" style="88" customWidth="1"/>
    <col min="12547" max="12547" width="7" style="88" customWidth="1"/>
    <col min="12548" max="12548" width="7.625" style="88" customWidth="1"/>
    <col min="12549" max="12549" width="6.75" style="88" customWidth="1"/>
    <col min="12550" max="12550" width="7" style="88" customWidth="1"/>
    <col min="12551" max="12551" width="6.75" style="88" customWidth="1"/>
    <col min="12552" max="12552" width="7" style="88" customWidth="1"/>
    <col min="12553" max="12553" width="6.75" style="88" customWidth="1"/>
    <col min="12554" max="12554" width="8.75" style="88" bestFit="1" customWidth="1"/>
    <col min="12555" max="12555" width="6.75" style="88" customWidth="1"/>
    <col min="12556" max="12800" width="8.875" style="88"/>
    <col min="12801" max="12801" width="6.375" style="88" customWidth="1"/>
    <col min="12802" max="12802" width="8.375" style="88" customWidth="1"/>
    <col min="12803" max="12803" width="7" style="88" customWidth="1"/>
    <col min="12804" max="12804" width="7.625" style="88" customWidth="1"/>
    <col min="12805" max="12805" width="6.75" style="88" customWidth="1"/>
    <col min="12806" max="12806" width="7" style="88" customWidth="1"/>
    <col min="12807" max="12807" width="6.75" style="88" customWidth="1"/>
    <col min="12808" max="12808" width="7" style="88" customWidth="1"/>
    <col min="12809" max="12809" width="6.75" style="88" customWidth="1"/>
    <col min="12810" max="12810" width="8.75" style="88" bestFit="1" customWidth="1"/>
    <col min="12811" max="12811" width="6.75" style="88" customWidth="1"/>
    <col min="12812" max="13056" width="8.875" style="88"/>
    <col min="13057" max="13057" width="6.375" style="88" customWidth="1"/>
    <col min="13058" max="13058" width="8.375" style="88" customWidth="1"/>
    <col min="13059" max="13059" width="7" style="88" customWidth="1"/>
    <col min="13060" max="13060" width="7.625" style="88" customWidth="1"/>
    <col min="13061" max="13061" width="6.75" style="88" customWidth="1"/>
    <col min="13062" max="13062" width="7" style="88" customWidth="1"/>
    <col min="13063" max="13063" width="6.75" style="88" customWidth="1"/>
    <col min="13064" max="13064" width="7" style="88" customWidth="1"/>
    <col min="13065" max="13065" width="6.75" style="88" customWidth="1"/>
    <col min="13066" max="13066" width="8.75" style="88" bestFit="1" customWidth="1"/>
    <col min="13067" max="13067" width="6.75" style="88" customWidth="1"/>
    <col min="13068" max="13312" width="8.875" style="88"/>
    <col min="13313" max="13313" width="6.375" style="88" customWidth="1"/>
    <col min="13314" max="13314" width="8.375" style="88" customWidth="1"/>
    <col min="13315" max="13315" width="7" style="88" customWidth="1"/>
    <col min="13316" max="13316" width="7.625" style="88" customWidth="1"/>
    <col min="13317" max="13317" width="6.75" style="88" customWidth="1"/>
    <col min="13318" max="13318" width="7" style="88" customWidth="1"/>
    <col min="13319" max="13319" width="6.75" style="88" customWidth="1"/>
    <col min="13320" max="13320" width="7" style="88" customWidth="1"/>
    <col min="13321" max="13321" width="6.75" style="88" customWidth="1"/>
    <col min="13322" max="13322" width="8.75" style="88" bestFit="1" customWidth="1"/>
    <col min="13323" max="13323" width="6.75" style="88" customWidth="1"/>
    <col min="13324" max="13568" width="8.875" style="88"/>
    <col min="13569" max="13569" width="6.375" style="88" customWidth="1"/>
    <col min="13570" max="13570" width="8.375" style="88" customWidth="1"/>
    <col min="13571" max="13571" width="7" style="88" customWidth="1"/>
    <col min="13572" max="13572" width="7.625" style="88" customWidth="1"/>
    <col min="13573" max="13573" width="6.75" style="88" customWidth="1"/>
    <col min="13574" max="13574" width="7" style="88" customWidth="1"/>
    <col min="13575" max="13575" width="6.75" style="88" customWidth="1"/>
    <col min="13576" max="13576" width="7" style="88" customWidth="1"/>
    <col min="13577" max="13577" width="6.75" style="88" customWidth="1"/>
    <col min="13578" max="13578" width="8.75" style="88" bestFit="1" customWidth="1"/>
    <col min="13579" max="13579" width="6.75" style="88" customWidth="1"/>
    <col min="13580" max="13824" width="8.875" style="88"/>
    <col min="13825" max="13825" width="6.375" style="88" customWidth="1"/>
    <col min="13826" max="13826" width="8.375" style="88" customWidth="1"/>
    <col min="13827" max="13827" width="7" style="88" customWidth="1"/>
    <col min="13828" max="13828" width="7.625" style="88" customWidth="1"/>
    <col min="13829" max="13829" width="6.75" style="88" customWidth="1"/>
    <col min="13830" max="13830" width="7" style="88" customWidth="1"/>
    <col min="13831" max="13831" width="6.75" style="88" customWidth="1"/>
    <col min="13832" max="13832" width="7" style="88" customWidth="1"/>
    <col min="13833" max="13833" width="6.75" style="88" customWidth="1"/>
    <col min="13834" max="13834" width="8.75" style="88" bestFit="1" customWidth="1"/>
    <col min="13835" max="13835" width="6.75" style="88" customWidth="1"/>
    <col min="13836" max="14080" width="8.875" style="88"/>
    <col min="14081" max="14081" width="6.375" style="88" customWidth="1"/>
    <col min="14082" max="14082" width="8.375" style="88" customWidth="1"/>
    <col min="14083" max="14083" width="7" style="88" customWidth="1"/>
    <col min="14084" max="14084" width="7.625" style="88" customWidth="1"/>
    <col min="14085" max="14085" width="6.75" style="88" customWidth="1"/>
    <col min="14086" max="14086" width="7" style="88" customWidth="1"/>
    <col min="14087" max="14087" width="6.75" style="88" customWidth="1"/>
    <col min="14088" max="14088" width="7" style="88" customWidth="1"/>
    <col min="14089" max="14089" width="6.75" style="88" customWidth="1"/>
    <col min="14090" max="14090" width="8.75" style="88" bestFit="1" customWidth="1"/>
    <col min="14091" max="14091" width="6.75" style="88" customWidth="1"/>
    <col min="14092" max="14336" width="8.875" style="88"/>
    <col min="14337" max="14337" width="6.375" style="88" customWidth="1"/>
    <col min="14338" max="14338" width="8.375" style="88" customWidth="1"/>
    <col min="14339" max="14339" width="7" style="88" customWidth="1"/>
    <col min="14340" max="14340" width="7.625" style="88" customWidth="1"/>
    <col min="14341" max="14341" width="6.75" style="88" customWidth="1"/>
    <col min="14342" max="14342" width="7" style="88" customWidth="1"/>
    <col min="14343" max="14343" width="6.75" style="88" customWidth="1"/>
    <col min="14344" max="14344" width="7" style="88" customWidth="1"/>
    <col min="14345" max="14345" width="6.75" style="88" customWidth="1"/>
    <col min="14346" max="14346" width="8.75" style="88" bestFit="1" customWidth="1"/>
    <col min="14347" max="14347" width="6.75" style="88" customWidth="1"/>
    <col min="14348" max="14592" width="8.875" style="88"/>
    <col min="14593" max="14593" width="6.375" style="88" customWidth="1"/>
    <col min="14594" max="14594" width="8.375" style="88" customWidth="1"/>
    <col min="14595" max="14595" width="7" style="88" customWidth="1"/>
    <col min="14596" max="14596" width="7.625" style="88" customWidth="1"/>
    <col min="14597" max="14597" width="6.75" style="88" customWidth="1"/>
    <col min="14598" max="14598" width="7" style="88" customWidth="1"/>
    <col min="14599" max="14599" width="6.75" style="88" customWidth="1"/>
    <col min="14600" max="14600" width="7" style="88" customWidth="1"/>
    <col min="14601" max="14601" width="6.75" style="88" customWidth="1"/>
    <col min="14602" max="14602" width="8.75" style="88" bestFit="1" customWidth="1"/>
    <col min="14603" max="14603" width="6.75" style="88" customWidth="1"/>
    <col min="14604" max="14848" width="8.875" style="88"/>
    <col min="14849" max="14849" width="6.375" style="88" customWidth="1"/>
    <col min="14850" max="14850" width="8.375" style="88" customWidth="1"/>
    <col min="14851" max="14851" width="7" style="88" customWidth="1"/>
    <col min="14852" max="14852" width="7.625" style="88" customWidth="1"/>
    <col min="14853" max="14853" width="6.75" style="88" customWidth="1"/>
    <col min="14854" max="14854" width="7" style="88" customWidth="1"/>
    <col min="14855" max="14855" width="6.75" style="88" customWidth="1"/>
    <col min="14856" max="14856" width="7" style="88" customWidth="1"/>
    <col min="14857" max="14857" width="6.75" style="88" customWidth="1"/>
    <col min="14858" max="14858" width="8.75" style="88" bestFit="1" customWidth="1"/>
    <col min="14859" max="14859" width="6.75" style="88" customWidth="1"/>
    <col min="14860" max="15104" width="8.875" style="88"/>
    <col min="15105" max="15105" width="6.375" style="88" customWidth="1"/>
    <col min="15106" max="15106" width="8.375" style="88" customWidth="1"/>
    <col min="15107" max="15107" width="7" style="88" customWidth="1"/>
    <col min="15108" max="15108" width="7.625" style="88" customWidth="1"/>
    <col min="15109" max="15109" width="6.75" style="88" customWidth="1"/>
    <col min="15110" max="15110" width="7" style="88" customWidth="1"/>
    <col min="15111" max="15111" width="6.75" style="88" customWidth="1"/>
    <col min="15112" max="15112" width="7" style="88" customWidth="1"/>
    <col min="15113" max="15113" width="6.75" style="88" customWidth="1"/>
    <col min="15114" max="15114" width="8.75" style="88" bestFit="1" customWidth="1"/>
    <col min="15115" max="15115" width="6.75" style="88" customWidth="1"/>
    <col min="15116" max="15360" width="8.875" style="88"/>
    <col min="15361" max="15361" width="6.375" style="88" customWidth="1"/>
    <col min="15362" max="15362" width="8.375" style="88" customWidth="1"/>
    <col min="15363" max="15363" width="7" style="88" customWidth="1"/>
    <col min="15364" max="15364" width="7.625" style="88" customWidth="1"/>
    <col min="15365" max="15365" width="6.75" style="88" customWidth="1"/>
    <col min="15366" max="15366" width="7" style="88" customWidth="1"/>
    <col min="15367" max="15367" width="6.75" style="88" customWidth="1"/>
    <col min="15368" max="15368" width="7" style="88" customWidth="1"/>
    <col min="15369" max="15369" width="6.75" style="88" customWidth="1"/>
    <col min="15370" max="15370" width="8.75" style="88" bestFit="1" customWidth="1"/>
    <col min="15371" max="15371" width="6.75" style="88" customWidth="1"/>
    <col min="15372" max="15616" width="8.875" style="88"/>
    <col min="15617" max="15617" width="6.375" style="88" customWidth="1"/>
    <col min="15618" max="15618" width="8.375" style="88" customWidth="1"/>
    <col min="15619" max="15619" width="7" style="88" customWidth="1"/>
    <col min="15620" max="15620" width="7.625" style="88" customWidth="1"/>
    <col min="15621" max="15621" width="6.75" style="88" customWidth="1"/>
    <col min="15622" max="15622" width="7" style="88" customWidth="1"/>
    <col min="15623" max="15623" width="6.75" style="88" customWidth="1"/>
    <col min="15624" max="15624" width="7" style="88" customWidth="1"/>
    <col min="15625" max="15625" width="6.75" style="88" customWidth="1"/>
    <col min="15626" max="15626" width="8.75" style="88" bestFit="1" customWidth="1"/>
    <col min="15627" max="15627" width="6.75" style="88" customWidth="1"/>
    <col min="15628" max="15872" width="8.875" style="88"/>
    <col min="15873" max="15873" width="6.375" style="88" customWidth="1"/>
    <col min="15874" max="15874" width="8.375" style="88" customWidth="1"/>
    <col min="15875" max="15875" width="7" style="88" customWidth="1"/>
    <col min="15876" max="15876" width="7.625" style="88" customWidth="1"/>
    <col min="15877" max="15877" width="6.75" style="88" customWidth="1"/>
    <col min="15878" max="15878" width="7" style="88" customWidth="1"/>
    <col min="15879" max="15879" width="6.75" style="88" customWidth="1"/>
    <col min="15880" max="15880" width="7" style="88" customWidth="1"/>
    <col min="15881" max="15881" width="6.75" style="88" customWidth="1"/>
    <col min="15882" max="15882" width="8.75" style="88" bestFit="1" customWidth="1"/>
    <col min="15883" max="15883" width="6.75" style="88" customWidth="1"/>
    <col min="15884" max="16128" width="8.875" style="88"/>
    <col min="16129" max="16129" width="6.375" style="88" customWidth="1"/>
    <col min="16130" max="16130" width="8.375" style="88" customWidth="1"/>
    <col min="16131" max="16131" width="7" style="88" customWidth="1"/>
    <col min="16132" max="16132" width="7.625" style="88" customWidth="1"/>
    <col min="16133" max="16133" width="6.75" style="88" customWidth="1"/>
    <col min="16134" max="16134" width="7" style="88" customWidth="1"/>
    <col min="16135" max="16135" width="6.75" style="88" customWidth="1"/>
    <col min="16136" max="16136" width="7" style="88" customWidth="1"/>
    <col min="16137" max="16137" width="6.75" style="88" customWidth="1"/>
    <col min="16138" max="16138" width="8.75" style="88" bestFit="1" customWidth="1"/>
    <col min="16139" max="16139" width="6.75" style="88" customWidth="1"/>
    <col min="16140" max="16384" width="8.875" style="88"/>
  </cols>
  <sheetData>
    <row r="1" spans="1:13" ht="13.5">
      <c r="A1" s="6" t="s">
        <v>1</v>
      </c>
    </row>
    <row r="3" spans="1:13" ht="15" customHeight="1">
      <c r="A3" s="89" t="s">
        <v>11</v>
      </c>
    </row>
    <row r="4" spans="1:13" ht="15" customHeight="1">
      <c r="A4" s="90" t="s">
        <v>169</v>
      </c>
      <c r="L4" s="91" t="s">
        <v>170</v>
      </c>
    </row>
    <row r="5" spans="1:13" ht="18" customHeight="1">
      <c r="A5" s="601" t="s">
        <v>155</v>
      </c>
      <c r="B5" s="92" t="s">
        <v>171</v>
      </c>
      <c r="C5" s="93"/>
      <c r="D5" s="603" t="s">
        <v>172</v>
      </c>
      <c r="E5" s="601"/>
      <c r="F5" s="92" t="s">
        <v>173</v>
      </c>
      <c r="G5" s="93"/>
      <c r="H5" s="92" t="s">
        <v>174</v>
      </c>
      <c r="I5" s="93"/>
      <c r="J5" s="92" t="s">
        <v>175</v>
      </c>
      <c r="K5" s="94"/>
      <c r="L5" s="604" t="s">
        <v>176</v>
      </c>
      <c r="M5" s="95"/>
    </row>
    <row r="6" spans="1:13" ht="18" customHeight="1">
      <c r="A6" s="602"/>
      <c r="B6" s="96"/>
      <c r="C6" s="97" t="s">
        <v>177</v>
      </c>
      <c r="D6" s="98"/>
      <c r="E6" s="97" t="s">
        <v>177</v>
      </c>
      <c r="F6" s="96"/>
      <c r="G6" s="97" t="s">
        <v>177</v>
      </c>
      <c r="H6" s="98"/>
      <c r="I6" s="97" t="s">
        <v>177</v>
      </c>
      <c r="J6" s="98"/>
      <c r="K6" s="97" t="s">
        <v>177</v>
      </c>
      <c r="L6" s="605"/>
      <c r="M6" s="95"/>
    </row>
    <row r="7" spans="1:13" ht="16.5" customHeight="1">
      <c r="A7" s="99" t="s">
        <v>164</v>
      </c>
      <c r="B7" s="100">
        <v>49585</v>
      </c>
      <c r="C7" s="101" t="s">
        <v>178</v>
      </c>
      <c r="D7" s="102">
        <v>2021</v>
      </c>
      <c r="E7" s="101" t="s">
        <v>178</v>
      </c>
      <c r="F7" s="102">
        <v>6341</v>
      </c>
      <c r="G7" s="101" t="s">
        <v>178</v>
      </c>
      <c r="H7" s="102">
        <v>4320</v>
      </c>
      <c r="I7" s="101" t="s">
        <v>178</v>
      </c>
      <c r="J7" s="102">
        <v>45265</v>
      </c>
      <c r="K7" s="101" t="s">
        <v>178</v>
      </c>
      <c r="L7" s="103">
        <f t="shared" ref="L7:L14" si="0">+J7/B7*100</f>
        <v>91.287687808813146</v>
      </c>
    </row>
    <row r="8" spans="1:13" ht="16.5" customHeight="1">
      <c r="A8" s="99">
        <v>40</v>
      </c>
      <c r="B8" s="100">
        <v>76571</v>
      </c>
      <c r="C8" s="104">
        <f t="shared" ref="C8:C14" si="1">+(B8-B7)/B7*100</f>
        <v>54.42371684985379</v>
      </c>
      <c r="D8" s="102">
        <v>5501</v>
      </c>
      <c r="E8" s="104">
        <f t="shared" ref="E8:E14" si="2">+(D8-D7)/D7*100</f>
        <v>172.19198416625431</v>
      </c>
      <c r="F8" s="102">
        <v>16143</v>
      </c>
      <c r="G8" s="104">
        <f t="shared" ref="G8:G14" si="3">+(F8-F7)/F7*100</f>
        <v>154.58129632550072</v>
      </c>
      <c r="H8" s="102">
        <v>10642</v>
      </c>
      <c r="I8" s="104">
        <f t="shared" ref="I8:I14" si="4">+(H8-H7)/H7*100</f>
        <v>146.34259259259258</v>
      </c>
      <c r="J8" s="102">
        <v>65929</v>
      </c>
      <c r="K8" s="104">
        <f t="shared" ref="K8:K14" si="5">+(J8-J7)/J7*100</f>
        <v>45.651165359549324</v>
      </c>
      <c r="L8" s="103">
        <f t="shared" si="0"/>
        <v>86.101787883141128</v>
      </c>
    </row>
    <row r="9" spans="1:13" ht="16.5" customHeight="1">
      <c r="A9" s="99">
        <v>45</v>
      </c>
      <c r="B9" s="100">
        <v>139368</v>
      </c>
      <c r="C9" s="104">
        <f t="shared" si="1"/>
        <v>82.011466482088522</v>
      </c>
      <c r="D9" s="102">
        <v>10138</v>
      </c>
      <c r="E9" s="104">
        <f t="shared" si="2"/>
        <v>84.293764770041818</v>
      </c>
      <c r="F9" s="102">
        <v>35246</v>
      </c>
      <c r="G9" s="104">
        <f t="shared" si="3"/>
        <v>118.3361209192839</v>
      </c>
      <c r="H9" s="102">
        <v>25108</v>
      </c>
      <c r="I9" s="104">
        <f t="shared" si="4"/>
        <v>135.93309528284158</v>
      </c>
      <c r="J9" s="102">
        <v>114260</v>
      </c>
      <c r="K9" s="104">
        <f t="shared" si="5"/>
        <v>73.307649137708751</v>
      </c>
      <c r="L9" s="103">
        <f t="shared" si="0"/>
        <v>81.984386659778437</v>
      </c>
    </row>
    <row r="10" spans="1:13" ht="16.5" customHeight="1">
      <c r="A10" s="99">
        <v>50</v>
      </c>
      <c r="B10" s="100">
        <v>195917</v>
      </c>
      <c r="C10" s="104">
        <f t="shared" si="1"/>
        <v>40.575311405774642</v>
      </c>
      <c r="D10" s="102">
        <v>16540</v>
      </c>
      <c r="E10" s="104">
        <f t="shared" si="2"/>
        <v>63.148550009863882</v>
      </c>
      <c r="F10" s="102">
        <v>50184</v>
      </c>
      <c r="G10" s="104">
        <f t="shared" si="3"/>
        <v>42.382114282471775</v>
      </c>
      <c r="H10" s="102">
        <v>33644</v>
      </c>
      <c r="I10" s="104">
        <f t="shared" si="4"/>
        <v>33.997132388083479</v>
      </c>
      <c r="J10" s="102">
        <v>162273</v>
      </c>
      <c r="K10" s="104">
        <f t="shared" si="5"/>
        <v>42.020829686679498</v>
      </c>
      <c r="L10" s="103">
        <f t="shared" si="0"/>
        <v>82.827421816381431</v>
      </c>
    </row>
    <row r="11" spans="1:13" ht="16.5" customHeight="1">
      <c r="A11" s="99">
        <v>55</v>
      </c>
      <c r="B11" s="100">
        <v>223021</v>
      </c>
      <c r="C11" s="104">
        <f t="shared" si="1"/>
        <v>13.834429886125246</v>
      </c>
      <c r="D11" s="102">
        <v>23603</v>
      </c>
      <c r="E11" s="104">
        <f t="shared" si="2"/>
        <v>42.70253929866989</v>
      </c>
      <c r="F11" s="102">
        <v>62079</v>
      </c>
      <c r="G11" s="104">
        <f t="shared" si="3"/>
        <v>23.702773792443807</v>
      </c>
      <c r="H11" s="102">
        <v>38476</v>
      </c>
      <c r="I11" s="104">
        <f t="shared" si="4"/>
        <v>14.362144810367376</v>
      </c>
      <c r="J11" s="102">
        <v>184545</v>
      </c>
      <c r="K11" s="104">
        <f t="shared" si="5"/>
        <v>13.725018949547984</v>
      </c>
      <c r="L11" s="103">
        <f t="shared" si="0"/>
        <v>82.747812986221021</v>
      </c>
    </row>
    <row r="12" spans="1:13" ht="16.5" customHeight="1">
      <c r="A12" s="99">
        <v>60</v>
      </c>
      <c r="B12" s="100">
        <v>253368</v>
      </c>
      <c r="C12" s="104">
        <f t="shared" si="1"/>
        <v>13.607238780204556</v>
      </c>
      <c r="D12" s="102">
        <v>30431</v>
      </c>
      <c r="E12" s="104">
        <f t="shared" si="2"/>
        <v>28.928526034826081</v>
      </c>
      <c r="F12" s="102">
        <v>79992</v>
      </c>
      <c r="G12" s="104">
        <f t="shared" si="3"/>
        <v>28.855168414439664</v>
      </c>
      <c r="H12" s="102">
        <v>49561</v>
      </c>
      <c r="I12" s="104">
        <f t="shared" si="4"/>
        <v>28.810167377066222</v>
      </c>
      <c r="J12" s="102">
        <v>203807</v>
      </c>
      <c r="K12" s="104">
        <f t="shared" si="5"/>
        <v>10.437562654095208</v>
      </c>
      <c r="L12" s="103">
        <f t="shared" si="0"/>
        <v>80.439124119857283</v>
      </c>
    </row>
    <row r="13" spans="1:13" ht="16.5" customHeight="1">
      <c r="A13" s="99" t="s">
        <v>165</v>
      </c>
      <c r="B13" s="100">
        <v>283299</v>
      </c>
      <c r="C13" s="104">
        <f t="shared" si="1"/>
        <v>11.813251870796627</v>
      </c>
      <c r="D13" s="102">
        <v>41404</v>
      </c>
      <c r="E13" s="104">
        <f t="shared" si="2"/>
        <v>36.058624429036179</v>
      </c>
      <c r="F13" s="102">
        <v>103334</v>
      </c>
      <c r="G13" s="104">
        <f t="shared" si="3"/>
        <v>29.180418041804181</v>
      </c>
      <c r="H13" s="102">
        <v>61930</v>
      </c>
      <c r="I13" s="104">
        <f t="shared" si="4"/>
        <v>24.957123544722666</v>
      </c>
      <c r="J13" s="102">
        <v>221369</v>
      </c>
      <c r="K13" s="104">
        <f t="shared" si="5"/>
        <v>8.6169758644207501</v>
      </c>
      <c r="L13" s="103">
        <f t="shared" si="0"/>
        <v>78.139703987659686</v>
      </c>
    </row>
    <row r="14" spans="1:13" ht="16.5" customHeight="1">
      <c r="A14" s="105">
        <v>7</v>
      </c>
      <c r="B14" s="102">
        <v>297307</v>
      </c>
      <c r="C14" s="104">
        <f t="shared" si="1"/>
        <v>4.944599169075782</v>
      </c>
      <c r="D14" s="102">
        <v>44868</v>
      </c>
      <c r="E14" s="104">
        <f t="shared" si="2"/>
        <v>8.3663414162882805</v>
      </c>
      <c r="F14" s="102">
        <v>107416</v>
      </c>
      <c r="G14" s="104">
        <f t="shared" si="3"/>
        <v>3.9502970948574525</v>
      </c>
      <c r="H14" s="102">
        <v>62548</v>
      </c>
      <c r="I14" s="104">
        <f t="shared" si="4"/>
        <v>0.99790085580494092</v>
      </c>
      <c r="J14" s="102">
        <v>234759</v>
      </c>
      <c r="K14" s="104">
        <f t="shared" si="5"/>
        <v>6.0487240760901475</v>
      </c>
      <c r="L14" s="103">
        <f t="shared" si="0"/>
        <v>78.961813882619651</v>
      </c>
    </row>
    <row r="15" spans="1:13" ht="16.5" customHeight="1">
      <c r="A15" s="105">
        <v>12</v>
      </c>
      <c r="B15" s="102">
        <v>307313</v>
      </c>
      <c r="C15" s="104">
        <v>3.3655447063136759</v>
      </c>
      <c r="D15" s="102">
        <v>45558</v>
      </c>
      <c r="E15" s="104">
        <v>1.5378443434073281</v>
      </c>
      <c r="F15" s="102">
        <v>101114</v>
      </c>
      <c r="G15" s="104">
        <v>-5.8669099575482244</v>
      </c>
      <c r="H15" s="102">
        <v>55556</v>
      </c>
      <c r="I15" s="104">
        <v>-11.178614823815309</v>
      </c>
      <c r="J15" s="102">
        <v>251757</v>
      </c>
      <c r="K15" s="104">
        <v>7.2406169731511882</v>
      </c>
      <c r="L15" s="103">
        <v>81.922014363206245</v>
      </c>
    </row>
    <row r="16" spans="1:13" ht="16.5" customHeight="1">
      <c r="A16" s="106">
        <v>17</v>
      </c>
      <c r="B16" s="107">
        <v>314651</v>
      </c>
      <c r="C16" s="108">
        <v>2.4</v>
      </c>
      <c r="D16" s="107">
        <v>47223</v>
      </c>
      <c r="E16" s="108">
        <v>3.7</v>
      </c>
      <c r="F16" s="107">
        <v>98048</v>
      </c>
      <c r="G16" s="108">
        <v>-3</v>
      </c>
      <c r="H16" s="107">
        <v>50825</v>
      </c>
      <c r="I16" s="108">
        <v>-8.5</v>
      </c>
      <c r="J16" s="107">
        <v>263826</v>
      </c>
      <c r="K16" s="108">
        <v>4.8</v>
      </c>
      <c r="L16" s="109">
        <v>83.8</v>
      </c>
    </row>
    <row r="17" spans="1:12" ht="14.25" customHeight="1">
      <c r="A17" s="88" t="s">
        <v>179</v>
      </c>
      <c r="B17" s="102"/>
      <c r="C17" s="104"/>
      <c r="D17" s="102"/>
      <c r="E17" s="104"/>
      <c r="F17" s="102"/>
      <c r="G17" s="104"/>
      <c r="H17" s="102"/>
      <c r="I17" s="104"/>
      <c r="J17" s="102"/>
      <c r="K17" s="104"/>
      <c r="L17" s="91"/>
    </row>
    <row r="18" spans="1:12" ht="15" customHeight="1">
      <c r="A18" s="88" t="s">
        <v>180</v>
      </c>
    </row>
    <row r="19" spans="1:12" ht="15" customHeight="1"/>
    <row r="20" spans="1:12">
      <c r="A20" s="110" t="s">
        <v>181</v>
      </c>
    </row>
  </sheetData>
  <mergeCells count="3">
    <mergeCell ref="A5:A6"/>
    <mergeCell ref="D5:E5"/>
    <mergeCell ref="L5:L6"/>
  </mergeCells>
  <phoneticPr fontId="1"/>
  <hyperlinks>
    <hyperlink ref="A1" location="目次!A1" display="目次へもどる"/>
  </hyperlinks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workbookViewId="0"/>
  </sheetViews>
  <sheetFormatPr defaultColWidth="18.75" defaultRowHeight="12"/>
  <cols>
    <col min="1" max="1" width="22.5" style="112" customWidth="1"/>
    <col min="2" max="7" width="10.625" style="112" customWidth="1"/>
    <col min="8" max="8" width="4.875" style="112" customWidth="1"/>
    <col min="9" max="256" width="18.75" style="112"/>
    <col min="257" max="257" width="22.5" style="112" customWidth="1"/>
    <col min="258" max="263" width="10.625" style="112" customWidth="1"/>
    <col min="264" max="264" width="4.875" style="112" customWidth="1"/>
    <col min="265" max="512" width="18.75" style="112"/>
    <col min="513" max="513" width="22.5" style="112" customWidth="1"/>
    <col min="514" max="519" width="10.625" style="112" customWidth="1"/>
    <col min="520" max="520" width="4.875" style="112" customWidth="1"/>
    <col min="521" max="768" width="18.75" style="112"/>
    <col min="769" max="769" width="22.5" style="112" customWidth="1"/>
    <col min="770" max="775" width="10.625" style="112" customWidth="1"/>
    <col min="776" max="776" width="4.875" style="112" customWidth="1"/>
    <col min="777" max="1024" width="18.75" style="112"/>
    <col min="1025" max="1025" width="22.5" style="112" customWidth="1"/>
    <col min="1026" max="1031" width="10.625" style="112" customWidth="1"/>
    <col min="1032" max="1032" width="4.875" style="112" customWidth="1"/>
    <col min="1033" max="1280" width="18.75" style="112"/>
    <col min="1281" max="1281" width="22.5" style="112" customWidth="1"/>
    <col min="1282" max="1287" width="10.625" style="112" customWidth="1"/>
    <col min="1288" max="1288" width="4.875" style="112" customWidth="1"/>
    <col min="1289" max="1536" width="18.75" style="112"/>
    <col min="1537" max="1537" width="22.5" style="112" customWidth="1"/>
    <col min="1538" max="1543" width="10.625" style="112" customWidth="1"/>
    <col min="1544" max="1544" width="4.875" style="112" customWidth="1"/>
    <col min="1545" max="1792" width="18.75" style="112"/>
    <col min="1793" max="1793" width="22.5" style="112" customWidth="1"/>
    <col min="1794" max="1799" width="10.625" style="112" customWidth="1"/>
    <col min="1800" max="1800" width="4.875" style="112" customWidth="1"/>
    <col min="1801" max="2048" width="18.75" style="112"/>
    <col min="2049" max="2049" width="22.5" style="112" customWidth="1"/>
    <col min="2050" max="2055" width="10.625" style="112" customWidth="1"/>
    <col min="2056" max="2056" width="4.875" style="112" customWidth="1"/>
    <col min="2057" max="2304" width="18.75" style="112"/>
    <col min="2305" max="2305" width="22.5" style="112" customWidth="1"/>
    <col min="2306" max="2311" width="10.625" style="112" customWidth="1"/>
    <col min="2312" max="2312" width="4.875" style="112" customWidth="1"/>
    <col min="2313" max="2560" width="18.75" style="112"/>
    <col min="2561" max="2561" width="22.5" style="112" customWidth="1"/>
    <col min="2562" max="2567" width="10.625" style="112" customWidth="1"/>
    <col min="2568" max="2568" width="4.875" style="112" customWidth="1"/>
    <col min="2569" max="2816" width="18.75" style="112"/>
    <col min="2817" max="2817" width="22.5" style="112" customWidth="1"/>
    <col min="2818" max="2823" width="10.625" style="112" customWidth="1"/>
    <col min="2824" max="2824" width="4.875" style="112" customWidth="1"/>
    <col min="2825" max="3072" width="18.75" style="112"/>
    <col min="3073" max="3073" width="22.5" style="112" customWidth="1"/>
    <col min="3074" max="3079" width="10.625" style="112" customWidth="1"/>
    <col min="3080" max="3080" width="4.875" style="112" customWidth="1"/>
    <col min="3081" max="3328" width="18.75" style="112"/>
    <col min="3329" max="3329" width="22.5" style="112" customWidth="1"/>
    <col min="3330" max="3335" width="10.625" style="112" customWidth="1"/>
    <col min="3336" max="3336" width="4.875" style="112" customWidth="1"/>
    <col min="3337" max="3584" width="18.75" style="112"/>
    <col min="3585" max="3585" width="22.5" style="112" customWidth="1"/>
    <col min="3586" max="3591" width="10.625" style="112" customWidth="1"/>
    <col min="3592" max="3592" width="4.875" style="112" customWidth="1"/>
    <col min="3593" max="3840" width="18.75" style="112"/>
    <col min="3841" max="3841" width="22.5" style="112" customWidth="1"/>
    <col min="3842" max="3847" width="10.625" style="112" customWidth="1"/>
    <col min="3848" max="3848" width="4.875" style="112" customWidth="1"/>
    <col min="3849" max="4096" width="18.75" style="112"/>
    <col min="4097" max="4097" width="22.5" style="112" customWidth="1"/>
    <col min="4098" max="4103" width="10.625" style="112" customWidth="1"/>
    <col min="4104" max="4104" width="4.875" style="112" customWidth="1"/>
    <col min="4105" max="4352" width="18.75" style="112"/>
    <col min="4353" max="4353" width="22.5" style="112" customWidth="1"/>
    <col min="4354" max="4359" width="10.625" style="112" customWidth="1"/>
    <col min="4360" max="4360" width="4.875" style="112" customWidth="1"/>
    <col min="4361" max="4608" width="18.75" style="112"/>
    <col min="4609" max="4609" width="22.5" style="112" customWidth="1"/>
    <col min="4610" max="4615" width="10.625" style="112" customWidth="1"/>
    <col min="4616" max="4616" width="4.875" style="112" customWidth="1"/>
    <col min="4617" max="4864" width="18.75" style="112"/>
    <col min="4865" max="4865" width="22.5" style="112" customWidth="1"/>
    <col min="4866" max="4871" width="10.625" style="112" customWidth="1"/>
    <col min="4872" max="4872" width="4.875" style="112" customWidth="1"/>
    <col min="4873" max="5120" width="18.75" style="112"/>
    <col min="5121" max="5121" width="22.5" style="112" customWidth="1"/>
    <col min="5122" max="5127" width="10.625" style="112" customWidth="1"/>
    <col min="5128" max="5128" width="4.875" style="112" customWidth="1"/>
    <col min="5129" max="5376" width="18.75" style="112"/>
    <col min="5377" max="5377" width="22.5" style="112" customWidth="1"/>
    <col min="5378" max="5383" width="10.625" style="112" customWidth="1"/>
    <col min="5384" max="5384" width="4.875" style="112" customWidth="1"/>
    <col min="5385" max="5632" width="18.75" style="112"/>
    <col min="5633" max="5633" width="22.5" style="112" customWidth="1"/>
    <col min="5634" max="5639" width="10.625" style="112" customWidth="1"/>
    <col min="5640" max="5640" width="4.875" style="112" customWidth="1"/>
    <col min="5641" max="5888" width="18.75" style="112"/>
    <col min="5889" max="5889" width="22.5" style="112" customWidth="1"/>
    <col min="5890" max="5895" width="10.625" style="112" customWidth="1"/>
    <col min="5896" max="5896" width="4.875" style="112" customWidth="1"/>
    <col min="5897" max="6144" width="18.75" style="112"/>
    <col min="6145" max="6145" width="22.5" style="112" customWidth="1"/>
    <col min="6146" max="6151" width="10.625" style="112" customWidth="1"/>
    <col min="6152" max="6152" width="4.875" style="112" customWidth="1"/>
    <col min="6153" max="6400" width="18.75" style="112"/>
    <col min="6401" max="6401" width="22.5" style="112" customWidth="1"/>
    <col min="6402" max="6407" width="10.625" style="112" customWidth="1"/>
    <col min="6408" max="6408" width="4.875" style="112" customWidth="1"/>
    <col min="6409" max="6656" width="18.75" style="112"/>
    <col min="6657" max="6657" width="22.5" style="112" customWidth="1"/>
    <col min="6658" max="6663" width="10.625" style="112" customWidth="1"/>
    <col min="6664" max="6664" width="4.875" style="112" customWidth="1"/>
    <col min="6665" max="6912" width="18.75" style="112"/>
    <col min="6913" max="6913" width="22.5" style="112" customWidth="1"/>
    <col min="6914" max="6919" width="10.625" style="112" customWidth="1"/>
    <col min="6920" max="6920" width="4.875" style="112" customWidth="1"/>
    <col min="6921" max="7168" width="18.75" style="112"/>
    <col min="7169" max="7169" width="22.5" style="112" customWidth="1"/>
    <col min="7170" max="7175" width="10.625" style="112" customWidth="1"/>
    <col min="7176" max="7176" width="4.875" style="112" customWidth="1"/>
    <col min="7177" max="7424" width="18.75" style="112"/>
    <col min="7425" max="7425" width="22.5" style="112" customWidth="1"/>
    <col min="7426" max="7431" width="10.625" style="112" customWidth="1"/>
    <col min="7432" max="7432" width="4.875" style="112" customWidth="1"/>
    <col min="7433" max="7680" width="18.75" style="112"/>
    <col min="7681" max="7681" width="22.5" style="112" customWidth="1"/>
    <col min="7682" max="7687" width="10.625" style="112" customWidth="1"/>
    <col min="7688" max="7688" width="4.875" style="112" customWidth="1"/>
    <col min="7689" max="7936" width="18.75" style="112"/>
    <col min="7937" max="7937" width="22.5" style="112" customWidth="1"/>
    <col min="7938" max="7943" width="10.625" style="112" customWidth="1"/>
    <col min="7944" max="7944" width="4.875" style="112" customWidth="1"/>
    <col min="7945" max="8192" width="18.75" style="112"/>
    <col min="8193" max="8193" width="22.5" style="112" customWidth="1"/>
    <col min="8194" max="8199" width="10.625" style="112" customWidth="1"/>
    <col min="8200" max="8200" width="4.875" style="112" customWidth="1"/>
    <col min="8201" max="8448" width="18.75" style="112"/>
    <col min="8449" max="8449" width="22.5" style="112" customWidth="1"/>
    <col min="8450" max="8455" width="10.625" style="112" customWidth="1"/>
    <col min="8456" max="8456" width="4.875" style="112" customWidth="1"/>
    <col min="8457" max="8704" width="18.75" style="112"/>
    <col min="8705" max="8705" width="22.5" style="112" customWidth="1"/>
    <col min="8706" max="8711" width="10.625" style="112" customWidth="1"/>
    <col min="8712" max="8712" width="4.875" style="112" customWidth="1"/>
    <col min="8713" max="8960" width="18.75" style="112"/>
    <col min="8961" max="8961" width="22.5" style="112" customWidth="1"/>
    <col min="8962" max="8967" width="10.625" style="112" customWidth="1"/>
    <col min="8968" max="8968" width="4.875" style="112" customWidth="1"/>
    <col min="8969" max="9216" width="18.75" style="112"/>
    <col min="9217" max="9217" width="22.5" style="112" customWidth="1"/>
    <col min="9218" max="9223" width="10.625" style="112" customWidth="1"/>
    <col min="9224" max="9224" width="4.875" style="112" customWidth="1"/>
    <col min="9225" max="9472" width="18.75" style="112"/>
    <col min="9473" max="9473" width="22.5" style="112" customWidth="1"/>
    <col min="9474" max="9479" width="10.625" style="112" customWidth="1"/>
    <col min="9480" max="9480" width="4.875" style="112" customWidth="1"/>
    <col min="9481" max="9728" width="18.75" style="112"/>
    <col min="9729" max="9729" width="22.5" style="112" customWidth="1"/>
    <col min="9730" max="9735" width="10.625" style="112" customWidth="1"/>
    <col min="9736" max="9736" width="4.875" style="112" customWidth="1"/>
    <col min="9737" max="9984" width="18.75" style="112"/>
    <col min="9985" max="9985" width="22.5" style="112" customWidth="1"/>
    <col min="9986" max="9991" width="10.625" style="112" customWidth="1"/>
    <col min="9992" max="9992" width="4.875" style="112" customWidth="1"/>
    <col min="9993" max="10240" width="18.75" style="112"/>
    <col min="10241" max="10241" width="22.5" style="112" customWidth="1"/>
    <col min="10242" max="10247" width="10.625" style="112" customWidth="1"/>
    <col min="10248" max="10248" width="4.875" style="112" customWidth="1"/>
    <col min="10249" max="10496" width="18.75" style="112"/>
    <col min="10497" max="10497" width="22.5" style="112" customWidth="1"/>
    <col min="10498" max="10503" width="10.625" style="112" customWidth="1"/>
    <col min="10504" max="10504" width="4.875" style="112" customWidth="1"/>
    <col min="10505" max="10752" width="18.75" style="112"/>
    <col min="10753" max="10753" width="22.5" style="112" customWidth="1"/>
    <col min="10754" max="10759" width="10.625" style="112" customWidth="1"/>
    <col min="10760" max="10760" width="4.875" style="112" customWidth="1"/>
    <col min="10761" max="11008" width="18.75" style="112"/>
    <col min="11009" max="11009" width="22.5" style="112" customWidth="1"/>
    <col min="11010" max="11015" width="10.625" style="112" customWidth="1"/>
    <col min="11016" max="11016" width="4.875" style="112" customWidth="1"/>
    <col min="11017" max="11264" width="18.75" style="112"/>
    <col min="11265" max="11265" width="22.5" style="112" customWidth="1"/>
    <col min="11266" max="11271" width="10.625" style="112" customWidth="1"/>
    <col min="11272" max="11272" width="4.875" style="112" customWidth="1"/>
    <col min="11273" max="11520" width="18.75" style="112"/>
    <col min="11521" max="11521" width="22.5" style="112" customWidth="1"/>
    <col min="11522" max="11527" width="10.625" style="112" customWidth="1"/>
    <col min="11528" max="11528" width="4.875" style="112" customWidth="1"/>
    <col min="11529" max="11776" width="18.75" style="112"/>
    <col min="11777" max="11777" width="22.5" style="112" customWidth="1"/>
    <col min="11778" max="11783" width="10.625" style="112" customWidth="1"/>
    <col min="11784" max="11784" width="4.875" style="112" customWidth="1"/>
    <col min="11785" max="12032" width="18.75" style="112"/>
    <col min="12033" max="12033" width="22.5" style="112" customWidth="1"/>
    <col min="12034" max="12039" width="10.625" style="112" customWidth="1"/>
    <col min="12040" max="12040" width="4.875" style="112" customWidth="1"/>
    <col min="12041" max="12288" width="18.75" style="112"/>
    <col min="12289" max="12289" width="22.5" style="112" customWidth="1"/>
    <col min="12290" max="12295" width="10.625" style="112" customWidth="1"/>
    <col min="12296" max="12296" width="4.875" style="112" customWidth="1"/>
    <col min="12297" max="12544" width="18.75" style="112"/>
    <col min="12545" max="12545" width="22.5" style="112" customWidth="1"/>
    <col min="12546" max="12551" width="10.625" style="112" customWidth="1"/>
    <col min="12552" max="12552" width="4.875" style="112" customWidth="1"/>
    <col min="12553" max="12800" width="18.75" style="112"/>
    <col min="12801" max="12801" width="22.5" style="112" customWidth="1"/>
    <col min="12802" max="12807" width="10.625" style="112" customWidth="1"/>
    <col min="12808" max="12808" width="4.875" style="112" customWidth="1"/>
    <col min="12809" max="13056" width="18.75" style="112"/>
    <col min="13057" max="13057" width="22.5" style="112" customWidth="1"/>
    <col min="13058" max="13063" width="10.625" style="112" customWidth="1"/>
    <col min="13064" max="13064" width="4.875" style="112" customWidth="1"/>
    <col min="13065" max="13312" width="18.75" style="112"/>
    <col min="13313" max="13313" width="22.5" style="112" customWidth="1"/>
    <col min="13314" max="13319" width="10.625" style="112" customWidth="1"/>
    <col min="13320" max="13320" width="4.875" style="112" customWidth="1"/>
    <col min="13321" max="13568" width="18.75" style="112"/>
    <col min="13569" max="13569" width="22.5" style="112" customWidth="1"/>
    <col min="13570" max="13575" width="10.625" style="112" customWidth="1"/>
    <col min="13576" max="13576" width="4.875" style="112" customWidth="1"/>
    <col min="13577" max="13824" width="18.75" style="112"/>
    <col min="13825" max="13825" width="22.5" style="112" customWidth="1"/>
    <col min="13826" max="13831" width="10.625" style="112" customWidth="1"/>
    <col min="13832" max="13832" width="4.875" style="112" customWidth="1"/>
    <col min="13833" max="14080" width="18.75" style="112"/>
    <col min="14081" max="14081" width="22.5" style="112" customWidth="1"/>
    <col min="14082" max="14087" width="10.625" style="112" customWidth="1"/>
    <col min="14088" max="14088" width="4.875" style="112" customWidth="1"/>
    <col min="14089" max="14336" width="18.75" style="112"/>
    <col min="14337" max="14337" width="22.5" style="112" customWidth="1"/>
    <col min="14338" max="14343" width="10.625" style="112" customWidth="1"/>
    <col min="14344" max="14344" width="4.875" style="112" customWidth="1"/>
    <col min="14345" max="14592" width="18.75" style="112"/>
    <col min="14593" max="14593" width="22.5" style="112" customWidth="1"/>
    <col min="14594" max="14599" width="10.625" style="112" customWidth="1"/>
    <col min="14600" max="14600" width="4.875" style="112" customWidth="1"/>
    <col min="14601" max="14848" width="18.75" style="112"/>
    <col min="14849" max="14849" width="22.5" style="112" customWidth="1"/>
    <col min="14850" max="14855" width="10.625" style="112" customWidth="1"/>
    <col min="14856" max="14856" width="4.875" style="112" customWidth="1"/>
    <col min="14857" max="15104" width="18.75" style="112"/>
    <col min="15105" max="15105" width="22.5" style="112" customWidth="1"/>
    <col min="15106" max="15111" width="10.625" style="112" customWidth="1"/>
    <col min="15112" max="15112" width="4.875" style="112" customWidth="1"/>
    <col min="15113" max="15360" width="18.75" style="112"/>
    <col min="15361" max="15361" width="22.5" style="112" customWidth="1"/>
    <col min="15362" max="15367" width="10.625" style="112" customWidth="1"/>
    <col min="15368" max="15368" width="4.875" style="112" customWidth="1"/>
    <col min="15369" max="15616" width="18.75" style="112"/>
    <col min="15617" max="15617" width="22.5" style="112" customWidth="1"/>
    <col min="15618" max="15623" width="10.625" style="112" customWidth="1"/>
    <col min="15624" max="15624" width="4.875" style="112" customWidth="1"/>
    <col min="15625" max="15872" width="18.75" style="112"/>
    <col min="15873" max="15873" width="22.5" style="112" customWidth="1"/>
    <col min="15874" max="15879" width="10.625" style="112" customWidth="1"/>
    <col min="15880" max="15880" width="4.875" style="112" customWidth="1"/>
    <col min="15881" max="16128" width="18.75" style="112"/>
    <col min="16129" max="16129" width="22.5" style="112" customWidth="1"/>
    <col min="16130" max="16135" width="10.625" style="112" customWidth="1"/>
    <col min="16136" max="16136" width="4.875" style="112" customWidth="1"/>
    <col min="16137" max="16384" width="18.75" style="112"/>
  </cols>
  <sheetData>
    <row r="1" spans="1:7" ht="13.5">
      <c r="A1" s="111" t="s">
        <v>1</v>
      </c>
    </row>
    <row r="3" spans="1:7" ht="15" customHeight="1">
      <c r="A3" s="113" t="s">
        <v>182</v>
      </c>
    </row>
    <row r="4" spans="1:7" ht="15" customHeight="1">
      <c r="A4" s="114" t="s">
        <v>183</v>
      </c>
      <c r="D4" s="107"/>
      <c r="E4" s="107"/>
      <c r="F4" s="107"/>
      <c r="G4" s="107"/>
    </row>
    <row r="5" spans="1:7" ht="15" customHeight="1">
      <c r="A5" s="606" t="s">
        <v>184</v>
      </c>
      <c r="B5" s="608" t="s">
        <v>185</v>
      </c>
      <c r="C5" s="609"/>
      <c r="D5" s="610"/>
      <c r="E5" s="609" t="s">
        <v>186</v>
      </c>
      <c r="F5" s="609"/>
      <c r="G5" s="609"/>
    </row>
    <row r="6" spans="1:7" ht="15" customHeight="1">
      <c r="A6" s="607"/>
      <c r="B6" s="115" t="s">
        <v>187</v>
      </c>
      <c r="C6" s="116" t="s">
        <v>188</v>
      </c>
      <c r="D6" s="115" t="s">
        <v>189</v>
      </c>
      <c r="E6" s="117" t="s">
        <v>187</v>
      </c>
      <c r="F6" s="115" t="s">
        <v>188</v>
      </c>
      <c r="G6" s="118" t="s">
        <v>189</v>
      </c>
    </row>
    <row r="7" spans="1:7" ht="27" customHeight="1">
      <c r="A7" s="119" t="s">
        <v>190</v>
      </c>
      <c r="B7" s="71">
        <f t="shared" ref="B7:G7" si="0">B8+B11</f>
        <v>177448</v>
      </c>
      <c r="C7" s="50">
        <f t="shared" si="0"/>
        <v>157698</v>
      </c>
      <c r="D7" s="120">
        <f t="shared" si="0"/>
        <v>19750</v>
      </c>
      <c r="E7" s="73">
        <f t="shared" si="0"/>
        <v>173655</v>
      </c>
      <c r="F7" s="73">
        <f t="shared" si="0"/>
        <v>157099</v>
      </c>
      <c r="G7" s="73">
        <f t="shared" si="0"/>
        <v>16556</v>
      </c>
    </row>
    <row r="8" spans="1:7" ht="18" customHeight="1">
      <c r="A8" s="121" t="s">
        <v>191</v>
      </c>
      <c r="B8" s="71">
        <f>B9+B10</f>
        <v>76822</v>
      </c>
      <c r="C8" s="50">
        <f>C9+C10</f>
        <v>69311</v>
      </c>
      <c r="D8" s="120">
        <f>D10</f>
        <v>7511</v>
      </c>
      <c r="E8" s="73">
        <f>E9+E10</f>
        <v>76219</v>
      </c>
      <c r="F8" s="73">
        <f>F9+F10</f>
        <v>69857</v>
      </c>
      <c r="G8" s="73">
        <f>G10</f>
        <v>6362</v>
      </c>
    </row>
    <row r="9" spans="1:7" ht="18" customHeight="1">
      <c r="A9" s="122" t="s">
        <v>192</v>
      </c>
      <c r="B9" s="71">
        <v>16037</v>
      </c>
      <c r="C9" s="50">
        <v>16037</v>
      </c>
      <c r="D9" s="123" t="s">
        <v>178</v>
      </c>
      <c r="E9" s="73">
        <v>14479</v>
      </c>
      <c r="F9" s="73">
        <v>14479</v>
      </c>
      <c r="G9" s="55" t="s">
        <v>2</v>
      </c>
    </row>
    <row r="10" spans="1:7" ht="18" customHeight="1">
      <c r="A10" s="122" t="s">
        <v>193</v>
      </c>
      <c r="B10" s="71">
        <v>60785</v>
      </c>
      <c r="C10" s="50">
        <v>53274</v>
      </c>
      <c r="D10" s="120">
        <v>7511</v>
      </c>
      <c r="E10" s="73">
        <v>61740</v>
      </c>
      <c r="F10" s="73">
        <v>55378</v>
      </c>
      <c r="G10" s="73">
        <v>6362</v>
      </c>
    </row>
    <row r="11" spans="1:7" ht="27" customHeight="1">
      <c r="A11" s="124" t="s">
        <v>194</v>
      </c>
      <c r="B11" s="125">
        <f>B13+B25</f>
        <v>100626</v>
      </c>
      <c r="C11" s="57">
        <f>SUM(C13,C26,C43:C48)</f>
        <v>88387</v>
      </c>
      <c r="D11" s="126">
        <f>SUM(D13,D26,D43:D48)</f>
        <v>12239</v>
      </c>
      <c r="E11" s="57">
        <f>SUM(E13,E26,E43:E48)</f>
        <v>97436</v>
      </c>
      <c r="F11" s="57">
        <f>SUM(F13,F26,F43:F48)</f>
        <v>87242</v>
      </c>
      <c r="G11" s="57">
        <f>SUM(G13,G26,G43:G48)</f>
        <v>10194</v>
      </c>
    </row>
    <row r="12" spans="1:7" ht="15" customHeight="1">
      <c r="A12" s="127" t="s">
        <v>195</v>
      </c>
      <c r="B12" s="71"/>
      <c r="C12" s="50"/>
      <c r="D12" s="120"/>
      <c r="E12" s="73"/>
      <c r="F12" s="73"/>
      <c r="G12" s="73"/>
    </row>
    <row r="13" spans="1:7" ht="15" customHeight="1">
      <c r="A13" s="128" t="s">
        <v>196</v>
      </c>
      <c r="B13" s="129">
        <f t="shared" ref="B13:G13" si="1">SUM(B14:B24)</f>
        <v>35360</v>
      </c>
      <c r="C13" s="130">
        <f t="shared" si="1"/>
        <v>29472</v>
      </c>
      <c r="D13" s="131">
        <f t="shared" si="1"/>
        <v>5888</v>
      </c>
      <c r="E13" s="132">
        <f t="shared" si="1"/>
        <v>37201</v>
      </c>
      <c r="F13" s="132">
        <f t="shared" si="1"/>
        <v>32178</v>
      </c>
      <c r="G13" s="132">
        <f t="shared" si="1"/>
        <v>5023</v>
      </c>
    </row>
    <row r="14" spans="1:7" ht="15" customHeight="1">
      <c r="A14" s="133" t="s">
        <v>197</v>
      </c>
      <c r="B14" s="71">
        <v>8033</v>
      </c>
      <c r="C14" s="50">
        <v>6151</v>
      </c>
      <c r="D14" s="120">
        <v>1882</v>
      </c>
      <c r="E14" s="73">
        <v>8131</v>
      </c>
      <c r="F14" s="73">
        <v>6676</v>
      </c>
      <c r="G14" s="73">
        <v>1455</v>
      </c>
    </row>
    <row r="15" spans="1:7" ht="15" customHeight="1">
      <c r="A15" s="133" t="s">
        <v>198</v>
      </c>
      <c r="B15" s="71">
        <v>7837</v>
      </c>
      <c r="C15" s="50">
        <v>7017</v>
      </c>
      <c r="D15" s="120">
        <v>820</v>
      </c>
      <c r="E15" s="73">
        <v>7828</v>
      </c>
      <c r="F15" s="73">
        <v>7152</v>
      </c>
      <c r="G15" s="73">
        <v>676</v>
      </c>
    </row>
    <row r="16" spans="1:7" ht="15" customHeight="1">
      <c r="A16" s="133" t="s">
        <v>199</v>
      </c>
      <c r="B16" s="71">
        <v>4316</v>
      </c>
      <c r="C16" s="50">
        <v>3428</v>
      </c>
      <c r="D16" s="120">
        <v>888</v>
      </c>
      <c r="E16" s="73">
        <v>4630</v>
      </c>
      <c r="F16" s="73">
        <v>3870</v>
      </c>
      <c r="G16" s="73">
        <v>760</v>
      </c>
    </row>
    <row r="17" spans="1:7" ht="15" customHeight="1">
      <c r="A17" s="133" t="s">
        <v>200</v>
      </c>
      <c r="B17" s="71">
        <v>2873</v>
      </c>
      <c r="C17" s="50">
        <v>2763</v>
      </c>
      <c r="D17" s="120">
        <v>110</v>
      </c>
      <c r="E17" s="73">
        <v>3155</v>
      </c>
      <c r="F17" s="73">
        <v>3045</v>
      </c>
      <c r="G17" s="73">
        <v>110</v>
      </c>
    </row>
    <row r="18" spans="1:7" ht="15" customHeight="1">
      <c r="A18" s="133" t="s">
        <v>201</v>
      </c>
      <c r="B18" s="71">
        <v>2248</v>
      </c>
      <c r="C18" s="50">
        <v>2148</v>
      </c>
      <c r="D18" s="120">
        <v>100</v>
      </c>
      <c r="E18" s="73">
        <v>2248</v>
      </c>
      <c r="F18" s="73">
        <v>2167</v>
      </c>
      <c r="G18" s="73">
        <v>81</v>
      </c>
    </row>
    <row r="19" spans="1:7" ht="15" customHeight="1">
      <c r="A19" s="133" t="s">
        <v>202</v>
      </c>
      <c r="B19" s="71">
        <v>1813</v>
      </c>
      <c r="C19" s="50">
        <v>1704</v>
      </c>
      <c r="D19" s="120">
        <v>109</v>
      </c>
      <c r="E19" s="73">
        <v>2079</v>
      </c>
      <c r="F19" s="73">
        <v>1999</v>
      </c>
      <c r="G19" s="73">
        <v>80</v>
      </c>
    </row>
    <row r="20" spans="1:7" ht="15" customHeight="1">
      <c r="A20" s="133" t="s">
        <v>203</v>
      </c>
      <c r="B20" s="71">
        <v>1374</v>
      </c>
      <c r="C20" s="50">
        <v>1206</v>
      </c>
      <c r="D20" s="120">
        <v>168</v>
      </c>
      <c r="E20" s="73">
        <v>1557</v>
      </c>
      <c r="F20" s="73">
        <v>1389</v>
      </c>
      <c r="G20" s="73">
        <v>168</v>
      </c>
    </row>
    <row r="21" spans="1:7" ht="15" customHeight="1">
      <c r="A21" s="133" t="s">
        <v>204</v>
      </c>
      <c r="B21" s="71">
        <v>1387</v>
      </c>
      <c r="C21" s="50">
        <v>1201</v>
      </c>
      <c r="D21" s="120">
        <v>186</v>
      </c>
      <c r="E21" s="73">
        <v>1545</v>
      </c>
      <c r="F21" s="73">
        <v>1371</v>
      </c>
      <c r="G21" s="73">
        <v>174</v>
      </c>
    </row>
    <row r="22" spans="1:7" ht="15" customHeight="1">
      <c r="A22" s="133" t="s">
        <v>205</v>
      </c>
      <c r="B22" s="71">
        <v>597</v>
      </c>
      <c r="C22" s="50">
        <v>286</v>
      </c>
      <c r="D22" s="120">
        <v>311</v>
      </c>
      <c r="E22" s="73">
        <v>665</v>
      </c>
      <c r="F22" s="73">
        <v>393</v>
      </c>
      <c r="G22" s="73">
        <v>272</v>
      </c>
    </row>
    <row r="23" spans="1:7" ht="15" customHeight="1">
      <c r="A23" s="133" t="s">
        <v>206</v>
      </c>
      <c r="B23" s="71">
        <v>463</v>
      </c>
      <c r="C23" s="50">
        <v>449</v>
      </c>
      <c r="D23" s="120">
        <v>14</v>
      </c>
      <c r="E23" s="73">
        <v>574</v>
      </c>
      <c r="F23" s="73">
        <v>561</v>
      </c>
      <c r="G23" s="73">
        <v>13</v>
      </c>
    </row>
    <row r="24" spans="1:7" ht="15" customHeight="1">
      <c r="A24" s="133" t="s">
        <v>207</v>
      </c>
      <c r="B24" s="71">
        <v>4419</v>
      </c>
      <c r="C24" s="50">
        <v>3119</v>
      </c>
      <c r="D24" s="120">
        <v>1300</v>
      </c>
      <c r="E24" s="73">
        <v>4789</v>
      </c>
      <c r="F24" s="73">
        <v>3555</v>
      </c>
      <c r="G24" s="73">
        <v>1234</v>
      </c>
    </row>
    <row r="25" spans="1:7" ht="15" customHeight="1">
      <c r="A25" s="128" t="s">
        <v>208</v>
      </c>
      <c r="B25" s="129">
        <f t="shared" ref="B25:G25" si="2">SUM(B26,B43:B48)</f>
        <v>65266</v>
      </c>
      <c r="C25" s="130">
        <f t="shared" si="2"/>
        <v>58915</v>
      </c>
      <c r="D25" s="131">
        <f t="shared" si="2"/>
        <v>6351</v>
      </c>
      <c r="E25" s="132">
        <f t="shared" si="2"/>
        <v>60235</v>
      </c>
      <c r="F25" s="132">
        <f t="shared" si="2"/>
        <v>55064</v>
      </c>
      <c r="G25" s="132">
        <f t="shared" si="2"/>
        <v>5171</v>
      </c>
    </row>
    <row r="26" spans="1:7" ht="15" customHeight="1">
      <c r="A26" s="128" t="s">
        <v>209</v>
      </c>
      <c r="B26" s="129">
        <f t="shared" ref="B26:G26" si="3">SUM(B27:B42)</f>
        <v>58332</v>
      </c>
      <c r="C26" s="130">
        <f t="shared" si="3"/>
        <v>53571</v>
      </c>
      <c r="D26" s="131">
        <f t="shared" si="3"/>
        <v>4761</v>
      </c>
      <c r="E26" s="132">
        <f t="shared" si="3"/>
        <v>53519</v>
      </c>
      <c r="F26" s="132">
        <f t="shared" si="3"/>
        <v>49561</v>
      </c>
      <c r="G26" s="132">
        <f t="shared" si="3"/>
        <v>3958</v>
      </c>
    </row>
    <row r="27" spans="1:7" ht="15" customHeight="1">
      <c r="A27" s="133" t="s">
        <v>210</v>
      </c>
      <c r="B27" s="71">
        <v>8890</v>
      </c>
      <c r="C27" s="50">
        <v>8854</v>
      </c>
      <c r="D27" s="120">
        <v>36</v>
      </c>
      <c r="E27" s="73">
        <v>7652</v>
      </c>
      <c r="F27" s="73">
        <v>7631</v>
      </c>
      <c r="G27" s="73">
        <v>21</v>
      </c>
    </row>
    <row r="28" spans="1:7" ht="15" customHeight="1">
      <c r="A28" s="133" t="s">
        <v>211</v>
      </c>
      <c r="B28" s="71">
        <v>7945</v>
      </c>
      <c r="C28" s="50">
        <v>7287</v>
      </c>
      <c r="D28" s="120">
        <v>658</v>
      </c>
      <c r="E28" s="73">
        <v>7347</v>
      </c>
      <c r="F28" s="73">
        <v>6826</v>
      </c>
      <c r="G28" s="73">
        <v>521</v>
      </c>
    </row>
    <row r="29" spans="1:7" ht="15" customHeight="1">
      <c r="A29" s="133" t="s">
        <v>212</v>
      </c>
      <c r="B29" s="71">
        <v>6327</v>
      </c>
      <c r="C29" s="50">
        <v>6203</v>
      </c>
      <c r="D29" s="120">
        <v>124</v>
      </c>
      <c r="E29" s="73">
        <v>5817</v>
      </c>
      <c r="F29" s="73">
        <v>5724</v>
      </c>
      <c r="G29" s="73">
        <v>93</v>
      </c>
    </row>
    <row r="30" spans="1:7" ht="15" customHeight="1">
      <c r="A30" s="133" t="s">
        <v>213</v>
      </c>
      <c r="B30" s="71">
        <v>5331</v>
      </c>
      <c r="C30" s="50">
        <v>5234</v>
      </c>
      <c r="D30" s="120">
        <v>97</v>
      </c>
      <c r="E30" s="73">
        <v>5251</v>
      </c>
      <c r="F30" s="73">
        <v>5081</v>
      </c>
      <c r="G30" s="73">
        <v>170</v>
      </c>
    </row>
    <row r="31" spans="1:7" ht="15" customHeight="1">
      <c r="A31" s="133" t="s">
        <v>214</v>
      </c>
      <c r="B31" s="71">
        <v>5143</v>
      </c>
      <c r="C31" s="50">
        <v>4921</v>
      </c>
      <c r="D31" s="120">
        <v>222</v>
      </c>
      <c r="E31" s="73">
        <v>4608</v>
      </c>
      <c r="F31" s="73">
        <v>4546</v>
      </c>
      <c r="G31" s="73">
        <v>62</v>
      </c>
    </row>
    <row r="32" spans="1:7" ht="15" customHeight="1">
      <c r="A32" s="133" t="s">
        <v>215</v>
      </c>
      <c r="B32" s="71">
        <v>3318</v>
      </c>
      <c r="C32" s="50">
        <v>2751</v>
      </c>
      <c r="D32" s="120">
        <v>567</v>
      </c>
      <c r="E32" s="73">
        <v>3116</v>
      </c>
      <c r="F32" s="73">
        <v>2674</v>
      </c>
      <c r="G32" s="73">
        <v>442</v>
      </c>
    </row>
    <row r="33" spans="1:7" ht="15" customHeight="1">
      <c r="A33" s="133" t="s">
        <v>216</v>
      </c>
      <c r="B33" s="71">
        <v>2242</v>
      </c>
      <c r="C33" s="50">
        <v>2226</v>
      </c>
      <c r="D33" s="120">
        <v>16</v>
      </c>
      <c r="E33" s="73">
        <v>2177</v>
      </c>
      <c r="F33" s="73">
        <v>2154</v>
      </c>
      <c r="G33" s="73">
        <v>23</v>
      </c>
    </row>
    <row r="34" spans="1:7" ht="15" customHeight="1">
      <c r="A34" s="133" t="s">
        <v>217</v>
      </c>
      <c r="B34" s="71">
        <v>2216</v>
      </c>
      <c r="C34" s="50">
        <v>2171</v>
      </c>
      <c r="D34" s="120">
        <v>45</v>
      </c>
      <c r="E34" s="73">
        <v>2023</v>
      </c>
      <c r="F34" s="73">
        <v>1982</v>
      </c>
      <c r="G34" s="73">
        <v>41</v>
      </c>
    </row>
    <row r="35" spans="1:7" ht="15" customHeight="1">
      <c r="A35" s="133" t="s">
        <v>218</v>
      </c>
      <c r="B35" s="71">
        <v>2145</v>
      </c>
      <c r="C35" s="50">
        <v>1654</v>
      </c>
      <c r="D35" s="120">
        <v>491</v>
      </c>
      <c r="E35" s="73">
        <v>1896</v>
      </c>
      <c r="F35" s="73">
        <v>1491</v>
      </c>
      <c r="G35" s="73">
        <v>405</v>
      </c>
    </row>
    <row r="36" spans="1:7" ht="15" customHeight="1">
      <c r="A36" s="133" t="s">
        <v>219</v>
      </c>
      <c r="B36" s="71">
        <v>1932</v>
      </c>
      <c r="C36" s="50">
        <v>1682</v>
      </c>
      <c r="D36" s="120">
        <v>250</v>
      </c>
      <c r="E36" s="73">
        <v>1883</v>
      </c>
      <c r="F36" s="73">
        <v>1656</v>
      </c>
      <c r="G36" s="73">
        <v>227</v>
      </c>
    </row>
    <row r="37" spans="1:7" ht="15" customHeight="1">
      <c r="A37" s="133" t="s">
        <v>220</v>
      </c>
      <c r="B37" s="71">
        <v>1721</v>
      </c>
      <c r="C37" s="50">
        <v>1347</v>
      </c>
      <c r="D37" s="120">
        <v>374</v>
      </c>
      <c r="E37" s="73">
        <v>1522</v>
      </c>
      <c r="F37" s="73">
        <v>1232</v>
      </c>
      <c r="G37" s="73">
        <v>290</v>
      </c>
    </row>
    <row r="38" spans="1:7" ht="15" customHeight="1">
      <c r="A38" s="133" t="s">
        <v>221</v>
      </c>
      <c r="B38" s="71">
        <v>1353</v>
      </c>
      <c r="C38" s="50">
        <v>1289</v>
      </c>
      <c r="D38" s="120">
        <v>64</v>
      </c>
      <c r="E38" s="73">
        <v>1271</v>
      </c>
      <c r="F38" s="73">
        <v>1206</v>
      </c>
      <c r="G38" s="73">
        <v>65</v>
      </c>
    </row>
    <row r="39" spans="1:7" ht="15" customHeight="1">
      <c r="A39" s="133" t="s">
        <v>222</v>
      </c>
      <c r="B39" s="71">
        <v>1339</v>
      </c>
      <c r="C39" s="50">
        <v>1296</v>
      </c>
      <c r="D39" s="120">
        <v>43</v>
      </c>
      <c r="E39" s="73">
        <v>1227</v>
      </c>
      <c r="F39" s="73">
        <v>1174</v>
      </c>
      <c r="G39" s="73">
        <v>53</v>
      </c>
    </row>
    <row r="40" spans="1:7" ht="15" customHeight="1">
      <c r="A40" s="133" t="s">
        <v>223</v>
      </c>
      <c r="B40" s="71">
        <v>1166</v>
      </c>
      <c r="C40" s="50">
        <v>990</v>
      </c>
      <c r="D40" s="120">
        <v>176</v>
      </c>
      <c r="E40" s="73">
        <v>1026</v>
      </c>
      <c r="F40" s="73">
        <v>877</v>
      </c>
      <c r="G40" s="73">
        <v>149</v>
      </c>
    </row>
    <row r="41" spans="1:7" ht="15" customHeight="1">
      <c r="A41" s="133" t="s">
        <v>224</v>
      </c>
      <c r="B41" s="71">
        <v>5344</v>
      </c>
      <c r="C41" s="50">
        <v>4534</v>
      </c>
      <c r="D41" s="120">
        <v>810</v>
      </c>
      <c r="E41" s="73">
        <v>4908</v>
      </c>
      <c r="F41" s="73">
        <v>4163</v>
      </c>
      <c r="G41" s="73">
        <v>745</v>
      </c>
    </row>
    <row r="42" spans="1:7" ht="15" customHeight="1">
      <c r="A42" s="133" t="s">
        <v>225</v>
      </c>
      <c r="B42" s="71">
        <v>1920</v>
      </c>
      <c r="C42" s="50">
        <v>1132</v>
      </c>
      <c r="D42" s="120">
        <v>788</v>
      </c>
      <c r="E42" s="73">
        <v>1795</v>
      </c>
      <c r="F42" s="73">
        <v>1144</v>
      </c>
      <c r="G42" s="73">
        <v>651</v>
      </c>
    </row>
    <row r="43" spans="1:7" ht="15" customHeight="1">
      <c r="A43" s="133" t="s">
        <v>226</v>
      </c>
      <c r="B43" s="71">
        <v>4290</v>
      </c>
      <c r="C43" s="50">
        <v>3358</v>
      </c>
      <c r="D43" s="120">
        <v>932</v>
      </c>
      <c r="E43" s="73">
        <v>4229</v>
      </c>
      <c r="F43" s="73">
        <v>3448</v>
      </c>
      <c r="G43" s="73">
        <v>781</v>
      </c>
    </row>
    <row r="44" spans="1:7" ht="15" customHeight="1">
      <c r="A44" s="133" t="s">
        <v>227</v>
      </c>
      <c r="B44" s="71">
        <v>948</v>
      </c>
      <c r="C44" s="50">
        <v>695</v>
      </c>
      <c r="D44" s="120">
        <v>253</v>
      </c>
      <c r="E44" s="73">
        <v>998</v>
      </c>
      <c r="F44" s="73">
        <v>794</v>
      </c>
      <c r="G44" s="73">
        <v>204</v>
      </c>
    </row>
    <row r="45" spans="1:7" ht="15" customHeight="1">
      <c r="A45" s="133" t="s">
        <v>228</v>
      </c>
      <c r="B45" s="71">
        <v>745</v>
      </c>
      <c r="C45" s="50">
        <v>680</v>
      </c>
      <c r="D45" s="120">
        <v>65</v>
      </c>
      <c r="E45" s="73">
        <v>689</v>
      </c>
      <c r="F45" s="73">
        <v>662</v>
      </c>
      <c r="G45" s="73">
        <v>27</v>
      </c>
    </row>
    <row r="46" spans="1:7" ht="15" customHeight="1">
      <c r="A46" s="133" t="s">
        <v>229</v>
      </c>
      <c r="B46" s="71">
        <v>499</v>
      </c>
      <c r="C46" s="50">
        <v>238</v>
      </c>
      <c r="D46" s="120">
        <v>261</v>
      </c>
      <c r="E46" s="73">
        <v>409</v>
      </c>
      <c r="F46" s="73">
        <v>261</v>
      </c>
      <c r="G46" s="73">
        <v>148</v>
      </c>
    </row>
    <row r="47" spans="1:7" ht="15" customHeight="1">
      <c r="A47" s="133" t="s">
        <v>230</v>
      </c>
      <c r="B47" s="71">
        <v>215</v>
      </c>
      <c r="C47" s="50">
        <v>168</v>
      </c>
      <c r="D47" s="120">
        <v>47</v>
      </c>
      <c r="E47" s="73">
        <v>229</v>
      </c>
      <c r="F47" s="73">
        <v>186</v>
      </c>
      <c r="G47" s="73">
        <v>43</v>
      </c>
    </row>
    <row r="48" spans="1:7" ht="15" customHeight="1">
      <c r="A48" s="134" t="s">
        <v>207</v>
      </c>
      <c r="B48" s="125">
        <v>237</v>
      </c>
      <c r="C48" s="57">
        <v>205</v>
      </c>
      <c r="D48" s="126">
        <v>32</v>
      </c>
      <c r="E48" s="57">
        <v>162</v>
      </c>
      <c r="F48" s="57">
        <v>152</v>
      </c>
      <c r="G48" s="57">
        <v>10</v>
      </c>
    </row>
    <row r="49" spans="1:7" ht="16.5" customHeight="1">
      <c r="A49" s="112" t="s">
        <v>231</v>
      </c>
      <c r="G49" s="135"/>
    </row>
    <row r="50" spans="1:7" ht="27.75" customHeight="1">
      <c r="A50" s="611" t="s">
        <v>232</v>
      </c>
      <c r="B50" s="611"/>
      <c r="C50" s="611"/>
      <c r="D50" s="611"/>
      <c r="E50" s="611"/>
      <c r="F50" s="611"/>
      <c r="G50" s="611"/>
    </row>
    <row r="51" spans="1:7">
      <c r="G51" s="135"/>
    </row>
  </sheetData>
  <mergeCells count="4">
    <mergeCell ref="A5:A6"/>
    <mergeCell ref="B5:D5"/>
    <mergeCell ref="E5:G5"/>
    <mergeCell ref="A50:G50"/>
  </mergeCells>
  <phoneticPr fontId="1"/>
  <hyperlinks>
    <hyperlink ref="A1" location="目次!A1" display="目次へもどる"/>
  </hyperlinks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/>
  </sheetViews>
  <sheetFormatPr defaultColWidth="18.75" defaultRowHeight="12"/>
  <cols>
    <col min="1" max="1" width="22.5" style="112" customWidth="1"/>
    <col min="2" max="7" width="10.625" style="112" customWidth="1"/>
    <col min="8" max="8" width="4.875" style="112" customWidth="1"/>
    <col min="9" max="256" width="18.75" style="112"/>
    <col min="257" max="257" width="22.5" style="112" customWidth="1"/>
    <col min="258" max="263" width="10.625" style="112" customWidth="1"/>
    <col min="264" max="264" width="4.875" style="112" customWidth="1"/>
    <col min="265" max="512" width="18.75" style="112"/>
    <col min="513" max="513" width="22.5" style="112" customWidth="1"/>
    <col min="514" max="519" width="10.625" style="112" customWidth="1"/>
    <col min="520" max="520" width="4.875" style="112" customWidth="1"/>
    <col min="521" max="768" width="18.75" style="112"/>
    <col min="769" max="769" width="22.5" style="112" customWidth="1"/>
    <col min="770" max="775" width="10.625" style="112" customWidth="1"/>
    <col min="776" max="776" width="4.875" style="112" customWidth="1"/>
    <col min="777" max="1024" width="18.75" style="112"/>
    <col min="1025" max="1025" width="22.5" style="112" customWidth="1"/>
    <col min="1026" max="1031" width="10.625" style="112" customWidth="1"/>
    <col min="1032" max="1032" width="4.875" style="112" customWidth="1"/>
    <col min="1033" max="1280" width="18.75" style="112"/>
    <col min="1281" max="1281" width="22.5" style="112" customWidth="1"/>
    <col min="1282" max="1287" width="10.625" style="112" customWidth="1"/>
    <col min="1288" max="1288" width="4.875" style="112" customWidth="1"/>
    <col min="1289" max="1536" width="18.75" style="112"/>
    <col min="1537" max="1537" width="22.5" style="112" customWidth="1"/>
    <col min="1538" max="1543" width="10.625" style="112" customWidth="1"/>
    <col min="1544" max="1544" width="4.875" style="112" customWidth="1"/>
    <col min="1545" max="1792" width="18.75" style="112"/>
    <col min="1793" max="1793" width="22.5" style="112" customWidth="1"/>
    <col min="1794" max="1799" width="10.625" style="112" customWidth="1"/>
    <col min="1800" max="1800" width="4.875" style="112" customWidth="1"/>
    <col min="1801" max="2048" width="18.75" style="112"/>
    <col min="2049" max="2049" width="22.5" style="112" customWidth="1"/>
    <col min="2050" max="2055" width="10.625" style="112" customWidth="1"/>
    <col min="2056" max="2056" width="4.875" style="112" customWidth="1"/>
    <col min="2057" max="2304" width="18.75" style="112"/>
    <col min="2305" max="2305" width="22.5" style="112" customWidth="1"/>
    <col min="2306" max="2311" width="10.625" style="112" customWidth="1"/>
    <col min="2312" max="2312" width="4.875" style="112" customWidth="1"/>
    <col min="2313" max="2560" width="18.75" style="112"/>
    <col min="2561" max="2561" width="22.5" style="112" customWidth="1"/>
    <col min="2562" max="2567" width="10.625" style="112" customWidth="1"/>
    <col min="2568" max="2568" width="4.875" style="112" customWidth="1"/>
    <col min="2569" max="2816" width="18.75" style="112"/>
    <col min="2817" max="2817" width="22.5" style="112" customWidth="1"/>
    <col min="2818" max="2823" width="10.625" style="112" customWidth="1"/>
    <col min="2824" max="2824" width="4.875" style="112" customWidth="1"/>
    <col min="2825" max="3072" width="18.75" style="112"/>
    <col min="3073" max="3073" width="22.5" style="112" customWidth="1"/>
    <col min="3074" max="3079" width="10.625" style="112" customWidth="1"/>
    <col min="3080" max="3080" width="4.875" style="112" customWidth="1"/>
    <col min="3081" max="3328" width="18.75" style="112"/>
    <col min="3329" max="3329" width="22.5" style="112" customWidth="1"/>
    <col min="3330" max="3335" width="10.625" style="112" customWidth="1"/>
    <col min="3336" max="3336" width="4.875" style="112" customWidth="1"/>
    <col min="3337" max="3584" width="18.75" style="112"/>
    <col min="3585" max="3585" width="22.5" style="112" customWidth="1"/>
    <col min="3586" max="3591" width="10.625" style="112" customWidth="1"/>
    <col min="3592" max="3592" width="4.875" style="112" customWidth="1"/>
    <col min="3593" max="3840" width="18.75" style="112"/>
    <col min="3841" max="3841" width="22.5" style="112" customWidth="1"/>
    <col min="3842" max="3847" width="10.625" style="112" customWidth="1"/>
    <col min="3848" max="3848" width="4.875" style="112" customWidth="1"/>
    <col min="3849" max="4096" width="18.75" style="112"/>
    <col min="4097" max="4097" width="22.5" style="112" customWidth="1"/>
    <col min="4098" max="4103" width="10.625" style="112" customWidth="1"/>
    <col min="4104" max="4104" width="4.875" style="112" customWidth="1"/>
    <col min="4105" max="4352" width="18.75" style="112"/>
    <col min="4353" max="4353" width="22.5" style="112" customWidth="1"/>
    <col min="4354" max="4359" width="10.625" style="112" customWidth="1"/>
    <col min="4360" max="4360" width="4.875" style="112" customWidth="1"/>
    <col min="4361" max="4608" width="18.75" style="112"/>
    <col min="4609" max="4609" width="22.5" style="112" customWidth="1"/>
    <col min="4610" max="4615" width="10.625" style="112" customWidth="1"/>
    <col min="4616" max="4616" width="4.875" style="112" customWidth="1"/>
    <col min="4617" max="4864" width="18.75" style="112"/>
    <col min="4865" max="4865" width="22.5" style="112" customWidth="1"/>
    <col min="4866" max="4871" width="10.625" style="112" customWidth="1"/>
    <col min="4872" max="4872" width="4.875" style="112" customWidth="1"/>
    <col min="4873" max="5120" width="18.75" style="112"/>
    <col min="5121" max="5121" width="22.5" style="112" customWidth="1"/>
    <col min="5122" max="5127" width="10.625" style="112" customWidth="1"/>
    <col min="5128" max="5128" width="4.875" style="112" customWidth="1"/>
    <col min="5129" max="5376" width="18.75" style="112"/>
    <col min="5377" max="5377" width="22.5" style="112" customWidth="1"/>
    <col min="5378" max="5383" width="10.625" style="112" customWidth="1"/>
    <col min="5384" max="5384" width="4.875" style="112" customWidth="1"/>
    <col min="5385" max="5632" width="18.75" style="112"/>
    <col min="5633" max="5633" width="22.5" style="112" customWidth="1"/>
    <col min="5634" max="5639" width="10.625" style="112" customWidth="1"/>
    <col min="5640" max="5640" width="4.875" style="112" customWidth="1"/>
    <col min="5641" max="5888" width="18.75" style="112"/>
    <col min="5889" max="5889" width="22.5" style="112" customWidth="1"/>
    <col min="5890" max="5895" width="10.625" style="112" customWidth="1"/>
    <col min="5896" max="5896" width="4.875" style="112" customWidth="1"/>
    <col min="5897" max="6144" width="18.75" style="112"/>
    <col min="6145" max="6145" width="22.5" style="112" customWidth="1"/>
    <col min="6146" max="6151" width="10.625" style="112" customWidth="1"/>
    <col min="6152" max="6152" width="4.875" style="112" customWidth="1"/>
    <col min="6153" max="6400" width="18.75" style="112"/>
    <col min="6401" max="6401" width="22.5" style="112" customWidth="1"/>
    <col min="6402" max="6407" width="10.625" style="112" customWidth="1"/>
    <col min="6408" max="6408" width="4.875" style="112" customWidth="1"/>
    <col min="6409" max="6656" width="18.75" style="112"/>
    <col min="6657" max="6657" width="22.5" style="112" customWidth="1"/>
    <col min="6658" max="6663" width="10.625" style="112" customWidth="1"/>
    <col min="6664" max="6664" width="4.875" style="112" customWidth="1"/>
    <col min="6665" max="6912" width="18.75" style="112"/>
    <col min="6913" max="6913" width="22.5" style="112" customWidth="1"/>
    <col min="6914" max="6919" width="10.625" style="112" customWidth="1"/>
    <col min="6920" max="6920" width="4.875" style="112" customWidth="1"/>
    <col min="6921" max="7168" width="18.75" style="112"/>
    <col min="7169" max="7169" width="22.5" style="112" customWidth="1"/>
    <col min="7170" max="7175" width="10.625" style="112" customWidth="1"/>
    <col min="7176" max="7176" width="4.875" style="112" customWidth="1"/>
    <col min="7177" max="7424" width="18.75" style="112"/>
    <col min="7425" max="7425" width="22.5" style="112" customWidth="1"/>
    <col min="7426" max="7431" width="10.625" style="112" customWidth="1"/>
    <col min="7432" max="7432" width="4.875" style="112" customWidth="1"/>
    <col min="7433" max="7680" width="18.75" style="112"/>
    <col min="7681" max="7681" width="22.5" style="112" customWidth="1"/>
    <col min="7682" max="7687" width="10.625" style="112" customWidth="1"/>
    <col min="7688" max="7688" width="4.875" style="112" customWidth="1"/>
    <col min="7689" max="7936" width="18.75" style="112"/>
    <col min="7937" max="7937" width="22.5" style="112" customWidth="1"/>
    <col min="7938" max="7943" width="10.625" style="112" customWidth="1"/>
    <col min="7944" max="7944" width="4.875" style="112" customWidth="1"/>
    <col min="7945" max="8192" width="18.75" style="112"/>
    <col min="8193" max="8193" width="22.5" style="112" customWidth="1"/>
    <col min="8194" max="8199" width="10.625" style="112" customWidth="1"/>
    <col min="8200" max="8200" width="4.875" style="112" customWidth="1"/>
    <col min="8201" max="8448" width="18.75" style="112"/>
    <col min="8449" max="8449" width="22.5" style="112" customWidth="1"/>
    <col min="8450" max="8455" width="10.625" style="112" customWidth="1"/>
    <col min="8456" max="8456" width="4.875" style="112" customWidth="1"/>
    <col min="8457" max="8704" width="18.75" style="112"/>
    <col min="8705" max="8705" width="22.5" style="112" customWidth="1"/>
    <col min="8706" max="8711" width="10.625" style="112" customWidth="1"/>
    <col min="8712" max="8712" width="4.875" style="112" customWidth="1"/>
    <col min="8713" max="8960" width="18.75" style="112"/>
    <col min="8961" max="8961" width="22.5" style="112" customWidth="1"/>
    <col min="8962" max="8967" width="10.625" style="112" customWidth="1"/>
    <col min="8968" max="8968" width="4.875" style="112" customWidth="1"/>
    <col min="8969" max="9216" width="18.75" style="112"/>
    <col min="9217" max="9217" width="22.5" style="112" customWidth="1"/>
    <col min="9218" max="9223" width="10.625" style="112" customWidth="1"/>
    <col min="9224" max="9224" width="4.875" style="112" customWidth="1"/>
    <col min="9225" max="9472" width="18.75" style="112"/>
    <col min="9473" max="9473" width="22.5" style="112" customWidth="1"/>
    <col min="9474" max="9479" width="10.625" style="112" customWidth="1"/>
    <col min="9480" max="9480" width="4.875" style="112" customWidth="1"/>
    <col min="9481" max="9728" width="18.75" style="112"/>
    <col min="9729" max="9729" width="22.5" style="112" customWidth="1"/>
    <col min="9730" max="9735" width="10.625" style="112" customWidth="1"/>
    <col min="9736" max="9736" width="4.875" style="112" customWidth="1"/>
    <col min="9737" max="9984" width="18.75" style="112"/>
    <col min="9985" max="9985" width="22.5" style="112" customWidth="1"/>
    <col min="9986" max="9991" width="10.625" style="112" customWidth="1"/>
    <col min="9992" max="9992" width="4.875" style="112" customWidth="1"/>
    <col min="9993" max="10240" width="18.75" style="112"/>
    <col min="10241" max="10241" width="22.5" style="112" customWidth="1"/>
    <col min="10242" max="10247" width="10.625" style="112" customWidth="1"/>
    <col min="10248" max="10248" width="4.875" style="112" customWidth="1"/>
    <col min="10249" max="10496" width="18.75" style="112"/>
    <col min="10497" max="10497" width="22.5" style="112" customWidth="1"/>
    <col min="10498" max="10503" width="10.625" style="112" customWidth="1"/>
    <col min="10504" max="10504" width="4.875" style="112" customWidth="1"/>
    <col min="10505" max="10752" width="18.75" style="112"/>
    <col min="10753" max="10753" width="22.5" style="112" customWidth="1"/>
    <col min="10754" max="10759" width="10.625" style="112" customWidth="1"/>
    <col min="10760" max="10760" width="4.875" style="112" customWidth="1"/>
    <col min="10761" max="11008" width="18.75" style="112"/>
    <col min="11009" max="11009" width="22.5" style="112" customWidth="1"/>
    <col min="11010" max="11015" width="10.625" style="112" customWidth="1"/>
    <col min="11016" max="11016" width="4.875" style="112" customWidth="1"/>
    <col min="11017" max="11264" width="18.75" style="112"/>
    <col min="11265" max="11265" width="22.5" style="112" customWidth="1"/>
    <col min="11266" max="11271" width="10.625" style="112" customWidth="1"/>
    <col min="11272" max="11272" width="4.875" style="112" customWidth="1"/>
    <col min="11273" max="11520" width="18.75" style="112"/>
    <col min="11521" max="11521" width="22.5" style="112" customWidth="1"/>
    <col min="11522" max="11527" width="10.625" style="112" customWidth="1"/>
    <col min="11528" max="11528" width="4.875" style="112" customWidth="1"/>
    <col min="11529" max="11776" width="18.75" style="112"/>
    <col min="11777" max="11777" width="22.5" style="112" customWidth="1"/>
    <col min="11778" max="11783" width="10.625" style="112" customWidth="1"/>
    <col min="11784" max="11784" width="4.875" style="112" customWidth="1"/>
    <col min="11785" max="12032" width="18.75" style="112"/>
    <col min="12033" max="12033" width="22.5" style="112" customWidth="1"/>
    <col min="12034" max="12039" width="10.625" style="112" customWidth="1"/>
    <col min="12040" max="12040" width="4.875" style="112" customWidth="1"/>
    <col min="12041" max="12288" width="18.75" style="112"/>
    <col min="12289" max="12289" width="22.5" style="112" customWidth="1"/>
    <col min="12290" max="12295" width="10.625" style="112" customWidth="1"/>
    <col min="12296" max="12296" width="4.875" style="112" customWidth="1"/>
    <col min="12297" max="12544" width="18.75" style="112"/>
    <col min="12545" max="12545" width="22.5" style="112" customWidth="1"/>
    <col min="12546" max="12551" width="10.625" style="112" customWidth="1"/>
    <col min="12552" max="12552" width="4.875" style="112" customWidth="1"/>
    <col min="12553" max="12800" width="18.75" style="112"/>
    <col min="12801" max="12801" width="22.5" style="112" customWidth="1"/>
    <col min="12802" max="12807" width="10.625" style="112" customWidth="1"/>
    <col min="12808" max="12808" width="4.875" style="112" customWidth="1"/>
    <col min="12809" max="13056" width="18.75" style="112"/>
    <col min="13057" max="13057" width="22.5" style="112" customWidth="1"/>
    <col min="13058" max="13063" width="10.625" style="112" customWidth="1"/>
    <col min="13064" max="13064" width="4.875" style="112" customWidth="1"/>
    <col min="13065" max="13312" width="18.75" style="112"/>
    <col min="13313" max="13313" width="22.5" style="112" customWidth="1"/>
    <col min="13314" max="13319" width="10.625" style="112" customWidth="1"/>
    <col min="13320" max="13320" width="4.875" style="112" customWidth="1"/>
    <col min="13321" max="13568" width="18.75" style="112"/>
    <col min="13569" max="13569" width="22.5" style="112" customWidth="1"/>
    <col min="13570" max="13575" width="10.625" style="112" customWidth="1"/>
    <col min="13576" max="13576" width="4.875" style="112" customWidth="1"/>
    <col min="13577" max="13824" width="18.75" style="112"/>
    <col min="13825" max="13825" width="22.5" style="112" customWidth="1"/>
    <col min="13826" max="13831" width="10.625" style="112" customWidth="1"/>
    <col min="13832" max="13832" width="4.875" style="112" customWidth="1"/>
    <col min="13833" max="14080" width="18.75" style="112"/>
    <col min="14081" max="14081" width="22.5" style="112" customWidth="1"/>
    <col min="14082" max="14087" width="10.625" style="112" customWidth="1"/>
    <col min="14088" max="14088" width="4.875" style="112" customWidth="1"/>
    <col min="14089" max="14336" width="18.75" style="112"/>
    <col min="14337" max="14337" width="22.5" style="112" customWidth="1"/>
    <col min="14338" max="14343" width="10.625" style="112" customWidth="1"/>
    <col min="14344" max="14344" width="4.875" style="112" customWidth="1"/>
    <col min="14345" max="14592" width="18.75" style="112"/>
    <col min="14593" max="14593" width="22.5" style="112" customWidth="1"/>
    <col min="14594" max="14599" width="10.625" style="112" customWidth="1"/>
    <col min="14600" max="14600" width="4.875" style="112" customWidth="1"/>
    <col min="14601" max="14848" width="18.75" style="112"/>
    <col min="14849" max="14849" width="22.5" style="112" customWidth="1"/>
    <col min="14850" max="14855" width="10.625" style="112" customWidth="1"/>
    <col min="14856" max="14856" width="4.875" style="112" customWidth="1"/>
    <col min="14857" max="15104" width="18.75" style="112"/>
    <col min="15105" max="15105" width="22.5" style="112" customWidth="1"/>
    <col min="15106" max="15111" width="10.625" style="112" customWidth="1"/>
    <col min="15112" max="15112" width="4.875" style="112" customWidth="1"/>
    <col min="15113" max="15360" width="18.75" style="112"/>
    <col min="15361" max="15361" width="22.5" style="112" customWidth="1"/>
    <col min="15362" max="15367" width="10.625" style="112" customWidth="1"/>
    <col min="15368" max="15368" width="4.875" style="112" customWidth="1"/>
    <col min="15369" max="15616" width="18.75" style="112"/>
    <col min="15617" max="15617" width="22.5" style="112" customWidth="1"/>
    <col min="15618" max="15623" width="10.625" style="112" customWidth="1"/>
    <col min="15624" max="15624" width="4.875" style="112" customWidth="1"/>
    <col min="15625" max="15872" width="18.75" style="112"/>
    <col min="15873" max="15873" width="22.5" style="112" customWidth="1"/>
    <col min="15874" max="15879" width="10.625" style="112" customWidth="1"/>
    <col min="15880" max="15880" width="4.875" style="112" customWidth="1"/>
    <col min="15881" max="16128" width="18.75" style="112"/>
    <col min="16129" max="16129" width="22.5" style="112" customWidth="1"/>
    <col min="16130" max="16135" width="10.625" style="112" customWidth="1"/>
    <col min="16136" max="16136" width="4.875" style="112" customWidth="1"/>
    <col min="16137" max="16384" width="18.75" style="112"/>
  </cols>
  <sheetData>
    <row r="1" spans="1:7" ht="13.5">
      <c r="A1" s="111" t="s">
        <v>1</v>
      </c>
    </row>
    <row r="3" spans="1:7" ht="15" customHeight="1">
      <c r="A3" s="113" t="s">
        <v>13</v>
      </c>
    </row>
    <row r="4" spans="1:7" ht="15" customHeight="1">
      <c r="A4" s="114" t="s">
        <v>183</v>
      </c>
      <c r="D4" s="107"/>
      <c r="E4" s="107"/>
      <c r="F4" s="107"/>
      <c r="G4" s="107"/>
    </row>
    <row r="5" spans="1:7" ht="15" customHeight="1">
      <c r="A5" s="606" t="s">
        <v>184</v>
      </c>
      <c r="B5" s="608" t="s">
        <v>185</v>
      </c>
      <c r="C5" s="609"/>
      <c r="D5" s="610"/>
      <c r="E5" s="609" t="s">
        <v>186</v>
      </c>
      <c r="F5" s="609"/>
      <c r="G5" s="609"/>
    </row>
    <row r="6" spans="1:7" ht="15" customHeight="1">
      <c r="A6" s="612"/>
      <c r="B6" s="115" t="s">
        <v>187</v>
      </c>
      <c r="C6" s="116" t="s">
        <v>188</v>
      </c>
      <c r="D6" s="115" t="s">
        <v>189</v>
      </c>
      <c r="E6" s="117" t="s">
        <v>187</v>
      </c>
      <c r="F6" s="115" t="s">
        <v>188</v>
      </c>
      <c r="G6" s="118" t="s">
        <v>189</v>
      </c>
    </row>
    <row r="7" spans="1:7" ht="17.25" customHeight="1">
      <c r="A7" s="119" t="s">
        <v>233</v>
      </c>
      <c r="B7" s="71">
        <f t="shared" ref="B7:G7" si="0">B8+B11</f>
        <v>122246</v>
      </c>
      <c r="C7" s="50">
        <f t="shared" si="0"/>
        <v>106967</v>
      </c>
      <c r="D7" s="120">
        <f t="shared" si="0"/>
        <v>15279</v>
      </c>
      <c r="E7" s="73">
        <f t="shared" si="0"/>
        <v>122915</v>
      </c>
      <c r="F7" s="73">
        <f t="shared" si="0"/>
        <v>109172</v>
      </c>
      <c r="G7" s="73">
        <f t="shared" si="0"/>
        <v>13743</v>
      </c>
    </row>
    <row r="8" spans="1:7" ht="18" customHeight="1">
      <c r="A8" s="121" t="s">
        <v>234</v>
      </c>
      <c r="B8" s="71">
        <f>B9+B10</f>
        <v>76822</v>
      </c>
      <c r="C8" s="50">
        <f>C9+C10</f>
        <v>69311</v>
      </c>
      <c r="D8" s="120">
        <f>D10</f>
        <v>7511</v>
      </c>
      <c r="E8" s="73">
        <f>E9+E10</f>
        <v>76219</v>
      </c>
      <c r="F8" s="73">
        <f>F9+F10</f>
        <v>69857</v>
      </c>
      <c r="G8" s="73">
        <f>G10</f>
        <v>6362</v>
      </c>
    </row>
    <row r="9" spans="1:7" ht="18" customHeight="1">
      <c r="A9" s="122" t="s">
        <v>192</v>
      </c>
      <c r="B9" s="71">
        <v>16037</v>
      </c>
      <c r="C9" s="50">
        <v>16037</v>
      </c>
      <c r="D9" s="123" t="s">
        <v>178</v>
      </c>
      <c r="E9" s="73">
        <v>14479</v>
      </c>
      <c r="F9" s="73">
        <v>14479</v>
      </c>
      <c r="G9" s="55" t="s">
        <v>2</v>
      </c>
    </row>
    <row r="10" spans="1:7" ht="18" customHeight="1">
      <c r="A10" s="122" t="s">
        <v>193</v>
      </c>
      <c r="B10" s="71">
        <v>60785</v>
      </c>
      <c r="C10" s="50">
        <v>53274</v>
      </c>
      <c r="D10" s="120">
        <v>7511</v>
      </c>
      <c r="E10" s="73">
        <v>61740</v>
      </c>
      <c r="F10" s="73">
        <v>55378</v>
      </c>
      <c r="G10" s="73">
        <v>6362</v>
      </c>
    </row>
    <row r="11" spans="1:7" ht="27" customHeight="1">
      <c r="A11" s="124" t="s">
        <v>235</v>
      </c>
      <c r="B11" s="125">
        <f t="shared" ref="B11:G11" si="1">SUM(B13,B36,B44:B49)</f>
        <v>45424</v>
      </c>
      <c r="C11" s="57">
        <f t="shared" si="1"/>
        <v>37656</v>
      </c>
      <c r="D11" s="126">
        <f t="shared" si="1"/>
        <v>7768</v>
      </c>
      <c r="E11" s="57">
        <f t="shared" si="1"/>
        <v>46696</v>
      </c>
      <c r="F11" s="57">
        <f t="shared" si="1"/>
        <v>39315</v>
      </c>
      <c r="G11" s="57">
        <f t="shared" si="1"/>
        <v>7381</v>
      </c>
    </row>
    <row r="12" spans="1:7" ht="15" customHeight="1">
      <c r="A12" s="133" t="s">
        <v>236</v>
      </c>
      <c r="B12" s="71"/>
      <c r="C12" s="50"/>
      <c r="D12" s="120"/>
      <c r="E12" s="73"/>
      <c r="F12" s="73"/>
      <c r="G12" s="73"/>
    </row>
    <row r="13" spans="1:7" ht="15" customHeight="1">
      <c r="A13" s="128" t="s">
        <v>196</v>
      </c>
      <c r="B13" s="129">
        <f t="shared" ref="B13:G13" si="2">SUM(B14:B34)</f>
        <v>35374</v>
      </c>
      <c r="C13" s="130">
        <f t="shared" si="2"/>
        <v>29458</v>
      </c>
      <c r="D13" s="131">
        <f t="shared" si="2"/>
        <v>5916</v>
      </c>
      <c r="E13" s="132">
        <f t="shared" si="2"/>
        <v>36246</v>
      </c>
      <c r="F13" s="132">
        <f t="shared" si="2"/>
        <v>30931</v>
      </c>
      <c r="G13" s="132">
        <f t="shared" si="2"/>
        <v>5315</v>
      </c>
    </row>
    <row r="14" spans="1:7" ht="15" customHeight="1">
      <c r="A14" s="133" t="s">
        <v>199</v>
      </c>
      <c r="B14" s="71">
        <v>8479</v>
      </c>
      <c r="C14" s="50">
        <v>7324</v>
      </c>
      <c r="D14" s="120">
        <v>1155</v>
      </c>
      <c r="E14" s="73">
        <v>8417</v>
      </c>
      <c r="F14" s="73">
        <v>7496</v>
      </c>
      <c r="G14" s="73">
        <v>921</v>
      </c>
    </row>
    <row r="15" spans="1:7" ht="15" customHeight="1">
      <c r="A15" s="133" t="s">
        <v>198</v>
      </c>
      <c r="B15" s="71">
        <v>4836</v>
      </c>
      <c r="C15" s="50">
        <v>4030</v>
      </c>
      <c r="D15" s="120">
        <v>806</v>
      </c>
      <c r="E15" s="73">
        <v>5251</v>
      </c>
      <c r="F15" s="73">
        <v>4414</v>
      </c>
      <c r="G15" s="73">
        <v>837</v>
      </c>
    </row>
    <row r="16" spans="1:7" ht="15" customHeight="1">
      <c r="A16" s="133" t="s">
        <v>197</v>
      </c>
      <c r="B16" s="71">
        <v>4504</v>
      </c>
      <c r="C16" s="50">
        <v>3747</v>
      </c>
      <c r="D16" s="120">
        <v>757</v>
      </c>
      <c r="E16" s="73">
        <v>4671</v>
      </c>
      <c r="F16" s="73">
        <v>4005</v>
      </c>
      <c r="G16" s="73">
        <v>666</v>
      </c>
    </row>
    <row r="17" spans="1:7" ht="15" customHeight="1">
      <c r="A17" s="133" t="s">
        <v>204</v>
      </c>
      <c r="B17" s="71">
        <v>2435</v>
      </c>
      <c r="C17" s="50">
        <v>2120</v>
      </c>
      <c r="D17" s="120">
        <v>315</v>
      </c>
      <c r="E17" s="73">
        <v>2654</v>
      </c>
      <c r="F17" s="73">
        <v>2371</v>
      </c>
      <c r="G17" s="73">
        <v>283</v>
      </c>
    </row>
    <row r="18" spans="1:7" ht="15" customHeight="1">
      <c r="A18" s="133" t="s">
        <v>200</v>
      </c>
      <c r="B18" s="71">
        <v>2458</v>
      </c>
      <c r="C18" s="50">
        <v>2094</v>
      </c>
      <c r="D18" s="120">
        <v>364</v>
      </c>
      <c r="E18" s="73">
        <v>2607</v>
      </c>
      <c r="F18" s="73">
        <v>2221</v>
      </c>
      <c r="G18" s="73">
        <v>386</v>
      </c>
    </row>
    <row r="19" spans="1:7" ht="15" customHeight="1">
      <c r="A19" s="133" t="s">
        <v>202</v>
      </c>
      <c r="B19" s="71">
        <v>2507</v>
      </c>
      <c r="C19" s="50">
        <v>2201</v>
      </c>
      <c r="D19" s="120">
        <v>306</v>
      </c>
      <c r="E19" s="73">
        <v>2577</v>
      </c>
      <c r="F19" s="73">
        <v>2285</v>
      </c>
      <c r="G19" s="73">
        <v>292</v>
      </c>
    </row>
    <row r="20" spans="1:7" ht="15" customHeight="1">
      <c r="A20" s="133" t="s">
        <v>203</v>
      </c>
      <c r="B20" s="71">
        <v>1875</v>
      </c>
      <c r="C20" s="50">
        <v>1378</v>
      </c>
      <c r="D20" s="120">
        <v>497</v>
      </c>
      <c r="E20" s="73">
        <v>1862</v>
      </c>
      <c r="F20" s="73">
        <v>1435</v>
      </c>
      <c r="G20" s="73">
        <v>427</v>
      </c>
    </row>
    <row r="21" spans="1:7" ht="15" customHeight="1">
      <c r="A21" s="133" t="s">
        <v>201</v>
      </c>
      <c r="B21" s="71">
        <v>1027</v>
      </c>
      <c r="C21" s="50">
        <v>737</v>
      </c>
      <c r="D21" s="120">
        <v>290</v>
      </c>
      <c r="E21" s="73">
        <v>1003</v>
      </c>
      <c r="F21" s="73">
        <v>755</v>
      </c>
      <c r="G21" s="73">
        <v>248</v>
      </c>
    </row>
    <row r="22" spans="1:7" ht="15" customHeight="1">
      <c r="A22" s="133" t="s">
        <v>205</v>
      </c>
      <c r="B22" s="71">
        <v>926</v>
      </c>
      <c r="C22" s="50">
        <v>760</v>
      </c>
      <c r="D22" s="120">
        <v>166</v>
      </c>
      <c r="E22" s="73">
        <v>888</v>
      </c>
      <c r="F22" s="73">
        <v>744</v>
      </c>
      <c r="G22" s="73">
        <v>144</v>
      </c>
    </row>
    <row r="23" spans="1:7" ht="15" customHeight="1">
      <c r="A23" s="133" t="s">
        <v>237</v>
      </c>
      <c r="B23" s="71">
        <v>827</v>
      </c>
      <c r="C23" s="50">
        <v>636</v>
      </c>
      <c r="D23" s="120">
        <v>191</v>
      </c>
      <c r="E23" s="73">
        <v>703</v>
      </c>
      <c r="F23" s="73">
        <v>577</v>
      </c>
      <c r="G23" s="73">
        <v>126</v>
      </c>
    </row>
    <row r="24" spans="1:7" ht="15" customHeight="1">
      <c r="A24" s="133" t="s">
        <v>238</v>
      </c>
      <c r="B24" s="71">
        <v>638</v>
      </c>
      <c r="C24" s="50">
        <v>525</v>
      </c>
      <c r="D24" s="120">
        <v>113</v>
      </c>
      <c r="E24" s="73">
        <v>607</v>
      </c>
      <c r="F24" s="73">
        <v>531</v>
      </c>
      <c r="G24" s="73">
        <v>76</v>
      </c>
    </row>
    <row r="25" spans="1:7" ht="15" customHeight="1">
      <c r="A25" s="133" t="s">
        <v>239</v>
      </c>
      <c r="B25" s="71">
        <v>513</v>
      </c>
      <c r="C25" s="50">
        <v>389</v>
      </c>
      <c r="D25" s="120">
        <v>124</v>
      </c>
      <c r="E25" s="73">
        <v>523</v>
      </c>
      <c r="F25" s="73">
        <v>419</v>
      </c>
      <c r="G25" s="73">
        <v>104</v>
      </c>
    </row>
    <row r="26" spans="1:7" ht="15" customHeight="1">
      <c r="A26" s="133" t="s">
        <v>240</v>
      </c>
      <c r="B26" s="71">
        <v>339</v>
      </c>
      <c r="C26" s="50">
        <v>285</v>
      </c>
      <c r="D26" s="120">
        <v>54</v>
      </c>
      <c r="E26" s="73">
        <v>374</v>
      </c>
      <c r="F26" s="73">
        <v>330</v>
      </c>
      <c r="G26" s="73">
        <v>44</v>
      </c>
    </row>
    <row r="27" spans="1:7" ht="15" customHeight="1">
      <c r="A27" s="133" t="s">
        <v>241</v>
      </c>
      <c r="B27" s="71">
        <v>333</v>
      </c>
      <c r="C27" s="50">
        <v>285</v>
      </c>
      <c r="D27" s="120">
        <v>48</v>
      </c>
      <c r="E27" s="73">
        <v>346</v>
      </c>
      <c r="F27" s="73">
        <v>270</v>
      </c>
      <c r="G27" s="73">
        <v>76</v>
      </c>
    </row>
    <row r="28" spans="1:7" ht="15" customHeight="1">
      <c r="A28" s="133" t="s">
        <v>242</v>
      </c>
      <c r="B28" s="71">
        <v>203</v>
      </c>
      <c r="C28" s="50">
        <v>171</v>
      </c>
      <c r="D28" s="120">
        <v>32</v>
      </c>
      <c r="E28" s="73">
        <v>227</v>
      </c>
      <c r="F28" s="73">
        <v>206</v>
      </c>
      <c r="G28" s="73">
        <v>21</v>
      </c>
    </row>
    <row r="29" spans="1:7" ht="15" customHeight="1">
      <c r="A29" s="133" t="s">
        <v>243</v>
      </c>
      <c r="B29" s="71">
        <v>224</v>
      </c>
      <c r="C29" s="50">
        <v>200</v>
      </c>
      <c r="D29" s="120">
        <v>24</v>
      </c>
      <c r="E29" s="73">
        <v>225</v>
      </c>
      <c r="F29" s="73">
        <v>192</v>
      </c>
      <c r="G29" s="73">
        <v>33</v>
      </c>
    </row>
    <row r="30" spans="1:7" ht="15" customHeight="1">
      <c r="A30" s="133" t="s">
        <v>244</v>
      </c>
      <c r="B30" s="71">
        <v>197</v>
      </c>
      <c r="C30" s="50">
        <v>168</v>
      </c>
      <c r="D30" s="120">
        <v>29</v>
      </c>
      <c r="E30" s="73">
        <v>224</v>
      </c>
      <c r="F30" s="73">
        <v>188</v>
      </c>
      <c r="G30" s="73">
        <v>36</v>
      </c>
    </row>
    <row r="31" spans="1:7" ht="15" customHeight="1">
      <c r="A31" s="133" t="s">
        <v>245</v>
      </c>
      <c r="B31" s="71">
        <v>244</v>
      </c>
      <c r="C31" s="50">
        <v>165</v>
      </c>
      <c r="D31" s="120">
        <v>79</v>
      </c>
      <c r="E31" s="73">
        <v>224</v>
      </c>
      <c r="F31" s="73">
        <v>177</v>
      </c>
      <c r="G31" s="73">
        <v>47</v>
      </c>
    </row>
    <row r="32" spans="1:7" ht="15" customHeight="1">
      <c r="A32" s="133" t="s">
        <v>246</v>
      </c>
      <c r="B32" s="71">
        <v>215</v>
      </c>
      <c r="C32" s="50">
        <v>167</v>
      </c>
      <c r="D32" s="120">
        <v>48</v>
      </c>
      <c r="E32" s="73">
        <v>207</v>
      </c>
      <c r="F32" s="73">
        <v>174</v>
      </c>
      <c r="G32" s="73">
        <v>33</v>
      </c>
    </row>
    <row r="33" spans="1:7" ht="15" customHeight="1">
      <c r="A33" s="133" t="s">
        <v>247</v>
      </c>
      <c r="B33" s="71">
        <v>230</v>
      </c>
      <c r="C33" s="50">
        <v>179</v>
      </c>
      <c r="D33" s="120">
        <v>51</v>
      </c>
      <c r="E33" s="73">
        <v>201</v>
      </c>
      <c r="F33" s="73">
        <v>166</v>
      </c>
      <c r="G33" s="73">
        <v>35</v>
      </c>
    </row>
    <row r="34" spans="1:7" ht="15" customHeight="1">
      <c r="A34" s="133" t="s">
        <v>207</v>
      </c>
      <c r="B34" s="71">
        <v>2364</v>
      </c>
      <c r="C34" s="50">
        <v>1897</v>
      </c>
      <c r="D34" s="120">
        <v>467</v>
      </c>
      <c r="E34" s="73">
        <v>2455</v>
      </c>
      <c r="F34" s="73">
        <v>1975</v>
      </c>
      <c r="G34" s="73">
        <v>480</v>
      </c>
    </row>
    <row r="35" spans="1:7" ht="15" customHeight="1">
      <c r="A35" s="128" t="s">
        <v>208</v>
      </c>
      <c r="B35" s="129">
        <f t="shared" ref="B35:G35" si="3">SUM(B36,B44:B49)</f>
        <v>10050</v>
      </c>
      <c r="C35" s="130">
        <f t="shared" si="3"/>
        <v>8198</v>
      </c>
      <c r="D35" s="131">
        <f t="shared" si="3"/>
        <v>1852</v>
      </c>
      <c r="E35" s="132">
        <f t="shared" si="3"/>
        <v>10450</v>
      </c>
      <c r="F35" s="132">
        <f t="shared" si="3"/>
        <v>8384</v>
      </c>
      <c r="G35" s="132">
        <f t="shared" si="3"/>
        <v>2066</v>
      </c>
    </row>
    <row r="36" spans="1:7" ht="15" customHeight="1">
      <c r="A36" s="128" t="s">
        <v>209</v>
      </c>
      <c r="B36" s="129">
        <f t="shared" ref="B36:G36" si="4">SUM(B37:B43)</f>
        <v>4533</v>
      </c>
      <c r="C36" s="130">
        <f t="shared" si="4"/>
        <v>3924</v>
      </c>
      <c r="D36" s="131">
        <f t="shared" si="4"/>
        <v>609</v>
      </c>
      <c r="E36" s="132">
        <f t="shared" si="4"/>
        <v>4533</v>
      </c>
      <c r="F36" s="132">
        <f t="shared" si="4"/>
        <v>3812</v>
      </c>
      <c r="G36" s="132">
        <f t="shared" si="4"/>
        <v>721</v>
      </c>
    </row>
    <row r="37" spans="1:7" ht="15" customHeight="1">
      <c r="A37" s="133" t="s">
        <v>212</v>
      </c>
      <c r="B37" s="71">
        <v>1586</v>
      </c>
      <c r="C37" s="50">
        <v>1433</v>
      </c>
      <c r="D37" s="120">
        <v>153</v>
      </c>
      <c r="E37" s="73">
        <v>1612</v>
      </c>
      <c r="F37" s="73">
        <v>1401</v>
      </c>
      <c r="G37" s="73">
        <v>211</v>
      </c>
    </row>
    <row r="38" spans="1:7" ht="15" customHeight="1">
      <c r="A38" s="133" t="s">
        <v>248</v>
      </c>
      <c r="B38" s="71">
        <v>362</v>
      </c>
      <c r="C38" s="50">
        <v>314</v>
      </c>
      <c r="D38" s="120">
        <v>48</v>
      </c>
      <c r="E38" s="73">
        <v>348</v>
      </c>
      <c r="F38" s="73">
        <v>288</v>
      </c>
      <c r="G38" s="73">
        <v>60</v>
      </c>
    </row>
    <row r="39" spans="1:7" ht="15" customHeight="1">
      <c r="A39" s="133" t="s">
        <v>223</v>
      </c>
      <c r="B39" s="71">
        <v>206</v>
      </c>
      <c r="C39" s="50">
        <v>192</v>
      </c>
      <c r="D39" s="120">
        <v>14</v>
      </c>
      <c r="E39" s="73">
        <v>219</v>
      </c>
      <c r="F39" s="73">
        <v>200</v>
      </c>
      <c r="G39" s="73">
        <v>19</v>
      </c>
    </row>
    <row r="40" spans="1:7" ht="15" customHeight="1">
      <c r="A40" s="133" t="s">
        <v>249</v>
      </c>
      <c r="B40" s="71">
        <v>187</v>
      </c>
      <c r="C40" s="50">
        <v>165</v>
      </c>
      <c r="D40" s="120">
        <v>22</v>
      </c>
      <c r="E40" s="73">
        <v>205</v>
      </c>
      <c r="F40" s="73">
        <v>175</v>
      </c>
      <c r="G40" s="73">
        <v>30</v>
      </c>
    </row>
    <row r="41" spans="1:7" ht="15" customHeight="1">
      <c r="A41" s="133" t="s">
        <v>250</v>
      </c>
      <c r="B41" s="71">
        <v>191</v>
      </c>
      <c r="C41" s="50">
        <v>170</v>
      </c>
      <c r="D41" s="120">
        <v>21</v>
      </c>
      <c r="E41" s="73">
        <v>138</v>
      </c>
      <c r="F41" s="73">
        <v>123</v>
      </c>
      <c r="G41" s="73">
        <v>15</v>
      </c>
    </row>
    <row r="42" spans="1:7" ht="15" customHeight="1">
      <c r="A42" s="133" t="s">
        <v>224</v>
      </c>
      <c r="B42" s="71">
        <v>1466</v>
      </c>
      <c r="C42" s="50">
        <v>1233</v>
      </c>
      <c r="D42" s="120">
        <v>233</v>
      </c>
      <c r="E42" s="73">
        <v>1501</v>
      </c>
      <c r="F42" s="73">
        <v>1216</v>
      </c>
      <c r="G42" s="73">
        <v>285</v>
      </c>
    </row>
    <row r="43" spans="1:7" ht="15" customHeight="1">
      <c r="A43" s="133" t="s">
        <v>225</v>
      </c>
      <c r="B43" s="71">
        <v>535</v>
      </c>
      <c r="C43" s="50">
        <v>417</v>
      </c>
      <c r="D43" s="120">
        <v>118</v>
      </c>
      <c r="E43" s="73">
        <v>510</v>
      </c>
      <c r="F43" s="73">
        <v>409</v>
      </c>
      <c r="G43" s="73">
        <v>101</v>
      </c>
    </row>
    <row r="44" spans="1:7" ht="15" customHeight="1">
      <c r="A44" s="133" t="s">
        <v>226</v>
      </c>
      <c r="B44" s="71">
        <v>3300</v>
      </c>
      <c r="C44" s="50">
        <v>2735</v>
      </c>
      <c r="D44" s="120">
        <v>565</v>
      </c>
      <c r="E44" s="73">
        <v>3590</v>
      </c>
      <c r="F44" s="73">
        <v>2959</v>
      </c>
      <c r="G44" s="73">
        <v>631</v>
      </c>
    </row>
    <row r="45" spans="1:7" ht="15" customHeight="1">
      <c r="A45" s="133" t="s">
        <v>228</v>
      </c>
      <c r="B45" s="71">
        <v>811</v>
      </c>
      <c r="C45" s="50">
        <v>645</v>
      </c>
      <c r="D45" s="120">
        <v>166</v>
      </c>
      <c r="E45" s="73">
        <v>851</v>
      </c>
      <c r="F45" s="73">
        <v>662</v>
      </c>
      <c r="G45" s="73">
        <v>189</v>
      </c>
    </row>
    <row r="46" spans="1:7" ht="15" customHeight="1">
      <c r="A46" s="133" t="s">
        <v>229</v>
      </c>
      <c r="B46" s="71">
        <v>596</v>
      </c>
      <c r="C46" s="50">
        <v>377</v>
      </c>
      <c r="D46" s="120">
        <v>219</v>
      </c>
      <c r="E46" s="73">
        <v>596</v>
      </c>
      <c r="F46" s="73">
        <v>356</v>
      </c>
      <c r="G46" s="73">
        <v>240</v>
      </c>
    </row>
    <row r="47" spans="1:7" ht="15" customHeight="1">
      <c r="A47" s="133" t="s">
        <v>227</v>
      </c>
      <c r="B47" s="71">
        <v>325</v>
      </c>
      <c r="C47" s="50">
        <v>236</v>
      </c>
      <c r="D47" s="120">
        <v>89</v>
      </c>
      <c r="E47" s="73">
        <v>353</v>
      </c>
      <c r="F47" s="73">
        <v>256</v>
      </c>
      <c r="G47" s="73">
        <v>97</v>
      </c>
    </row>
    <row r="48" spans="1:7" ht="15" customHeight="1">
      <c r="A48" s="133" t="s">
        <v>230</v>
      </c>
      <c r="B48" s="71">
        <v>366</v>
      </c>
      <c r="C48" s="50">
        <v>193</v>
      </c>
      <c r="D48" s="120">
        <v>173</v>
      </c>
      <c r="E48" s="73">
        <v>333</v>
      </c>
      <c r="F48" s="73">
        <v>192</v>
      </c>
      <c r="G48" s="73">
        <v>141</v>
      </c>
    </row>
    <row r="49" spans="1:7" ht="15" customHeight="1">
      <c r="A49" s="134" t="s">
        <v>207</v>
      </c>
      <c r="B49" s="125">
        <v>119</v>
      </c>
      <c r="C49" s="57">
        <v>88</v>
      </c>
      <c r="D49" s="126">
        <v>31</v>
      </c>
      <c r="E49" s="57">
        <v>194</v>
      </c>
      <c r="F49" s="57">
        <v>147</v>
      </c>
      <c r="G49" s="57">
        <v>47</v>
      </c>
    </row>
    <row r="50" spans="1:7" ht="16.5" customHeight="1">
      <c r="A50" s="112" t="s">
        <v>231</v>
      </c>
      <c r="G50" s="135"/>
    </row>
    <row r="51" spans="1:7" ht="27.75" customHeight="1">
      <c r="A51" s="611" t="s">
        <v>251</v>
      </c>
      <c r="B51" s="611"/>
      <c r="C51" s="611"/>
      <c r="D51" s="611"/>
      <c r="E51" s="611"/>
      <c r="F51" s="611"/>
      <c r="G51" s="611"/>
    </row>
    <row r="52" spans="1:7">
      <c r="G52" s="135"/>
    </row>
  </sheetData>
  <mergeCells count="4">
    <mergeCell ref="A5:A6"/>
    <mergeCell ref="B5:D5"/>
    <mergeCell ref="E5:G5"/>
    <mergeCell ref="A51:G51"/>
  </mergeCells>
  <phoneticPr fontId="1"/>
  <hyperlinks>
    <hyperlink ref="A1" location="目次!A1" display="目次へもどる"/>
  </hyperlinks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3"/>
  <sheetViews>
    <sheetView zoomScale="110" zoomScaleNormal="115" zoomScaleSheetLayoutView="100" workbookViewId="0"/>
  </sheetViews>
  <sheetFormatPr defaultColWidth="8.875" defaultRowHeight="14.45" customHeight="1"/>
  <cols>
    <col min="1" max="1" width="8.125" style="274" customWidth="1"/>
    <col min="2" max="2" width="9.375" style="274" customWidth="1"/>
    <col min="3" max="3" width="10.625" style="274" customWidth="1"/>
    <col min="4" max="4" width="9.5" style="274" customWidth="1"/>
    <col min="5" max="5" width="9.625" style="274" customWidth="1"/>
    <col min="6" max="8" width="8" style="274" customWidth="1"/>
    <col min="9" max="9" width="8.625" style="274" customWidth="1"/>
    <col min="10" max="10" width="9" style="274" customWidth="1"/>
    <col min="11" max="256" width="8.875" style="274"/>
    <col min="257" max="257" width="8.125" style="274" customWidth="1"/>
    <col min="258" max="258" width="9.375" style="274" customWidth="1"/>
    <col min="259" max="259" width="10.625" style="274" customWidth="1"/>
    <col min="260" max="260" width="9.5" style="274" customWidth="1"/>
    <col min="261" max="261" width="9.625" style="274" customWidth="1"/>
    <col min="262" max="264" width="8" style="274" customWidth="1"/>
    <col min="265" max="265" width="8.625" style="274" customWidth="1"/>
    <col min="266" max="266" width="9" style="274" customWidth="1"/>
    <col min="267" max="512" width="8.875" style="274"/>
    <col min="513" max="513" width="8.125" style="274" customWidth="1"/>
    <col min="514" max="514" width="9.375" style="274" customWidth="1"/>
    <col min="515" max="515" width="10.625" style="274" customWidth="1"/>
    <col min="516" max="516" width="9.5" style="274" customWidth="1"/>
    <col min="517" max="517" width="9.625" style="274" customWidth="1"/>
    <col min="518" max="520" width="8" style="274" customWidth="1"/>
    <col min="521" max="521" width="8.625" style="274" customWidth="1"/>
    <col min="522" max="522" width="9" style="274" customWidth="1"/>
    <col min="523" max="768" width="8.875" style="274"/>
    <col min="769" max="769" width="8.125" style="274" customWidth="1"/>
    <col min="770" max="770" width="9.375" style="274" customWidth="1"/>
    <col min="771" max="771" width="10.625" style="274" customWidth="1"/>
    <col min="772" max="772" width="9.5" style="274" customWidth="1"/>
    <col min="773" max="773" width="9.625" style="274" customWidth="1"/>
    <col min="774" max="776" width="8" style="274" customWidth="1"/>
    <col min="777" max="777" width="8.625" style="274" customWidth="1"/>
    <col min="778" max="778" width="9" style="274" customWidth="1"/>
    <col min="779" max="1024" width="8.875" style="274"/>
    <col min="1025" max="1025" width="8.125" style="274" customWidth="1"/>
    <col min="1026" max="1026" width="9.375" style="274" customWidth="1"/>
    <col min="1027" max="1027" width="10.625" style="274" customWidth="1"/>
    <col min="1028" max="1028" width="9.5" style="274" customWidth="1"/>
    <col min="1029" max="1029" width="9.625" style="274" customWidth="1"/>
    <col min="1030" max="1032" width="8" style="274" customWidth="1"/>
    <col min="1033" max="1033" width="8.625" style="274" customWidth="1"/>
    <col min="1034" max="1034" width="9" style="274" customWidth="1"/>
    <col min="1035" max="1280" width="8.875" style="274"/>
    <col min="1281" max="1281" width="8.125" style="274" customWidth="1"/>
    <col min="1282" max="1282" width="9.375" style="274" customWidth="1"/>
    <col min="1283" max="1283" width="10.625" style="274" customWidth="1"/>
    <col min="1284" max="1284" width="9.5" style="274" customWidth="1"/>
    <col min="1285" max="1285" width="9.625" style="274" customWidth="1"/>
    <col min="1286" max="1288" width="8" style="274" customWidth="1"/>
    <col min="1289" max="1289" width="8.625" style="274" customWidth="1"/>
    <col min="1290" max="1290" width="9" style="274" customWidth="1"/>
    <col min="1291" max="1536" width="8.875" style="274"/>
    <col min="1537" max="1537" width="8.125" style="274" customWidth="1"/>
    <col min="1538" max="1538" width="9.375" style="274" customWidth="1"/>
    <col min="1539" max="1539" width="10.625" style="274" customWidth="1"/>
    <col min="1540" max="1540" width="9.5" style="274" customWidth="1"/>
    <col min="1541" max="1541" width="9.625" style="274" customWidth="1"/>
    <col min="1542" max="1544" width="8" style="274" customWidth="1"/>
    <col min="1545" max="1545" width="8.625" style="274" customWidth="1"/>
    <col min="1546" max="1546" width="9" style="274" customWidth="1"/>
    <col min="1547" max="1792" width="8.875" style="274"/>
    <col min="1793" max="1793" width="8.125" style="274" customWidth="1"/>
    <col min="1794" max="1794" width="9.375" style="274" customWidth="1"/>
    <col min="1795" max="1795" width="10.625" style="274" customWidth="1"/>
    <col min="1796" max="1796" width="9.5" style="274" customWidth="1"/>
    <col min="1797" max="1797" width="9.625" style="274" customWidth="1"/>
    <col min="1798" max="1800" width="8" style="274" customWidth="1"/>
    <col min="1801" max="1801" width="8.625" style="274" customWidth="1"/>
    <col min="1802" max="1802" width="9" style="274" customWidth="1"/>
    <col min="1803" max="2048" width="8.875" style="274"/>
    <col min="2049" max="2049" width="8.125" style="274" customWidth="1"/>
    <col min="2050" max="2050" width="9.375" style="274" customWidth="1"/>
    <col min="2051" max="2051" width="10.625" style="274" customWidth="1"/>
    <col min="2052" max="2052" width="9.5" style="274" customWidth="1"/>
    <col min="2053" max="2053" width="9.625" style="274" customWidth="1"/>
    <col min="2054" max="2056" width="8" style="274" customWidth="1"/>
    <col min="2057" max="2057" width="8.625" style="274" customWidth="1"/>
    <col min="2058" max="2058" width="9" style="274" customWidth="1"/>
    <col min="2059" max="2304" width="8.875" style="274"/>
    <col min="2305" max="2305" width="8.125" style="274" customWidth="1"/>
    <col min="2306" max="2306" width="9.375" style="274" customWidth="1"/>
    <col min="2307" max="2307" width="10.625" style="274" customWidth="1"/>
    <col min="2308" max="2308" width="9.5" style="274" customWidth="1"/>
    <col min="2309" max="2309" width="9.625" style="274" customWidth="1"/>
    <col min="2310" max="2312" width="8" style="274" customWidth="1"/>
    <col min="2313" max="2313" width="8.625" style="274" customWidth="1"/>
    <col min="2314" max="2314" width="9" style="274" customWidth="1"/>
    <col min="2315" max="2560" width="8.875" style="274"/>
    <col min="2561" max="2561" width="8.125" style="274" customWidth="1"/>
    <col min="2562" max="2562" width="9.375" style="274" customWidth="1"/>
    <col min="2563" max="2563" width="10.625" style="274" customWidth="1"/>
    <col min="2564" max="2564" width="9.5" style="274" customWidth="1"/>
    <col min="2565" max="2565" width="9.625" style="274" customWidth="1"/>
    <col min="2566" max="2568" width="8" style="274" customWidth="1"/>
    <col min="2569" max="2569" width="8.625" style="274" customWidth="1"/>
    <col min="2570" max="2570" width="9" style="274" customWidth="1"/>
    <col min="2571" max="2816" width="8.875" style="274"/>
    <col min="2817" max="2817" width="8.125" style="274" customWidth="1"/>
    <col min="2818" max="2818" width="9.375" style="274" customWidth="1"/>
    <col min="2819" max="2819" width="10.625" style="274" customWidth="1"/>
    <col min="2820" max="2820" width="9.5" style="274" customWidth="1"/>
    <col min="2821" max="2821" width="9.625" style="274" customWidth="1"/>
    <col min="2822" max="2824" width="8" style="274" customWidth="1"/>
    <col min="2825" max="2825" width="8.625" style="274" customWidth="1"/>
    <col min="2826" max="2826" width="9" style="274" customWidth="1"/>
    <col min="2827" max="3072" width="8.875" style="274"/>
    <col min="3073" max="3073" width="8.125" style="274" customWidth="1"/>
    <col min="3074" max="3074" width="9.375" style="274" customWidth="1"/>
    <col min="3075" max="3075" width="10.625" style="274" customWidth="1"/>
    <col min="3076" max="3076" width="9.5" style="274" customWidth="1"/>
    <col min="3077" max="3077" width="9.625" style="274" customWidth="1"/>
    <col min="3078" max="3080" width="8" style="274" customWidth="1"/>
    <col min="3081" max="3081" width="8.625" style="274" customWidth="1"/>
    <col min="3082" max="3082" width="9" style="274" customWidth="1"/>
    <col min="3083" max="3328" width="8.875" style="274"/>
    <col min="3329" max="3329" width="8.125" style="274" customWidth="1"/>
    <col min="3330" max="3330" width="9.375" style="274" customWidth="1"/>
    <col min="3331" max="3331" width="10.625" style="274" customWidth="1"/>
    <col min="3332" max="3332" width="9.5" style="274" customWidth="1"/>
    <col min="3333" max="3333" width="9.625" style="274" customWidth="1"/>
    <col min="3334" max="3336" width="8" style="274" customWidth="1"/>
    <col min="3337" max="3337" width="8.625" style="274" customWidth="1"/>
    <col min="3338" max="3338" width="9" style="274" customWidth="1"/>
    <col min="3339" max="3584" width="8.875" style="274"/>
    <col min="3585" max="3585" width="8.125" style="274" customWidth="1"/>
    <col min="3586" max="3586" width="9.375" style="274" customWidth="1"/>
    <col min="3587" max="3587" width="10.625" style="274" customWidth="1"/>
    <col min="3588" max="3588" width="9.5" style="274" customWidth="1"/>
    <col min="3589" max="3589" width="9.625" style="274" customWidth="1"/>
    <col min="3590" max="3592" width="8" style="274" customWidth="1"/>
    <col min="3593" max="3593" width="8.625" style="274" customWidth="1"/>
    <col min="3594" max="3594" width="9" style="274" customWidth="1"/>
    <col min="3595" max="3840" width="8.875" style="274"/>
    <col min="3841" max="3841" width="8.125" style="274" customWidth="1"/>
    <col min="3842" max="3842" width="9.375" style="274" customWidth="1"/>
    <col min="3843" max="3843" width="10.625" style="274" customWidth="1"/>
    <col min="3844" max="3844" width="9.5" style="274" customWidth="1"/>
    <col min="3845" max="3845" width="9.625" style="274" customWidth="1"/>
    <col min="3846" max="3848" width="8" style="274" customWidth="1"/>
    <col min="3849" max="3849" width="8.625" style="274" customWidth="1"/>
    <col min="3850" max="3850" width="9" style="274" customWidth="1"/>
    <col min="3851" max="4096" width="8.875" style="274"/>
    <col min="4097" max="4097" width="8.125" style="274" customWidth="1"/>
    <col min="4098" max="4098" width="9.375" style="274" customWidth="1"/>
    <col min="4099" max="4099" width="10.625" style="274" customWidth="1"/>
    <col min="4100" max="4100" width="9.5" style="274" customWidth="1"/>
    <col min="4101" max="4101" width="9.625" style="274" customWidth="1"/>
    <col min="4102" max="4104" width="8" style="274" customWidth="1"/>
    <col min="4105" max="4105" width="8.625" style="274" customWidth="1"/>
    <col min="4106" max="4106" width="9" style="274" customWidth="1"/>
    <col min="4107" max="4352" width="8.875" style="274"/>
    <col min="4353" max="4353" width="8.125" style="274" customWidth="1"/>
    <col min="4354" max="4354" width="9.375" style="274" customWidth="1"/>
    <col min="4355" max="4355" width="10.625" style="274" customWidth="1"/>
    <col min="4356" max="4356" width="9.5" style="274" customWidth="1"/>
    <col min="4357" max="4357" width="9.625" style="274" customWidth="1"/>
    <col min="4358" max="4360" width="8" style="274" customWidth="1"/>
    <col min="4361" max="4361" width="8.625" style="274" customWidth="1"/>
    <col min="4362" max="4362" width="9" style="274" customWidth="1"/>
    <col min="4363" max="4608" width="8.875" style="274"/>
    <col min="4609" max="4609" width="8.125" style="274" customWidth="1"/>
    <col min="4610" max="4610" width="9.375" style="274" customWidth="1"/>
    <col min="4611" max="4611" width="10.625" style="274" customWidth="1"/>
    <col min="4612" max="4612" width="9.5" style="274" customWidth="1"/>
    <col min="4613" max="4613" width="9.625" style="274" customWidth="1"/>
    <col min="4614" max="4616" width="8" style="274" customWidth="1"/>
    <col min="4617" max="4617" width="8.625" style="274" customWidth="1"/>
    <col min="4618" max="4618" width="9" style="274" customWidth="1"/>
    <col min="4619" max="4864" width="8.875" style="274"/>
    <col min="4865" max="4865" width="8.125" style="274" customWidth="1"/>
    <col min="4866" max="4866" width="9.375" style="274" customWidth="1"/>
    <col min="4867" max="4867" width="10.625" style="274" customWidth="1"/>
    <col min="4868" max="4868" width="9.5" style="274" customWidth="1"/>
    <col min="4869" max="4869" width="9.625" style="274" customWidth="1"/>
    <col min="4870" max="4872" width="8" style="274" customWidth="1"/>
    <col min="4873" max="4873" width="8.625" style="274" customWidth="1"/>
    <col min="4874" max="4874" width="9" style="274" customWidth="1"/>
    <col min="4875" max="5120" width="8.875" style="274"/>
    <col min="5121" max="5121" width="8.125" style="274" customWidth="1"/>
    <col min="5122" max="5122" width="9.375" style="274" customWidth="1"/>
    <col min="5123" max="5123" width="10.625" style="274" customWidth="1"/>
    <col min="5124" max="5124" width="9.5" style="274" customWidth="1"/>
    <col min="5125" max="5125" width="9.625" style="274" customWidth="1"/>
    <col min="5126" max="5128" width="8" style="274" customWidth="1"/>
    <col min="5129" max="5129" width="8.625" style="274" customWidth="1"/>
    <col min="5130" max="5130" width="9" style="274" customWidth="1"/>
    <col min="5131" max="5376" width="8.875" style="274"/>
    <col min="5377" max="5377" width="8.125" style="274" customWidth="1"/>
    <col min="5378" max="5378" width="9.375" style="274" customWidth="1"/>
    <col min="5379" max="5379" width="10.625" style="274" customWidth="1"/>
    <col min="5380" max="5380" width="9.5" style="274" customWidth="1"/>
    <col min="5381" max="5381" width="9.625" style="274" customWidth="1"/>
    <col min="5382" max="5384" width="8" style="274" customWidth="1"/>
    <col min="5385" max="5385" width="8.625" style="274" customWidth="1"/>
    <col min="5386" max="5386" width="9" style="274" customWidth="1"/>
    <col min="5387" max="5632" width="8.875" style="274"/>
    <col min="5633" max="5633" width="8.125" style="274" customWidth="1"/>
    <col min="5634" max="5634" width="9.375" style="274" customWidth="1"/>
    <col min="5635" max="5635" width="10.625" style="274" customWidth="1"/>
    <col min="5636" max="5636" width="9.5" style="274" customWidth="1"/>
    <col min="5637" max="5637" width="9.625" style="274" customWidth="1"/>
    <col min="5638" max="5640" width="8" style="274" customWidth="1"/>
    <col min="5641" max="5641" width="8.625" style="274" customWidth="1"/>
    <col min="5642" max="5642" width="9" style="274" customWidth="1"/>
    <col min="5643" max="5888" width="8.875" style="274"/>
    <col min="5889" max="5889" width="8.125" style="274" customWidth="1"/>
    <col min="5890" max="5890" width="9.375" style="274" customWidth="1"/>
    <col min="5891" max="5891" width="10.625" style="274" customWidth="1"/>
    <col min="5892" max="5892" width="9.5" style="274" customWidth="1"/>
    <col min="5893" max="5893" width="9.625" style="274" customWidth="1"/>
    <col min="5894" max="5896" width="8" style="274" customWidth="1"/>
    <col min="5897" max="5897" width="8.625" style="274" customWidth="1"/>
    <col min="5898" max="5898" width="9" style="274" customWidth="1"/>
    <col min="5899" max="6144" width="8.875" style="274"/>
    <col min="6145" max="6145" width="8.125" style="274" customWidth="1"/>
    <col min="6146" max="6146" width="9.375" style="274" customWidth="1"/>
    <col min="6147" max="6147" width="10.625" style="274" customWidth="1"/>
    <col min="6148" max="6148" width="9.5" style="274" customWidth="1"/>
    <col min="6149" max="6149" width="9.625" style="274" customWidth="1"/>
    <col min="6150" max="6152" width="8" style="274" customWidth="1"/>
    <col min="6153" max="6153" width="8.625" style="274" customWidth="1"/>
    <col min="6154" max="6154" width="9" style="274" customWidth="1"/>
    <col min="6155" max="6400" width="8.875" style="274"/>
    <col min="6401" max="6401" width="8.125" style="274" customWidth="1"/>
    <col min="6402" max="6402" width="9.375" style="274" customWidth="1"/>
    <col min="6403" max="6403" width="10.625" style="274" customWidth="1"/>
    <col min="6404" max="6404" width="9.5" style="274" customWidth="1"/>
    <col min="6405" max="6405" width="9.625" style="274" customWidth="1"/>
    <col min="6406" max="6408" width="8" style="274" customWidth="1"/>
    <col min="6409" max="6409" width="8.625" style="274" customWidth="1"/>
    <col min="6410" max="6410" width="9" style="274" customWidth="1"/>
    <col min="6411" max="6656" width="8.875" style="274"/>
    <col min="6657" max="6657" width="8.125" style="274" customWidth="1"/>
    <col min="6658" max="6658" width="9.375" style="274" customWidth="1"/>
    <col min="6659" max="6659" width="10.625" style="274" customWidth="1"/>
    <col min="6660" max="6660" width="9.5" style="274" customWidth="1"/>
    <col min="6661" max="6661" width="9.625" style="274" customWidth="1"/>
    <col min="6662" max="6664" width="8" style="274" customWidth="1"/>
    <col min="6665" max="6665" width="8.625" style="274" customWidth="1"/>
    <col min="6666" max="6666" width="9" style="274" customWidth="1"/>
    <col min="6667" max="6912" width="8.875" style="274"/>
    <col min="6913" max="6913" width="8.125" style="274" customWidth="1"/>
    <col min="6914" max="6914" width="9.375" style="274" customWidth="1"/>
    <col min="6915" max="6915" width="10.625" style="274" customWidth="1"/>
    <col min="6916" max="6916" width="9.5" style="274" customWidth="1"/>
    <col min="6917" max="6917" width="9.625" style="274" customWidth="1"/>
    <col min="6918" max="6920" width="8" style="274" customWidth="1"/>
    <col min="6921" max="6921" width="8.625" style="274" customWidth="1"/>
    <col min="6922" max="6922" width="9" style="274" customWidth="1"/>
    <col min="6923" max="7168" width="8.875" style="274"/>
    <col min="7169" max="7169" width="8.125" style="274" customWidth="1"/>
    <col min="7170" max="7170" width="9.375" style="274" customWidth="1"/>
    <col min="7171" max="7171" width="10.625" style="274" customWidth="1"/>
    <col min="7172" max="7172" width="9.5" style="274" customWidth="1"/>
    <col min="7173" max="7173" width="9.625" style="274" customWidth="1"/>
    <col min="7174" max="7176" width="8" style="274" customWidth="1"/>
    <col min="7177" max="7177" width="8.625" style="274" customWidth="1"/>
    <col min="7178" max="7178" width="9" style="274" customWidth="1"/>
    <col min="7179" max="7424" width="8.875" style="274"/>
    <col min="7425" max="7425" width="8.125" style="274" customWidth="1"/>
    <col min="7426" max="7426" width="9.375" style="274" customWidth="1"/>
    <col min="7427" max="7427" width="10.625" style="274" customWidth="1"/>
    <col min="7428" max="7428" width="9.5" style="274" customWidth="1"/>
    <col min="7429" max="7429" width="9.625" style="274" customWidth="1"/>
    <col min="7430" max="7432" width="8" style="274" customWidth="1"/>
    <col min="7433" max="7433" width="8.625" style="274" customWidth="1"/>
    <col min="7434" max="7434" width="9" style="274" customWidth="1"/>
    <col min="7435" max="7680" width="8.875" style="274"/>
    <col min="7681" max="7681" width="8.125" style="274" customWidth="1"/>
    <col min="7682" max="7682" width="9.375" style="274" customWidth="1"/>
    <col min="7683" max="7683" width="10.625" style="274" customWidth="1"/>
    <col min="7684" max="7684" width="9.5" style="274" customWidth="1"/>
    <col min="7685" max="7685" width="9.625" style="274" customWidth="1"/>
    <col min="7686" max="7688" width="8" style="274" customWidth="1"/>
    <col min="7689" max="7689" width="8.625" style="274" customWidth="1"/>
    <col min="7690" max="7690" width="9" style="274" customWidth="1"/>
    <col min="7691" max="7936" width="8.875" style="274"/>
    <col min="7937" max="7937" width="8.125" style="274" customWidth="1"/>
    <col min="7938" max="7938" width="9.375" style="274" customWidth="1"/>
    <col min="7939" max="7939" width="10.625" style="274" customWidth="1"/>
    <col min="7940" max="7940" width="9.5" style="274" customWidth="1"/>
    <col min="7941" max="7941" width="9.625" style="274" customWidth="1"/>
    <col min="7942" max="7944" width="8" style="274" customWidth="1"/>
    <col min="7945" max="7945" width="8.625" style="274" customWidth="1"/>
    <col min="7946" max="7946" width="9" style="274" customWidth="1"/>
    <col min="7947" max="8192" width="8.875" style="274"/>
    <col min="8193" max="8193" width="8.125" style="274" customWidth="1"/>
    <col min="8194" max="8194" width="9.375" style="274" customWidth="1"/>
    <col min="8195" max="8195" width="10.625" style="274" customWidth="1"/>
    <col min="8196" max="8196" width="9.5" style="274" customWidth="1"/>
    <col min="8197" max="8197" width="9.625" style="274" customWidth="1"/>
    <col min="8198" max="8200" width="8" style="274" customWidth="1"/>
    <col min="8201" max="8201" width="8.625" style="274" customWidth="1"/>
    <col min="8202" max="8202" width="9" style="274" customWidth="1"/>
    <col min="8203" max="8448" width="8.875" style="274"/>
    <col min="8449" max="8449" width="8.125" style="274" customWidth="1"/>
    <col min="8450" max="8450" width="9.375" style="274" customWidth="1"/>
    <col min="8451" max="8451" width="10.625" style="274" customWidth="1"/>
    <col min="8452" max="8452" width="9.5" style="274" customWidth="1"/>
    <col min="8453" max="8453" width="9.625" style="274" customWidth="1"/>
    <col min="8454" max="8456" width="8" style="274" customWidth="1"/>
    <col min="8457" max="8457" width="8.625" style="274" customWidth="1"/>
    <col min="8458" max="8458" width="9" style="274" customWidth="1"/>
    <col min="8459" max="8704" width="8.875" style="274"/>
    <col min="8705" max="8705" width="8.125" style="274" customWidth="1"/>
    <col min="8706" max="8706" width="9.375" style="274" customWidth="1"/>
    <col min="8707" max="8707" width="10.625" style="274" customWidth="1"/>
    <col min="8708" max="8708" width="9.5" style="274" customWidth="1"/>
    <col min="8709" max="8709" width="9.625" style="274" customWidth="1"/>
    <col min="8710" max="8712" width="8" style="274" customWidth="1"/>
    <col min="8713" max="8713" width="8.625" style="274" customWidth="1"/>
    <col min="8714" max="8714" width="9" style="274" customWidth="1"/>
    <col min="8715" max="8960" width="8.875" style="274"/>
    <col min="8961" max="8961" width="8.125" style="274" customWidth="1"/>
    <col min="8962" max="8962" width="9.375" style="274" customWidth="1"/>
    <col min="8963" max="8963" width="10.625" style="274" customWidth="1"/>
    <col min="8964" max="8964" width="9.5" style="274" customWidth="1"/>
    <col min="8965" max="8965" width="9.625" style="274" customWidth="1"/>
    <col min="8966" max="8968" width="8" style="274" customWidth="1"/>
    <col min="8969" max="8969" width="8.625" style="274" customWidth="1"/>
    <col min="8970" max="8970" width="9" style="274" customWidth="1"/>
    <col min="8971" max="9216" width="8.875" style="274"/>
    <col min="9217" max="9217" width="8.125" style="274" customWidth="1"/>
    <col min="9218" max="9218" width="9.375" style="274" customWidth="1"/>
    <col min="9219" max="9219" width="10.625" style="274" customWidth="1"/>
    <col min="9220" max="9220" width="9.5" style="274" customWidth="1"/>
    <col min="9221" max="9221" width="9.625" style="274" customWidth="1"/>
    <col min="9222" max="9224" width="8" style="274" customWidth="1"/>
    <col min="9225" max="9225" width="8.625" style="274" customWidth="1"/>
    <col min="9226" max="9226" width="9" style="274" customWidth="1"/>
    <col min="9227" max="9472" width="8.875" style="274"/>
    <col min="9473" max="9473" width="8.125" style="274" customWidth="1"/>
    <col min="9474" max="9474" width="9.375" style="274" customWidth="1"/>
    <col min="9475" max="9475" width="10.625" style="274" customWidth="1"/>
    <col min="9476" max="9476" width="9.5" style="274" customWidth="1"/>
    <col min="9477" max="9477" width="9.625" style="274" customWidth="1"/>
    <col min="9478" max="9480" width="8" style="274" customWidth="1"/>
    <col min="9481" max="9481" width="8.625" style="274" customWidth="1"/>
    <col min="9482" max="9482" width="9" style="274" customWidth="1"/>
    <col min="9483" max="9728" width="8.875" style="274"/>
    <col min="9729" max="9729" width="8.125" style="274" customWidth="1"/>
    <col min="9730" max="9730" width="9.375" style="274" customWidth="1"/>
    <col min="9731" max="9731" width="10.625" style="274" customWidth="1"/>
    <col min="9732" max="9732" width="9.5" style="274" customWidth="1"/>
    <col min="9733" max="9733" width="9.625" style="274" customWidth="1"/>
    <col min="9734" max="9736" width="8" style="274" customWidth="1"/>
    <col min="9737" max="9737" width="8.625" style="274" customWidth="1"/>
    <col min="9738" max="9738" width="9" style="274" customWidth="1"/>
    <col min="9739" max="9984" width="8.875" style="274"/>
    <col min="9985" max="9985" width="8.125" style="274" customWidth="1"/>
    <col min="9986" max="9986" width="9.375" style="274" customWidth="1"/>
    <col min="9987" max="9987" width="10.625" style="274" customWidth="1"/>
    <col min="9988" max="9988" width="9.5" style="274" customWidth="1"/>
    <col min="9989" max="9989" width="9.625" style="274" customWidth="1"/>
    <col min="9990" max="9992" width="8" style="274" customWidth="1"/>
    <col min="9993" max="9993" width="8.625" style="274" customWidth="1"/>
    <col min="9994" max="9994" width="9" style="274" customWidth="1"/>
    <col min="9995" max="10240" width="8.875" style="274"/>
    <col min="10241" max="10241" width="8.125" style="274" customWidth="1"/>
    <col min="10242" max="10242" width="9.375" style="274" customWidth="1"/>
    <col min="10243" max="10243" width="10.625" style="274" customWidth="1"/>
    <col min="10244" max="10244" width="9.5" style="274" customWidth="1"/>
    <col min="10245" max="10245" width="9.625" style="274" customWidth="1"/>
    <col min="10246" max="10248" width="8" style="274" customWidth="1"/>
    <col min="10249" max="10249" width="8.625" style="274" customWidth="1"/>
    <col min="10250" max="10250" width="9" style="274" customWidth="1"/>
    <col min="10251" max="10496" width="8.875" style="274"/>
    <col min="10497" max="10497" width="8.125" style="274" customWidth="1"/>
    <col min="10498" max="10498" width="9.375" style="274" customWidth="1"/>
    <col min="10499" max="10499" width="10.625" style="274" customWidth="1"/>
    <col min="10500" max="10500" width="9.5" style="274" customWidth="1"/>
    <col min="10501" max="10501" width="9.625" style="274" customWidth="1"/>
    <col min="10502" max="10504" width="8" style="274" customWidth="1"/>
    <col min="10505" max="10505" width="8.625" style="274" customWidth="1"/>
    <col min="10506" max="10506" width="9" style="274" customWidth="1"/>
    <col min="10507" max="10752" width="8.875" style="274"/>
    <col min="10753" max="10753" width="8.125" style="274" customWidth="1"/>
    <col min="10754" max="10754" width="9.375" style="274" customWidth="1"/>
    <col min="10755" max="10755" width="10.625" style="274" customWidth="1"/>
    <col min="10756" max="10756" width="9.5" style="274" customWidth="1"/>
    <col min="10757" max="10757" width="9.625" style="274" customWidth="1"/>
    <col min="10758" max="10760" width="8" style="274" customWidth="1"/>
    <col min="10761" max="10761" width="8.625" style="274" customWidth="1"/>
    <col min="10762" max="10762" width="9" style="274" customWidth="1"/>
    <col min="10763" max="11008" width="8.875" style="274"/>
    <col min="11009" max="11009" width="8.125" style="274" customWidth="1"/>
    <col min="11010" max="11010" width="9.375" style="274" customWidth="1"/>
    <col min="11011" max="11011" width="10.625" style="274" customWidth="1"/>
    <col min="11012" max="11012" width="9.5" style="274" customWidth="1"/>
    <col min="11013" max="11013" width="9.625" style="274" customWidth="1"/>
    <col min="11014" max="11016" width="8" style="274" customWidth="1"/>
    <col min="11017" max="11017" width="8.625" style="274" customWidth="1"/>
    <col min="11018" max="11018" width="9" style="274" customWidth="1"/>
    <col min="11019" max="11264" width="8.875" style="274"/>
    <col min="11265" max="11265" width="8.125" style="274" customWidth="1"/>
    <col min="11266" max="11266" width="9.375" style="274" customWidth="1"/>
    <col min="11267" max="11267" width="10.625" style="274" customWidth="1"/>
    <col min="11268" max="11268" width="9.5" style="274" customWidth="1"/>
    <col min="11269" max="11269" width="9.625" style="274" customWidth="1"/>
    <col min="11270" max="11272" width="8" style="274" customWidth="1"/>
    <col min="11273" max="11273" width="8.625" style="274" customWidth="1"/>
    <col min="11274" max="11274" width="9" style="274" customWidth="1"/>
    <col min="11275" max="11520" width="8.875" style="274"/>
    <col min="11521" max="11521" width="8.125" style="274" customWidth="1"/>
    <col min="11522" max="11522" width="9.375" style="274" customWidth="1"/>
    <col min="11523" max="11523" width="10.625" style="274" customWidth="1"/>
    <col min="11524" max="11524" width="9.5" style="274" customWidth="1"/>
    <col min="11525" max="11525" width="9.625" style="274" customWidth="1"/>
    <col min="11526" max="11528" width="8" style="274" customWidth="1"/>
    <col min="11529" max="11529" width="8.625" style="274" customWidth="1"/>
    <col min="11530" max="11530" width="9" style="274" customWidth="1"/>
    <col min="11531" max="11776" width="8.875" style="274"/>
    <col min="11777" max="11777" width="8.125" style="274" customWidth="1"/>
    <col min="11778" max="11778" width="9.375" style="274" customWidth="1"/>
    <col min="11779" max="11779" width="10.625" style="274" customWidth="1"/>
    <col min="11780" max="11780" width="9.5" style="274" customWidth="1"/>
    <col min="11781" max="11781" width="9.625" style="274" customWidth="1"/>
    <col min="11782" max="11784" width="8" style="274" customWidth="1"/>
    <col min="11785" max="11785" width="8.625" style="274" customWidth="1"/>
    <col min="11786" max="11786" width="9" style="274" customWidth="1"/>
    <col min="11787" max="12032" width="8.875" style="274"/>
    <col min="12033" max="12033" width="8.125" style="274" customWidth="1"/>
    <col min="12034" max="12034" width="9.375" style="274" customWidth="1"/>
    <col min="12035" max="12035" width="10.625" style="274" customWidth="1"/>
    <col min="12036" max="12036" width="9.5" style="274" customWidth="1"/>
    <col min="12037" max="12037" width="9.625" style="274" customWidth="1"/>
    <col min="12038" max="12040" width="8" style="274" customWidth="1"/>
    <col min="12041" max="12041" width="8.625" style="274" customWidth="1"/>
    <col min="12042" max="12042" width="9" style="274" customWidth="1"/>
    <col min="12043" max="12288" width="8.875" style="274"/>
    <col min="12289" max="12289" width="8.125" style="274" customWidth="1"/>
    <col min="12290" max="12290" width="9.375" style="274" customWidth="1"/>
    <col min="12291" max="12291" width="10.625" style="274" customWidth="1"/>
    <col min="12292" max="12292" width="9.5" style="274" customWidth="1"/>
    <col min="12293" max="12293" width="9.625" style="274" customWidth="1"/>
    <col min="12294" max="12296" width="8" style="274" customWidth="1"/>
    <col min="12297" max="12297" width="8.625" style="274" customWidth="1"/>
    <col min="12298" max="12298" width="9" style="274" customWidth="1"/>
    <col min="12299" max="12544" width="8.875" style="274"/>
    <col min="12545" max="12545" width="8.125" style="274" customWidth="1"/>
    <col min="12546" max="12546" width="9.375" style="274" customWidth="1"/>
    <col min="12547" max="12547" width="10.625" style="274" customWidth="1"/>
    <col min="12548" max="12548" width="9.5" style="274" customWidth="1"/>
    <col min="12549" max="12549" width="9.625" style="274" customWidth="1"/>
    <col min="12550" max="12552" width="8" style="274" customWidth="1"/>
    <col min="12553" max="12553" width="8.625" style="274" customWidth="1"/>
    <col min="12554" max="12554" width="9" style="274" customWidth="1"/>
    <col min="12555" max="12800" width="8.875" style="274"/>
    <col min="12801" max="12801" width="8.125" style="274" customWidth="1"/>
    <col min="12802" max="12802" width="9.375" style="274" customWidth="1"/>
    <col min="12803" max="12803" width="10.625" style="274" customWidth="1"/>
    <col min="12804" max="12804" width="9.5" style="274" customWidth="1"/>
    <col min="12805" max="12805" width="9.625" style="274" customWidth="1"/>
    <col min="12806" max="12808" width="8" style="274" customWidth="1"/>
    <col min="12809" max="12809" width="8.625" style="274" customWidth="1"/>
    <col min="12810" max="12810" width="9" style="274" customWidth="1"/>
    <col min="12811" max="13056" width="8.875" style="274"/>
    <col min="13057" max="13057" width="8.125" style="274" customWidth="1"/>
    <col min="13058" max="13058" width="9.375" style="274" customWidth="1"/>
    <col min="13059" max="13059" width="10.625" style="274" customWidth="1"/>
    <col min="13060" max="13060" width="9.5" style="274" customWidth="1"/>
    <col min="13061" max="13061" width="9.625" style="274" customWidth="1"/>
    <col min="13062" max="13064" width="8" style="274" customWidth="1"/>
    <col min="13065" max="13065" width="8.625" style="274" customWidth="1"/>
    <col min="13066" max="13066" width="9" style="274" customWidth="1"/>
    <col min="13067" max="13312" width="8.875" style="274"/>
    <col min="13313" max="13313" width="8.125" style="274" customWidth="1"/>
    <col min="13314" max="13314" width="9.375" style="274" customWidth="1"/>
    <col min="13315" max="13315" width="10.625" style="274" customWidth="1"/>
    <col min="13316" max="13316" width="9.5" style="274" customWidth="1"/>
    <col min="13317" max="13317" width="9.625" style="274" customWidth="1"/>
    <col min="13318" max="13320" width="8" style="274" customWidth="1"/>
    <col min="13321" max="13321" width="8.625" style="274" customWidth="1"/>
    <col min="13322" max="13322" width="9" style="274" customWidth="1"/>
    <col min="13323" max="13568" width="8.875" style="274"/>
    <col min="13569" max="13569" width="8.125" style="274" customWidth="1"/>
    <col min="13570" max="13570" width="9.375" style="274" customWidth="1"/>
    <col min="13571" max="13571" width="10.625" style="274" customWidth="1"/>
    <col min="13572" max="13572" width="9.5" style="274" customWidth="1"/>
    <col min="13573" max="13573" width="9.625" style="274" customWidth="1"/>
    <col min="13574" max="13576" width="8" style="274" customWidth="1"/>
    <col min="13577" max="13577" width="8.625" style="274" customWidth="1"/>
    <col min="13578" max="13578" width="9" style="274" customWidth="1"/>
    <col min="13579" max="13824" width="8.875" style="274"/>
    <col min="13825" max="13825" width="8.125" style="274" customWidth="1"/>
    <col min="13826" max="13826" width="9.375" style="274" customWidth="1"/>
    <col min="13827" max="13827" width="10.625" style="274" customWidth="1"/>
    <col min="13828" max="13828" width="9.5" style="274" customWidth="1"/>
    <col min="13829" max="13829" width="9.625" style="274" customWidth="1"/>
    <col min="13830" max="13832" width="8" style="274" customWidth="1"/>
    <col min="13833" max="13833" width="8.625" style="274" customWidth="1"/>
    <col min="13834" max="13834" width="9" style="274" customWidth="1"/>
    <col min="13835" max="14080" width="8.875" style="274"/>
    <col min="14081" max="14081" width="8.125" style="274" customWidth="1"/>
    <col min="14082" max="14082" width="9.375" style="274" customWidth="1"/>
    <col min="14083" max="14083" width="10.625" style="274" customWidth="1"/>
    <col min="14084" max="14084" width="9.5" style="274" customWidth="1"/>
    <col min="14085" max="14085" width="9.625" style="274" customWidth="1"/>
    <col min="14086" max="14088" width="8" style="274" customWidth="1"/>
    <col min="14089" max="14089" width="8.625" style="274" customWidth="1"/>
    <col min="14090" max="14090" width="9" style="274" customWidth="1"/>
    <col min="14091" max="14336" width="8.875" style="274"/>
    <col min="14337" max="14337" width="8.125" style="274" customWidth="1"/>
    <col min="14338" max="14338" width="9.375" style="274" customWidth="1"/>
    <col min="14339" max="14339" width="10.625" style="274" customWidth="1"/>
    <col min="14340" max="14340" width="9.5" style="274" customWidth="1"/>
    <col min="14341" max="14341" width="9.625" style="274" customWidth="1"/>
    <col min="14342" max="14344" width="8" style="274" customWidth="1"/>
    <col min="14345" max="14345" width="8.625" style="274" customWidth="1"/>
    <col min="14346" max="14346" width="9" style="274" customWidth="1"/>
    <col min="14347" max="14592" width="8.875" style="274"/>
    <col min="14593" max="14593" width="8.125" style="274" customWidth="1"/>
    <col min="14594" max="14594" width="9.375" style="274" customWidth="1"/>
    <col min="14595" max="14595" width="10.625" style="274" customWidth="1"/>
    <col min="14596" max="14596" width="9.5" style="274" customWidth="1"/>
    <col min="14597" max="14597" width="9.625" style="274" customWidth="1"/>
    <col min="14598" max="14600" width="8" style="274" customWidth="1"/>
    <col min="14601" max="14601" width="8.625" style="274" customWidth="1"/>
    <col min="14602" max="14602" width="9" style="274" customWidth="1"/>
    <col min="14603" max="14848" width="8.875" style="274"/>
    <col min="14849" max="14849" width="8.125" style="274" customWidth="1"/>
    <col min="14850" max="14850" width="9.375" style="274" customWidth="1"/>
    <col min="14851" max="14851" width="10.625" style="274" customWidth="1"/>
    <col min="14852" max="14852" width="9.5" style="274" customWidth="1"/>
    <col min="14853" max="14853" width="9.625" style="274" customWidth="1"/>
    <col min="14854" max="14856" width="8" style="274" customWidth="1"/>
    <col min="14857" max="14857" width="8.625" style="274" customWidth="1"/>
    <col min="14858" max="14858" width="9" style="274" customWidth="1"/>
    <col min="14859" max="15104" width="8.875" style="274"/>
    <col min="15105" max="15105" width="8.125" style="274" customWidth="1"/>
    <col min="15106" max="15106" width="9.375" style="274" customWidth="1"/>
    <col min="15107" max="15107" width="10.625" style="274" customWidth="1"/>
    <col min="15108" max="15108" width="9.5" style="274" customWidth="1"/>
    <col min="15109" max="15109" width="9.625" style="274" customWidth="1"/>
    <col min="15110" max="15112" width="8" style="274" customWidth="1"/>
    <col min="15113" max="15113" width="8.625" style="274" customWidth="1"/>
    <col min="15114" max="15114" width="9" style="274" customWidth="1"/>
    <col min="15115" max="15360" width="8.875" style="274"/>
    <col min="15361" max="15361" width="8.125" style="274" customWidth="1"/>
    <col min="15362" max="15362" width="9.375" style="274" customWidth="1"/>
    <col min="15363" max="15363" width="10.625" style="274" customWidth="1"/>
    <col min="15364" max="15364" width="9.5" style="274" customWidth="1"/>
    <col min="15365" max="15365" width="9.625" style="274" customWidth="1"/>
    <col min="15366" max="15368" width="8" style="274" customWidth="1"/>
    <col min="15369" max="15369" width="8.625" style="274" customWidth="1"/>
    <col min="15370" max="15370" width="9" style="274" customWidth="1"/>
    <col min="15371" max="15616" width="8.875" style="274"/>
    <col min="15617" max="15617" width="8.125" style="274" customWidth="1"/>
    <col min="15618" max="15618" width="9.375" style="274" customWidth="1"/>
    <col min="15619" max="15619" width="10.625" style="274" customWidth="1"/>
    <col min="15620" max="15620" width="9.5" style="274" customWidth="1"/>
    <col min="15621" max="15621" width="9.625" style="274" customWidth="1"/>
    <col min="15622" max="15624" width="8" style="274" customWidth="1"/>
    <col min="15625" max="15625" width="8.625" style="274" customWidth="1"/>
    <col min="15626" max="15626" width="9" style="274" customWidth="1"/>
    <col min="15627" max="15872" width="8.875" style="274"/>
    <col min="15873" max="15873" width="8.125" style="274" customWidth="1"/>
    <col min="15874" max="15874" width="9.375" style="274" customWidth="1"/>
    <col min="15875" max="15875" width="10.625" style="274" customWidth="1"/>
    <col min="15876" max="15876" width="9.5" style="274" customWidth="1"/>
    <col min="15877" max="15877" width="9.625" style="274" customWidth="1"/>
    <col min="15878" max="15880" width="8" style="274" customWidth="1"/>
    <col min="15881" max="15881" width="8.625" style="274" customWidth="1"/>
    <col min="15882" max="15882" width="9" style="274" customWidth="1"/>
    <col min="15883" max="16128" width="8.875" style="274"/>
    <col min="16129" max="16129" width="8.125" style="274" customWidth="1"/>
    <col min="16130" max="16130" width="9.375" style="274" customWidth="1"/>
    <col min="16131" max="16131" width="10.625" style="274" customWidth="1"/>
    <col min="16132" max="16132" width="9.5" style="274" customWidth="1"/>
    <col min="16133" max="16133" width="9.625" style="274" customWidth="1"/>
    <col min="16134" max="16136" width="8" style="274" customWidth="1"/>
    <col min="16137" max="16137" width="8.625" style="274" customWidth="1"/>
    <col min="16138" max="16138" width="9" style="274" customWidth="1"/>
    <col min="16139" max="16384" width="8.875" style="274"/>
  </cols>
  <sheetData>
    <row r="1" spans="1:11" ht="14.45" customHeight="1">
      <c r="A1" s="557" t="s">
        <v>1</v>
      </c>
      <c r="K1" s="275"/>
    </row>
    <row r="3" spans="1:11" ht="24" customHeight="1">
      <c r="A3" s="564" t="s">
        <v>394</v>
      </c>
      <c r="B3" s="564"/>
      <c r="C3" s="564"/>
      <c r="D3" s="564"/>
      <c r="E3" s="564"/>
      <c r="F3" s="564"/>
      <c r="G3" s="564"/>
      <c r="H3" s="564"/>
      <c r="I3" s="564"/>
      <c r="J3" s="564"/>
    </row>
    <row r="4" spans="1:11" ht="14.45" customHeight="1">
      <c r="A4" s="276" t="s">
        <v>395</v>
      </c>
      <c r="J4" s="277"/>
    </row>
    <row r="5" spans="1:11" s="282" customFormat="1" ht="13.5">
      <c r="A5" s="278" t="s">
        <v>155</v>
      </c>
      <c r="B5" s="565" t="s">
        <v>396</v>
      </c>
      <c r="C5" s="567" t="s">
        <v>397</v>
      </c>
      <c r="D5" s="568"/>
      <c r="E5" s="568"/>
      <c r="F5" s="568"/>
      <c r="G5" s="279" t="s">
        <v>398</v>
      </c>
      <c r="H5" s="280" t="s">
        <v>399</v>
      </c>
      <c r="I5" s="280" t="s">
        <v>400</v>
      </c>
      <c r="J5" s="281" t="s">
        <v>401</v>
      </c>
    </row>
    <row r="6" spans="1:11" s="282" customFormat="1" ht="12">
      <c r="A6" s="283" t="s">
        <v>402</v>
      </c>
      <c r="B6" s="566"/>
      <c r="C6" s="284" t="s">
        <v>403</v>
      </c>
      <c r="D6" s="284" t="s">
        <v>404</v>
      </c>
      <c r="E6" s="284" t="s">
        <v>405</v>
      </c>
      <c r="F6" s="284" t="s">
        <v>406</v>
      </c>
      <c r="G6" s="285" t="s">
        <v>407</v>
      </c>
      <c r="H6" s="285" t="s">
        <v>408</v>
      </c>
      <c r="I6" s="285" t="s">
        <v>409</v>
      </c>
      <c r="J6" s="286" t="s">
        <v>410</v>
      </c>
    </row>
    <row r="7" spans="1:11" s="294" customFormat="1" ht="12.75" customHeight="1">
      <c r="A7" s="287" t="s">
        <v>411</v>
      </c>
      <c r="B7" s="288">
        <v>8193</v>
      </c>
      <c r="C7" s="289">
        <v>47480</v>
      </c>
      <c r="D7" s="289">
        <v>23489</v>
      </c>
      <c r="E7" s="289">
        <f t="shared" ref="E7:E46" si="0">+C7-D7</f>
        <v>23991</v>
      </c>
      <c r="F7" s="290">
        <v>505</v>
      </c>
      <c r="G7" s="291">
        <v>1.1000000000000001</v>
      </c>
      <c r="H7" s="292">
        <v>60.39</v>
      </c>
      <c r="I7" s="289">
        <f>C7/H7</f>
        <v>786.22288458354035</v>
      </c>
      <c r="J7" s="293">
        <f t="shared" ref="J7:J61" si="1">+C7/B7</f>
        <v>5.7951910167215912</v>
      </c>
    </row>
    <row r="8" spans="1:11" s="294" customFormat="1" ht="12.75" customHeight="1">
      <c r="A8" s="287">
        <v>33</v>
      </c>
      <c r="B8" s="288">
        <v>8342</v>
      </c>
      <c r="C8" s="289">
        <v>48048</v>
      </c>
      <c r="D8" s="289">
        <v>23781</v>
      </c>
      <c r="E8" s="289">
        <f t="shared" si="0"/>
        <v>24267</v>
      </c>
      <c r="F8" s="289">
        <f>SUM(C8-C7)</f>
        <v>568</v>
      </c>
      <c r="G8" s="295">
        <f>F8/C7*100</f>
        <v>1.1962931760741364</v>
      </c>
      <c r="H8" s="292">
        <v>60.39</v>
      </c>
      <c r="I8" s="289">
        <f>C8/H8</f>
        <v>795.62841530054641</v>
      </c>
      <c r="J8" s="293">
        <f t="shared" si="1"/>
        <v>5.759769839367058</v>
      </c>
    </row>
    <row r="9" spans="1:11" s="294" customFormat="1" ht="12.75" customHeight="1">
      <c r="A9" s="287">
        <v>34</v>
      </c>
      <c r="B9" s="288">
        <v>8529</v>
      </c>
      <c r="C9" s="289">
        <v>48800</v>
      </c>
      <c r="D9" s="289">
        <v>24154</v>
      </c>
      <c r="E9" s="289">
        <f t="shared" si="0"/>
        <v>24646</v>
      </c>
      <c r="F9" s="289">
        <f t="shared" ref="F9:F49" si="2">SUM(C9-C8)</f>
        <v>752</v>
      </c>
      <c r="G9" s="295">
        <f>F9/C8*100</f>
        <v>1.5651015651015652</v>
      </c>
      <c r="H9" s="292">
        <v>57.94</v>
      </c>
      <c r="I9" s="289">
        <f t="shared" ref="I9:I52" si="3">+C9/H9</f>
        <v>842.25060407317915</v>
      </c>
      <c r="J9" s="293">
        <f t="shared" si="1"/>
        <v>5.7216555281979131</v>
      </c>
    </row>
    <row r="10" spans="1:11" s="294" customFormat="1" ht="12.75" customHeight="1">
      <c r="A10" s="287">
        <v>35</v>
      </c>
      <c r="B10" s="288">
        <v>8764</v>
      </c>
      <c r="C10" s="289">
        <v>49460</v>
      </c>
      <c r="D10" s="289">
        <v>24477</v>
      </c>
      <c r="E10" s="289">
        <f t="shared" si="0"/>
        <v>24983</v>
      </c>
      <c r="F10" s="289">
        <f t="shared" si="2"/>
        <v>660</v>
      </c>
      <c r="G10" s="295">
        <f t="shared" ref="G10:G61" si="4">F10/C9*100</f>
        <v>1.3524590163934427</v>
      </c>
      <c r="H10" s="292">
        <v>59.76</v>
      </c>
      <c r="I10" s="289">
        <f t="shared" si="3"/>
        <v>827.6439089692102</v>
      </c>
      <c r="J10" s="293">
        <f t="shared" si="1"/>
        <v>5.6435417617526245</v>
      </c>
    </row>
    <row r="11" spans="1:11" s="294" customFormat="1" ht="12.75" customHeight="1">
      <c r="A11" s="287">
        <v>36</v>
      </c>
      <c r="B11" s="288">
        <v>9240</v>
      </c>
      <c r="C11" s="289">
        <v>50793</v>
      </c>
      <c r="D11" s="289">
        <v>25179</v>
      </c>
      <c r="E11" s="289">
        <f t="shared" si="0"/>
        <v>25614</v>
      </c>
      <c r="F11" s="289">
        <f t="shared" si="2"/>
        <v>1333</v>
      </c>
      <c r="G11" s="295">
        <f t="shared" si="4"/>
        <v>2.6951071572988274</v>
      </c>
      <c r="H11" s="292">
        <v>59.76</v>
      </c>
      <c r="I11" s="289">
        <f t="shared" si="3"/>
        <v>849.94979919678713</v>
      </c>
      <c r="J11" s="293">
        <f t="shared" si="1"/>
        <v>5.4970779220779225</v>
      </c>
    </row>
    <row r="12" spans="1:11" s="294" customFormat="1" ht="12.75" customHeight="1">
      <c r="A12" s="287">
        <v>37</v>
      </c>
      <c r="B12" s="288">
        <v>9833</v>
      </c>
      <c r="C12" s="289">
        <v>52285</v>
      </c>
      <c r="D12" s="289">
        <v>25940</v>
      </c>
      <c r="E12" s="289">
        <f t="shared" si="0"/>
        <v>26345</v>
      </c>
      <c r="F12" s="289">
        <f t="shared" si="2"/>
        <v>1492</v>
      </c>
      <c r="G12" s="295">
        <f t="shared" si="4"/>
        <v>2.9374126355993937</v>
      </c>
      <c r="H12" s="292">
        <v>59.74</v>
      </c>
      <c r="I12" s="289">
        <f t="shared" si="3"/>
        <v>875.20924004017411</v>
      </c>
      <c r="J12" s="293">
        <f t="shared" si="1"/>
        <v>5.3172988914878472</v>
      </c>
    </row>
    <row r="13" spans="1:11" s="294" customFormat="1" ht="12.75" customHeight="1">
      <c r="A13" s="287">
        <v>38</v>
      </c>
      <c r="B13" s="288">
        <v>10866</v>
      </c>
      <c r="C13" s="289">
        <v>55648</v>
      </c>
      <c r="D13" s="289">
        <v>27713</v>
      </c>
      <c r="E13" s="289">
        <f t="shared" si="0"/>
        <v>27935</v>
      </c>
      <c r="F13" s="289">
        <f t="shared" si="2"/>
        <v>3363</v>
      </c>
      <c r="G13" s="295">
        <f t="shared" si="4"/>
        <v>6.4320550827197094</v>
      </c>
      <c r="H13" s="292">
        <v>59.73</v>
      </c>
      <c r="I13" s="289">
        <f t="shared" si="3"/>
        <v>931.65913276410515</v>
      </c>
      <c r="J13" s="293">
        <f t="shared" si="1"/>
        <v>5.1212957850174856</v>
      </c>
    </row>
    <row r="14" spans="1:11" s="294" customFormat="1" ht="12.75" customHeight="1">
      <c r="A14" s="287">
        <v>39</v>
      </c>
      <c r="B14" s="288">
        <v>12923</v>
      </c>
      <c r="C14" s="289">
        <v>62637</v>
      </c>
      <c r="D14" s="289">
        <v>31534</v>
      </c>
      <c r="E14" s="289">
        <f t="shared" si="0"/>
        <v>31103</v>
      </c>
      <c r="F14" s="289">
        <f t="shared" si="2"/>
        <v>6989</v>
      </c>
      <c r="G14" s="295">
        <f t="shared" si="4"/>
        <v>12.559301322599195</v>
      </c>
      <c r="H14" s="292">
        <v>59.73</v>
      </c>
      <c r="I14" s="289">
        <f t="shared" si="3"/>
        <v>1048.6690105474636</v>
      </c>
      <c r="J14" s="293">
        <f t="shared" si="1"/>
        <v>4.8469395651164593</v>
      </c>
    </row>
    <row r="15" spans="1:11" s="294" customFormat="1" ht="12.75" customHeight="1">
      <c r="A15" s="287">
        <v>40</v>
      </c>
      <c r="B15" s="288">
        <v>15654</v>
      </c>
      <c r="C15" s="289">
        <v>70600</v>
      </c>
      <c r="D15" s="289">
        <v>35749</v>
      </c>
      <c r="E15" s="289">
        <f t="shared" si="0"/>
        <v>34851</v>
      </c>
      <c r="F15" s="289">
        <f t="shared" si="2"/>
        <v>7963</v>
      </c>
      <c r="G15" s="295">
        <f t="shared" si="4"/>
        <v>12.712933250315309</v>
      </c>
      <c r="H15" s="292">
        <v>59.73</v>
      </c>
      <c r="I15" s="289">
        <f t="shared" si="3"/>
        <v>1181.9856018751047</v>
      </c>
      <c r="J15" s="293">
        <f t="shared" si="1"/>
        <v>4.5100293854605855</v>
      </c>
    </row>
    <row r="16" spans="1:11" s="294" customFormat="1" ht="12.75" customHeight="1">
      <c r="A16" s="287">
        <v>41</v>
      </c>
      <c r="B16" s="288">
        <v>18861</v>
      </c>
      <c r="C16" s="289">
        <v>80540</v>
      </c>
      <c r="D16" s="289">
        <v>40901</v>
      </c>
      <c r="E16" s="289">
        <f t="shared" si="0"/>
        <v>39639</v>
      </c>
      <c r="F16" s="289">
        <f t="shared" si="2"/>
        <v>9940</v>
      </c>
      <c r="G16" s="295">
        <f t="shared" si="4"/>
        <v>14.079320113314447</v>
      </c>
      <c r="H16" s="292">
        <v>59.73</v>
      </c>
      <c r="I16" s="289">
        <f t="shared" si="3"/>
        <v>1348.4011384563871</v>
      </c>
      <c r="J16" s="293">
        <f t="shared" si="1"/>
        <v>4.2701871586872384</v>
      </c>
    </row>
    <row r="17" spans="1:10" s="294" customFormat="1" ht="12.75" customHeight="1">
      <c r="A17" s="287">
        <v>42</v>
      </c>
      <c r="B17" s="288">
        <v>23548</v>
      </c>
      <c r="C17" s="289">
        <v>95113</v>
      </c>
      <c r="D17" s="289">
        <v>48289</v>
      </c>
      <c r="E17" s="289">
        <f t="shared" si="0"/>
        <v>46824</v>
      </c>
      <c r="F17" s="289">
        <f t="shared" si="2"/>
        <v>14573</v>
      </c>
      <c r="G17" s="295">
        <f t="shared" si="4"/>
        <v>18.094114725602182</v>
      </c>
      <c r="H17" s="292">
        <v>59.73</v>
      </c>
      <c r="I17" s="289">
        <f t="shared" si="3"/>
        <v>1592.3823874100119</v>
      </c>
      <c r="J17" s="293">
        <f t="shared" si="1"/>
        <v>4.0391116018345503</v>
      </c>
    </row>
    <row r="18" spans="1:10" s="294" customFormat="1" ht="12.75" customHeight="1">
      <c r="A18" s="287">
        <v>43</v>
      </c>
      <c r="B18" s="288">
        <v>26803</v>
      </c>
      <c r="C18" s="289">
        <v>105492</v>
      </c>
      <c r="D18" s="289">
        <v>53597</v>
      </c>
      <c r="E18" s="289">
        <f t="shared" si="0"/>
        <v>51895</v>
      </c>
      <c r="F18" s="289">
        <f t="shared" si="2"/>
        <v>10379</v>
      </c>
      <c r="G18" s="295">
        <f t="shared" si="4"/>
        <v>10.912283284093657</v>
      </c>
      <c r="H18" s="292">
        <v>59.73</v>
      </c>
      <c r="I18" s="289">
        <f t="shared" si="3"/>
        <v>1766.1476644902061</v>
      </c>
      <c r="J18" s="293">
        <f t="shared" si="1"/>
        <v>3.9358280789463866</v>
      </c>
    </row>
    <row r="19" spans="1:10" s="294" customFormat="1" ht="12.75" customHeight="1">
      <c r="A19" s="287">
        <v>44</v>
      </c>
      <c r="B19" s="288">
        <v>30929</v>
      </c>
      <c r="C19" s="289">
        <v>118570</v>
      </c>
      <c r="D19" s="289">
        <v>60258</v>
      </c>
      <c r="E19" s="289">
        <f t="shared" si="0"/>
        <v>58312</v>
      </c>
      <c r="F19" s="289">
        <f t="shared" si="2"/>
        <v>13078</v>
      </c>
      <c r="G19" s="295">
        <f t="shared" si="4"/>
        <v>12.397148598945892</v>
      </c>
      <c r="H19" s="292">
        <v>59.73</v>
      </c>
      <c r="I19" s="289">
        <f t="shared" si="3"/>
        <v>1985.0996149338691</v>
      </c>
      <c r="J19" s="293">
        <f t="shared" si="1"/>
        <v>3.8336189336868309</v>
      </c>
    </row>
    <row r="20" spans="1:10" s="294" customFormat="1" ht="12.75" customHeight="1">
      <c r="A20" s="287">
        <v>45</v>
      </c>
      <c r="B20" s="288">
        <v>35580</v>
      </c>
      <c r="C20" s="289">
        <v>131887</v>
      </c>
      <c r="D20" s="289">
        <v>66905</v>
      </c>
      <c r="E20" s="289">
        <f t="shared" si="0"/>
        <v>64982</v>
      </c>
      <c r="F20" s="289">
        <f t="shared" si="2"/>
        <v>13317</v>
      </c>
      <c r="G20" s="295">
        <f t="shared" si="4"/>
        <v>11.231340136628152</v>
      </c>
      <c r="H20" s="292">
        <v>59.73</v>
      </c>
      <c r="I20" s="289">
        <f t="shared" si="3"/>
        <v>2208.0529047379878</v>
      </c>
      <c r="J20" s="293">
        <f t="shared" si="1"/>
        <v>3.7067734682405846</v>
      </c>
    </row>
    <row r="21" spans="1:10" s="294" customFormat="1" ht="12.75" customHeight="1">
      <c r="A21" s="287">
        <v>46</v>
      </c>
      <c r="B21" s="288">
        <v>39901</v>
      </c>
      <c r="C21" s="289">
        <v>145878</v>
      </c>
      <c r="D21" s="289">
        <v>73999</v>
      </c>
      <c r="E21" s="289">
        <f t="shared" si="0"/>
        <v>71879</v>
      </c>
      <c r="F21" s="289">
        <f t="shared" si="2"/>
        <v>13991</v>
      </c>
      <c r="G21" s="295">
        <f t="shared" si="4"/>
        <v>10.608323792337378</v>
      </c>
      <c r="H21" s="292">
        <v>59.73</v>
      </c>
      <c r="I21" s="289">
        <f t="shared" si="3"/>
        <v>2442.2903063787044</v>
      </c>
      <c r="J21" s="293">
        <f t="shared" si="1"/>
        <v>3.6559985965264028</v>
      </c>
    </row>
    <row r="22" spans="1:10" s="294" customFormat="1" ht="12.75" customHeight="1">
      <c r="A22" s="287">
        <v>47</v>
      </c>
      <c r="B22" s="288">
        <v>44218</v>
      </c>
      <c r="C22" s="289">
        <v>159931</v>
      </c>
      <c r="D22" s="289">
        <v>81109</v>
      </c>
      <c r="E22" s="289">
        <f t="shared" si="0"/>
        <v>78822</v>
      </c>
      <c r="F22" s="289">
        <f t="shared" si="2"/>
        <v>14053</v>
      </c>
      <c r="G22" s="295">
        <f t="shared" si="4"/>
        <v>9.6333922867053285</v>
      </c>
      <c r="H22" s="292">
        <v>59.73</v>
      </c>
      <c r="I22" s="289">
        <f t="shared" si="3"/>
        <v>2677.5657123723422</v>
      </c>
      <c r="J22" s="293">
        <f t="shared" si="1"/>
        <v>3.6168754805735222</v>
      </c>
    </row>
    <row r="23" spans="1:10" s="294" customFormat="1" ht="12.75" customHeight="1">
      <c r="A23" s="287">
        <v>48</v>
      </c>
      <c r="B23" s="288">
        <v>48328</v>
      </c>
      <c r="C23" s="289">
        <v>172555</v>
      </c>
      <c r="D23" s="289">
        <v>87496</v>
      </c>
      <c r="E23" s="289">
        <f t="shared" si="0"/>
        <v>85059</v>
      </c>
      <c r="F23" s="289">
        <f t="shared" si="2"/>
        <v>12624</v>
      </c>
      <c r="G23" s="295">
        <f t="shared" si="4"/>
        <v>7.8934040304881474</v>
      </c>
      <c r="H23" s="292">
        <v>59.73</v>
      </c>
      <c r="I23" s="289">
        <f t="shared" si="3"/>
        <v>2888.9167922317097</v>
      </c>
      <c r="J23" s="293">
        <f t="shared" si="1"/>
        <v>3.5704974341996358</v>
      </c>
    </row>
    <row r="24" spans="1:10" s="294" customFormat="1" ht="12.75" customHeight="1">
      <c r="A24" s="287">
        <v>49</v>
      </c>
      <c r="B24" s="288">
        <v>51358</v>
      </c>
      <c r="C24" s="289">
        <v>181822</v>
      </c>
      <c r="D24" s="289">
        <v>92158</v>
      </c>
      <c r="E24" s="289">
        <f t="shared" si="0"/>
        <v>89664</v>
      </c>
      <c r="F24" s="289">
        <f t="shared" si="2"/>
        <v>9267</v>
      </c>
      <c r="G24" s="295">
        <f t="shared" si="4"/>
        <v>5.3704615919561878</v>
      </c>
      <c r="H24" s="292">
        <v>59.73</v>
      </c>
      <c r="I24" s="289">
        <f t="shared" si="3"/>
        <v>3044.0649589820864</v>
      </c>
      <c r="J24" s="293">
        <f t="shared" si="1"/>
        <v>3.5402858366758831</v>
      </c>
    </row>
    <row r="25" spans="1:10" s="294" customFormat="1" ht="12.75" customHeight="1">
      <c r="A25" s="287">
        <v>50</v>
      </c>
      <c r="B25" s="288">
        <v>54060</v>
      </c>
      <c r="C25" s="289">
        <v>190079</v>
      </c>
      <c r="D25" s="289">
        <v>96279</v>
      </c>
      <c r="E25" s="289">
        <f t="shared" si="0"/>
        <v>93800</v>
      </c>
      <c r="F25" s="289">
        <f t="shared" si="2"/>
        <v>8257</v>
      </c>
      <c r="G25" s="295">
        <f t="shared" si="4"/>
        <v>4.5412546336526933</v>
      </c>
      <c r="H25" s="292">
        <v>59.73</v>
      </c>
      <c r="I25" s="289">
        <f t="shared" si="3"/>
        <v>3182.303699983258</v>
      </c>
      <c r="J25" s="293">
        <f t="shared" si="1"/>
        <v>3.5160747317795042</v>
      </c>
    </row>
    <row r="26" spans="1:10" s="294" customFormat="1" ht="12.75" customHeight="1">
      <c r="A26" s="287">
        <v>51</v>
      </c>
      <c r="B26" s="288">
        <v>56264</v>
      </c>
      <c r="C26" s="289">
        <v>197087</v>
      </c>
      <c r="D26" s="289">
        <v>99699</v>
      </c>
      <c r="E26" s="289">
        <f t="shared" si="0"/>
        <v>97388</v>
      </c>
      <c r="F26" s="289">
        <f t="shared" si="2"/>
        <v>7008</v>
      </c>
      <c r="G26" s="295">
        <f t="shared" si="4"/>
        <v>3.6868880833758597</v>
      </c>
      <c r="H26" s="292">
        <v>59.73</v>
      </c>
      <c r="I26" s="289">
        <f t="shared" si="3"/>
        <v>3299.6316758747698</v>
      </c>
      <c r="J26" s="293">
        <f t="shared" si="1"/>
        <v>3.5028970567325466</v>
      </c>
    </row>
    <row r="27" spans="1:10" s="294" customFormat="1" ht="12.75" customHeight="1">
      <c r="A27" s="287">
        <v>52</v>
      </c>
      <c r="B27" s="288">
        <v>58197</v>
      </c>
      <c r="C27" s="289">
        <v>202857</v>
      </c>
      <c r="D27" s="289">
        <v>102412</v>
      </c>
      <c r="E27" s="289">
        <f t="shared" si="0"/>
        <v>100445</v>
      </c>
      <c r="F27" s="289">
        <f t="shared" si="2"/>
        <v>5770</v>
      </c>
      <c r="G27" s="295">
        <f t="shared" si="4"/>
        <v>2.9276410925124439</v>
      </c>
      <c r="H27" s="292">
        <v>59.73</v>
      </c>
      <c r="I27" s="289">
        <f t="shared" si="3"/>
        <v>3396.2330487192366</v>
      </c>
      <c r="J27" s="293">
        <f t="shared" si="1"/>
        <v>3.4856951389246866</v>
      </c>
    </row>
    <row r="28" spans="1:10" s="294" customFormat="1" ht="12.75" customHeight="1">
      <c r="A28" s="287">
        <v>53</v>
      </c>
      <c r="B28" s="288">
        <v>59486</v>
      </c>
      <c r="C28" s="289">
        <v>207575</v>
      </c>
      <c r="D28" s="289">
        <v>104683</v>
      </c>
      <c r="E28" s="289">
        <f t="shared" si="0"/>
        <v>102892</v>
      </c>
      <c r="F28" s="289">
        <f t="shared" si="2"/>
        <v>4718</v>
      </c>
      <c r="G28" s="295">
        <f t="shared" si="4"/>
        <v>2.3257762857579478</v>
      </c>
      <c r="H28" s="292">
        <v>59.73</v>
      </c>
      <c r="I28" s="289">
        <f t="shared" si="3"/>
        <v>3475.221831575423</v>
      </c>
      <c r="J28" s="293">
        <f t="shared" si="1"/>
        <v>3.4894765154826346</v>
      </c>
    </row>
    <row r="29" spans="1:10" s="294" customFormat="1" ht="12.75" customHeight="1">
      <c r="A29" s="287">
        <v>54</v>
      </c>
      <c r="B29" s="288">
        <v>61171</v>
      </c>
      <c r="C29" s="289">
        <v>212977</v>
      </c>
      <c r="D29" s="289">
        <v>107348</v>
      </c>
      <c r="E29" s="289">
        <f t="shared" si="0"/>
        <v>105629</v>
      </c>
      <c r="F29" s="289">
        <f t="shared" si="2"/>
        <v>5402</v>
      </c>
      <c r="G29" s="295">
        <f t="shared" si="4"/>
        <v>2.6024328555943632</v>
      </c>
      <c r="H29" s="292">
        <v>59.73</v>
      </c>
      <c r="I29" s="289">
        <f t="shared" si="3"/>
        <v>3565.6621463251299</v>
      </c>
      <c r="J29" s="293">
        <f t="shared" si="1"/>
        <v>3.4816661489921694</v>
      </c>
    </row>
    <row r="30" spans="1:10" s="294" customFormat="1" ht="12.75" customHeight="1">
      <c r="A30" s="287">
        <v>55</v>
      </c>
      <c r="B30" s="288">
        <v>63230</v>
      </c>
      <c r="C30" s="289">
        <v>218817</v>
      </c>
      <c r="D30" s="289">
        <v>110420</v>
      </c>
      <c r="E30" s="289">
        <f t="shared" si="0"/>
        <v>108397</v>
      </c>
      <c r="F30" s="289">
        <f t="shared" si="2"/>
        <v>5840</v>
      </c>
      <c r="G30" s="295">
        <f t="shared" si="4"/>
        <v>2.7420801307183407</v>
      </c>
      <c r="H30" s="292">
        <v>59.73</v>
      </c>
      <c r="I30" s="289">
        <f t="shared" si="3"/>
        <v>3663.4354595680566</v>
      </c>
      <c r="J30" s="293">
        <f t="shared" si="1"/>
        <v>3.4606515894353946</v>
      </c>
    </row>
    <row r="31" spans="1:10" s="294" customFormat="1" ht="12.75" customHeight="1">
      <c r="A31" s="287">
        <v>56</v>
      </c>
      <c r="B31" s="288">
        <v>64898</v>
      </c>
      <c r="C31" s="289">
        <v>223687</v>
      </c>
      <c r="D31" s="289">
        <v>112964</v>
      </c>
      <c r="E31" s="289">
        <f t="shared" si="0"/>
        <v>110723</v>
      </c>
      <c r="F31" s="289">
        <f t="shared" si="2"/>
        <v>4870</v>
      </c>
      <c r="G31" s="295">
        <f t="shared" si="4"/>
        <v>2.225604043561515</v>
      </c>
      <c r="H31" s="292">
        <v>59.73</v>
      </c>
      <c r="I31" s="289">
        <f t="shared" si="3"/>
        <v>3744.9690272894695</v>
      </c>
      <c r="J31" s="293">
        <f t="shared" si="1"/>
        <v>3.4467472033036457</v>
      </c>
    </row>
    <row r="32" spans="1:10" s="294" customFormat="1" ht="12.75" customHeight="1">
      <c r="A32" s="287">
        <v>57</v>
      </c>
      <c r="B32" s="288">
        <v>67068</v>
      </c>
      <c r="C32" s="289">
        <v>229656</v>
      </c>
      <c r="D32" s="289">
        <v>115908</v>
      </c>
      <c r="E32" s="289">
        <f t="shared" si="0"/>
        <v>113748</v>
      </c>
      <c r="F32" s="289">
        <f t="shared" si="2"/>
        <v>5969</v>
      </c>
      <c r="G32" s="295">
        <f t="shared" si="4"/>
        <v>2.6684608403706966</v>
      </c>
      <c r="H32" s="292">
        <v>59.73</v>
      </c>
      <c r="I32" s="289">
        <f t="shared" si="3"/>
        <v>3844.9020592667002</v>
      </c>
      <c r="J32" s="293">
        <f t="shared" si="1"/>
        <v>3.4242261585256752</v>
      </c>
    </row>
    <row r="33" spans="1:10" s="294" customFormat="1" ht="12.75" customHeight="1">
      <c r="A33" s="287">
        <v>58</v>
      </c>
      <c r="B33" s="288">
        <v>69577</v>
      </c>
      <c r="C33" s="289">
        <v>236406</v>
      </c>
      <c r="D33" s="289">
        <v>119323</v>
      </c>
      <c r="E33" s="289">
        <f t="shared" si="0"/>
        <v>117083</v>
      </c>
      <c r="F33" s="289">
        <f t="shared" si="2"/>
        <v>6750</v>
      </c>
      <c r="G33" s="295">
        <f t="shared" si="4"/>
        <v>2.9391785975546032</v>
      </c>
      <c r="H33" s="292">
        <v>59.73</v>
      </c>
      <c r="I33" s="289">
        <f t="shared" si="3"/>
        <v>3957.9105976896035</v>
      </c>
      <c r="J33" s="293">
        <f t="shared" si="1"/>
        <v>3.397760754272245</v>
      </c>
    </row>
    <row r="34" spans="1:10" s="294" customFormat="1" ht="12.75" customHeight="1">
      <c r="A34" s="287">
        <v>59</v>
      </c>
      <c r="B34" s="288">
        <v>73442</v>
      </c>
      <c r="C34" s="289">
        <v>243328</v>
      </c>
      <c r="D34" s="289">
        <v>122742</v>
      </c>
      <c r="E34" s="289">
        <f t="shared" si="0"/>
        <v>120586</v>
      </c>
      <c r="F34" s="289">
        <f t="shared" si="2"/>
        <v>6922</v>
      </c>
      <c r="G34" s="295">
        <f t="shared" si="4"/>
        <v>2.9280136713958189</v>
      </c>
      <c r="H34" s="292">
        <v>59.73</v>
      </c>
      <c r="I34" s="289">
        <f t="shared" si="3"/>
        <v>4073.7987610915789</v>
      </c>
      <c r="J34" s="293">
        <f t="shared" si="1"/>
        <v>3.3131995316031699</v>
      </c>
    </row>
    <row r="35" spans="1:10" s="294" customFormat="1" ht="12.75" customHeight="1">
      <c r="A35" s="287">
        <v>60</v>
      </c>
      <c r="B35" s="288">
        <v>75423</v>
      </c>
      <c r="C35" s="289">
        <v>248435</v>
      </c>
      <c r="D35" s="289">
        <v>125165</v>
      </c>
      <c r="E35" s="289">
        <f t="shared" si="0"/>
        <v>123270</v>
      </c>
      <c r="F35" s="289">
        <f t="shared" si="2"/>
        <v>5107</v>
      </c>
      <c r="G35" s="295">
        <f t="shared" si="4"/>
        <v>2.098813124671226</v>
      </c>
      <c r="H35" s="292">
        <v>59.73</v>
      </c>
      <c r="I35" s="289">
        <f t="shared" si="3"/>
        <v>4159.3001841620626</v>
      </c>
      <c r="J35" s="293">
        <f t="shared" si="1"/>
        <v>3.2938891319623989</v>
      </c>
    </row>
    <row r="36" spans="1:10" s="294" customFormat="1" ht="12.75" customHeight="1">
      <c r="A36" s="287">
        <v>61</v>
      </c>
      <c r="B36" s="288">
        <v>78672</v>
      </c>
      <c r="C36" s="289">
        <v>256486</v>
      </c>
      <c r="D36" s="289">
        <v>129342</v>
      </c>
      <c r="E36" s="289">
        <f t="shared" si="0"/>
        <v>127144</v>
      </c>
      <c r="F36" s="289">
        <f t="shared" si="2"/>
        <v>8051</v>
      </c>
      <c r="G36" s="295">
        <f t="shared" si="4"/>
        <v>3.2406866987340752</v>
      </c>
      <c r="H36" s="292">
        <v>59.73</v>
      </c>
      <c r="I36" s="289">
        <f t="shared" si="3"/>
        <v>4294.0900719906249</v>
      </c>
      <c r="J36" s="293">
        <f t="shared" si="1"/>
        <v>3.2601942241203985</v>
      </c>
    </row>
    <row r="37" spans="1:10" s="294" customFormat="1" ht="12.75" customHeight="1">
      <c r="A37" s="287">
        <v>62</v>
      </c>
      <c r="B37" s="288">
        <v>81797</v>
      </c>
      <c r="C37" s="289">
        <v>264487</v>
      </c>
      <c r="D37" s="289">
        <v>133382</v>
      </c>
      <c r="E37" s="289">
        <f t="shared" si="0"/>
        <v>131105</v>
      </c>
      <c r="F37" s="289">
        <f t="shared" si="2"/>
        <v>8001</v>
      </c>
      <c r="G37" s="295">
        <f t="shared" si="4"/>
        <v>3.119468509002441</v>
      </c>
      <c r="H37" s="292">
        <v>59.73</v>
      </c>
      <c r="I37" s="289">
        <f t="shared" si="3"/>
        <v>4428.0428595345729</v>
      </c>
      <c r="J37" s="293">
        <f t="shared" si="1"/>
        <v>3.2334559947186325</v>
      </c>
    </row>
    <row r="38" spans="1:10" s="294" customFormat="1" ht="12.75" customHeight="1">
      <c r="A38" s="287">
        <v>63</v>
      </c>
      <c r="B38" s="288">
        <v>85258</v>
      </c>
      <c r="C38" s="289">
        <v>271964</v>
      </c>
      <c r="D38" s="289">
        <v>137176</v>
      </c>
      <c r="E38" s="289">
        <f t="shared" si="0"/>
        <v>134788</v>
      </c>
      <c r="F38" s="289">
        <f t="shared" si="2"/>
        <v>7477</v>
      </c>
      <c r="G38" s="295">
        <f t="shared" si="4"/>
        <v>2.8269820444861185</v>
      </c>
      <c r="H38" s="292">
        <v>59.73</v>
      </c>
      <c r="I38" s="289">
        <f t="shared" si="3"/>
        <v>4553.2228360957643</v>
      </c>
      <c r="J38" s="293">
        <f t="shared" si="1"/>
        <v>3.1898942034765065</v>
      </c>
    </row>
    <row r="39" spans="1:10" s="294" customFormat="1" ht="12.75" customHeight="1">
      <c r="A39" s="296" t="s">
        <v>412</v>
      </c>
      <c r="B39" s="288">
        <v>88071</v>
      </c>
      <c r="C39" s="289">
        <v>277144</v>
      </c>
      <c r="D39" s="289">
        <v>139840</v>
      </c>
      <c r="E39" s="289">
        <f t="shared" si="0"/>
        <v>137304</v>
      </c>
      <c r="F39" s="289">
        <f t="shared" si="2"/>
        <v>5180</v>
      </c>
      <c r="G39" s="295">
        <f t="shared" si="4"/>
        <v>1.9046638525687225</v>
      </c>
      <c r="H39" s="292">
        <v>60.31</v>
      </c>
      <c r="I39" s="289">
        <f t="shared" si="3"/>
        <v>4595.3241585143423</v>
      </c>
      <c r="J39" s="293">
        <f t="shared" si="1"/>
        <v>3.1468247209637679</v>
      </c>
    </row>
    <row r="40" spans="1:10" s="294" customFormat="1" ht="12.75" customHeight="1">
      <c r="A40" s="297" t="s">
        <v>413</v>
      </c>
      <c r="B40" s="288">
        <v>90871</v>
      </c>
      <c r="C40" s="289">
        <v>281623</v>
      </c>
      <c r="D40" s="289">
        <v>142208</v>
      </c>
      <c r="E40" s="289">
        <f t="shared" si="0"/>
        <v>139415</v>
      </c>
      <c r="F40" s="289">
        <f t="shared" si="2"/>
        <v>4479</v>
      </c>
      <c r="G40" s="295">
        <f t="shared" si="4"/>
        <v>1.6161273561758509</v>
      </c>
      <c r="H40" s="292">
        <v>60.31</v>
      </c>
      <c r="I40" s="289">
        <f t="shared" si="3"/>
        <v>4669.5904493450507</v>
      </c>
      <c r="J40" s="293">
        <f t="shared" si="1"/>
        <v>3.0991515444971443</v>
      </c>
    </row>
    <row r="41" spans="1:10" s="294" customFormat="1" ht="12.75" customHeight="1">
      <c r="A41" s="297" t="s">
        <v>414</v>
      </c>
      <c r="B41" s="288">
        <v>93398</v>
      </c>
      <c r="C41" s="289">
        <v>284836</v>
      </c>
      <c r="D41" s="289">
        <v>144077</v>
      </c>
      <c r="E41" s="289">
        <f t="shared" si="0"/>
        <v>140759</v>
      </c>
      <c r="F41" s="289">
        <f t="shared" si="2"/>
        <v>3213</v>
      </c>
      <c r="G41" s="295">
        <f t="shared" si="4"/>
        <v>1.1408869303998608</v>
      </c>
      <c r="H41" s="292">
        <v>60.31</v>
      </c>
      <c r="I41" s="289">
        <f t="shared" si="3"/>
        <v>4722.8651964848286</v>
      </c>
      <c r="J41" s="293">
        <f t="shared" si="1"/>
        <v>3.0497012783999655</v>
      </c>
    </row>
    <row r="42" spans="1:10" s="294" customFormat="1" ht="12.75" customHeight="1">
      <c r="A42" s="297" t="s">
        <v>415</v>
      </c>
      <c r="B42" s="288">
        <v>96168</v>
      </c>
      <c r="C42" s="289">
        <v>288101</v>
      </c>
      <c r="D42" s="289">
        <v>145770</v>
      </c>
      <c r="E42" s="289">
        <f t="shared" si="0"/>
        <v>142331</v>
      </c>
      <c r="F42" s="289">
        <f t="shared" si="2"/>
        <v>3265</v>
      </c>
      <c r="G42" s="295">
        <f t="shared" si="4"/>
        <v>1.1462736451852995</v>
      </c>
      <c r="H42" s="292">
        <v>60.31</v>
      </c>
      <c r="I42" s="289">
        <f t="shared" si="3"/>
        <v>4777.0021555297626</v>
      </c>
      <c r="J42" s="293">
        <f t="shared" si="1"/>
        <v>2.9958094168538389</v>
      </c>
    </row>
    <row r="43" spans="1:10" s="294" customFormat="1" ht="12.75" customHeight="1">
      <c r="A43" s="297" t="s">
        <v>416</v>
      </c>
      <c r="B43" s="288">
        <v>98718</v>
      </c>
      <c r="C43" s="289">
        <v>291519</v>
      </c>
      <c r="D43" s="289">
        <v>147595</v>
      </c>
      <c r="E43" s="289">
        <f t="shared" si="0"/>
        <v>143924</v>
      </c>
      <c r="F43" s="289">
        <f t="shared" si="2"/>
        <v>3418</v>
      </c>
      <c r="G43" s="295">
        <f t="shared" si="4"/>
        <v>1.1863894953505889</v>
      </c>
      <c r="H43" s="292">
        <v>60.31</v>
      </c>
      <c r="I43" s="289">
        <f t="shared" si="3"/>
        <v>4833.6760072956395</v>
      </c>
      <c r="J43" s="293">
        <f t="shared" si="1"/>
        <v>2.9530480763386615</v>
      </c>
    </row>
    <row r="44" spans="1:10" s="294" customFormat="1" ht="12.75" customHeight="1">
      <c r="A44" s="297" t="s">
        <v>417</v>
      </c>
      <c r="B44" s="288">
        <v>100677</v>
      </c>
      <c r="C44" s="289">
        <v>294257</v>
      </c>
      <c r="D44" s="289">
        <v>148845</v>
      </c>
      <c r="E44" s="289">
        <f t="shared" si="0"/>
        <v>145412</v>
      </c>
      <c r="F44" s="289">
        <f t="shared" si="2"/>
        <v>2738</v>
      </c>
      <c r="G44" s="295">
        <f t="shared" si="4"/>
        <v>0.93921836998617592</v>
      </c>
      <c r="H44" s="292">
        <v>60.31</v>
      </c>
      <c r="I44" s="289">
        <f t="shared" si="3"/>
        <v>4879.0747803017739</v>
      </c>
      <c r="J44" s="293">
        <f t="shared" si="1"/>
        <v>2.9227827607099934</v>
      </c>
    </row>
    <row r="45" spans="1:10" s="294" customFormat="1" ht="12.75" customHeight="1">
      <c r="A45" s="297" t="s">
        <v>418</v>
      </c>
      <c r="B45" s="288">
        <v>102351</v>
      </c>
      <c r="C45" s="289">
        <v>296426</v>
      </c>
      <c r="D45" s="289">
        <v>149775</v>
      </c>
      <c r="E45" s="289">
        <f t="shared" si="0"/>
        <v>146651</v>
      </c>
      <c r="F45" s="289">
        <f t="shared" si="2"/>
        <v>2169</v>
      </c>
      <c r="G45" s="295">
        <f t="shared" si="4"/>
        <v>0.73711075692336969</v>
      </c>
      <c r="H45" s="292">
        <v>60.31</v>
      </c>
      <c r="I45" s="289">
        <f t="shared" si="3"/>
        <v>4915.0389653457132</v>
      </c>
      <c r="J45" s="293">
        <f t="shared" si="1"/>
        <v>2.8961710193354242</v>
      </c>
    </row>
    <row r="46" spans="1:10" s="294" customFormat="1" ht="12.75" customHeight="1">
      <c r="A46" s="297" t="s">
        <v>419</v>
      </c>
      <c r="B46" s="288">
        <v>103930</v>
      </c>
      <c r="C46" s="289">
        <v>297822</v>
      </c>
      <c r="D46" s="289">
        <v>150413</v>
      </c>
      <c r="E46" s="289">
        <f t="shared" si="0"/>
        <v>147409</v>
      </c>
      <c r="F46" s="289">
        <f t="shared" si="2"/>
        <v>1396</v>
      </c>
      <c r="G46" s="295">
        <f t="shared" si="4"/>
        <v>0.47094384433214359</v>
      </c>
      <c r="H46" s="292">
        <v>60.31</v>
      </c>
      <c r="I46" s="289">
        <f t="shared" si="3"/>
        <v>4938.1860387995357</v>
      </c>
      <c r="J46" s="293">
        <f t="shared" si="1"/>
        <v>2.8656018473972868</v>
      </c>
    </row>
    <row r="47" spans="1:10" s="294" customFormat="1" ht="12.75" customHeight="1">
      <c r="A47" s="297" t="s">
        <v>420</v>
      </c>
      <c r="B47" s="288">
        <v>105872</v>
      </c>
      <c r="C47" s="298">
        <v>299870</v>
      </c>
      <c r="D47" s="298">
        <v>151420</v>
      </c>
      <c r="E47" s="298">
        <f>+C47-D47</f>
        <v>148450</v>
      </c>
      <c r="F47" s="289">
        <f t="shared" si="2"/>
        <v>2048</v>
      </c>
      <c r="G47" s="295">
        <f t="shared" si="4"/>
        <v>0.68765907152594496</v>
      </c>
      <c r="H47" s="299">
        <v>60.31</v>
      </c>
      <c r="I47" s="298">
        <f t="shared" si="3"/>
        <v>4972.1439230641681</v>
      </c>
      <c r="J47" s="300">
        <f t="shared" si="1"/>
        <v>2.8323824996221854</v>
      </c>
    </row>
    <row r="48" spans="1:10" s="294" customFormat="1" ht="12.75" customHeight="1">
      <c r="A48" s="297" t="s">
        <v>421</v>
      </c>
      <c r="B48" s="288">
        <v>108239</v>
      </c>
      <c r="C48" s="298">
        <v>302368</v>
      </c>
      <c r="D48" s="298">
        <v>152524</v>
      </c>
      <c r="E48" s="298">
        <f>+C48-D48</f>
        <v>149844</v>
      </c>
      <c r="F48" s="289">
        <f t="shared" si="2"/>
        <v>2498</v>
      </c>
      <c r="G48" s="295">
        <f t="shared" si="4"/>
        <v>0.83302764531296891</v>
      </c>
      <c r="H48" s="299">
        <v>60.31</v>
      </c>
      <c r="I48" s="298">
        <f t="shared" si="3"/>
        <v>5013.5632565080414</v>
      </c>
      <c r="J48" s="300">
        <f t="shared" si="1"/>
        <v>2.7935217435489981</v>
      </c>
    </row>
    <row r="49" spans="1:10" s="294" customFormat="1" ht="12.75" customHeight="1">
      <c r="A49" s="297" t="s">
        <v>422</v>
      </c>
      <c r="B49" s="288">
        <v>110993</v>
      </c>
      <c r="C49" s="298">
        <v>305566</v>
      </c>
      <c r="D49" s="298">
        <v>154102</v>
      </c>
      <c r="E49" s="298">
        <v>151464</v>
      </c>
      <c r="F49" s="298">
        <f t="shared" si="2"/>
        <v>3198</v>
      </c>
      <c r="G49" s="295">
        <f t="shared" si="4"/>
        <v>1.0576516033442693</v>
      </c>
      <c r="H49" s="299">
        <v>60.31</v>
      </c>
      <c r="I49" s="298">
        <f t="shared" si="3"/>
        <v>5066.5892886751781</v>
      </c>
      <c r="J49" s="300">
        <f t="shared" si="1"/>
        <v>2.7530204607497768</v>
      </c>
    </row>
    <row r="50" spans="1:10" s="294" customFormat="1" ht="12.75" customHeight="1">
      <c r="A50" s="297" t="s">
        <v>423</v>
      </c>
      <c r="B50" s="288">
        <v>113305</v>
      </c>
      <c r="C50" s="298">
        <v>308047</v>
      </c>
      <c r="D50" s="298">
        <v>155195</v>
      </c>
      <c r="E50" s="298">
        <v>152852</v>
      </c>
      <c r="F50" s="298">
        <f>SUM(C50-C49)</f>
        <v>2481</v>
      </c>
      <c r="G50" s="295">
        <f t="shared" si="4"/>
        <v>0.81193588291891117</v>
      </c>
      <c r="H50" s="299">
        <v>60.31</v>
      </c>
      <c r="I50" s="298">
        <f t="shared" si="3"/>
        <v>5107.7267451500575</v>
      </c>
      <c r="J50" s="300">
        <f t="shared" si="1"/>
        <v>2.7187414500683995</v>
      </c>
    </row>
    <row r="51" spans="1:10" s="294" customFormat="1" ht="12.75" customHeight="1">
      <c r="A51" s="297" t="s">
        <v>424</v>
      </c>
      <c r="B51" s="288">
        <v>115119</v>
      </c>
      <c r="C51" s="298">
        <v>309743</v>
      </c>
      <c r="D51" s="298">
        <v>155790</v>
      </c>
      <c r="E51" s="298">
        <v>153953</v>
      </c>
      <c r="F51" s="298">
        <v>1696</v>
      </c>
      <c r="G51" s="295">
        <f t="shared" si="4"/>
        <v>0.55056533580914602</v>
      </c>
      <c r="H51" s="299">
        <v>60.31</v>
      </c>
      <c r="I51" s="298">
        <f t="shared" si="3"/>
        <v>5135.8481180567069</v>
      </c>
      <c r="J51" s="300">
        <f t="shared" si="1"/>
        <v>2.6906331708927285</v>
      </c>
    </row>
    <row r="52" spans="1:10" s="294" customFormat="1" ht="12.75" customHeight="1">
      <c r="A52" s="297" t="s">
        <v>425</v>
      </c>
      <c r="B52" s="288">
        <v>117398</v>
      </c>
      <c r="C52" s="298">
        <f>D52+E52</f>
        <v>311737</v>
      </c>
      <c r="D52" s="298">
        <v>156717</v>
      </c>
      <c r="E52" s="298">
        <v>155020</v>
      </c>
      <c r="F52" s="298">
        <f t="shared" ref="F52:F57" si="5">C52-C51</f>
        <v>1994</v>
      </c>
      <c r="G52" s="301">
        <f t="shared" si="4"/>
        <v>0.64375950384673741</v>
      </c>
      <c r="H52" s="299">
        <v>60.31</v>
      </c>
      <c r="I52" s="298">
        <f t="shared" si="3"/>
        <v>5168.9106284198306</v>
      </c>
      <c r="J52" s="300">
        <f t="shared" si="1"/>
        <v>2.6553859520605121</v>
      </c>
    </row>
    <row r="53" spans="1:10" s="294" customFormat="1" ht="12.75" customHeight="1">
      <c r="A53" s="302" t="s">
        <v>426</v>
      </c>
      <c r="B53" s="288">
        <v>120257</v>
      </c>
      <c r="C53" s="298">
        <v>314667</v>
      </c>
      <c r="D53" s="298">
        <v>158172</v>
      </c>
      <c r="E53" s="298">
        <v>156495</v>
      </c>
      <c r="F53" s="298">
        <f t="shared" si="5"/>
        <v>2930</v>
      </c>
      <c r="G53" s="301">
        <f t="shared" si="4"/>
        <v>0.93989484725906769</v>
      </c>
      <c r="H53" s="299">
        <v>60.31</v>
      </c>
      <c r="I53" s="298">
        <f t="shared" ref="I53:I61" si="6">C53/H53</f>
        <v>5217.4929530757754</v>
      </c>
      <c r="J53" s="300">
        <f t="shared" si="1"/>
        <v>2.6166210698753503</v>
      </c>
    </row>
    <row r="54" spans="1:10" s="294" customFormat="1" ht="12.75" customHeight="1">
      <c r="A54" s="302" t="s">
        <v>427</v>
      </c>
      <c r="B54" s="288">
        <v>122637</v>
      </c>
      <c r="C54" s="298">
        <v>316466</v>
      </c>
      <c r="D54" s="298">
        <v>158959</v>
      </c>
      <c r="E54" s="298">
        <v>157507</v>
      </c>
      <c r="F54" s="298">
        <f t="shared" si="5"/>
        <v>1799</v>
      </c>
      <c r="G54" s="301">
        <f t="shared" si="4"/>
        <v>0.57171549606409322</v>
      </c>
      <c r="H54" s="299">
        <v>60.31</v>
      </c>
      <c r="I54" s="298">
        <f t="shared" si="6"/>
        <v>5247.3221687945615</v>
      </c>
      <c r="J54" s="300">
        <f t="shared" si="1"/>
        <v>2.5805099602893091</v>
      </c>
    </row>
    <row r="55" spans="1:10" s="294" customFormat="1" ht="12.75" customHeight="1">
      <c r="A55" s="302" t="s">
        <v>428</v>
      </c>
      <c r="B55" s="288">
        <v>124201</v>
      </c>
      <c r="C55" s="298">
        <v>317033</v>
      </c>
      <c r="D55" s="298">
        <v>158972</v>
      </c>
      <c r="E55" s="298">
        <v>158061</v>
      </c>
      <c r="F55" s="298">
        <f t="shared" si="5"/>
        <v>567</v>
      </c>
      <c r="G55" s="301">
        <f t="shared" si="4"/>
        <v>0.17916616634962365</v>
      </c>
      <c r="H55" s="299">
        <v>60.31</v>
      </c>
      <c r="I55" s="298">
        <f t="shared" si="6"/>
        <v>5256.723594760404</v>
      </c>
      <c r="J55" s="300">
        <f t="shared" si="1"/>
        <v>2.5525800919477297</v>
      </c>
    </row>
    <row r="56" spans="1:10" s="294" customFormat="1" ht="12.75" customHeight="1">
      <c r="A56" s="303" t="s">
        <v>429</v>
      </c>
      <c r="B56" s="298">
        <v>125960</v>
      </c>
      <c r="C56" s="298">
        <v>317483</v>
      </c>
      <c r="D56" s="298">
        <v>159168</v>
      </c>
      <c r="E56" s="298">
        <v>158315</v>
      </c>
      <c r="F56" s="298">
        <f t="shared" si="5"/>
        <v>450</v>
      </c>
      <c r="G56" s="301">
        <f t="shared" si="4"/>
        <v>0.14194105976349466</v>
      </c>
      <c r="H56" s="299">
        <v>60.31</v>
      </c>
      <c r="I56" s="298">
        <f t="shared" si="6"/>
        <v>5264.1850439396449</v>
      </c>
      <c r="J56" s="300">
        <f t="shared" si="1"/>
        <v>2.5205065100031758</v>
      </c>
    </row>
    <row r="57" spans="1:10" s="294" customFormat="1" ht="12.75" customHeight="1">
      <c r="A57" s="303" t="s">
        <v>430</v>
      </c>
      <c r="B57" s="298">
        <v>128001</v>
      </c>
      <c r="C57" s="298">
        <v>319164</v>
      </c>
      <c r="D57" s="298">
        <v>159920</v>
      </c>
      <c r="E57" s="298">
        <v>159244</v>
      </c>
      <c r="F57" s="298">
        <f t="shared" si="5"/>
        <v>1681</v>
      </c>
      <c r="G57" s="301">
        <f t="shared" si="4"/>
        <v>0.52947716885628515</v>
      </c>
      <c r="H57" s="299">
        <v>60.31</v>
      </c>
      <c r="I57" s="298">
        <f t="shared" si="6"/>
        <v>5292.0577018736521</v>
      </c>
      <c r="J57" s="300">
        <f t="shared" si="1"/>
        <v>2.4934492699275785</v>
      </c>
    </row>
    <row r="58" spans="1:10" s="294" customFormat="1" ht="12.75" customHeight="1">
      <c r="A58" s="303" t="s">
        <v>431</v>
      </c>
      <c r="B58" s="298">
        <v>130392</v>
      </c>
      <c r="C58" s="298">
        <f>SUM(D58:E58)</f>
        <v>320802</v>
      </c>
      <c r="D58" s="298">
        <v>160844</v>
      </c>
      <c r="E58" s="298">
        <v>159958</v>
      </c>
      <c r="F58" s="298">
        <f>C58-C57</f>
        <v>1638</v>
      </c>
      <c r="G58" s="301">
        <f t="shared" si="4"/>
        <v>0.51321577621536263</v>
      </c>
      <c r="H58" s="299">
        <v>60.31</v>
      </c>
      <c r="I58" s="298">
        <f>C58/H58</f>
        <v>5319.2173768860885</v>
      </c>
      <c r="J58" s="300">
        <f t="shared" si="1"/>
        <v>2.4602889747837291</v>
      </c>
    </row>
    <row r="59" spans="1:10" s="294" customFormat="1" ht="12.75" customHeight="1">
      <c r="A59" s="303" t="s">
        <v>432</v>
      </c>
      <c r="B59" s="298">
        <v>133212</v>
      </c>
      <c r="C59" s="298">
        <f>SUM(D59:E59)</f>
        <v>323886</v>
      </c>
      <c r="D59" s="298">
        <v>162361</v>
      </c>
      <c r="E59" s="298">
        <v>161525</v>
      </c>
      <c r="F59" s="298">
        <f>C59-C58</f>
        <v>3084</v>
      </c>
      <c r="G59" s="301">
        <f t="shared" si="4"/>
        <v>0.96134064002094743</v>
      </c>
      <c r="H59" s="299">
        <v>60.31</v>
      </c>
      <c r="I59" s="298">
        <f>C59/H59</f>
        <v>5370.3531752611507</v>
      </c>
      <c r="J59" s="300">
        <f>+C59/B59</f>
        <v>2.4313575353571752</v>
      </c>
    </row>
    <row r="60" spans="1:10" s="294" customFormat="1" ht="12.75" customHeight="1">
      <c r="A60" s="303">
        <v>22</v>
      </c>
      <c r="B60" s="298">
        <v>135781</v>
      </c>
      <c r="C60" s="298">
        <f>SUM(D60:E60)</f>
        <v>326881</v>
      </c>
      <c r="D60" s="298">
        <v>163759</v>
      </c>
      <c r="E60" s="298">
        <v>163122</v>
      </c>
      <c r="F60" s="298">
        <f>C60-C59</f>
        <v>2995</v>
      </c>
      <c r="G60" s="301">
        <f t="shared" si="4"/>
        <v>0.92470807629845064</v>
      </c>
      <c r="H60" s="299">
        <v>60.31</v>
      </c>
      <c r="I60" s="298">
        <f t="shared" si="6"/>
        <v>5420.0132647985411</v>
      </c>
      <c r="J60" s="300">
        <f t="shared" si="1"/>
        <v>2.4074134083561027</v>
      </c>
    </row>
    <row r="61" spans="1:10" s="294" customFormat="1" ht="12.75" customHeight="1">
      <c r="A61" s="304">
        <v>23</v>
      </c>
      <c r="B61" s="305">
        <v>137789</v>
      </c>
      <c r="C61" s="305">
        <f>SUM(D61:E61)</f>
        <v>328749</v>
      </c>
      <c r="D61" s="305">
        <v>164521</v>
      </c>
      <c r="E61" s="305">
        <v>164228</v>
      </c>
      <c r="F61" s="305">
        <f>C61-C60</f>
        <v>1868</v>
      </c>
      <c r="G61" s="306">
        <f t="shared" si="4"/>
        <v>0.57146178578748841</v>
      </c>
      <c r="H61" s="307">
        <v>60.31</v>
      </c>
      <c r="I61" s="305">
        <f t="shared" si="6"/>
        <v>5450.9865693914771</v>
      </c>
      <c r="J61" s="308">
        <f t="shared" si="1"/>
        <v>2.3858871172589975</v>
      </c>
    </row>
    <row r="62" spans="1:10" s="311" customFormat="1" ht="12.75" customHeight="1">
      <c r="A62" s="309" t="s">
        <v>433</v>
      </c>
      <c r="B62" s="310"/>
      <c r="C62" s="310"/>
      <c r="D62" s="310"/>
      <c r="E62" s="310"/>
      <c r="F62" s="310"/>
      <c r="G62" s="310"/>
      <c r="H62" s="309"/>
      <c r="I62" s="310"/>
    </row>
    <row r="63" spans="1:10" s="294" customFormat="1" ht="12.75" customHeight="1">
      <c r="J63" s="312" t="s">
        <v>434</v>
      </c>
    </row>
    <row r="64" spans="1:10" s="294" customFormat="1" ht="12.75" customHeight="1"/>
    <row r="65" spans="9:9" s="294" customFormat="1" ht="14.45" customHeight="1"/>
    <row r="66" spans="9:9" s="294" customFormat="1" ht="14.45" customHeight="1"/>
    <row r="67" spans="9:9" s="294" customFormat="1" ht="14.45" customHeight="1"/>
    <row r="68" spans="9:9" s="294" customFormat="1" ht="14.45" customHeight="1"/>
    <row r="69" spans="9:9" s="294" customFormat="1" ht="14.45" customHeight="1"/>
    <row r="70" spans="9:9" s="294" customFormat="1" ht="14.45" customHeight="1">
      <c r="I70" s="313"/>
    </row>
    <row r="71" spans="9:9" s="294" customFormat="1" ht="14.45" customHeight="1"/>
    <row r="72" spans="9:9" s="294" customFormat="1" ht="14.45" customHeight="1"/>
    <row r="73" spans="9:9" s="294" customFormat="1" ht="14.45" customHeight="1"/>
    <row r="74" spans="9:9" s="294" customFormat="1" ht="14.45" customHeight="1"/>
    <row r="75" spans="9:9" s="294" customFormat="1" ht="14.45" customHeight="1"/>
    <row r="76" spans="9:9" s="294" customFormat="1" ht="14.45" customHeight="1"/>
    <row r="77" spans="9:9" s="294" customFormat="1" ht="14.45" customHeight="1"/>
    <row r="78" spans="9:9" s="294" customFormat="1" ht="14.45" customHeight="1"/>
    <row r="79" spans="9:9" s="294" customFormat="1" ht="14.45" customHeight="1"/>
    <row r="80" spans="9:9" s="294" customFormat="1" ht="14.45" customHeight="1"/>
    <row r="81" s="294" customFormat="1" ht="14.45" customHeight="1"/>
    <row r="82" s="294" customFormat="1" ht="14.45" customHeight="1"/>
    <row r="83" s="294" customFormat="1" ht="14.45" customHeight="1"/>
    <row r="84" s="294" customFormat="1" ht="14.45" customHeight="1"/>
    <row r="85" s="294" customFormat="1" ht="14.45" customHeight="1"/>
    <row r="86" s="294" customFormat="1" ht="14.45" customHeight="1"/>
    <row r="87" s="294" customFormat="1" ht="14.45" customHeight="1"/>
    <row r="88" s="294" customFormat="1" ht="14.45" customHeight="1"/>
    <row r="89" s="294" customFormat="1" ht="14.45" customHeight="1"/>
    <row r="90" s="294" customFormat="1" ht="14.45" customHeight="1"/>
    <row r="91" s="294" customFormat="1" ht="14.45" customHeight="1"/>
    <row r="92" s="294" customFormat="1" ht="14.45" customHeight="1"/>
    <row r="93" s="294" customFormat="1" ht="14.45" customHeight="1"/>
    <row r="94" s="294" customFormat="1" ht="14.45" customHeight="1"/>
    <row r="95" s="294" customFormat="1" ht="14.45" customHeight="1"/>
    <row r="96" s="294" customFormat="1" ht="14.45" customHeight="1"/>
    <row r="97" s="294" customFormat="1" ht="14.45" customHeight="1"/>
    <row r="98" s="294" customFormat="1" ht="14.45" customHeight="1"/>
    <row r="99" s="294" customFormat="1" ht="14.45" customHeight="1"/>
    <row r="100" s="294" customFormat="1" ht="14.45" customHeight="1"/>
    <row r="101" s="294" customFormat="1" ht="14.45" customHeight="1"/>
    <row r="102" s="294" customFormat="1" ht="14.45" customHeight="1"/>
    <row r="103" s="294" customFormat="1" ht="14.45" customHeight="1"/>
    <row r="104" s="294" customFormat="1" ht="14.45" customHeight="1"/>
    <row r="105" s="294" customFormat="1" ht="14.45" customHeight="1"/>
    <row r="106" s="294" customFormat="1" ht="14.45" customHeight="1"/>
    <row r="107" s="294" customFormat="1" ht="14.45" customHeight="1"/>
    <row r="108" s="294" customFormat="1" ht="14.45" customHeight="1"/>
    <row r="109" s="294" customFormat="1" ht="14.45" customHeight="1"/>
    <row r="110" s="294" customFormat="1" ht="14.45" customHeight="1"/>
    <row r="111" s="294" customFormat="1" ht="14.45" customHeight="1"/>
    <row r="112" s="294" customFormat="1" ht="14.45" customHeight="1"/>
    <row r="113" s="294" customFormat="1" ht="14.45" customHeight="1"/>
    <row r="114" s="294" customFormat="1" ht="14.45" customHeight="1"/>
    <row r="115" s="294" customFormat="1" ht="14.45" customHeight="1"/>
    <row r="116" s="294" customFormat="1" ht="14.45" customHeight="1"/>
    <row r="117" s="294" customFormat="1" ht="14.45" customHeight="1"/>
    <row r="118" s="294" customFormat="1" ht="14.45" customHeight="1"/>
    <row r="119" s="294" customFormat="1" ht="14.45" customHeight="1"/>
    <row r="120" s="294" customFormat="1" ht="14.45" customHeight="1"/>
    <row r="121" s="294" customFormat="1" ht="14.45" customHeight="1"/>
    <row r="122" s="294" customFormat="1" ht="14.45" customHeight="1"/>
    <row r="123" s="294" customFormat="1" ht="14.45" customHeight="1"/>
    <row r="124" s="294" customFormat="1" ht="14.45" customHeight="1"/>
    <row r="125" s="294" customFormat="1" ht="14.45" customHeight="1"/>
    <row r="126" s="294" customFormat="1" ht="14.45" customHeight="1"/>
    <row r="127" s="294" customFormat="1" ht="14.45" customHeight="1"/>
    <row r="128" s="294" customFormat="1" ht="14.45" customHeight="1"/>
    <row r="129" s="294" customFormat="1" ht="14.45" customHeight="1"/>
    <row r="130" s="294" customFormat="1" ht="14.45" customHeight="1"/>
    <row r="131" s="294" customFormat="1" ht="14.45" customHeight="1"/>
    <row r="132" s="294" customFormat="1" ht="14.45" customHeight="1"/>
    <row r="133" s="294" customFormat="1" ht="14.45" customHeight="1"/>
    <row r="134" s="294" customFormat="1" ht="14.45" customHeight="1"/>
    <row r="135" s="294" customFormat="1" ht="14.45" customHeight="1"/>
    <row r="136" s="294" customFormat="1" ht="14.45" customHeight="1"/>
    <row r="137" s="294" customFormat="1" ht="14.45" customHeight="1"/>
    <row r="138" s="294" customFormat="1" ht="14.45" customHeight="1"/>
    <row r="139" s="294" customFormat="1" ht="14.45" customHeight="1"/>
    <row r="140" s="294" customFormat="1" ht="14.45" customHeight="1"/>
    <row r="141" s="294" customFormat="1" ht="14.45" customHeight="1"/>
    <row r="142" s="294" customFormat="1" ht="14.45" customHeight="1"/>
    <row r="143" s="294" customFormat="1" ht="14.45" customHeight="1"/>
    <row r="144" s="294" customFormat="1" ht="14.45" customHeight="1"/>
    <row r="145" s="294" customFormat="1" ht="14.45" customHeight="1"/>
    <row r="146" s="294" customFormat="1" ht="14.45" customHeight="1"/>
    <row r="147" s="294" customFormat="1" ht="14.45" customHeight="1"/>
    <row r="148" s="294" customFormat="1" ht="14.45" customHeight="1"/>
    <row r="149" s="294" customFormat="1" ht="14.45" customHeight="1"/>
    <row r="150" s="294" customFormat="1" ht="14.45" customHeight="1"/>
    <row r="151" s="294" customFormat="1" ht="14.45" customHeight="1"/>
    <row r="152" s="294" customFormat="1" ht="14.45" customHeight="1"/>
    <row r="153" s="294" customFormat="1" ht="14.45" customHeight="1"/>
    <row r="154" s="294" customFormat="1" ht="14.45" customHeight="1"/>
    <row r="155" s="294" customFormat="1" ht="14.45" customHeight="1"/>
    <row r="156" s="294" customFormat="1" ht="14.45" customHeight="1"/>
    <row r="157" s="294" customFormat="1" ht="14.45" customHeight="1"/>
    <row r="158" s="294" customFormat="1" ht="14.45" customHeight="1"/>
    <row r="159" s="294" customFormat="1" ht="14.45" customHeight="1"/>
    <row r="160" s="294" customFormat="1" ht="14.45" customHeight="1"/>
    <row r="161" s="294" customFormat="1" ht="14.45" customHeight="1"/>
    <row r="162" s="294" customFormat="1" ht="14.45" customHeight="1"/>
    <row r="163" s="294" customFormat="1" ht="14.45" customHeight="1"/>
    <row r="164" s="294" customFormat="1" ht="14.45" customHeight="1"/>
    <row r="165" s="294" customFormat="1" ht="14.45" customHeight="1"/>
    <row r="166" s="294" customFormat="1" ht="14.45" customHeight="1"/>
    <row r="167" s="294" customFormat="1" ht="14.45" customHeight="1"/>
    <row r="168" s="294" customFormat="1" ht="14.45" customHeight="1"/>
    <row r="169" s="294" customFormat="1" ht="14.45" customHeight="1"/>
    <row r="170" s="294" customFormat="1" ht="14.45" customHeight="1"/>
    <row r="171" s="294" customFormat="1" ht="14.45" customHeight="1"/>
    <row r="172" s="294" customFormat="1" ht="14.45" customHeight="1"/>
    <row r="173" s="294" customFormat="1" ht="14.45" customHeight="1"/>
    <row r="174" s="294" customFormat="1" ht="14.45" customHeight="1"/>
    <row r="175" s="294" customFormat="1" ht="14.45" customHeight="1"/>
    <row r="176" s="294" customFormat="1" ht="14.45" customHeight="1"/>
    <row r="177" s="294" customFormat="1" ht="14.45" customHeight="1"/>
    <row r="178" s="294" customFormat="1" ht="14.45" customHeight="1"/>
    <row r="179" s="294" customFormat="1" ht="14.45" customHeight="1"/>
    <row r="180" s="294" customFormat="1" ht="14.45" customHeight="1"/>
    <row r="181" s="294" customFormat="1" ht="14.45" customHeight="1"/>
    <row r="182" s="294" customFormat="1" ht="14.45" customHeight="1"/>
    <row r="183" s="294" customFormat="1" ht="14.45" customHeight="1"/>
    <row r="184" s="294" customFormat="1" ht="14.45" customHeight="1"/>
    <row r="185" s="294" customFormat="1" ht="14.45" customHeight="1"/>
    <row r="186" s="294" customFormat="1" ht="14.45" customHeight="1"/>
    <row r="187" s="294" customFormat="1" ht="14.45" customHeight="1"/>
    <row r="188" s="294" customFormat="1" ht="14.45" customHeight="1"/>
    <row r="189" s="294" customFormat="1" ht="14.45" customHeight="1"/>
    <row r="190" s="294" customFormat="1" ht="14.45" customHeight="1"/>
    <row r="191" s="294" customFormat="1" ht="14.45" customHeight="1"/>
    <row r="192" s="294" customFormat="1" ht="14.45" customHeight="1"/>
    <row r="193" s="294" customFormat="1" ht="14.45" customHeight="1"/>
    <row r="194" s="294" customFormat="1" ht="14.45" customHeight="1"/>
    <row r="195" s="294" customFormat="1" ht="14.45" customHeight="1"/>
    <row r="196" s="294" customFormat="1" ht="14.45" customHeight="1"/>
    <row r="197" s="294" customFormat="1" ht="14.45" customHeight="1"/>
    <row r="198" s="294" customFormat="1" ht="14.45" customHeight="1"/>
    <row r="199" s="294" customFormat="1" ht="14.45" customHeight="1"/>
    <row r="200" s="294" customFormat="1" ht="14.45" customHeight="1"/>
    <row r="201" s="294" customFormat="1" ht="14.45" customHeight="1"/>
    <row r="202" s="294" customFormat="1" ht="14.45" customHeight="1"/>
    <row r="203" s="294" customFormat="1" ht="14.45" customHeight="1"/>
  </sheetData>
  <mergeCells count="3">
    <mergeCell ref="A3:J3"/>
    <mergeCell ref="B5:B6"/>
    <mergeCell ref="C5:F5"/>
  </mergeCells>
  <phoneticPr fontId="1"/>
  <hyperlinks>
    <hyperlink ref="A1" location="目次!A1" display="目次へもどる"/>
  </hyperlinks>
  <pageMargins left="0.70866141732283472" right="0.70866141732283472" top="0.98425196850393704" bottom="0.66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"/>
  <sheetViews>
    <sheetView workbookViewId="0"/>
  </sheetViews>
  <sheetFormatPr defaultColWidth="7.875" defaultRowHeight="15.75" customHeight="1"/>
  <cols>
    <col min="1" max="3" width="4.125" style="136" customWidth="1"/>
    <col min="4" max="4" width="25.625" style="136" customWidth="1"/>
    <col min="5" max="10" width="8.125" style="136" customWidth="1"/>
    <col min="11" max="11" width="7.875" style="136" customWidth="1"/>
    <col min="12" max="12" width="6" style="137" bestFit="1" customWidth="1"/>
    <col min="13" max="14" width="6.75" style="137" bestFit="1" customWidth="1"/>
    <col min="15" max="17" width="6.625" style="137" bestFit="1" customWidth="1"/>
    <col min="18" max="21" width="6" style="137" bestFit="1" customWidth="1"/>
    <col min="22" max="22" width="6.75" style="137" bestFit="1" customWidth="1"/>
    <col min="23" max="23" width="5.375" style="137" customWidth="1"/>
    <col min="24" max="256" width="7.875" style="136"/>
    <col min="257" max="259" width="4.125" style="136" customWidth="1"/>
    <col min="260" max="260" width="25.625" style="136" customWidth="1"/>
    <col min="261" max="266" width="8.125" style="136" customWidth="1"/>
    <col min="267" max="267" width="7.875" style="136" customWidth="1"/>
    <col min="268" max="268" width="6" style="136" bestFit="1" customWidth="1"/>
    <col min="269" max="270" width="6.75" style="136" bestFit="1" customWidth="1"/>
    <col min="271" max="273" width="6.625" style="136" bestFit="1" customWidth="1"/>
    <col min="274" max="277" width="6" style="136" bestFit="1" customWidth="1"/>
    <col min="278" max="278" width="6.75" style="136" bestFit="1" customWidth="1"/>
    <col min="279" max="279" width="5.375" style="136" customWidth="1"/>
    <col min="280" max="512" width="7.875" style="136"/>
    <col min="513" max="515" width="4.125" style="136" customWidth="1"/>
    <col min="516" max="516" width="25.625" style="136" customWidth="1"/>
    <col min="517" max="522" width="8.125" style="136" customWidth="1"/>
    <col min="523" max="523" width="7.875" style="136" customWidth="1"/>
    <col min="524" max="524" width="6" style="136" bestFit="1" customWidth="1"/>
    <col min="525" max="526" width="6.75" style="136" bestFit="1" customWidth="1"/>
    <col min="527" max="529" width="6.625" style="136" bestFit="1" customWidth="1"/>
    <col min="530" max="533" width="6" style="136" bestFit="1" customWidth="1"/>
    <col min="534" max="534" width="6.75" style="136" bestFit="1" customWidth="1"/>
    <col min="535" max="535" width="5.375" style="136" customWidth="1"/>
    <col min="536" max="768" width="7.875" style="136"/>
    <col min="769" max="771" width="4.125" style="136" customWidth="1"/>
    <col min="772" max="772" width="25.625" style="136" customWidth="1"/>
    <col min="773" max="778" width="8.125" style="136" customWidth="1"/>
    <col min="779" max="779" width="7.875" style="136" customWidth="1"/>
    <col min="780" max="780" width="6" style="136" bestFit="1" customWidth="1"/>
    <col min="781" max="782" width="6.75" style="136" bestFit="1" customWidth="1"/>
    <col min="783" max="785" width="6.625" style="136" bestFit="1" customWidth="1"/>
    <col min="786" max="789" width="6" style="136" bestFit="1" customWidth="1"/>
    <col min="790" max="790" width="6.75" style="136" bestFit="1" customWidth="1"/>
    <col min="791" max="791" width="5.375" style="136" customWidth="1"/>
    <col min="792" max="1024" width="7.875" style="136"/>
    <col min="1025" max="1027" width="4.125" style="136" customWidth="1"/>
    <col min="1028" max="1028" width="25.625" style="136" customWidth="1"/>
    <col min="1029" max="1034" width="8.125" style="136" customWidth="1"/>
    <col min="1035" max="1035" width="7.875" style="136" customWidth="1"/>
    <col min="1036" max="1036" width="6" style="136" bestFit="1" customWidth="1"/>
    <col min="1037" max="1038" width="6.75" style="136" bestFit="1" customWidth="1"/>
    <col min="1039" max="1041" width="6.625" style="136" bestFit="1" customWidth="1"/>
    <col min="1042" max="1045" width="6" style="136" bestFit="1" customWidth="1"/>
    <col min="1046" max="1046" width="6.75" style="136" bestFit="1" customWidth="1"/>
    <col min="1047" max="1047" width="5.375" style="136" customWidth="1"/>
    <col min="1048" max="1280" width="7.875" style="136"/>
    <col min="1281" max="1283" width="4.125" style="136" customWidth="1"/>
    <col min="1284" max="1284" width="25.625" style="136" customWidth="1"/>
    <col min="1285" max="1290" width="8.125" style="136" customWidth="1"/>
    <col min="1291" max="1291" width="7.875" style="136" customWidth="1"/>
    <col min="1292" max="1292" width="6" style="136" bestFit="1" customWidth="1"/>
    <col min="1293" max="1294" width="6.75" style="136" bestFit="1" customWidth="1"/>
    <col min="1295" max="1297" width="6.625" style="136" bestFit="1" customWidth="1"/>
    <col min="1298" max="1301" width="6" style="136" bestFit="1" customWidth="1"/>
    <col min="1302" max="1302" width="6.75" style="136" bestFit="1" customWidth="1"/>
    <col min="1303" max="1303" width="5.375" style="136" customWidth="1"/>
    <col min="1304" max="1536" width="7.875" style="136"/>
    <col min="1537" max="1539" width="4.125" style="136" customWidth="1"/>
    <col min="1540" max="1540" width="25.625" style="136" customWidth="1"/>
    <col min="1541" max="1546" width="8.125" style="136" customWidth="1"/>
    <col min="1547" max="1547" width="7.875" style="136" customWidth="1"/>
    <col min="1548" max="1548" width="6" style="136" bestFit="1" customWidth="1"/>
    <col min="1549" max="1550" width="6.75" style="136" bestFit="1" customWidth="1"/>
    <col min="1551" max="1553" width="6.625" style="136" bestFit="1" customWidth="1"/>
    <col min="1554" max="1557" width="6" style="136" bestFit="1" customWidth="1"/>
    <col min="1558" max="1558" width="6.75" style="136" bestFit="1" customWidth="1"/>
    <col min="1559" max="1559" width="5.375" style="136" customWidth="1"/>
    <col min="1560" max="1792" width="7.875" style="136"/>
    <col min="1793" max="1795" width="4.125" style="136" customWidth="1"/>
    <col min="1796" max="1796" width="25.625" style="136" customWidth="1"/>
    <col min="1797" max="1802" width="8.125" style="136" customWidth="1"/>
    <col min="1803" max="1803" width="7.875" style="136" customWidth="1"/>
    <col min="1804" max="1804" width="6" style="136" bestFit="1" customWidth="1"/>
    <col min="1805" max="1806" width="6.75" style="136" bestFit="1" customWidth="1"/>
    <col min="1807" max="1809" width="6.625" style="136" bestFit="1" customWidth="1"/>
    <col min="1810" max="1813" width="6" style="136" bestFit="1" customWidth="1"/>
    <col min="1814" max="1814" width="6.75" style="136" bestFit="1" customWidth="1"/>
    <col min="1815" max="1815" width="5.375" style="136" customWidth="1"/>
    <col min="1816" max="2048" width="7.875" style="136"/>
    <col min="2049" max="2051" width="4.125" style="136" customWidth="1"/>
    <col min="2052" max="2052" width="25.625" style="136" customWidth="1"/>
    <col min="2053" max="2058" width="8.125" style="136" customWidth="1"/>
    <col min="2059" max="2059" width="7.875" style="136" customWidth="1"/>
    <col min="2060" max="2060" width="6" style="136" bestFit="1" customWidth="1"/>
    <col min="2061" max="2062" width="6.75" style="136" bestFit="1" customWidth="1"/>
    <col min="2063" max="2065" width="6.625" style="136" bestFit="1" customWidth="1"/>
    <col min="2066" max="2069" width="6" style="136" bestFit="1" customWidth="1"/>
    <col min="2070" max="2070" width="6.75" style="136" bestFit="1" customWidth="1"/>
    <col min="2071" max="2071" width="5.375" style="136" customWidth="1"/>
    <col min="2072" max="2304" width="7.875" style="136"/>
    <col min="2305" max="2307" width="4.125" style="136" customWidth="1"/>
    <col min="2308" max="2308" width="25.625" style="136" customWidth="1"/>
    <col min="2309" max="2314" width="8.125" style="136" customWidth="1"/>
    <col min="2315" max="2315" width="7.875" style="136" customWidth="1"/>
    <col min="2316" max="2316" width="6" style="136" bestFit="1" customWidth="1"/>
    <col min="2317" max="2318" width="6.75" style="136" bestFit="1" customWidth="1"/>
    <col min="2319" max="2321" width="6.625" style="136" bestFit="1" customWidth="1"/>
    <col min="2322" max="2325" width="6" style="136" bestFit="1" customWidth="1"/>
    <col min="2326" max="2326" width="6.75" style="136" bestFit="1" customWidth="1"/>
    <col min="2327" max="2327" width="5.375" style="136" customWidth="1"/>
    <col min="2328" max="2560" width="7.875" style="136"/>
    <col min="2561" max="2563" width="4.125" style="136" customWidth="1"/>
    <col min="2564" max="2564" width="25.625" style="136" customWidth="1"/>
    <col min="2565" max="2570" width="8.125" style="136" customWidth="1"/>
    <col min="2571" max="2571" width="7.875" style="136" customWidth="1"/>
    <col min="2572" max="2572" width="6" style="136" bestFit="1" customWidth="1"/>
    <col min="2573" max="2574" width="6.75" style="136" bestFit="1" customWidth="1"/>
    <col min="2575" max="2577" width="6.625" style="136" bestFit="1" customWidth="1"/>
    <col min="2578" max="2581" width="6" style="136" bestFit="1" customWidth="1"/>
    <col min="2582" max="2582" width="6.75" style="136" bestFit="1" customWidth="1"/>
    <col min="2583" max="2583" width="5.375" style="136" customWidth="1"/>
    <col min="2584" max="2816" width="7.875" style="136"/>
    <col min="2817" max="2819" width="4.125" style="136" customWidth="1"/>
    <col min="2820" max="2820" width="25.625" style="136" customWidth="1"/>
    <col min="2821" max="2826" width="8.125" style="136" customWidth="1"/>
    <col min="2827" max="2827" width="7.875" style="136" customWidth="1"/>
    <col min="2828" max="2828" width="6" style="136" bestFit="1" customWidth="1"/>
    <col min="2829" max="2830" width="6.75" style="136" bestFit="1" customWidth="1"/>
    <col min="2831" max="2833" width="6.625" style="136" bestFit="1" customWidth="1"/>
    <col min="2834" max="2837" width="6" style="136" bestFit="1" customWidth="1"/>
    <col min="2838" max="2838" width="6.75" style="136" bestFit="1" customWidth="1"/>
    <col min="2839" max="2839" width="5.375" style="136" customWidth="1"/>
    <col min="2840" max="3072" width="7.875" style="136"/>
    <col min="3073" max="3075" width="4.125" style="136" customWidth="1"/>
    <col min="3076" max="3076" width="25.625" style="136" customWidth="1"/>
    <col min="3077" max="3082" width="8.125" style="136" customWidth="1"/>
    <col min="3083" max="3083" width="7.875" style="136" customWidth="1"/>
    <col min="3084" max="3084" width="6" style="136" bestFit="1" customWidth="1"/>
    <col min="3085" max="3086" width="6.75" style="136" bestFit="1" customWidth="1"/>
    <col min="3087" max="3089" width="6.625" style="136" bestFit="1" customWidth="1"/>
    <col min="3090" max="3093" width="6" style="136" bestFit="1" customWidth="1"/>
    <col min="3094" max="3094" width="6.75" style="136" bestFit="1" customWidth="1"/>
    <col min="3095" max="3095" width="5.375" style="136" customWidth="1"/>
    <col min="3096" max="3328" width="7.875" style="136"/>
    <col min="3329" max="3331" width="4.125" style="136" customWidth="1"/>
    <col min="3332" max="3332" width="25.625" style="136" customWidth="1"/>
    <col min="3333" max="3338" width="8.125" style="136" customWidth="1"/>
    <col min="3339" max="3339" width="7.875" style="136" customWidth="1"/>
    <col min="3340" max="3340" width="6" style="136" bestFit="1" customWidth="1"/>
    <col min="3341" max="3342" width="6.75" style="136" bestFit="1" customWidth="1"/>
    <col min="3343" max="3345" width="6.625" style="136" bestFit="1" customWidth="1"/>
    <col min="3346" max="3349" width="6" style="136" bestFit="1" customWidth="1"/>
    <col min="3350" max="3350" width="6.75" style="136" bestFit="1" customWidth="1"/>
    <col min="3351" max="3351" width="5.375" style="136" customWidth="1"/>
    <col min="3352" max="3584" width="7.875" style="136"/>
    <col min="3585" max="3587" width="4.125" style="136" customWidth="1"/>
    <col min="3588" max="3588" width="25.625" style="136" customWidth="1"/>
    <col min="3589" max="3594" width="8.125" style="136" customWidth="1"/>
    <col min="3595" max="3595" width="7.875" style="136" customWidth="1"/>
    <col min="3596" max="3596" width="6" style="136" bestFit="1" customWidth="1"/>
    <col min="3597" max="3598" width="6.75" style="136" bestFit="1" customWidth="1"/>
    <col min="3599" max="3601" width="6.625" style="136" bestFit="1" customWidth="1"/>
    <col min="3602" max="3605" width="6" style="136" bestFit="1" customWidth="1"/>
    <col min="3606" max="3606" width="6.75" style="136" bestFit="1" customWidth="1"/>
    <col min="3607" max="3607" width="5.375" style="136" customWidth="1"/>
    <col min="3608" max="3840" width="7.875" style="136"/>
    <col min="3841" max="3843" width="4.125" style="136" customWidth="1"/>
    <col min="3844" max="3844" width="25.625" style="136" customWidth="1"/>
    <col min="3845" max="3850" width="8.125" style="136" customWidth="1"/>
    <col min="3851" max="3851" width="7.875" style="136" customWidth="1"/>
    <col min="3852" max="3852" width="6" style="136" bestFit="1" customWidth="1"/>
    <col min="3853" max="3854" width="6.75" style="136" bestFit="1" customWidth="1"/>
    <col min="3855" max="3857" width="6.625" style="136" bestFit="1" customWidth="1"/>
    <col min="3858" max="3861" width="6" style="136" bestFit="1" customWidth="1"/>
    <col min="3862" max="3862" width="6.75" style="136" bestFit="1" customWidth="1"/>
    <col min="3863" max="3863" width="5.375" style="136" customWidth="1"/>
    <col min="3864" max="4096" width="7.875" style="136"/>
    <col min="4097" max="4099" width="4.125" style="136" customWidth="1"/>
    <col min="4100" max="4100" width="25.625" style="136" customWidth="1"/>
    <col min="4101" max="4106" width="8.125" style="136" customWidth="1"/>
    <col min="4107" max="4107" width="7.875" style="136" customWidth="1"/>
    <col min="4108" max="4108" width="6" style="136" bestFit="1" customWidth="1"/>
    <col min="4109" max="4110" width="6.75" style="136" bestFit="1" customWidth="1"/>
    <col min="4111" max="4113" width="6.625" style="136" bestFit="1" customWidth="1"/>
    <col min="4114" max="4117" width="6" style="136" bestFit="1" customWidth="1"/>
    <col min="4118" max="4118" width="6.75" style="136" bestFit="1" customWidth="1"/>
    <col min="4119" max="4119" width="5.375" style="136" customWidth="1"/>
    <col min="4120" max="4352" width="7.875" style="136"/>
    <col min="4353" max="4355" width="4.125" style="136" customWidth="1"/>
    <col min="4356" max="4356" width="25.625" style="136" customWidth="1"/>
    <col min="4357" max="4362" width="8.125" style="136" customWidth="1"/>
    <col min="4363" max="4363" width="7.875" style="136" customWidth="1"/>
    <col min="4364" max="4364" width="6" style="136" bestFit="1" customWidth="1"/>
    <col min="4365" max="4366" width="6.75" style="136" bestFit="1" customWidth="1"/>
    <col min="4367" max="4369" width="6.625" style="136" bestFit="1" customWidth="1"/>
    <col min="4370" max="4373" width="6" style="136" bestFit="1" customWidth="1"/>
    <col min="4374" max="4374" width="6.75" style="136" bestFit="1" customWidth="1"/>
    <col min="4375" max="4375" width="5.375" style="136" customWidth="1"/>
    <col min="4376" max="4608" width="7.875" style="136"/>
    <col min="4609" max="4611" width="4.125" style="136" customWidth="1"/>
    <col min="4612" max="4612" width="25.625" style="136" customWidth="1"/>
    <col min="4613" max="4618" width="8.125" style="136" customWidth="1"/>
    <col min="4619" max="4619" width="7.875" style="136" customWidth="1"/>
    <col min="4620" max="4620" width="6" style="136" bestFit="1" customWidth="1"/>
    <col min="4621" max="4622" width="6.75" style="136" bestFit="1" customWidth="1"/>
    <col min="4623" max="4625" width="6.625" style="136" bestFit="1" customWidth="1"/>
    <col min="4626" max="4629" width="6" style="136" bestFit="1" customWidth="1"/>
    <col min="4630" max="4630" width="6.75" style="136" bestFit="1" customWidth="1"/>
    <col min="4631" max="4631" width="5.375" style="136" customWidth="1"/>
    <col min="4632" max="4864" width="7.875" style="136"/>
    <col min="4865" max="4867" width="4.125" style="136" customWidth="1"/>
    <col min="4868" max="4868" width="25.625" style="136" customWidth="1"/>
    <col min="4869" max="4874" width="8.125" style="136" customWidth="1"/>
    <col min="4875" max="4875" width="7.875" style="136" customWidth="1"/>
    <col min="4876" max="4876" width="6" style="136" bestFit="1" customWidth="1"/>
    <col min="4877" max="4878" width="6.75" style="136" bestFit="1" customWidth="1"/>
    <col min="4879" max="4881" width="6.625" style="136" bestFit="1" customWidth="1"/>
    <col min="4882" max="4885" width="6" style="136" bestFit="1" customWidth="1"/>
    <col min="4886" max="4886" width="6.75" style="136" bestFit="1" customWidth="1"/>
    <col min="4887" max="4887" width="5.375" style="136" customWidth="1"/>
    <col min="4888" max="5120" width="7.875" style="136"/>
    <col min="5121" max="5123" width="4.125" style="136" customWidth="1"/>
    <col min="5124" max="5124" width="25.625" style="136" customWidth="1"/>
    <col min="5125" max="5130" width="8.125" style="136" customWidth="1"/>
    <col min="5131" max="5131" width="7.875" style="136" customWidth="1"/>
    <col min="5132" max="5132" width="6" style="136" bestFit="1" customWidth="1"/>
    <col min="5133" max="5134" width="6.75" style="136" bestFit="1" customWidth="1"/>
    <col min="5135" max="5137" width="6.625" style="136" bestFit="1" customWidth="1"/>
    <col min="5138" max="5141" width="6" style="136" bestFit="1" customWidth="1"/>
    <col min="5142" max="5142" width="6.75" style="136" bestFit="1" customWidth="1"/>
    <col min="5143" max="5143" width="5.375" style="136" customWidth="1"/>
    <col min="5144" max="5376" width="7.875" style="136"/>
    <col min="5377" max="5379" width="4.125" style="136" customWidth="1"/>
    <col min="5380" max="5380" width="25.625" style="136" customWidth="1"/>
    <col min="5381" max="5386" width="8.125" style="136" customWidth="1"/>
    <col min="5387" max="5387" width="7.875" style="136" customWidth="1"/>
    <col min="5388" max="5388" width="6" style="136" bestFit="1" customWidth="1"/>
    <col min="5389" max="5390" width="6.75" style="136" bestFit="1" customWidth="1"/>
    <col min="5391" max="5393" width="6.625" style="136" bestFit="1" customWidth="1"/>
    <col min="5394" max="5397" width="6" style="136" bestFit="1" customWidth="1"/>
    <col min="5398" max="5398" width="6.75" style="136" bestFit="1" customWidth="1"/>
    <col min="5399" max="5399" width="5.375" style="136" customWidth="1"/>
    <col min="5400" max="5632" width="7.875" style="136"/>
    <col min="5633" max="5635" width="4.125" style="136" customWidth="1"/>
    <col min="5636" max="5636" width="25.625" style="136" customWidth="1"/>
    <col min="5637" max="5642" width="8.125" style="136" customWidth="1"/>
    <col min="5643" max="5643" width="7.875" style="136" customWidth="1"/>
    <col min="5644" max="5644" width="6" style="136" bestFit="1" customWidth="1"/>
    <col min="5645" max="5646" width="6.75" style="136" bestFit="1" customWidth="1"/>
    <col min="5647" max="5649" width="6.625" style="136" bestFit="1" customWidth="1"/>
    <col min="5650" max="5653" width="6" style="136" bestFit="1" customWidth="1"/>
    <col min="5654" max="5654" width="6.75" style="136" bestFit="1" customWidth="1"/>
    <col min="5655" max="5655" width="5.375" style="136" customWidth="1"/>
    <col min="5656" max="5888" width="7.875" style="136"/>
    <col min="5889" max="5891" width="4.125" style="136" customWidth="1"/>
    <col min="5892" max="5892" width="25.625" style="136" customWidth="1"/>
    <col min="5893" max="5898" width="8.125" style="136" customWidth="1"/>
    <col min="5899" max="5899" width="7.875" style="136" customWidth="1"/>
    <col min="5900" max="5900" width="6" style="136" bestFit="1" customWidth="1"/>
    <col min="5901" max="5902" width="6.75" style="136" bestFit="1" customWidth="1"/>
    <col min="5903" max="5905" width="6.625" style="136" bestFit="1" customWidth="1"/>
    <col min="5906" max="5909" width="6" style="136" bestFit="1" customWidth="1"/>
    <col min="5910" max="5910" width="6.75" style="136" bestFit="1" customWidth="1"/>
    <col min="5911" max="5911" width="5.375" style="136" customWidth="1"/>
    <col min="5912" max="6144" width="7.875" style="136"/>
    <col min="6145" max="6147" width="4.125" style="136" customWidth="1"/>
    <col min="6148" max="6148" width="25.625" style="136" customWidth="1"/>
    <col min="6149" max="6154" width="8.125" style="136" customWidth="1"/>
    <col min="6155" max="6155" width="7.875" style="136" customWidth="1"/>
    <col min="6156" max="6156" width="6" style="136" bestFit="1" customWidth="1"/>
    <col min="6157" max="6158" width="6.75" style="136" bestFit="1" customWidth="1"/>
    <col min="6159" max="6161" width="6.625" style="136" bestFit="1" customWidth="1"/>
    <col min="6162" max="6165" width="6" style="136" bestFit="1" customWidth="1"/>
    <col min="6166" max="6166" width="6.75" style="136" bestFit="1" customWidth="1"/>
    <col min="6167" max="6167" width="5.375" style="136" customWidth="1"/>
    <col min="6168" max="6400" width="7.875" style="136"/>
    <col min="6401" max="6403" width="4.125" style="136" customWidth="1"/>
    <col min="6404" max="6404" width="25.625" style="136" customWidth="1"/>
    <col min="6405" max="6410" width="8.125" style="136" customWidth="1"/>
    <col min="6411" max="6411" width="7.875" style="136" customWidth="1"/>
    <col min="6412" max="6412" width="6" style="136" bestFit="1" customWidth="1"/>
    <col min="6413" max="6414" width="6.75" style="136" bestFit="1" customWidth="1"/>
    <col min="6415" max="6417" width="6.625" style="136" bestFit="1" customWidth="1"/>
    <col min="6418" max="6421" width="6" style="136" bestFit="1" customWidth="1"/>
    <col min="6422" max="6422" width="6.75" style="136" bestFit="1" customWidth="1"/>
    <col min="6423" max="6423" width="5.375" style="136" customWidth="1"/>
    <col min="6424" max="6656" width="7.875" style="136"/>
    <col min="6657" max="6659" width="4.125" style="136" customWidth="1"/>
    <col min="6660" max="6660" width="25.625" style="136" customWidth="1"/>
    <col min="6661" max="6666" width="8.125" style="136" customWidth="1"/>
    <col min="6667" max="6667" width="7.875" style="136" customWidth="1"/>
    <col min="6668" max="6668" width="6" style="136" bestFit="1" customWidth="1"/>
    <col min="6669" max="6670" width="6.75" style="136" bestFit="1" customWidth="1"/>
    <col min="6671" max="6673" width="6.625" style="136" bestFit="1" customWidth="1"/>
    <col min="6674" max="6677" width="6" style="136" bestFit="1" customWidth="1"/>
    <col min="6678" max="6678" width="6.75" style="136" bestFit="1" customWidth="1"/>
    <col min="6679" max="6679" width="5.375" style="136" customWidth="1"/>
    <col min="6680" max="6912" width="7.875" style="136"/>
    <col min="6913" max="6915" width="4.125" style="136" customWidth="1"/>
    <col min="6916" max="6916" width="25.625" style="136" customWidth="1"/>
    <col min="6917" max="6922" width="8.125" style="136" customWidth="1"/>
    <col min="6923" max="6923" width="7.875" style="136" customWidth="1"/>
    <col min="6924" max="6924" width="6" style="136" bestFit="1" customWidth="1"/>
    <col min="6925" max="6926" width="6.75" style="136" bestFit="1" customWidth="1"/>
    <col min="6927" max="6929" width="6.625" style="136" bestFit="1" customWidth="1"/>
    <col min="6930" max="6933" width="6" style="136" bestFit="1" customWidth="1"/>
    <col min="6934" max="6934" width="6.75" style="136" bestFit="1" customWidth="1"/>
    <col min="6935" max="6935" width="5.375" style="136" customWidth="1"/>
    <col min="6936" max="7168" width="7.875" style="136"/>
    <col min="7169" max="7171" width="4.125" style="136" customWidth="1"/>
    <col min="7172" max="7172" width="25.625" style="136" customWidth="1"/>
    <col min="7173" max="7178" width="8.125" style="136" customWidth="1"/>
    <col min="7179" max="7179" width="7.875" style="136" customWidth="1"/>
    <col min="7180" max="7180" width="6" style="136" bestFit="1" customWidth="1"/>
    <col min="7181" max="7182" width="6.75" style="136" bestFit="1" customWidth="1"/>
    <col min="7183" max="7185" width="6.625" style="136" bestFit="1" customWidth="1"/>
    <col min="7186" max="7189" width="6" style="136" bestFit="1" customWidth="1"/>
    <col min="7190" max="7190" width="6.75" style="136" bestFit="1" customWidth="1"/>
    <col min="7191" max="7191" width="5.375" style="136" customWidth="1"/>
    <col min="7192" max="7424" width="7.875" style="136"/>
    <col min="7425" max="7427" width="4.125" style="136" customWidth="1"/>
    <col min="7428" max="7428" width="25.625" style="136" customWidth="1"/>
    <col min="7429" max="7434" width="8.125" style="136" customWidth="1"/>
    <col min="7435" max="7435" width="7.875" style="136" customWidth="1"/>
    <col min="7436" max="7436" width="6" style="136" bestFit="1" customWidth="1"/>
    <col min="7437" max="7438" width="6.75" style="136" bestFit="1" customWidth="1"/>
    <col min="7439" max="7441" width="6.625" style="136" bestFit="1" customWidth="1"/>
    <col min="7442" max="7445" width="6" style="136" bestFit="1" customWidth="1"/>
    <col min="7446" max="7446" width="6.75" style="136" bestFit="1" customWidth="1"/>
    <col min="7447" max="7447" width="5.375" style="136" customWidth="1"/>
    <col min="7448" max="7680" width="7.875" style="136"/>
    <col min="7681" max="7683" width="4.125" style="136" customWidth="1"/>
    <col min="7684" max="7684" width="25.625" style="136" customWidth="1"/>
    <col min="7685" max="7690" width="8.125" style="136" customWidth="1"/>
    <col min="7691" max="7691" width="7.875" style="136" customWidth="1"/>
    <col min="7692" max="7692" width="6" style="136" bestFit="1" customWidth="1"/>
    <col min="7693" max="7694" width="6.75" style="136" bestFit="1" customWidth="1"/>
    <col min="7695" max="7697" width="6.625" style="136" bestFit="1" customWidth="1"/>
    <col min="7698" max="7701" width="6" style="136" bestFit="1" customWidth="1"/>
    <col min="7702" max="7702" width="6.75" style="136" bestFit="1" customWidth="1"/>
    <col min="7703" max="7703" width="5.375" style="136" customWidth="1"/>
    <col min="7704" max="7936" width="7.875" style="136"/>
    <col min="7937" max="7939" width="4.125" style="136" customWidth="1"/>
    <col min="7940" max="7940" width="25.625" style="136" customWidth="1"/>
    <col min="7941" max="7946" width="8.125" style="136" customWidth="1"/>
    <col min="7947" max="7947" width="7.875" style="136" customWidth="1"/>
    <col min="7948" max="7948" width="6" style="136" bestFit="1" customWidth="1"/>
    <col min="7949" max="7950" width="6.75" style="136" bestFit="1" customWidth="1"/>
    <col min="7951" max="7953" width="6.625" style="136" bestFit="1" customWidth="1"/>
    <col min="7954" max="7957" width="6" style="136" bestFit="1" customWidth="1"/>
    <col min="7958" max="7958" width="6.75" style="136" bestFit="1" customWidth="1"/>
    <col min="7959" max="7959" width="5.375" style="136" customWidth="1"/>
    <col min="7960" max="8192" width="7.875" style="136"/>
    <col min="8193" max="8195" width="4.125" style="136" customWidth="1"/>
    <col min="8196" max="8196" width="25.625" style="136" customWidth="1"/>
    <col min="8197" max="8202" width="8.125" style="136" customWidth="1"/>
    <col min="8203" max="8203" width="7.875" style="136" customWidth="1"/>
    <col min="8204" max="8204" width="6" style="136" bestFit="1" customWidth="1"/>
    <col min="8205" max="8206" width="6.75" style="136" bestFit="1" customWidth="1"/>
    <col min="8207" max="8209" width="6.625" style="136" bestFit="1" customWidth="1"/>
    <col min="8210" max="8213" width="6" style="136" bestFit="1" customWidth="1"/>
    <col min="8214" max="8214" width="6.75" style="136" bestFit="1" customWidth="1"/>
    <col min="8215" max="8215" width="5.375" style="136" customWidth="1"/>
    <col min="8216" max="8448" width="7.875" style="136"/>
    <col min="8449" max="8451" width="4.125" style="136" customWidth="1"/>
    <col min="8452" max="8452" width="25.625" style="136" customWidth="1"/>
    <col min="8453" max="8458" width="8.125" style="136" customWidth="1"/>
    <col min="8459" max="8459" width="7.875" style="136" customWidth="1"/>
    <col min="8460" max="8460" width="6" style="136" bestFit="1" customWidth="1"/>
    <col min="8461" max="8462" width="6.75" style="136" bestFit="1" customWidth="1"/>
    <col min="8463" max="8465" width="6.625" style="136" bestFit="1" customWidth="1"/>
    <col min="8466" max="8469" width="6" style="136" bestFit="1" customWidth="1"/>
    <col min="8470" max="8470" width="6.75" style="136" bestFit="1" customWidth="1"/>
    <col min="8471" max="8471" width="5.375" style="136" customWidth="1"/>
    <col min="8472" max="8704" width="7.875" style="136"/>
    <col min="8705" max="8707" width="4.125" style="136" customWidth="1"/>
    <col min="8708" max="8708" width="25.625" style="136" customWidth="1"/>
    <col min="8709" max="8714" width="8.125" style="136" customWidth="1"/>
    <col min="8715" max="8715" width="7.875" style="136" customWidth="1"/>
    <col min="8716" max="8716" width="6" style="136" bestFit="1" customWidth="1"/>
    <col min="8717" max="8718" width="6.75" style="136" bestFit="1" customWidth="1"/>
    <col min="8719" max="8721" width="6.625" style="136" bestFit="1" customWidth="1"/>
    <col min="8722" max="8725" width="6" style="136" bestFit="1" customWidth="1"/>
    <col min="8726" max="8726" width="6.75" style="136" bestFit="1" customWidth="1"/>
    <col min="8727" max="8727" width="5.375" style="136" customWidth="1"/>
    <col min="8728" max="8960" width="7.875" style="136"/>
    <col min="8961" max="8963" width="4.125" style="136" customWidth="1"/>
    <col min="8964" max="8964" width="25.625" style="136" customWidth="1"/>
    <col min="8965" max="8970" width="8.125" style="136" customWidth="1"/>
    <col min="8971" max="8971" width="7.875" style="136" customWidth="1"/>
    <col min="8972" max="8972" width="6" style="136" bestFit="1" customWidth="1"/>
    <col min="8973" max="8974" width="6.75" style="136" bestFit="1" customWidth="1"/>
    <col min="8975" max="8977" width="6.625" style="136" bestFit="1" customWidth="1"/>
    <col min="8978" max="8981" width="6" style="136" bestFit="1" customWidth="1"/>
    <col min="8982" max="8982" width="6.75" style="136" bestFit="1" customWidth="1"/>
    <col min="8983" max="8983" width="5.375" style="136" customWidth="1"/>
    <col min="8984" max="9216" width="7.875" style="136"/>
    <col min="9217" max="9219" width="4.125" style="136" customWidth="1"/>
    <col min="9220" max="9220" width="25.625" style="136" customWidth="1"/>
    <col min="9221" max="9226" width="8.125" style="136" customWidth="1"/>
    <col min="9227" max="9227" width="7.875" style="136" customWidth="1"/>
    <col min="9228" max="9228" width="6" style="136" bestFit="1" customWidth="1"/>
    <col min="9229" max="9230" width="6.75" style="136" bestFit="1" customWidth="1"/>
    <col min="9231" max="9233" width="6.625" style="136" bestFit="1" customWidth="1"/>
    <col min="9234" max="9237" width="6" style="136" bestFit="1" customWidth="1"/>
    <col min="9238" max="9238" width="6.75" style="136" bestFit="1" customWidth="1"/>
    <col min="9239" max="9239" width="5.375" style="136" customWidth="1"/>
    <col min="9240" max="9472" width="7.875" style="136"/>
    <col min="9473" max="9475" width="4.125" style="136" customWidth="1"/>
    <col min="9476" max="9476" width="25.625" style="136" customWidth="1"/>
    <col min="9477" max="9482" width="8.125" style="136" customWidth="1"/>
    <col min="9483" max="9483" width="7.875" style="136" customWidth="1"/>
    <col min="9484" max="9484" width="6" style="136" bestFit="1" customWidth="1"/>
    <col min="9485" max="9486" width="6.75" style="136" bestFit="1" customWidth="1"/>
    <col min="9487" max="9489" width="6.625" style="136" bestFit="1" customWidth="1"/>
    <col min="9490" max="9493" width="6" style="136" bestFit="1" customWidth="1"/>
    <col min="9494" max="9494" width="6.75" style="136" bestFit="1" customWidth="1"/>
    <col min="9495" max="9495" width="5.375" style="136" customWidth="1"/>
    <col min="9496" max="9728" width="7.875" style="136"/>
    <col min="9729" max="9731" width="4.125" style="136" customWidth="1"/>
    <col min="9732" max="9732" width="25.625" style="136" customWidth="1"/>
    <col min="9733" max="9738" width="8.125" style="136" customWidth="1"/>
    <col min="9739" max="9739" width="7.875" style="136" customWidth="1"/>
    <col min="9740" max="9740" width="6" style="136" bestFit="1" customWidth="1"/>
    <col min="9741" max="9742" width="6.75" style="136" bestFit="1" customWidth="1"/>
    <col min="9743" max="9745" width="6.625" style="136" bestFit="1" customWidth="1"/>
    <col min="9746" max="9749" width="6" style="136" bestFit="1" customWidth="1"/>
    <col min="9750" max="9750" width="6.75" style="136" bestFit="1" customWidth="1"/>
    <col min="9751" max="9751" width="5.375" style="136" customWidth="1"/>
    <col min="9752" max="9984" width="7.875" style="136"/>
    <col min="9985" max="9987" width="4.125" style="136" customWidth="1"/>
    <col min="9988" max="9988" width="25.625" style="136" customWidth="1"/>
    <col min="9989" max="9994" width="8.125" style="136" customWidth="1"/>
    <col min="9995" max="9995" width="7.875" style="136" customWidth="1"/>
    <col min="9996" max="9996" width="6" style="136" bestFit="1" customWidth="1"/>
    <col min="9997" max="9998" width="6.75" style="136" bestFit="1" customWidth="1"/>
    <col min="9999" max="10001" width="6.625" style="136" bestFit="1" customWidth="1"/>
    <col min="10002" max="10005" width="6" style="136" bestFit="1" customWidth="1"/>
    <col min="10006" max="10006" width="6.75" style="136" bestFit="1" customWidth="1"/>
    <col min="10007" max="10007" width="5.375" style="136" customWidth="1"/>
    <col min="10008" max="10240" width="7.875" style="136"/>
    <col min="10241" max="10243" width="4.125" style="136" customWidth="1"/>
    <col min="10244" max="10244" width="25.625" style="136" customWidth="1"/>
    <col min="10245" max="10250" width="8.125" style="136" customWidth="1"/>
    <col min="10251" max="10251" width="7.875" style="136" customWidth="1"/>
    <col min="10252" max="10252" width="6" style="136" bestFit="1" customWidth="1"/>
    <col min="10253" max="10254" width="6.75" style="136" bestFit="1" customWidth="1"/>
    <col min="10255" max="10257" width="6.625" style="136" bestFit="1" customWidth="1"/>
    <col min="10258" max="10261" width="6" style="136" bestFit="1" customWidth="1"/>
    <col min="10262" max="10262" width="6.75" style="136" bestFit="1" customWidth="1"/>
    <col min="10263" max="10263" width="5.375" style="136" customWidth="1"/>
    <col min="10264" max="10496" width="7.875" style="136"/>
    <col min="10497" max="10499" width="4.125" style="136" customWidth="1"/>
    <col min="10500" max="10500" width="25.625" style="136" customWidth="1"/>
    <col min="10501" max="10506" width="8.125" style="136" customWidth="1"/>
    <col min="10507" max="10507" width="7.875" style="136" customWidth="1"/>
    <col min="10508" max="10508" width="6" style="136" bestFit="1" customWidth="1"/>
    <col min="10509" max="10510" width="6.75" style="136" bestFit="1" customWidth="1"/>
    <col min="10511" max="10513" width="6.625" style="136" bestFit="1" customWidth="1"/>
    <col min="10514" max="10517" width="6" style="136" bestFit="1" customWidth="1"/>
    <col min="10518" max="10518" width="6.75" style="136" bestFit="1" customWidth="1"/>
    <col min="10519" max="10519" width="5.375" style="136" customWidth="1"/>
    <col min="10520" max="10752" width="7.875" style="136"/>
    <col min="10753" max="10755" width="4.125" style="136" customWidth="1"/>
    <col min="10756" max="10756" width="25.625" style="136" customWidth="1"/>
    <col min="10757" max="10762" width="8.125" style="136" customWidth="1"/>
    <col min="10763" max="10763" width="7.875" style="136" customWidth="1"/>
    <col min="10764" max="10764" width="6" style="136" bestFit="1" customWidth="1"/>
    <col min="10765" max="10766" width="6.75" style="136" bestFit="1" customWidth="1"/>
    <col min="10767" max="10769" width="6.625" style="136" bestFit="1" customWidth="1"/>
    <col min="10770" max="10773" width="6" style="136" bestFit="1" customWidth="1"/>
    <col min="10774" max="10774" width="6.75" style="136" bestFit="1" customWidth="1"/>
    <col min="10775" max="10775" width="5.375" style="136" customWidth="1"/>
    <col min="10776" max="11008" width="7.875" style="136"/>
    <col min="11009" max="11011" width="4.125" style="136" customWidth="1"/>
    <col min="11012" max="11012" width="25.625" style="136" customWidth="1"/>
    <col min="11013" max="11018" width="8.125" style="136" customWidth="1"/>
    <col min="11019" max="11019" width="7.875" style="136" customWidth="1"/>
    <col min="11020" max="11020" width="6" style="136" bestFit="1" customWidth="1"/>
    <col min="11021" max="11022" width="6.75" style="136" bestFit="1" customWidth="1"/>
    <col min="11023" max="11025" width="6.625" style="136" bestFit="1" customWidth="1"/>
    <col min="11026" max="11029" width="6" style="136" bestFit="1" customWidth="1"/>
    <col min="11030" max="11030" width="6.75" style="136" bestFit="1" customWidth="1"/>
    <col min="11031" max="11031" width="5.375" style="136" customWidth="1"/>
    <col min="11032" max="11264" width="7.875" style="136"/>
    <col min="11265" max="11267" width="4.125" style="136" customWidth="1"/>
    <col min="11268" max="11268" width="25.625" style="136" customWidth="1"/>
    <col min="11269" max="11274" width="8.125" style="136" customWidth="1"/>
    <col min="11275" max="11275" width="7.875" style="136" customWidth="1"/>
    <col min="11276" max="11276" width="6" style="136" bestFit="1" customWidth="1"/>
    <col min="11277" max="11278" width="6.75" style="136" bestFit="1" customWidth="1"/>
    <col min="11279" max="11281" width="6.625" style="136" bestFit="1" customWidth="1"/>
    <col min="11282" max="11285" width="6" style="136" bestFit="1" customWidth="1"/>
    <col min="11286" max="11286" width="6.75" style="136" bestFit="1" customWidth="1"/>
    <col min="11287" max="11287" width="5.375" style="136" customWidth="1"/>
    <col min="11288" max="11520" width="7.875" style="136"/>
    <col min="11521" max="11523" width="4.125" style="136" customWidth="1"/>
    <col min="11524" max="11524" width="25.625" style="136" customWidth="1"/>
    <col min="11525" max="11530" width="8.125" style="136" customWidth="1"/>
    <col min="11531" max="11531" width="7.875" style="136" customWidth="1"/>
    <col min="11532" max="11532" width="6" style="136" bestFit="1" customWidth="1"/>
    <col min="11533" max="11534" width="6.75" style="136" bestFit="1" customWidth="1"/>
    <col min="11535" max="11537" width="6.625" style="136" bestFit="1" customWidth="1"/>
    <col min="11538" max="11541" width="6" style="136" bestFit="1" customWidth="1"/>
    <col min="11542" max="11542" width="6.75" style="136" bestFit="1" customWidth="1"/>
    <col min="11543" max="11543" width="5.375" style="136" customWidth="1"/>
    <col min="11544" max="11776" width="7.875" style="136"/>
    <col min="11777" max="11779" width="4.125" style="136" customWidth="1"/>
    <col min="11780" max="11780" width="25.625" style="136" customWidth="1"/>
    <col min="11781" max="11786" width="8.125" style="136" customWidth="1"/>
    <col min="11787" max="11787" width="7.875" style="136" customWidth="1"/>
    <col min="11788" max="11788" width="6" style="136" bestFit="1" customWidth="1"/>
    <col min="11789" max="11790" width="6.75" style="136" bestFit="1" customWidth="1"/>
    <col min="11791" max="11793" width="6.625" style="136" bestFit="1" customWidth="1"/>
    <col min="11794" max="11797" width="6" style="136" bestFit="1" customWidth="1"/>
    <col min="11798" max="11798" width="6.75" style="136" bestFit="1" customWidth="1"/>
    <col min="11799" max="11799" width="5.375" style="136" customWidth="1"/>
    <col min="11800" max="12032" width="7.875" style="136"/>
    <col min="12033" max="12035" width="4.125" style="136" customWidth="1"/>
    <col min="12036" max="12036" width="25.625" style="136" customWidth="1"/>
    <col min="12037" max="12042" width="8.125" style="136" customWidth="1"/>
    <col min="12043" max="12043" width="7.875" style="136" customWidth="1"/>
    <col min="12044" max="12044" width="6" style="136" bestFit="1" customWidth="1"/>
    <col min="12045" max="12046" width="6.75" style="136" bestFit="1" customWidth="1"/>
    <col min="12047" max="12049" width="6.625" style="136" bestFit="1" customWidth="1"/>
    <col min="12050" max="12053" width="6" style="136" bestFit="1" customWidth="1"/>
    <col min="12054" max="12054" width="6.75" style="136" bestFit="1" customWidth="1"/>
    <col min="12055" max="12055" width="5.375" style="136" customWidth="1"/>
    <col min="12056" max="12288" width="7.875" style="136"/>
    <col min="12289" max="12291" width="4.125" style="136" customWidth="1"/>
    <col min="12292" max="12292" width="25.625" style="136" customWidth="1"/>
    <col min="12293" max="12298" width="8.125" style="136" customWidth="1"/>
    <col min="12299" max="12299" width="7.875" style="136" customWidth="1"/>
    <col min="12300" max="12300" width="6" style="136" bestFit="1" customWidth="1"/>
    <col min="12301" max="12302" width="6.75" style="136" bestFit="1" customWidth="1"/>
    <col min="12303" max="12305" width="6.625" style="136" bestFit="1" customWidth="1"/>
    <col min="12306" max="12309" width="6" style="136" bestFit="1" customWidth="1"/>
    <col min="12310" max="12310" width="6.75" style="136" bestFit="1" customWidth="1"/>
    <col min="12311" max="12311" width="5.375" style="136" customWidth="1"/>
    <col min="12312" max="12544" width="7.875" style="136"/>
    <col min="12545" max="12547" width="4.125" style="136" customWidth="1"/>
    <col min="12548" max="12548" width="25.625" style="136" customWidth="1"/>
    <col min="12549" max="12554" width="8.125" style="136" customWidth="1"/>
    <col min="12555" max="12555" width="7.875" style="136" customWidth="1"/>
    <col min="12556" max="12556" width="6" style="136" bestFit="1" customWidth="1"/>
    <col min="12557" max="12558" width="6.75" style="136" bestFit="1" customWidth="1"/>
    <col min="12559" max="12561" width="6.625" style="136" bestFit="1" customWidth="1"/>
    <col min="12562" max="12565" width="6" style="136" bestFit="1" customWidth="1"/>
    <col min="12566" max="12566" width="6.75" style="136" bestFit="1" customWidth="1"/>
    <col min="12567" max="12567" width="5.375" style="136" customWidth="1"/>
    <col min="12568" max="12800" width="7.875" style="136"/>
    <col min="12801" max="12803" width="4.125" style="136" customWidth="1"/>
    <col min="12804" max="12804" width="25.625" style="136" customWidth="1"/>
    <col min="12805" max="12810" width="8.125" style="136" customWidth="1"/>
    <col min="12811" max="12811" width="7.875" style="136" customWidth="1"/>
    <col min="12812" max="12812" width="6" style="136" bestFit="1" customWidth="1"/>
    <col min="12813" max="12814" width="6.75" style="136" bestFit="1" customWidth="1"/>
    <col min="12815" max="12817" width="6.625" style="136" bestFit="1" customWidth="1"/>
    <col min="12818" max="12821" width="6" style="136" bestFit="1" customWidth="1"/>
    <col min="12822" max="12822" width="6.75" style="136" bestFit="1" customWidth="1"/>
    <col min="12823" max="12823" width="5.375" style="136" customWidth="1"/>
    <col min="12824" max="13056" width="7.875" style="136"/>
    <col min="13057" max="13059" width="4.125" style="136" customWidth="1"/>
    <col min="13060" max="13060" width="25.625" style="136" customWidth="1"/>
    <col min="13061" max="13066" width="8.125" style="136" customWidth="1"/>
    <col min="13067" max="13067" width="7.875" style="136" customWidth="1"/>
    <col min="13068" max="13068" width="6" style="136" bestFit="1" customWidth="1"/>
    <col min="13069" max="13070" width="6.75" style="136" bestFit="1" customWidth="1"/>
    <col min="13071" max="13073" width="6.625" style="136" bestFit="1" customWidth="1"/>
    <col min="13074" max="13077" width="6" style="136" bestFit="1" customWidth="1"/>
    <col min="13078" max="13078" width="6.75" style="136" bestFit="1" customWidth="1"/>
    <col min="13079" max="13079" width="5.375" style="136" customWidth="1"/>
    <col min="13080" max="13312" width="7.875" style="136"/>
    <col min="13313" max="13315" width="4.125" style="136" customWidth="1"/>
    <col min="13316" max="13316" width="25.625" style="136" customWidth="1"/>
    <col min="13317" max="13322" width="8.125" style="136" customWidth="1"/>
    <col min="13323" max="13323" width="7.875" style="136" customWidth="1"/>
    <col min="13324" max="13324" width="6" style="136" bestFit="1" customWidth="1"/>
    <col min="13325" max="13326" width="6.75" style="136" bestFit="1" customWidth="1"/>
    <col min="13327" max="13329" width="6.625" style="136" bestFit="1" customWidth="1"/>
    <col min="13330" max="13333" width="6" style="136" bestFit="1" customWidth="1"/>
    <col min="13334" max="13334" width="6.75" style="136" bestFit="1" customWidth="1"/>
    <col min="13335" max="13335" width="5.375" style="136" customWidth="1"/>
    <col min="13336" max="13568" width="7.875" style="136"/>
    <col min="13569" max="13571" width="4.125" style="136" customWidth="1"/>
    <col min="13572" max="13572" width="25.625" style="136" customWidth="1"/>
    <col min="13573" max="13578" width="8.125" style="136" customWidth="1"/>
    <col min="13579" max="13579" width="7.875" style="136" customWidth="1"/>
    <col min="13580" max="13580" width="6" style="136" bestFit="1" customWidth="1"/>
    <col min="13581" max="13582" width="6.75" style="136" bestFit="1" customWidth="1"/>
    <col min="13583" max="13585" width="6.625" style="136" bestFit="1" customWidth="1"/>
    <col min="13586" max="13589" width="6" style="136" bestFit="1" customWidth="1"/>
    <col min="13590" max="13590" width="6.75" style="136" bestFit="1" customWidth="1"/>
    <col min="13591" max="13591" width="5.375" style="136" customWidth="1"/>
    <col min="13592" max="13824" width="7.875" style="136"/>
    <col min="13825" max="13827" width="4.125" style="136" customWidth="1"/>
    <col min="13828" max="13828" width="25.625" style="136" customWidth="1"/>
    <col min="13829" max="13834" width="8.125" style="136" customWidth="1"/>
    <col min="13835" max="13835" width="7.875" style="136" customWidth="1"/>
    <col min="13836" max="13836" width="6" style="136" bestFit="1" customWidth="1"/>
    <col min="13837" max="13838" width="6.75" style="136" bestFit="1" customWidth="1"/>
    <col min="13839" max="13841" width="6.625" style="136" bestFit="1" customWidth="1"/>
    <col min="13842" max="13845" width="6" style="136" bestFit="1" customWidth="1"/>
    <col min="13846" max="13846" width="6.75" style="136" bestFit="1" customWidth="1"/>
    <col min="13847" max="13847" width="5.375" style="136" customWidth="1"/>
    <col min="13848" max="14080" width="7.875" style="136"/>
    <col min="14081" max="14083" width="4.125" style="136" customWidth="1"/>
    <col min="14084" max="14084" width="25.625" style="136" customWidth="1"/>
    <col min="14085" max="14090" width="8.125" style="136" customWidth="1"/>
    <col min="14091" max="14091" width="7.875" style="136" customWidth="1"/>
    <col min="14092" max="14092" width="6" style="136" bestFit="1" customWidth="1"/>
    <col min="14093" max="14094" width="6.75" style="136" bestFit="1" customWidth="1"/>
    <col min="14095" max="14097" width="6.625" style="136" bestFit="1" customWidth="1"/>
    <col min="14098" max="14101" width="6" style="136" bestFit="1" customWidth="1"/>
    <col min="14102" max="14102" width="6.75" style="136" bestFit="1" customWidth="1"/>
    <col min="14103" max="14103" width="5.375" style="136" customWidth="1"/>
    <col min="14104" max="14336" width="7.875" style="136"/>
    <col min="14337" max="14339" width="4.125" style="136" customWidth="1"/>
    <col min="14340" max="14340" width="25.625" style="136" customWidth="1"/>
    <col min="14341" max="14346" width="8.125" style="136" customWidth="1"/>
    <col min="14347" max="14347" width="7.875" style="136" customWidth="1"/>
    <col min="14348" max="14348" width="6" style="136" bestFit="1" customWidth="1"/>
    <col min="14349" max="14350" width="6.75" style="136" bestFit="1" customWidth="1"/>
    <col min="14351" max="14353" width="6.625" style="136" bestFit="1" customWidth="1"/>
    <col min="14354" max="14357" width="6" style="136" bestFit="1" customWidth="1"/>
    <col min="14358" max="14358" width="6.75" style="136" bestFit="1" customWidth="1"/>
    <col min="14359" max="14359" width="5.375" style="136" customWidth="1"/>
    <col min="14360" max="14592" width="7.875" style="136"/>
    <col min="14593" max="14595" width="4.125" style="136" customWidth="1"/>
    <col min="14596" max="14596" width="25.625" style="136" customWidth="1"/>
    <col min="14597" max="14602" width="8.125" style="136" customWidth="1"/>
    <col min="14603" max="14603" width="7.875" style="136" customWidth="1"/>
    <col min="14604" max="14604" width="6" style="136" bestFit="1" customWidth="1"/>
    <col min="14605" max="14606" width="6.75" style="136" bestFit="1" customWidth="1"/>
    <col min="14607" max="14609" width="6.625" style="136" bestFit="1" customWidth="1"/>
    <col min="14610" max="14613" width="6" style="136" bestFit="1" customWidth="1"/>
    <col min="14614" max="14614" width="6.75" style="136" bestFit="1" customWidth="1"/>
    <col min="14615" max="14615" width="5.375" style="136" customWidth="1"/>
    <col min="14616" max="14848" width="7.875" style="136"/>
    <col min="14849" max="14851" width="4.125" style="136" customWidth="1"/>
    <col min="14852" max="14852" width="25.625" style="136" customWidth="1"/>
    <col min="14853" max="14858" width="8.125" style="136" customWidth="1"/>
    <col min="14859" max="14859" width="7.875" style="136" customWidth="1"/>
    <col min="14860" max="14860" width="6" style="136" bestFit="1" customWidth="1"/>
    <col min="14861" max="14862" width="6.75" style="136" bestFit="1" customWidth="1"/>
    <col min="14863" max="14865" width="6.625" style="136" bestFit="1" customWidth="1"/>
    <col min="14866" max="14869" width="6" style="136" bestFit="1" customWidth="1"/>
    <col min="14870" max="14870" width="6.75" style="136" bestFit="1" customWidth="1"/>
    <col min="14871" max="14871" width="5.375" style="136" customWidth="1"/>
    <col min="14872" max="15104" width="7.875" style="136"/>
    <col min="15105" max="15107" width="4.125" style="136" customWidth="1"/>
    <col min="15108" max="15108" width="25.625" style="136" customWidth="1"/>
    <col min="15109" max="15114" width="8.125" style="136" customWidth="1"/>
    <col min="15115" max="15115" width="7.875" style="136" customWidth="1"/>
    <col min="15116" max="15116" width="6" style="136" bestFit="1" customWidth="1"/>
    <col min="15117" max="15118" width="6.75" style="136" bestFit="1" customWidth="1"/>
    <col min="15119" max="15121" width="6.625" style="136" bestFit="1" customWidth="1"/>
    <col min="15122" max="15125" width="6" style="136" bestFit="1" customWidth="1"/>
    <col min="15126" max="15126" width="6.75" style="136" bestFit="1" customWidth="1"/>
    <col min="15127" max="15127" width="5.375" style="136" customWidth="1"/>
    <col min="15128" max="15360" width="7.875" style="136"/>
    <col min="15361" max="15363" width="4.125" style="136" customWidth="1"/>
    <col min="15364" max="15364" width="25.625" style="136" customWidth="1"/>
    <col min="15365" max="15370" width="8.125" style="136" customWidth="1"/>
    <col min="15371" max="15371" width="7.875" style="136" customWidth="1"/>
    <col min="15372" max="15372" width="6" style="136" bestFit="1" customWidth="1"/>
    <col min="15373" max="15374" width="6.75" style="136" bestFit="1" customWidth="1"/>
    <col min="15375" max="15377" width="6.625" style="136" bestFit="1" customWidth="1"/>
    <col min="15378" max="15381" width="6" style="136" bestFit="1" customWidth="1"/>
    <col min="15382" max="15382" width="6.75" style="136" bestFit="1" customWidth="1"/>
    <col min="15383" max="15383" width="5.375" style="136" customWidth="1"/>
    <col min="15384" max="15616" width="7.875" style="136"/>
    <col min="15617" max="15619" width="4.125" style="136" customWidth="1"/>
    <col min="15620" max="15620" width="25.625" style="136" customWidth="1"/>
    <col min="15621" max="15626" width="8.125" style="136" customWidth="1"/>
    <col min="15627" max="15627" width="7.875" style="136" customWidth="1"/>
    <col min="15628" max="15628" width="6" style="136" bestFit="1" customWidth="1"/>
    <col min="15629" max="15630" width="6.75" style="136" bestFit="1" customWidth="1"/>
    <col min="15631" max="15633" width="6.625" style="136" bestFit="1" customWidth="1"/>
    <col min="15634" max="15637" width="6" style="136" bestFit="1" customWidth="1"/>
    <col min="15638" max="15638" width="6.75" style="136" bestFit="1" customWidth="1"/>
    <col min="15639" max="15639" width="5.375" style="136" customWidth="1"/>
    <col min="15640" max="15872" width="7.875" style="136"/>
    <col min="15873" max="15875" width="4.125" style="136" customWidth="1"/>
    <col min="15876" max="15876" width="25.625" style="136" customWidth="1"/>
    <col min="15877" max="15882" width="8.125" style="136" customWidth="1"/>
    <col min="15883" max="15883" width="7.875" style="136" customWidth="1"/>
    <col min="15884" max="15884" width="6" style="136" bestFit="1" customWidth="1"/>
    <col min="15885" max="15886" width="6.75" style="136" bestFit="1" customWidth="1"/>
    <col min="15887" max="15889" width="6.625" style="136" bestFit="1" customWidth="1"/>
    <col min="15890" max="15893" width="6" style="136" bestFit="1" customWidth="1"/>
    <col min="15894" max="15894" width="6.75" style="136" bestFit="1" customWidth="1"/>
    <col min="15895" max="15895" width="5.375" style="136" customWidth="1"/>
    <col min="15896" max="16128" width="7.875" style="136"/>
    <col min="16129" max="16131" width="4.125" style="136" customWidth="1"/>
    <col min="16132" max="16132" width="25.625" style="136" customWidth="1"/>
    <col min="16133" max="16138" width="8.125" style="136" customWidth="1"/>
    <col min="16139" max="16139" width="7.875" style="136" customWidth="1"/>
    <col min="16140" max="16140" width="6" style="136" bestFit="1" customWidth="1"/>
    <col min="16141" max="16142" width="6.75" style="136" bestFit="1" customWidth="1"/>
    <col min="16143" max="16145" width="6.625" style="136" bestFit="1" customWidth="1"/>
    <col min="16146" max="16149" width="6" style="136" bestFit="1" customWidth="1"/>
    <col min="16150" max="16150" width="6.75" style="136" bestFit="1" customWidth="1"/>
    <col min="16151" max="16151" width="5.375" style="136" customWidth="1"/>
    <col min="16152" max="16384" width="7.875" style="136"/>
  </cols>
  <sheetData>
    <row r="1" spans="1:24" ht="15.75" customHeight="1">
      <c r="A1" s="111" t="s">
        <v>1</v>
      </c>
    </row>
    <row r="3" spans="1:24" s="112" customFormat="1" ht="15.75" customHeight="1">
      <c r="A3" s="113" t="s">
        <v>252</v>
      </c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</row>
    <row r="4" spans="1:24" ht="15.75" customHeight="1">
      <c r="A4" s="139" t="s">
        <v>253</v>
      </c>
      <c r="B4" s="139"/>
      <c r="C4" s="102"/>
      <c r="D4" s="102"/>
      <c r="E4" s="102"/>
      <c r="F4" s="102"/>
      <c r="G4" s="102"/>
      <c r="H4" s="614" t="s">
        <v>254</v>
      </c>
      <c r="I4" s="614"/>
      <c r="J4" s="614"/>
      <c r="L4" s="140"/>
      <c r="M4" s="140"/>
      <c r="N4" s="141"/>
      <c r="O4" s="141"/>
      <c r="P4" s="141"/>
      <c r="Q4" s="141"/>
      <c r="R4" s="141"/>
      <c r="S4" s="141"/>
      <c r="T4" s="141"/>
      <c r="U4" s="140"/>
      <c r="V4" s="140"/>
      <c r="W4" s="140"/>
      <c r="X4" s="142"/>
    </row>
    <row r="5" spans="1:24" ht="18" customHeight="1">
      <c r="A5" s="610" t="s">
        <v>255</v>
      </c>
      <c r="B5" s="613"/>
      <c r="C5" s="613"/>
      <c r="D5" s="613"/>
      <c r="E5" s="613" t="s">
        <v>256</v>
      </c>
      <c r="F5" s="608"/>
      <c r="G5" s="613" t="s">
        <v>257</v>
      </c>
      <c r="H5" s="613"/>
      <c r="I5" s="613" t="s">
        <v>258</v>
      </c>
      <c r="J5" s="608"/>
      <c r="K5" s="102"/>
      <c r="L5" s="102"/>
      <c r="M5" s="102"/>
      <c r="N5" s="143"/>
      <c r="O5" s="143"/>
      <c r="P5" s="143"/>
      <c r="Q5" s="143"/>
      <c r="R5" s="143"/>
      <c r="S5" s="143"/>
      <c r="T5" s="143"/>
      <c r="U5" s="143"/>
      <c r="V5" s="143"/>
      <c r="W5" s="144"/>
      <c r="X5" s="142"/>
    </row>
    <row r="6" spans="1:24" ht="18" customHeight="1">
      <c r="A6" s="610"/>
      <c r="B6" s="613"/>
      <c r="C6" s="613"/>
      <c r="D6" s="613"/>
      <c r="E6" s="115" t="s">
        <v>259</v>
      </c>
      <c r="F6" s="116" t="s">
        <v>260</v>
      </c>
      <c r="G6" s="115" t="s">
        <v>259</v>
      </c>
      <c r="H6" s="115" t="s">
        <v>260</v>
      </c>
      <c r="I6" s="115" t="s">
        <v>259</v>
      </c>
      <c r="J6" s="116" t="s">
        <v>260</v>
      </c>
      <c r="K6" s="102"/>
      <c r="L6" s="102"/>
      <c r="M6" s="102"/>
      <c r="N6" s="143"/>
      <c r="O6" s="143"/>
      <c r="P6" s="143"/>
      <c r="Q6" s="143"/>
      <c r="R6" s="143"/>
      <c r="S6" s="143"/>
      <c r="T6" s="143"/>
      <c r="U6" s="144"/>
      <c r="V6" s="144"/>
      <c r="W6" s="145"/>
      <c r="X6" s="142"/>
    </row>
    <row r="7" spans="1:24" ht="30" customHeight="1">
      <c r="A7" s="610" t="s">
        <v>261</v>
      </c>
      <c r="B7" s="613"/>
      <c r="C7" s="613"/>
      <c r="D7" s="613"/>
      <c r="E7" s="130">
        <v>101072</v>
      </c>
      <c r="F7" s="130">
        <v>298253</v>
      </c>
      <c r="G7" s="146">
        <v>110472</v>
      </c>
      <c r="H7" s="146">
        <v>308307</v>
      </c>
      <c r="I7" s="130">
        <v>118555</v>
      </c>
      <c r="J7" s="130">
        <v>315792</v>
      </c>
      <c r="K7" s="102"/>
      <c r="L7" s="102"/>
      <c r="M7" s="102"/>
      <c r="N7" s="143"/>
      <c r="O7" s="143"/>
      <c r="P7" s="143"/>
      <c r="Q7" s="143"/>
      <c r="R7" s="143"/>
      <c r="S7" s="143"/>
      <c r="T7" s="143"/>
      <c r="U7" s="144"/>
      <c r="V7" s="144"/>
      <c r="W7" s="145"/>
      <c r="X7" s="142"/>
    </row>
    <row r="8" spans="1:24" ht="30" customHeight="1">
      <c r="A8" s="618" t="s">
        <v>262</v>
      </c>
      <c r="B8" s="613" t="s">
        <v>263</v>
      </c>
      <c r="C8" s="613"/>
      <c r="D8" s="613"/>
      <c r="E8" s="71">
        <f t="shared" ref="E8:J8" si="0">E9+E26+E27</f>
        <v>100229</v>
      </c>
      <c r="F8" s="50">
        <f t="shared" si="0"/>
        <v>295879</v>
      </c>
      <c r="G8" s="50">
        <f t="shared" si="0"/>
        <v>109558</v>
      </c>
      <c r="H8" s="50">
        <f t="shared" si="0"/>
        <v>305610</v>
      </c>
      <c r="I8" s="50">
        <f t="shared" si="0"/>
        <v>117379</v>
      </c>
      <c r="J8" s="50">
        <f t="shared" si="0"/>
        <v>312375</v>
      </c>
      <c r="K8" s="147"/>
      <c r="L8" s="147"/>
      <c r="M8" s="147"/>
      <c r="N8" s="144"/>
      <c r="O8" s="144"/>
      <c r="P8" s="144"/>
      <c r="Q8" s="144"/>
      <c r="R8" s="144"/>
      <c r="S8" s="144"/>
      <c r="T8" s="144"/>
      <c r="U8" s="144"/>
      <c r="V8" s="144"/>
      <c r="W8" s="145"/>
      <c r="X8" s="142"/>
    </row>
    <row r="9" spans="1:24" ht="30" customHeight="1">
      <c r="A9" s="618"/>
      <c r="B9" s="619" t="s">
        <v>264</v>
      </c>
      <c r="C9" s="613" t="s">
        <v>263</v>
      </c>
      <c r="D9" s="613"/>
      <c r="E9" s="71">
        <f t="shared" ref="E9:J9" si="1">E10+E15</f>
        <v>79361</v>
      </c>
      <c r="F9" s="50">
        <f t="shared" si="1"/>
        <v>274621</v>
      </c>
      <c r="G9" s="50">
        <f t="shared" si="1"/>
        <v>84977</v>
      </c>
      <c r="H9" s="50">
        <f t="shared" si="1"/>
        <v>280481</v>
      </c>
      <c r="I9" s="50">
        <f t="shared" si="1"/>
        <v>88435</v>
      </c>
      <c r="J9" s="50">
        <f t="shared" si="1"/>
        <v>282598</v>
      </c>
      <c r="K9" s="147"/>
      <c r="L9" s="147"/>
      <c r="M9" s="147"/>
      <c r="N9" s="144"/>
      <c r="O9" s="144"/>
      <c r="P9" s="144"/>
      <c r="Q9" s="144"/>
      <c r="R9" s="144"/>
      <c r="S9" s="144"/>
      <c r="T9" s="144"/>
      <c r="U9" s="144"/>
      <c r="V9" s="144"/>
      <c r="W9" s="145"/>
      <c r="X9" s="142"/>
    </row>
    <row r="10" spans="1:24" ht="30" customHeight="1">
      <c r="A10" s="618"/>
      <c r="B10" s="619"/>
      <c r="C10" s="620" t="s">
        <v>265</v>
      </c>
      <c r="D10" s="148" t="s">
        <v>263</v>
      </c>
      <c r="E10" s="71">
        <f t="shared" ref="E10:J10" si="2">SUM(E11:E14)</f>
        <v>68798</v>
      </c>
      <c r="F10" s="50">
        <f t="shared" si="2"/>
        <v>222976</v>
      </c>
      <c r="G10" s="50">
        <f t="shared" si="2"/>
        <v>74513</v>
      </c>
      <c r="H10" s="50">
        <f t="shared" si="2"/>
        <v>231534</v>
      </c>
      <c r="I10" s="50">
        <f t="shared" si="2"/>
        <v>77934</v>
      </c>
      <c r="J10" s="50">
        <f t="shared" si="2"/>
        <v>235032</v>
      </c>
      <c r="K10" s="50"/>
      <c r="L10" s="149"/>
      <c r="M10" s="149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42"/>
    </row>
    <row r="11" spans="1:24" ht="30" customHeight="1">
      <c r="A11" s="618"/>
      <c r="B11" s="619"/>
      <c r="C11" s="620"/>
      <c r="D11" s="151" t="s">
        <v>266</v>
      </c>
      <c r="E11" s="71">
        <v>14861</v>
      </c>
      <c r="F11" s="50">
        <v>29749</v>
      </c>
      <c r="G11" s="50">
        <v>19673</v>
      </c>
      <c r="H11" s="50">
        <v>39391</v>
      </c>
      <c r="I11" s="50">
        <v>22670</v>
      </c>
      <c r="J11" s="50">
        <v>45373</v>
      </c>
      <c r="K11" s="152"/>
      <c r="L11" s="152"/>
      <c r="M11" s="152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42"/>
    </row>
    <row r="12" spans="1:24" ht="30" customHeight="1">
      <c r="A12" s="618"/>
      <c r="B12" s="619"/>
      <c r="C12" s="620"/>
      <c r="D12" s="151" t="s">
        <v>267</v>
      </c>
      <c r="E12" s="71">
        <v>46850</v>
      </c>
      <c r="F12" s="50">
        <v>175507</v>
      </c>
      <c r="G12" s="50">
        <v>46308</v>
      </c>
      <c r="H12" s="50">
        <v>171111</v>
      </c>
      <c r="I12" s="50">
        <v>44984</v>
      </c>
      <c r="J12" s="50">
        <v>164448</v>
      </c>
      <c r="K12" s="152"/>
      <c r="L12" s="152"/>
      <c r="M12" s="152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42"/>
    </row>
    <row r="13" spans="1:24" ht="30" customHeight="1">
      <c r="A13" s="618"/>
      <c r="B13" s="619"/>
      <c r="C13" s="620"/>
      <c r="D13" s="151" t="s">
        <v>268</v>
      </c>
      <c r="E13" s="71">
        <v>1310</v>
      </c>
      <c r="F13" s="50">
        <v>3264</v>
      </c>
      <c r="G13" s="50">
        <v>1543</v>
      </c>
      <c r="H13" s="50">
        <v>3733</v>
      </c>
      <c r="I13" s="50">
        <v>1783</v>
      </c>
      <c r="J13" s="50">
        <v>4317</v>
      </c>
      <c r="K13" s="152"/>
      <c r="L13" s="152"/>
      <c r="M13" s="152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42"/>
    </row>
    <row r="14" spans="1:24" ht="30" customHeight="1">
      <c r="A14" s="618"/>
      <c r="B14" s="619"/>
      <c r="C14" s="620"/>
      <c r="D14" s="154" t="s">
        <v>269</v>
      </c>
      <c r="E14" s="71">
        <v>5777</v>
      </c>
      <c r="F14" s="50">
        <v>14456</v>
      </c>
      <c r="G14" s="50">
        <v>6989</v>
      </c>
      <c r="H14" s="50">
        <v>17299</v>
      </c>
      <c r="I14" s="50">
        <v>8497</v>
      </c>
      <c r="J14" s="50">
        <v>20894</v>
      </c>
      <c r="K14" s="152"/>
      <c r="L14" s="152"/>
      <c r="M14" s="152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42"/>
    </row>
    <row r="15" spans="1:24" ht="30" customHeight="1">
      <c r="A15" s="618"/>
      <c r="B15" s="619"/>
      <c r="C15" s="621" t="s">
        <v>270</v>
      </c>
      <c r="D15" s="148" t="s">
        <v>263</v>
      </c>
      <c r="E15" s="71">
        <v>10563</v>
      </c>
      <c r="F15" s="50">
        <v>51645</v>
      </c>
      <c r="G15" s="50">
        <v>10464</v>
      </c>
      <c r="H15" s="50">
        <v>48947</v>
      </c>
      <c r="I15" s="50">
        <v>10501</v>
      </c>
      <c r="J15" s="50">
        <v>47566</v>
      </c>
      <c r="K15" s="152"/>
      <c r="L15" s="152"/>
      <c r="M15" s="152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42"/>
    </row>
    <row r="16" spans="1:24" ht="30" customHeight="1">
      <c r="A16" s="618"/>
      <c r="B16" s="619"/>
      <c r="C16" s="621"/>
      <c r="D16" s="151" t="s">
        <v>271</v>
      </c>
      <c r="E16" s="71">
        <v>319</v>
      </c>
      <c r="F16" s="50">
        <v>1276</v>
      </c>
      <c r="G16" s="50">
        <v>354</v>
      </c>
      <c r="H16" s="50">
        <v>1416</v>
      </c>
      <c r="I16" s="50">
        <v>365</v>
      </c>
      <c r="J16" s="50">
        <v>1461</v>
      </c>
      <c r="K16" s="152"/>
      <c r="L16" s="152"/>
      <c r="M16" s="152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42"/>
    </row>
    <row r="17" spans="1:24" ht="30" customHeight="1">
      <c r="A17" s="618"/>
      <c r="B17" s="619"/>
      <c r="C17" s="621"/>
      <c r="D17" s="151" t="s">
        <v>272</v>
      </c>
      <c r="E17" s="71">
        <v>762</v>
      </c>
      <c r="F17" s="50">
        <v>2289</v>
      </c>
      <c r="G17" s="50">
        <v>963</v>
      </c>
      <c r="H17" s="50">
        <v>2891</v>
      </c>
      <c r="I17" s="50">
        <v>1087</v>
      </c>
      <c r="J17" s="50">
        <v>3262</v>
      </c>
      <c r="K17" s="152"/>
      <c r="L17" s="152"/>
      <c r="M17" s="152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42"/>
    </row>
    <row r="18" spans="1:24" ht="30" customHeight="1">
      <c r="A18" s="618"/>
      <c r="B18" s="619"/>
      <c r="C18" s="621"/>
      <c r="D18" s="155" t="s">
        <v>273</v>
      </c>
      <c r="E18" s="71">
        <v>2287</v>
      </c>
      <c r="F18" s="50">
        <v>13802</v>
      </c>
      <c r="G18" s="50">
        <v>1976</v>
      </c>
      <c r="H18" s="50">
        <v>11808</v>
      </c>
      <c r="I18" s="50">
        <v>1820</v>
      </c>
      <c r="J18" s="50">
        <v>10807</v>
      </c>
      <c r="K18" s="152"/>
      <c r="L18" s="152"/>
      <c r="M18" s="152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42"/>
    </row>
    <row r="19" spans="1:24" ht="30" customHeight="1">
      <c r="A19" s="618"/>
      <c r="B19" s="619"/>
      <c r="C19" s="621"/>
      <c r="D19" s="155" t="s">
        <v>274</v>
      </c>
      <c r="E19" s="71">
        <v>4074</v>
      </c>
      <c r="F19" s="50">
        <v>19915</v>
      </c>
      <c r="G19" s="50">
        <v>3848</v>
      </c>
      <c r="H19" s="50">
        <v>18614</v>
      </c>
      <c r="I19" s="50">
        <v>3526</v>
      </c>
      <c r="J19" s="50">
        <v>16935</v>
      </c>
      <c r="K19" s="152"/>
      <c r="L19" s="152"/>
      <c r="M19" s="152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42"/>
    </row>
    <row r="20" spans="1:24" ht="30" customHeight="1">
      <c r="A20" s="618"/>
      <c r="B20" s="619"/>
      <c r="C20" s="621"/>
      <c r="D20" s="156" t="s">
        <v>275</v>
      </c>
      <c r="E20" s="71">
        <v>171</v>
      </c>
      <c r="F20" s="50">
        <v>548</v>
      </c>
      <c r="G20" s="50">
        <v>200</v>
      </c>
      <c r="H20" s="50">
        <v>651</v>
      </c>
      <c r="I20" s="50">
        <v>240</v>
      </c>
      <c r="J20" s="50">
        <v>777</v>
      </c>
      <c r="K20" s="152"/>
      <c r="L20" s="152"/>
      <c r="M20" s="152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42"/>
    </row>
    <row r="21" spans="1:24" ht="30" customHeight="1">
      <c r="A21" s="618"/>
      <c r="B21" s="619"/>
      <c r="C21" s="621"/>
      <c r="D21" s="156" t="s">
        <v>276</v>
      </c>
      <c r="E21" s="71">
        <v>609</v>
      </c>
      <c r="F21" s="50">
        <v>2921</v>
      </c>
      <c r="G21" s="50">
        <v>777</v>
      </c>
      <c r="H21" s="50">
        <v>3716</v>
      </c>
      <c r="I21" s="50">
        <v>857</v>
      </c>
      <c r="J21" s="50">
        <v>4014</v>
      </c>
      <c r="K21" s="157"/>
      <c r="L21" s="157"/>
      <c r="M21" s="157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42"/>
    </row>
    <row r="22" spans="1:24" ht="30" customHeight="1">
      <c r="A22" s="618"/>
      <c r="B22" s="619"/>
      <c r="C22" s="621"/>
      <c r="D22" s="156" t="s">
        <v>277</v>
      </c>
      <c r="E22" s="71">
        <v>220</v>
      </c>
      <c r="F22" s="50">
        <v>1174</v>
      </c>
      <c r="G22" s="50">
        <v>201</v>
      </c>
      <c r="H22" s="50">
        <v>1021</v>
      </c>
      <c r="I22" s="50">
        <v>167</v>
      </c>
      <c r="J22" s="50">
        <v>860</v>
      </c>
      <c r="K22" s="102"/>
      <c r="L22" s="102"/>
      <c r="M22" s="102"/>
      <c r="N22" s="142"/>
      <c r="O22" s="142"/>
      <c r="P22" s="142"/>
      <c r="Q22" s="142"/>
      <c r="R22" s="142"/>
      <c r="S22" s="142"/>
      <c r="T22" s="142"/>
      <c r="U22" s="142"/>
      <c r="V22" s="141"/>
      <c r="W22" s="159"/>
      <c r="X22" s="142"/>
    </row>
    <row r="23" spans="1:24" ht="30" customHeight="1">
      <c r="A23" s="618"/>
      <c r="B23" s="619"/>
      <c r="C23" s="621"/>
      <c r="D23" s="160" t="s">
        <v>278</v>
      </c>
      <c r="E23" s="71">
        <v>896</v>
      </c>
      <c r="F23" s="50">
        <v>6075</v>
      </c>
      <c r="G23" s="50">
        <v>661</v>
      </c>
      <c r="H23" s="50">
        <v>4440</v>
      </c>
      <c r="I23" s="50">
        <v>612</v>
      </c>
      <c r="J23" s="50">
        <v>4037</v>
      </c>
      <c r="K23" s="102"/>
      <c r="L23" s="102"/>
      <c r="M23" s="10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</row>
    <row r="24" spans="1:24" ht="30" customHeight="1">
      <c r="A24" s="618"/>
      <c r="B24" s="619"/>
      <c r="C24" s="621"/>
      <c r="D24" s="161" t="s">
        <v>279</v>
      </c>
      <c r="E24" s="71">
        <v>456</v>
      </c>
      <c r="F24" s="50">
        <v>971</v>
      </c>
      <c r="G24" s="50">
        <v>598</v>
      </c>
      <c r="H24" s="50">
        <v>1292</v>
      </c>
      <c r="I24" s="50">
        <v>689</v>
      </c>
      <c r="J24" s="50">
        <v>1463</v>
      </c>
      <c r="K24" s="102"/>
      <c r="L24" s="102"/>
      <c r="M24" s="10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</row>
    <row r="25" spans="1:24" ht="30" customHeight="1">
      <c r="A25" s="618"/>
      <c r="B25" s="619"/>
      <c r="C25" s="621"/>
      <c r="D25" s="162" t="s">
        <v>280</v>
      </c>
      <c r="E25" s="71">
        <v>769</v>
      </c>
      <c r="F25" s="50">
        <v>2674</v>
      </c>
      <c r="G25" s="50">
        <v>886</v>
      </c>
      <c r="H25" s="50">
        <v>3098</v>
      </c>
      <c r="I25" s="50">
        <v>1138</v>
      </c>
      <c r="J25" s="50">
        <v>3950</v>
      </c>
      <c r="K25" s="102"/>
      <c r="L25" s="163"/>
      <c r="M25" s="163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2"/>
    </row>
    <row r="26" spans="1:24" ht="30" customHeight="1">
      <c r="A26" s="618"/>
      <c r="B26" s="622" t="s">
        <v>281</v>
      </c>
      <c r="C26" s="622"/>
      <c r="D26" s="622"/>
      <c r="E26" s="71">
        <v>386</v>
      </c>
      <c r="F26" s="50">
        <v>776</v>
      </c>
      <c r="G26" s="50">
        <v>530</v>
      </c>
      <c r="H26" s="50">
        <v>1078</v>
      </c>
      <c r="I26" s="50">
        <v>810</v>
      </c>
      <c r="J26" s="50">
        <v>1643</v>
      </c>
      <c r="K26" s="102"/>
      <c r="L26" s="163"/>
      <c r="M26" s="163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2"/>
    </row>
    <row r="27" spans="1:24" ht="30" customHeight="1">
      <c r="A27" s="618"/>
      <c r="B27" s="622" t="s">
        <v>282</v>
      </c>
      <c r="C27" s="622"/>
      <c r="D27" s="622"/>
      <c r="E27" s="71">
        <v>20482</v>
      </c>
      <c r="F27" s="50">
        <v>20482</v>
      </c>
      <c r="G27" s="50">
        <v>24051</v>
      </c>
      <c r="H27" s="50">
        <v>24051</v>
      </c>
      <c r="I27" s="50">
        <v>28134</v>
      </c>
      <c r="J27" s="50">
        <v>28134</v>
      </c>
      <c r="K27" s="102"/>
      <c r="L27" s="163"/>
      <c r="M27" s="163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2"/>
    </row>
    <row r="28" spans="1:24" ht="30" customHeight="1">
      <c r="A28" s="615" t="s">
        <v>283</v>
      </c>
      <c r="B28" s="615"/>
      <c r="C28" s="615"/>
      <c r="D28" s="616"/>
      <c r="E28" s="125">
        <v>58</v>
      </c>
      <c r="F28" s="57">
        <v>1428</v>
      </c>
      <c r="G28" s="57">
        <v>128</v>
      </c>
      <c r="H28" s="57">
        <v>1703</v>
      </c>
      <c r="I28" s="57">
        <v>74</v>
      </c>
      <c r="J28" s="57">
        <v>2276</v>
      </c>
      <c r="K28" s="102"/>
      <c r="L28" s="163"/>
      <c r="M28" s="163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2"/>
    </row>
    <row r="29" spans="1:24" ht="15" customHeight="1">
      <c r="A29" s="617" t="s">
        <v>284</v>
      </c>
      <c r="B29" s="617"/>
      <c r="C29" s="617"/>
      <c r="D29" s="617"/>
      <c r="E29" s="617"/>
      <c r="F29" s="164"/>
      <c r="G29" s="164"/>
      <c r="H29" s="164"/>
      <c r="I29" s="164"/>
      <c r="J29" s="165"/>
      <c r="K29" s="102"/>
      <c r="L29" s="163"/>
      <c r="M29" s="163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2"/>
    </row>
    <row r="30" spans="1:24" ht="29.25" customHeight="1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63"/>
      <c r="M30" s="163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2"/>
    </row>
    <row r="31" spans="1:24" ht="29.25" customHeight="1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63"/>
      <c r="M31" s="163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2"/>
    </row>
    <row r="32" spans="1:24" ht="29.25" customHeight="1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63"/>
      <c r="M32" s="163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2"/>
    </row>
    <row r="33" spans="1:24" ht="29.25" customHeight="1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63"/>
      <c r="M33" s="163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2"/>
    </row>
    <row r="34" spans="1:24" ht="29.25" customHeight="1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63"/>
      <c r="M34" s="163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2"/>
    </row>
    <row r="35" spans="1:24" ht="29.25" customHeight="1">
      <c r="A35" s="102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63"/>
      <c r="M35" s="163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2"/>
    </row>
    <row r="36" spans="1:24" ht="29.25" customHeight="1">
      <c r="A36" s="102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63"/>
      <c r="M36" s="163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2"/>
    </row>
    <row r="37" spans="1:24" ht="29.25" customHeight="1">
      <c r="A37" s="102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63"/>
      <c r="M37" s="163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2"/>
    </row>
    <row r="38" spans="1:24" ht="29.25" customHeight="1">
      <c r="A38" s="102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63"/>
      <c r="M38" s="163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2"/>
    </row>
    <row r="39" spans="1:24" ht="29.25" customHeight="1">
      <c r="A39" s="102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63"/>
      <c r="M39" s="163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2"/>
    </row>
    <row r="40" spans="1:24" ht="29.25" customHeight="1">
      <c r="A40" s="102"/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63"/>
      <c r="M40" s="163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2"/>
    </row>
    <row r="41" spans="1:24" ht="29.25" customHeight="1">
      <c r="A41" s="102"/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63"/>
      <c r="M41" s="163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2"/>
    </row>
    <row r="42" spans="1:24" ht="29.25" customHeight="1">
      <c r="A42" s="102"/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63"/>
      <c r="M42" s="163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2"/>
    </row>
    <row r="43" spans="1:24" ht="29.25" customHeight="1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63"/>
      <c r="M43" s="163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2"/>
    </row>
    <row r="44" spans="1:24" ht="29.25" customHeight="1">
      <c r="A44" s="102"/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63"/>
      <c r="M44" s="163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2"/>
    </row>
    <row r="45" spans="1:24" ht="29.25" customHeight="1">
      <c r="A45" s="102"/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63"/>
      <c r="M45" s="163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2"/>
    </row>
    <row r="46" spans="1:24" ht="29.25" customHeight="1">
      <c r="A46" s="102"/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63"/>
      <c r="M46" s="163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2"/>
    </row>
    <row r="47" spans="1:24" ht="29.25" customHeight="1">
      <c r="A47" s="102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63"/>
      <c r="M47" s="163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2"/>
    </row>
    <row r="48" spans="1:24" ht="29.25" customHeight="1">
      <c r="A48" s="102"/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63"/>
      <c r="M48" s="163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2"/>
    </row>
    <row r="49" spans="1:24" ht="29.25" customHeight="1">
      <c r="A49" s="102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63"/>
      <c r="M49" s="163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2"/>
    </row>
    <row r="50" spans="1:24" ht="29.25" customHeight="1">
      <c r="A50" s="112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38"/>
      <c r="M50" s="138"/>
    </row>
  </sheetData>
  <mergeCells count="16">
    <mergeCell ref="A28:D28"/>
    <mergeCell ref="A29:E29"/>
    <mergeCell ref="A8:A27"/>
    <mergeCell ref="B8:D8"/>
    <mergeCell ref="B9:B25"/>
    <mergeCell ref="C9:D9"/>
    <mergeCell ref="C10:C14"/>
    <mergeCell ref="C15:C25"/>
    <mergeCell ref="B26:D26"/>
    <mergeCell ref="B27:D27"/>
    <mergeCell ref="A7:D7"/>
    <mergeCell ref="H4:J4"/>
    <mergeCell ref="A5:D6"/>
    <mergeCell ref="E5:F5"/>
    <mergeCell ref="G5:H5"/>
    <mergeCell ref="I5:J5"/>
  </mergeCells>
  <phoneticPr fontId="1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fitToWidth="2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4"/>
  <sheetViews>
    <sheetView workbookViewId="0"/>
  </sheetViews>
  <sheetFormatPr defaultColWidth="9.875" defaultRowHeight="14.65" customHeight="1"/>
  <cols>
    <col min="1" max="1" width="5.875" style="166" customWidth="1"/>
    <col min="2" max="2" width="2.25" style="166" customWidth="1"/>
    <col min="3" max="3" width="7.5" style="166" customWidth="1"/>
    <col min="4" max="5" width="6.875" style="166" customWidth="1"/>
    <col min="6" max="9" width="6.25" style="166" customWidth="1"/>
    <col min="10" max="11" width="6.875" style="166" customWidth="1"/>
    <col min="12" max="14" width="6.25" style="166" customWidth="1"/>
    <col min="15" max="15" width="1.625" style="166" customWidth="1"/>
    <col min="16" max="20" width="10.75" style="166" customWidth="1"/>
    <col min="21" max="30" width="9.375" style="166" customWidth="1"/>
    <col min="31" max="256" width="9.875" style="166"/>
    <col min="257" max="257" width="5.875" style="166" customWidth="1"/>
    <col min="258" max="258" width="2.25" style="166" customWidth="1"/>
    <col min="259" max="259" width="7.5" style="166" customWidth="1"/>
    <col min="260" max="261" width="6.875" style="166" customWidth="1"/>
    <col min="262" max="265" width="6.25" style="166" customWidth="1"/>
    <col min="266" max="267" width="6.875" style="166" customWidth="1"/>
    <col min="268" max="270" width="6.25" style="166" customWidth="1"/>
    <col min="271" max="271" width="1.625" style="166" customWidth="1"/>
    <col min="272" max="276" width="10.75" style="166" customWidth="1"/>
    <col min="277" max="286" width="9.375" style="166" customWidth="1"/>
    <col min="287" max="512" width="9.875" style="166"/>
    <col min="513" max="513" width="5.875" style="166" customWidth="1"/>
    <col min="514" max="514" width="2.25" style="166" customWidth="1"/>
    <col min="515" max="515" width="7.5" style="166" customWidth="1"/>
    <col min="516" max="517" width="6.875" style="166" customWidth="1"/>
    <col min="518" max="521" width="6.25" style="166" customWidth="1"/>
    <col min="522" max="523" width="6.875" style="166" customWidth="1"/>
    <col min="524" max="526" width="6.25" style="166" customWidth="1"/>
    <col min="527" max="527" width="1.625" style="166" customWidth="1"/>
    <col min="528" max="532" width="10.75" style="166" customWidth="1"/>
    <col min="533" max="542" width="9.375" style="166" customWidth="1"/>
    <col min="543" max="768" width="9.875" style="166"/>
    <col min="769" max="769" width="5.875" style="166" customWidth="1"/>
    <col min="770" max="770" width="2.25" style="166" customWidth="1"/>
    <col min="771" max="771" width="7.5" style="166" customWidth="1"/>
    <col min="772" max="773" width="6.875" style="166" customWidth="1"/>
    <col min="774" max="777" width="6.25" style="166" customWidth="1"/>
    <col min="778" max="779" width="6.875" style="166" customWidth="1"/>
    <col min="780" max="782" width="6.25" style="166" customWidth="1"/>
    <col min="783" max="783" width="1.625" style="166" customWidth="1"/>
    <col min="784" max="788" width="10.75" style="166" customWidth="1"/>
    <col min="789" max="798" width="9.375" style="166" customWidth="1"/>
    <col min="799" max="1024" width="9.875" style="166"/>
    <col min="1025" max="1025" width="5.875" style="166" customWidth="1"/>
    <col min="1026" max="1026" width="2.25" style="166" customWidth="1"/>
    <col min="1027" max="1027" width="7.5" style="166" customWidth="1"/>
    <col min="1028" max="1029" width="6.875" style="166" customWidth="1"/>
    <col min="1030" max="1033" width="6.25" style="166" customWidth="1"/>
    <col min="1034" max="1035" width="6.875" style="166" customWidth="1"/>
    <col min="1036" max="1038" width="6.25" style="166" customWidth="1"/>
    <col min="1039" max="1039" width="1.625" style="166" customWidth="1"/>
    <col min="1040" max="1044" width="10.75" style="166" customWidth="1"/>
    <col min="1045" max="1054" width="9.375" style="166" customWidth="1"/>
    <col min="1055" max="1280" width="9.875" style="166"/>
    <col min="1281" max="1281" width="5.875" style="166" customWidth="1"/>
    <col min="1282" max="1282" width="2.25" style="166" customWidth="1"/>
    <col min="1283" max="1283" width="7.5" style="166" customWidth="1"/>
    <col min="1284" max="1285" width="6.875" style="166" customWidth="1"/>
    <col min="1286" max="1289" width="6.25" style="166" customWidth="1"/>
    <col min="1290" max="1291" width="6.875" style="166" customWidth="1"/>
    <col min="1292" max="1294" width="6.25" style="166" customWidth="1"/>
    <col min="1295" max="1295" width="1.625" style="166" customWidth="1"/>
    <col min="1296" max="1300" width="10.75" style="166" customWidth="1"/>
    <col min="1301" max="1310" width="9.375" style="166" customWidth="1"/>
    <col min="1311" max="1536" width="9.875" style="166"/>
    <col min="1537" max="1537" width="5.875" style="166" customWidth="1"/>
    <col min="1538" max="1538" width="2.25" style="166" customWidth="1"/>
    <col min="1539" max="1539" width="7.5" style="166" customWidth="1"/>
    <col min="1540" max="1541" width="6.875" style="166" customWidth="1"/>
    <col min="1542" max="1545" width="6.25" style="166" customWidth="1"/>
    <col min="1546" max="1547" width="6.875" style="166" customWidth="1"/>
    <col min="1548" max="1550" width="6.25" style="166" customWidth="1"/>
    <col min="1551" max="1551" width="1.625" style="166" customWidth="1"/>
    <col min="1552" max="1556" width="10.75" style="166" customWidth="1"/>
    <col min="1557" max="1566" width="9.375" style="166" customWidth="1"/>
    <col min="1567" max="1792" width="9.875" style="166"/>
    <col min="1793" max="1793" width="5.875" style="166" customWidth="1"/>
    <col min="1794" max="1794" width="2.25" style="166" customWidth="1"/>
    <col min="1795" max="1795" width="7.5" style="166" customWidth="1"/>
    <col min="1796" max="1797" width="6.875" style="166" customWidth="1"/>
    <col min="1798" max="1801" width="6.25" style="166" customWidth="1"/>
    <col min="1802" max="1803" width="6.875" style="166" customWidth="1"/>
    <col min="1804" max="1806" width="6.25" style="166" customWidth="1"/>
    <col min="1807" max="1807" width="1.625" style="166" customWidth="1"/>
    <col min="1808" max="1812" width="10.75" style="166" customWidth="1"/>
    <col min="1813" max="1822" width="9.375" style="166" customWidth="1"/>
    <col min="1823" max="2048" width="9.875" style="166"/>
    <col min="2049" max="2049" width="5.875" style="166" customWidth="1"/>
    <col min="2050" max="2050" width="2.25" style="166" customWidth="1"/>
    <col min="2051" max="2051" width="7.5" style="166" customWidth="1"/>
    <col min="2052" max="2053" width="6.875" style="166" customWidth="1"/>
    <col min="2054" max="2057" width="6.25" style="166" customWidth="1"/>
    <col min="2058" max="2059" width="6.875" style="166" customWidth="1"/>
    <col min="2060" max="2062" width="6.25" style="166" customWidth="1"/>
    <col min="2063" max="2063" width="1.625" style="166" customWidth="1"/>
    <col min="2064" max="2068" width="10.75" style="166" customWidth="1"/>
    <col min="2069" max="2078" width="9.375" style="166" customWidth="1"/>
    <col min="2079" max="2304" width="9.875" style="166"/>
    <col min="2305" max="2305" width="5.875" style="166" customWidth="1"/>
    <col min="2306" max="2306" width="2.25" style="166" customWidth="1"/>
    <col min="2307" max="2307" width="7.5" style="166" customWidth="1"/>
    <col min="2308" max="2309" width="6.875" style="166" customWidth="1"/>
    <col min="2310" max="2313" width="6.25" style="166" customWidth="1"/>
    <col min="2314" max="2315" width="6.875" style="166" customWidth="1"/>
    <col min="2316" max="2318" width="6.25" style="166" customWidth="1"/>
    <col min="2319" max="2319" width="1.625" style="166" customWidth="1"/>
    <col min="2320" max="2324" width="10.75" style="166" customWidth="1"/>
    <col min="2325" max="2334" width="9.375" style="166" customWidth="1"/>
    <col min="2335" max="2560" width="9.875" style="166"/>
    <col min="2561" max="2561" width="5.875" style="166" customWidth="1"/>
    <col min="2562" max="2562" width="2.25" style="166" customWidth="1"/>
    <col min="2563" max="2563" width="7.5" style="166" customWidth="1"/>
    <col min="2564" max="2565" width="6.875" style="166" customWidth="1"/>
    <col min="2566" max="2569" width="6.25" style="166" customWidth="1"/>
    <col min="2570" max="2571" width="6.875" style="166" customWidth="1"/>
    <col min="2572" max="2574" width="6.25" style="166" customWidth="1"/>
    <col min="2575" max="2575" width="1.625" style="166" customWidth="1"/>
    <col min="2576" max="2580" width="10.75" style="166" customWidth="1"/>
    <col min="2581" max="2590" width="9.375" style="166" customWidth="1"/>
    <col min="2591" max="2816" width="9.875" style="166"/>
    <col min="2817" max="2817" width="5.875" style="166" customWidth="1"/>
    <col min="2818" max="2818" width="2.25" style="166" customWidth="1"/>
    <col min="2819" max="2819" width="7.5" style="166" customWidth="1"/>
    <col min="2820" max="2821" width="6.875" style="166" customWidth="1"/>
    <col min="2822" max="2825" width="6.25" style="166" customWidth="1"/>
    <col min="2826" max="2827" width="6.875" style="166" customWidth="1"/>
    <col min="2828" max="2830" width="6.25" style="166" customWidth="1"/>
    <col min="2831" max="2831" width="1.625" style="166" customWidth="1"/>
    <col min="2832" max="2836" width="10.75" style="166" customWidth="1"/>
    <col min="2837" max="2846" width="9.375" style="166" customWidth="1"/>
    <col min="2847" max="3072" width="9.875" style="166"/>
    <col min="3073" max="3073" width="5.875" style="166" customWidth="1"/>
    <col min="3074" max="3074" width="2.25" style="166" customWidth="1"/>
    <col min="3075" max="3075" width="7.5" style="166" customWidth="1"/>
    <col min="3076" max="3077" width="6.875" style="166" customWidth="1"/>
    <col min="3078" max="3081" width="6.25" style="166" customWidth="1"/>
    <col min="3082" max="3083" width="6.875" style="166" customWidth="1"/>
    <col min="3084" max="3086" width="6.25" style="166" customWidth="1"/>
    <col min="3087" max="3087" width="1.625" style="166" customWidth="1"/>
    <col min="3088" max="3092" width="10.75" style="166" customWidth="1"/>
    <col min="3093" max="3102" width="9.375" style="166" customWidth="1"/>
    <col min="3103" max="3328" width="9.875" style="166"/>
    <col min="3329" max="3329" width="5.875" style="166" customWidth="1"/>
    <col min="3330" max="3330" width="2.25" style="166" customWidth="1"/>
    <col min="3331" max="3331" width="7.5" style="166" customWidth="1"/>
    <col min="3332" max="3333" width="6.875" style="166" customWidth="1"/>
    <col min="3334" max="3337" width="6.25" style="166" customWidth="1"/>
    <col min="3338" max="3339" width="6.875" style="166" customWidth="1"/>
    <col min="3340" max="3342" width="6.25" style="166" customWidth="1"/>
    <col min="3343" max="3343" width="1.625" style="166" customWidth="1"/>
    <col min="3344" max="3348" width="10.75" style="166" customWidth="1"/>
    <col min="3349" max="3358" width="9.375" style="166" customWidth="1"/>
    <col min="3359" max="3584" width="9.875" style="166"/>
    <col min="3585" max="3585" width="5.875" style="166" customWidth="1"/>
    <col min="3586" max="3586" width="2.25" style="166" customWidth="1"/>
    <col min="3587" max="3587" width="7.5" style="166" customWidth="1"/>
    <col min="3588" max="3589" width="6.875" style="166" customWidth="1"/>
    <col min="3590" max="3593" width="6.25" style="166" customWidth="1"/>
    <col min="3594" max="3595" width="6.875" style="166" customWidth="1"/>
    <col min="3596" max="3598" width="6.25" style="166" customWidth="1"/>
    <col min="3599" max="3599" width="1.625" style="166" customWidth="1"/>
    <col min="3600" max="3604" width="10.75" style="166" customWidth="1"/>
    <col min="3605" max="3614" width="9.375" style="166" customWidth="1"/>
    <col min="3615" max="3840" width="9.875" style="166"/>
    <col min="3841" max="3841" width="5.875" style="166" customWidth="1"/>
    <col min="3842" max="3842" width="2.25" style="166" customWidth="1"/>
    <col min="3843" max="3843" width="7.5" style="166" customWidth="1"/>
    <col min="3844" max="3845" width="6.875" style="166" customWidth="1"/>
    <col min="3846" max="3849" width="6.25" style="166" customWidth="1"/>
    <col min="3850" max="3851" width="6.875" style="166" customWidth="1"/>
    <col min="3852" max="3854" width="6.25" style="166" customWidth="1"/>
    <col min="3855" max="3855" width="1.625" style="166" customWidth="1"/>
    <col min="3856" max="3860" width="10.75" style="166" customWidth="1"/>
    <col min="3861" max="3870" width="9.375" style="166" customWidth="1"/>
    <col min="3871" max="4096" width="9.875" style="166"/>
    <col min="4097" max="4097" width="5.875" style="166" customWidth="1"/>
    <col min="4098" max="4098" width="2.25" style="166" customWidth="1"/>
    <col min="4099" max="4099" width="7.5" style="166" customWidth="1"/>
    <col min="4100" max="4101" width="6.875" style="166" customWidth="1"/>
    <col min="4102" max="4105" width="6.25" style="166" customWidth="1"/>
    <col min="4106" max="4107" width="6.875" style="166" customWidth="1"/>
    <col min="4108" max="4110" width="6.25" style="166" customWidth="1"/>
    <col min="4111" max="4111" width="1.625" style="166" customWidth="1"/>
    <col min="4112" max="4116" width="10.75" style="166" customWidth="1"/>
    <col min="4117" max="4126" width="9.375" style="166" customWidth="1"/>
    <col min="4127" max="4352" width="9.875" style="166"/>
    <col min="4353" max="4353" width="5.875" style="166" customWidth="1"/>
    <col min="4354" max="4354" width="2.25" style="166" customWidth="1"/>
    <col min="4355" max="4355" width="7.5" style="166" customWidth="1"/>
    <col min="4356" max="4357" width="6.875" style="166" customWidth="1"/>
    <col min="4358" max="4361" width="6.25" style="166" customWidth="1"/>
    <col min="4362" max="4363" width="6.875" style="166" customWidth="1"/>
    <col min="4364" max="4366" width="6.25" style="166" customWidth="1"/>
    <col min="4367" max="4367" width="1.625" style="166" customWidth="1"/>
    <col min="4368" max="4372" width="10.75" style="166" customWidth="1"/>
    <col min="4373" max="4382" width="9.375" style="166" customWidth="1"/>
    <col min="4383" max="4608" width="9.875" style="166"/>
    <col min="4609" max="4609" width="5.875" style="166" customWidth="1"/>
    <col min="4610" max="4610" width="2.25" style="166" customWidth="1"/>
    <col min="4611" max="4611" width="7.5" style="166" customWidth="1"/>
    <col min="4612" max="4613" width="6.875" style="166" customWidth="1"/>
    <col min="4614" max="4617" width="6.25" style="166" customWidth="1"/>
    <col min="4618" max="4619" width="6.875" style="166" customWidth="1"/>
    <col min="4620" max="4622" width="6.25" style="166" customWidth="1"/>
    <col min="4623" max="4623" width="1.625" style="166" customWidth="1"/>
    <col min="4624" max="4628" width="10.75" style="166" customWidth="1"/>
    <col min="4629" max="4638" width="9.375" style="166" customWidth="1"/>
    <col min="4639" max="4864" width="9.875" style="166"/>
    <col min="4865" max="4865" width="5.875" style="166" customWidth="1"/>
    <col min="4866" max="4866" width="2.25" style="166" customWidth="1"/>
    <col min="4867" max="4867" width="7.5" style="166" customWidth="1"/>
    <col min="4868" max="4869" width="6.875" style="166" customWidth="1"/>
    <col min="4870" max="4873" width="6.25" style="166" customWidth="1"/>
    <col min="4874" max="4875" width="6.875" style="166" customWidth="1"/>
    <col min="4876" max="4878" width="6.25" style="166" customWidth="1"/>
    <col min="4879" max="4879" width="1.625" style="166" customWidth="1"/>
    <col min="4880" max="4884" width="10.75" style="166" customWidth="1"/>
    <col min="4885" max="4894" width="9.375" style="166" customWidth="1"/>
    <col min="4895" max="5120" width="9.875" style="166"/>
    <col min="5121" max="5121" width="5.875" style="166" customWidth="1"/>
    <col min="5122" max="5122" width="2.25" style="166" customWidth="1"/>
    <col min="5123" max="5123" width="7.5" style="166" customWidth="1"/>
    <col min="5124" max="5125" width="6.875" style="166" customWidth="1"/>
    <col min="5126" max="5129" width="6.25" style="166" customWidth="1"/>
    <col min="5130" max="5131" width="6.875" style="166" customWidth="1"/>
    <col min="5132" max="5134" width="6.25" style="166" customWidth="1"/>
    <col min="5135" max="5135" width="1.625" style="166" customWidth="1"/>
    <col min="5136" max="5140" width="10.75" style="166" customWidth="1"/>
    <col min="5141" max="5150" width="9.375" style="166" customWidth="1"/>
    <col min="5151" max="5376" width="9.875" style="166"/>
    <col min="5377" max="5377" width="5.875" style="166" customWidth="1"/>
    <col min="5378" max="5378" width="2.25" style="166" customWidth="1"/>
    <col min="5379" max="5379" width="7.5" style="166" customWidth="1"/>
    <col min="5380" max="5381" width="6.875" style="166" customWidth="1"/>
    <col min="5382" max="5385" width="6.25" style="166" customWidth="1"/>
    <col min="5386" max="5387" width="6.875" style="166" customWidth="1"/>
    <col min="5388" max="5390" width="6.25" style="166" customWidth="1"/>
    <col min="5391" max="5391" width="1.625" style="166" customWidth="1"/>
    <col min="5392" max="5396" width="10.75" style="166" customWidth="1"/>
    <col min="5397" max="5406" width="9.375" style="166" customWidth="1"/>
    <col min="5407" max="5632" width="9.875" style="166"/>
    <col min="5633" max="5633" width="5.875" style="166" customWidth="1"/>
    <col min="5634" max="5634" width="2.25" style="166" customWidth="1"/>
    <col min="5635" max="5635" width="7.5" style="166" customWidth="1"/>
    <col min="5636" max="5637" width="6.875" style="166" customWidth="1"/>
    <col min="5638" max="5641" width="6.25" style="166" customWidth="1"/>
    <col min="5642" max="5643" width="6.875" style="166" customWidth="1"/>
    <col min="5644" max="5646" width="6.25" style="166" customWidth="1"/>
    <col min="5647" max="5647" width="1.625" style="166" customWidth="1"/>
    <col min="5648" max="5652" width="10.75" style="166" customWidth="1"/>
    <col min="5653" max="5662" width="9.375" style="166" customWidth="1"/>
    <col min="5663" max="5888" width="9.875" style="166"/>
    <col min="5889" max="5889" width="5.875" style="166" customWidth="1"/>
    <col min="5890" max="5890" width="2.25" style="166" customWidth="1"/>
    <col min="5891" max="5891" width="7.5" style="166" customWidth="1"/>
    <col min="5892" max="5893" width="6.875" style="166" customWidth="1"/>
    <col min="5894" max="5897" width="6.25" style="166" customWidth="1"/>
    <col min="5898" max="5899" width="6.875" style="166" customWidth="1"/>
    <col min="5900" max="5902" width="6.25" style="166" customWidth="1"/>
    <col min="5903" max="5903" width="1.625" style="166" customWidth="1"/>
    <col min="5904" max="5908" width="10.75" style="166" customWidth="1"/>
    <col min="5909" max="5918" width="9.375" style="166" customWidth="1"/>
    <col min="5919" max="6144" width="9.875" style="166"/>
    <col min="6145" max="6145" width="5.875" style="166" customWidth="1"/>
    <col min="6146" max="6146" width="2.25" style="166" customWidth="1"/>
    <col min="6147" max="6147" width="7.5" style="166" customWidth="1"/>
    <col min="6148" max="6149" width="6.875" style="166" customWidth="1"/>
    <col min="6150" max="6153" width="6.25" style="166" customWidth="1"/>
    <col min="6154" max="6155" width="6.875" style="166" customWidth="1"/>
    <col min="6156" max="6158" width="6.25" style="166" customWidth="1"/>
    <col min="6159" max="6159" width="1.625" style="166" customWidth="1"/>
    <col min="6160" max="6164" width="10.75" style="166" customWidth="1"/>
    <col min="6165" max="6174" width="9.375" style="166" customWidth="1"/>
    <col min="6175" max="6400" width="9.875" style="166"/>
    <col min="6401" max="6401" width="5.875" style="166" customWidth="1"/>
    <col min="6402" max="6402" width="2.25" style="166" customWidth="1"/>
    <col min="6403" max="6403" width="7.5" style="166" customWidth="1"/>
    <col min="6404" max="6405" width="6.875" style="166" customWidth="1"/>
    <col min="6406" max="6409" width="6.25" style="166" customWidth="1"/>
    <col min="6410" max="6411" width="6.875" style="166" customWidth="1"/>
    <col min="6412" max="6414" width="6.25" style="166" customWidth="1"/>
    <col min="6415" max="6415" width="1.625" style="166" customWidth="1"/>
    <col min="6416" max="6420" width="10.75" style="166" customWidth="1"/>
    <col min="6421" max="6430" width="9.375" style="166" customWidth="1"/>
    <col min="6431" max="6656" width="9.875" style="166"/>
    <col min="6657" max="6657" width="5.875" style="166" customWidth="1"/>
    <col min="6658" max="6658" width="2.25" style="166" customWidth="1"/>
    <col min="6659" max="6659" width="7.5" style="166" customWidth="1"/>
    <col min="6660" max="6661" width="6.875" style="166" customWidth="1"/>
    <col min="6662" max="6665" width="6.25" style="166" customWidth="1"/>
    <col min="6666" max="6667" width="6.875" style="166" customWidth="1"/>
    <col min="6668" max="6670" width="6.25" style="166" customWidth="1"/>
    <col min="6671" max="6671" width="1.625" style="166" customWidth="1"/>
    <col min="6672" max="6676" width="10.75" style="166" customWidth="1"/>
    <col min="6677" max="6686" width="9.375" style="166" customWidth="1"/>
    <col min="6687" max="6912" width="9.875" style="166"/>
    <col min="6913" max="6913" width="5.875" style="166" customWidth="1"/>
    <col min="6914" max="6914" width="2.25" style="166" customWidth="1"/>
    <col min="6915" max="6915" width="7.5" style="166" customWidth="1"/>
    <col min="6916" max="6917" width="6.875" style="166" customWidth="1"/>
    <col min="6918" max="6921" width="6.25" style="166" customWidth="1"/>
    <col min="6922" max="6923" width="6.875" style="166" customWidth="1"/>
    <col min="6924" max="6926" width="6.25" style="166" customWidth="1"/>
    <col min="6927" max="6927" width="1.625" style="166" customWidth="1"/>
    <col min="6928" max="6932" width="10.75" style="166" customWidth="1"/>
    <col min="6933" max="6942" width="9.375" style="166" customWidth="1"/>
    <col min="6943" max="7168" width="9.875" style="166"/>
    <col min="7169" max="7169" width="5.875" style="166" customWidth="1"/>
    <col min="7170" max="7170" width="2.25" style="166" customWidth="1"/>
    <col min="7171" max="7171" width="7.5" style="166" customWidth="1"/>
    <col min="7172" max="7173" width="6.875" style="166" customWidth="1"/>
    <col min="7174" max="7177" width="6.25" style="166" customWidth="1"/>
    <col min="7178" max="7179" width="6.875" style="166" customWidth="1"/>
    <col min="7180" max="7182" width="6.25" style="166" customWidth="1"/>
    <col min="7183" max="7183" width="1.625" style="166" customWidth="1"/>
    <col min="7184" max="7188" width="10.75" style="166" customWidth="1"/>
    <col min="7189" max="7198" width="9.375" style="166" customWidth="1"/>
    <col min="7199" max="7424" width="9.875" style="166"/>
    <col min="7425" max="7425" width="5.875" style="166" customWidth="1"/>
    <col min="7426" max="7426" width="2.25" style="166" customWidth="1"/>
    <col min="7427" max="7427" width="7.5" style="166" customWidth="1"/>
    <col min="7428" max="7429" width="6.875" style="166" customWidth="1"/>
    <col min="7430" max="7433" width="6.25" style="166" customWidth="1"/>
    <col min="7434" max="7435" width="6.875" style="166" customWidth="1"/>
    <col min="7436" max="7438" width="6.25" style="166" customWidth="1"/>
    <col min="7439" max="7439" width="1.625" style="166" customWidth="1"/>
    <col min="7440" max="7444" width="10.75" style="166" customWidth="1"/>
    <col min="7445" max="7454" width="9.375" style="166" customWidth="1"/>
    <col min="7455" max="7680" width="9.875" style="166"/>
    <col min="7681" max="7681" width="5.875" style="166" customWidth="1"/>
    <col min="7682" max="7682" width="2.25" style="166" customWidth="1"/>
    <col min="7683" max="7683" width="7.5" style="166" customWidth="1"/>
    <col min="7684" max="7685" width="6.875" style="166" customWidth="1"/>
    <col min="7686" max="7689" width="6.25" style="166" customWidth="1"/>
    <col min="7690" max="7691" width="6.875" style="166" customWidth="1"/>
    <col min="7692" max="7694" width="6.25" style="166" customWidth="1"/>
    <col min="7695" max="7695" width="1.625" style="166" customWidth="1"/>
    <col min="7696" max="7700" width="10.75" style="166" customWidth="1"/>
    <col min="7701" max="7710" width="9.375" style="166" customWidth="1"/>
    <col min="7711" max="7936" width="9.875" style="166"/>
    <col min="7937" max="7937" width="5.875" style="166" customWidth="1"/>
    <col min="7938" max="7938" width="2.25" style="166" customWidth="1"/>
    <col min="7939" max="7939" width="7.5" style="166" customWidth="1"/>
    <col min="7940" max="7941" width="6.875" style="166" customWidth="1"/>
    <col min="7942" max="7945" width="6.25" style="166" customWidth="1"/>
    <col min="7946" max="7947" width="6.875" style="166" customWidth="1"/>
    <col min="7948" max="7950" width="6.25" style="166" customWidth="1"/>
    <col min="7951" max="7951" width="1.625" style="166" customWidth="1"/>
    <col min="7952" max="7956" width="10.75" style="166" customWidth="1"/>
    <col min="7957" max="7966" width="9.375" style="166" customWidth="1"/>
    <col min="7967" max="8192" width="9.875" style="166"/>
    <col min="8193" max="8193" width="5.875" style="166" customWidth="1"/>
    <col min="8194" max="8194" width="2.25" style="166" customWidth="1"/>
    <col min="8195" max="8195" width="7.5" style="166" customWidth="1"/>
    <col min="8196" max="8197" width="6.875" style="166" customWidth="1"/>
    <col min="8198" max="8201" width="6.25" style="166" customWidth="1"/>
    <col min="8202" max="8203" width="6.875" style="166" customWidth="1"/>
    <col min="8204" max="8206" width="6.25" style="166" customWidth="1"/>
    <col min="8207" max="8207" width="1.625" style="166" customWidth="1"/>
    <col min="8208" max="8212" width="10.75" style="166" customWidth="1"/>
    <col min="8213" max="8222" width="9.375" style="166" customWidth="1"/>
    <col min="8223" max="8448" width="9.875" style="166"/>
    <col min="8449" max="8449" width="5.875" style="166" customWidth="1"/>
    <col min="8450" max="8450" width="2.25" style="166" customWidth="1"/>
    <col min="8451" max="8451" width="7.5" style="166" customWidth="1"/>
    <col min="8452" max="8453" width="6.875" style="166" customWidth="1"/>
    <col min="8454" max="8457" width="6.25" style="166" customWidth="1"/>
    <col min="8458" max="8459" width="6.875" style="166" customWidth="1"/>
    <col min="8460" max="8462" width="6.25" style="166" customWidth="1"/>
    <col min="8463" max="8463" width="1.625" style="166" customWidth="1"/>
    <col min="8464" max="8468" width="10.75" style="166" customWidth="1"/>
    <col min="8469" max="8478" width="9.375" style="166" customWidth="1"/>
    <col min="8479" max="8704" width="9.875" style="166"/>
    <col min="8705" max="8705" width="5.875" style="166" customWidth="1"/>
    <col min="8706" max="8706" width="2.25" style="166" customWidth="1"/>
    <col min="8707" max="8707" width="7.5" style="166" customWidth="1"/>
    <col min="8708" max="8709" width="6.875" style="166" customWidth="1"/>
    <col min="8710" max="8713" width="6.25" style="166" customWidth="1"/>
    <col min="8714" max="8715" width="6.875" style="166" customWidth="1"/>
    <col min="8716" max="8718" width="6.25" style="166" customWidth="1"/>
    <col min="8719" max="8719" width="1.625" style="166" customWidth="1"/>
    <col min="8720" max="8724" width="10.75" style="166" customWidth="1"/>
    <col min="8725" max="8734" width="9.375" style="166" customWidth="1"/>
    <col min="8735" max="8960" width="9.875" style="166"/>
    <col min="8961" max="8961" width="5.875" style="166" customWidth="1"/>
    <col min="8962" max="8962" width="2.25" style="166" customWidth="1"/>
    <col min="8963" max="8963" width="7.5" style="166" customWidth="1"/>
    <col min="8964" max="8965" width="6.875" style="166" customWidth="1"/>
    <col min="8966" max="8969" width="6.25" style="166" customWidth="1"/>
    <col min="8970" max="8971" width="6.875" style="166" customWidth="1"/>
    <col min="8972" max="8974" width="6.25" style="166" customWidth="1"/>
    <col min="8975" max="8975" width="1.625" style="166" customWidth="1"/>
    <col min="8976" max="8980" width="10.75" style="166" customWidth="1"/>
    <col min="8981" max="8990" width="9.375" style="166" customWidth="1"/>
    <col min="8991" max="9216" width="9.875" style="166"/>
    <col min="9217" max="9217" width="5.875" style="166" customWidth="1"/>
    <col min="9218" max="9218" width="2.25" style="166" customWidth="1"/>
    <col min="9219" max="9219" width="7.5" style="166" customWidth="1"/>
    <col min="9220" max="9221" width="6.875" style="166" customWidth="1"/>
    <col min="9222" max="9225" width="6.25" style="166" customWidth="1"/>
    <col min="9226" max="9227" width="6.875" style="166" customWidth="1"/>
    <col min="9228" max="9230" width="6.25" style="166" customWidth="1"/>
    <col min="9231" max="9231" width="1.625" style="166" customWidth="1"/>
    <col min="9232" max="9236" width="10.75" style="166" customWidth="1"/>
    <col min="9237" max="9246" width="9.375" style="166" customWidth="1"/>
    <col min="9247" max="9472" width="9.875" style="166"/>
    <col min="9473" max="9473" width="5.875" style="166" customWidth="1"/>
    <col min="9474" max="9474" width="2.25" style="166" customWidth="1"/>
    <col min="9475" max="9475" width="7.5" style="166" customWidth="1"/>
    <col min="9476" max="9477" width="6.875" style="166" customWidth="1"/>
    <col min="9478" max="9481" width="6.25" style="166" customWidth="1"/>
    <col min="9482" max="9483" width="6.875" style="166" customWidth="1"/>
    <col min="9484" max="9486" width="6.25" style="166" customWidth="1"/>
    <col min="9487" max="9487" width="1.625" style="166" customWidth="1"/>
    <col min="9488" max="9492" width="10.75" style="166" customWidth="1"/>
    <col min="9493" max="9502" width="9.375" style="166" customWidth="1"/>
    <col min="9503" max="9728" width="9.875" style="166"/>
    <col min="9729" max="9729" width="5.875" style="166" customWidth="1"/>
    <col min="9730" max="9730" width="2.25" style="166" customWidth="1"/>
    <col min="9731" max="9731" width="7.5" style="166" customWidth="1"/>
    <col min="9732" max="9733" width="6.875" style="166" customWidth="1"/>
    <col min="9734" max="9737" width="6.25" style="166" customWidth="1"/>
    <col min="9738" max="9739" width="6.875" style="166" customWidth="1"/>
    <col min="9740" max="9742" width="6.25" style="166" customWidth="1"/>
    <col min="9743" max="9743" width="1.625" style="166" customWidth="1"/>
    <col min="9744" max="9748" width="10.75" style="166" customWidth="1"/>
    <col min="9749" max="9758" width="9.375" style="166" customWidth="1"/>
    <col min="9759" max="9984" width="9.875" style="166"/>
    <col min="9985" max="9985" width="5.875" style="166" customWidth="1"/>
    <col min="9986" max="9986" width="2.25" style="166" customWidth="1"/>
    <col min="9987" max="9987" width="7.5" style="166" customWidth="1"/>
    <col min="9988" max="9989" width="6.875" style="166" customWidth="1"/>
    <col min="9990" max="9993" width="6.25" style="166" customWidth="1"/>
    <col min="9994" max="9995" width="6.875" style="166" customWidth="1"/>
    <col min="9996" max="9998" width="6.25" style="166" customWidth="1"/>
    <col min="9999" max="9999" width="1.625" style="166" customWidth="1"/>
    <col min="10000" max="10004" width="10.75" style="166" customWidth="1"/>
    <col min="10005" max="10014" width="9.375" style="166" customWidth="1"/>
    <col min="10015" max="10240" width="9.875" style="166"/>
    <col min="10241" max="10241" width="5.875" style="166" customWidth="1"/>
    <col min="10242" max="10242" width="2.25" style="166" customWidth="1"/>
    <col min="10243" max="10243" width="7.5" style="166" customWidth="1"/>
    <col min="10244" max="10245" width="6.875" style="166" customWidth="1"/>
    <col min="10246" max="10249" width="6.25" style="166" customWidth="1"/>
    <col min="10250" max="10251" width="6.875" style="166" customWidth="1"/>
    <col min="10252" max="10254" width="6.25" style="166" customWidth="1"/>
    <col min="10255" max="10255" width="1.625" style="166" customWidth="1"/>
    <col min="10256" max="10260" width="10.75" style="166" customWidth="1"/>
    <col min="10261" max="10270" width="9.375" style="166" customWidth="1"/>
    <col min="10271" max="10496" width="9.875" style="166"/>
    <col min="10497" max="10497" width="5.875" style="166" customWidth="1"/>
    <col min="10498" max="10498" width="2.25" style="166" customWidth="1"/>
    <col min="10499" max="10499" width="7.5" style="166" customWidth="1"/>
    <col min="10500" max="10501" width="6.875" style="166" customWidth="1"/>
    <col min="10502" max="10505" width="6.25" style="166" customWidth="1"/>
    <col min="10506" max="10507" width="6.875" style="166" customWidth="1"/>
    <col min="10508" max="10510" width="6.25" style="166" customWidth="1"/>
    <col min="10511" max="10511" width="1.625" style="166" customWidth="1"/>
    <col min="10512" max="10516" width="10.75" style="166" customWidth="1"/>
    <col min="10517" max="10526" width="9.375" style="166" customWidth="1"/>
    <col min="10527" max="10752" width="9.875" style="166"/>
    <col min="10753" max="10753" width="5.875" style="166" customWidth="1"/>
    <col min="10754" max="10754" width="2.25" style="166" customWidth="1"/>
    <col min="10755" max="10755" width="7.5" style="166" customWidth="1"/>
    <col min="10756" max="10757" width="6.875" style="166" customWidth="1"/>
    <col min="10758" max="10761" width="6.25" style="166" customWidth="1"/>
    <col min="10762" max="10763" width="6.875" style="166" customWidth="1"/>
    <col min="10764" max="10766" width="6.25" style="166" customWidth="1"/>
    <col min="10767" max="10767" width="1.625" style="166" customWidth="1"/>
    <col min="10768" max="10772" width="10.75" style="166" customWidth="1"/>
    <col min="10773" max="10782" width="9.375" style="166" customWidth="1"/>
    <col min="10783" max="11008" width="9.875" style="166"/>
    <col min="11009" max="11009" width="5.875" style="166" customWidth="1"/>
    <col min="11010" max="11010" width="2.25" style="166" customWidth="1"/>
    <col min="11011" max="11011" width="7.5" style="166" customWidth="1"/>
    <col min="11012" max="11013" width="6.875" style="166" customWidth="1"/>
    <col min="11014" max="11017" width="6.25" style="166" customWidth="1"/>
    <col min="11018" max="11019" width="6.875" style="166" customWidth="1"/>
    <col min="11020" max="11022" width="6.25" style="166" customWidth="1"/>
    <col min="11023" max="11023" width="1.625" style="166" customWidth="1"/>
    <col min="11024" max="11028" width="10.75" style="166" customWidth="1"/>
    <col min="11029" max="11038" width="9.375" style="166" customWidth="1"/>
    <col min="11039" max="11264" width="9.875" style="166"/>
    <col min="11265" max="11265" width="5.875" style="166" customWidth="1"/>
    <col min="11266" max="11266" width="2.25" style="166" customWidth="1"/>
    <col min="11267" max="11267" width="7.5" style="166" customWidth="1"/>
    <col min="11268" max="11269" width="6.875" style="166" customWidth="1"/>
    <col min="11270" max="11273" width="6.25" style="166" customWidth="1"/>
    <col min="11274" max="11275" width="6.875" style="166" customWidth="1"/>
    <col min="11276" max="11278" width="6.25" style="166" customWidth="1"/>
    <col min="11279" max="11279" width="1.625" style="166" customWidth="1"/>
    <col min="11280" max="11284" width="10.75" style="166" customWidth="1"/>
    <col min="11285" max="11294" width="9.375" style="166" customWidth="1"/>
    <col min="11295" max="11520" width="9.875" style="166"/>
    <col min="11521" max="11521" width="5.875" style="166" customWidth="1"/>
    <col min="11522" max="11522" width="2.25" style="166" customWidth="1"/>
    <col min="11523" max="11523" width="7.5" style="166" customWidth="1"/>
    <col min="11524" max="11525" width="6.875" style="166" customWidth="1"/>
    <col min="11526" max="11529" width="6.25" style="166" customWidth="1"/>
    <col min="11530" max="11531" width="6.875" style="166" customWidth="1"/>
    <col min="11532" max="11534" width="6.25" style="166" customWidth="1"/>
    <col min="11535" max="11535" width="1.625" style="166" customWidth="1"/>
    <col min="11536" max="11540" width="10.75" style="166" customWidth="1"/>
    <col min="11541" max="11550" width="9.375" style="166" customWidth="1"/>
    <col min="11551" max="11776" width="9.875" style="166"/>
    <col min="11777" max="11777" width="5.875" style="166" customWidth="1"/>
    <col min="11778" max="11778" width="2.25" style="166" customWidth="1"/>
    <col min="11779" max="11779" width="7.5" style="166" customWidth="1"/>
    <col min="11780" max="11781" width="6.875" style="166" customWidth="1"/>
    <col min="11782" max="11785" width="6.25" style="166" customWidth="1"/>
    <col min="11786" max="11787" width="6.875" style="166" customWidth="1"/>
    <col min="11788" max="11790" width="6.25" style="166" customWidth="1"/>
    <col min="11791" max="11791" width="1.625" style="166" customWidth="1"/>
    <col min="11792" max="11796" width="10.75" style="166" customWidth="1"/>
    <col min="11797" max="11806" width="9.375" style="166" customWidth="1"/>
    <col min="11807" max="12032" width="9.875" style="166"/>
    <col min="12033" max="12033" width="5.875" style="166" customWidth="1"/>
    <col min="12034" max="12034" width="2.25" style="166" customWidth="1"/>
    <col min="12035" max="12035" width="7.5" style="166" customWidth="1"/>
    <col min="12036" max="12037" width="6.875" style="166" customWidth="1"/>
    <col min="12038" max="12041" width="6.25" style="166" customWidth="1"/>
    <col min="12042" max="12043" width="6.875" style="166" customWidth="1"/>
    <col min="12044" max="12046" width="6.25" style="166" customWidth="1"/>
    <col min="12047" max="12047" width="1.625" style="166" customWidth="1"/>
    <col min="12048" max="12052" width="10.75" style="166" customWidth="1"/>
    <col min="12053" max="12062" width="9.375" style="166" customWidth="1"/>
    <col min="12063" max="12288" width="9.875" style="166"/>
    <col min="12289" max="12289" width="5.875" style="166" customWidth="1"/>
    <col min="12290" max="12290" width="2.25" style="166" customWidth="1"/>
    <col min="12291" max="12291" width="7.5" style="166" customWidth="1"/>
    <col min="12292" max="12293" width="6.875" style="166" customWidth="1"/>
    <col min="12294" max="12297" width="6.25" style="166" customWidth="1"/>
    <col min="12298" max="12299" width="6.875" style="166" customWidth="1"/>
    <col min="12300" max="12302" width="6.25" style="166" customWidth="1"/>
    <col min="12303" max="12303" width="1.625" style="166" customWidth="1"/>
    <col min="12304" max="12308" width="10.75" style="166" customWidth="1"/>
    <col min="12309" max="12318" width="9.375" style="166" customWidth="1"/>
    <col min="12319" max="12544" width="9.875" style="166"/>
    <col min="12545" max="12545" width="5.875" style="166" customWidth="1"/>
    <col min="12546" max="12546" width="2.25" style="166" customWidth="1"/>
    <col min="12547" max="12547" width="7.5" style="166" customWidth="1"/>
    <col min="12548" max="12549" width="6.875" style="166" customWidth="1"/>
    <col min="12550" max="12553" width="6.25" style="166" customWidth="1"/>
    <col min="12554" max="12555" width="6.875" style="166" customWidth="1"/>
    <col min="12556" max="12558" width="6.25" style="166" customWidth="1"/>
    <col min="12559" max="12559" width="1.625" style="166" customWidth="1"/>
    <col min="12560" max="12564" width="10.75" style="166" customWidth="1"/>
    <col min="12565" max="12574" width="9.375" style="166" customWidth="1"/>
    <col min="12575" max="12800" width="9.875" style="166"/>
    <col min="12801" max="12801" width="5.875" style="166" customWidth="1"/>
    <col min="12802" max="12802" width="2.25" style="166" customWidth="1"/>
    <col min="12803" max="12803" width="7.5" style="166" customWidth="1"/>
    <col min="12804" max="12805" width="6.875" style="166" customWidth="1"/>
    <col min="12806" max="12809" width="6.25" style="166" customWidth="1"/>
    <col min="12810" max="12811" width="6.875" style="166" customWidth="1"/>
    <col min="12812" max="12814" width="6.25" style="166" customWidth="1"/>
    <col min="12815" max="12815" width="1.625" style="166" customWidth="1"/>
    <col min="12816" max="12820" width="10.75" style="166" customWidth="1"/>
    <col min="12821" max="12830" width="9.375" style="166" customWidth="1"/>
    <col min="12831" max="13056" width="9.875" style="166"/>
    <col min="13057" max="13057" width="5.875" style="166" customWidth="1"/>
    <col min="13058" max="13058" width="2.25" style="166" customWidth="1"/>
    <col min="13059" max="13059" width="7.5" style="166" customWidth="1"/>
    <col min="13060" max="13061" width="6.875" style="166" customWidth="1"/>
    <col min="13062" max="13065" width="6.25" style="166" customWidth="1"/>
    <col min="13066" max="13067" width="6.875" style="166" customWidth="1"/>
    <col min="13068" max="13070" width="6.25" style="166" customWidth="1"/>
    <col min="13071" max="13071" width="1.625" style="166" customWidth="1"/>
    <col min="13072" max="13076" width="10.75" style="166" customWidth="1"/>
    <col min="13077" max="13086" width="9.375" style="166" customWidth="1"/>
    <col min="13087" max="13312" width="9.875" style="166"/>
    <col min="13313" max="13313" width="5.875" style="166" customWidth="1"/>
    <col min="13314" max="13314" width="2.25" style="166" customWidth="1"/>
    <col min="13315" max="13315" width="7.5" style="166" customWidth="1"/>
    <col min="13316" max="13317" width="6.875" style="166" customWidth="1"/>
    <col min="13318" max="13321" width="6.25" style="166" customWidth="1"/>
    <col min="13322" max="13323" width="6.875" style="166" customWidth="1"/>
    <col min="13324" max="13326" width="6.25" style="166" customWidth="1"/>
    <col min="13327" max="13327" width="1.625" style="166" customWidth="1"/>
    <col min="13328" max="13332" width="10.75" style="166" customWidth="1"/>
    <col min="13333" max="13342" width="9.375" style="166" customWidth="1"/>
    <col min="13343" max="13568" width="9.875" style="166"/>
    <col min="13569" max="13569" width="5.875" style="166" customWidth="1"/>
    <col min="13570" max="13570" width="2.25" style="166" customWidth="1"/>
    <col min="13571" max="13571" width="7.5" style="166" customWidth="1"/>
    <col min="13572" max="13573" width="6.875" style="166" customWidth="1"/>
    <col min="13574" max="13577" width="6.25" style="166" customWidth="1"/>
    <col min="13578" max="13579" width="6.875" style="166" customWidth="1"/>
    <col min="13580" max="13582" width="6.25" style="166" customWidth="1"/>
    <col min="13583" max="13583" width="1.625" style="166" customWidth="1"/>
    <col min="13584" max="13588" width="10.75" style="166" customWidth="1"/>
    <col min="13589" max="13598" width="9.375" style="166" customWidth="1"/>
    <col min="13599" max="13824" width="9.875" style="166"/>
    <col min="13825" max="13825" width="5.875" style="166" customWidth="1"/>
    <col min="13826" max="13826" width="2.25" style="166" customWidth="1"/>
    <col min="13827" max="13827" width="7.5" style="166" customWidth="1"/>
    <col min="13828" max="13829" width="6.875" style="166" customWidth="1"/>
    <col min="13830" max="13833" width="6.25" style="166" customWidth="1"/>
    <col min="13834" max="13835" width="6.875" style="166" customWidth="1"/>
    <col min="13836" max="13838" width="6.25" style="166" customWidth="1"/>
    <col min="13839" max="13839" width="1.625" style="166" customWidth="1"/>
    <col min="13840" max="13844" width="10.75" style="166" customWidth="1"/>
    <col min="13845" max="13854" width="9.375" style="166" customWidth="1"/>
    <col min="13855" max="14080" width="9.875" style="166"/>
    <col min="14081" max="14081" width="5.875" style="166" customWidth="1"/>
    <col min="14082" max="14082" width="2.25" style="166" customWidth="1"/>
    <col min="14083" max="14083" width="7.5" style="166" customWidth="1"/>
    <col min="14084" max="14085" width="6.875" style="166" customWidth="1"/>
    <col min="14086" max="14089" width="6.25" style="166" customWidth="1"/>
    <col min="14090" max="14091" width="6.875" style="166" customWidth="1"/>
    <col min="14092" max="14094" width="6.25" style="166" customWidth="1"/>
    <col min="14095" max="14095" width="1.625" style="166" customWidth="1"/>
    <col min="14096" max="14100" width="10.75" style="166" customWidth="1"/>
    <col min="14101" max="14110" width="9.375" style="166" customWidth="1"/>
    <col min="14111" max="14336" width="9.875" style="166"/>
    <col min="14337" max="14337" width="5.875" style="166" customWidth="1"/>
    <col min="14338" max="14338" width="2.25" style="166" customWidth="1"/>
    <col min="14339" max="14339" width="7.5" style="166" customWidth="1"/>
    <col min="14340" max="14341" width="6.875" style="166" customWidth="1"/>
    <col min="14342" max="14345" width="6.25" style="166" customWidth="1"/>
    <col min="14346" max="14347" width="6.875" style="166" customWidth="1"/>
    <col min="14348" max="14350" width="6.25" style="166" customWidth="1"/>
    <col min="14351" max="14351" width="1.625" style="166" customWidth="1"/>
    <col min="14352" max="14356" width="10.75" style="166" customWidth="1"/>
    <col min="14357" max="14366" width="9.375" style="166" customWidth="1"/>
    <col min="14367" max="14592" width="9.875" style="166"/>
    <col min="14593" max="14593" width="5.875" style="166" customWidth="1"/>
    <col min="14594" max="14594" width="2.25" style="166" customWidth="1"/>
    <col min="14595" max="14595" width="7.5" style="166" customWidth="1"/>
    <col min="14596" max="14597" width="6.875" style="166" customWidth="1"/>
    <col min="14598" max="14601" width="6.25" style="166" customWidth="1"/>
    <col min="14602" max="14603" width="6.875" style="166" customWidth="1"/>
    <col min="14604" max="14606" width="6.25" style="166" customWidth="1"/>
    <col min="14607" max="14607" width="1.625" style="166" customWidth="1"/>
    <col min="14608" max="14612" width="10.75" style="166" customWidth="1"/>
    <col min="14613" max="14622" width="9.375" style="166" customWidth="1"/>
    <col min="14623" max="14848" width="9.875" style="166"/>
    <col min="14849" max="14849" width="5.875" style="166" customWidth="1"/>
    <col min="14850" max="14850" width="2.25" style="166" customWidth="1"/>
    <col min="14851" max="14851" width="7.5" style="166" customWidth="1"/>
    <col min="14852" max="14853" width="6.875" style="166" customWidth="1"/>
    <col min="14854" max="14857" width="6.25" style="166" customWidth="1"/>
    <col min="14858" max="14859" width="6.875" style="166" customWidth="1"/>
    <col min="14860" max="14862" width="6.25" style="166" customWidth="1"/>
    <col min="14863" max="14863" width="1.625" style="166" customWidth="1"/>
    <col min="14864" max="14868" width="10.75" style="166" customWidth="1"/>
    <col min="14869" max="14878" width="9.375" style="166" customWidth="1"/>
    <col min="14879" max="15104" width="9.875" style="166"/>
    <col min="15105" max="15105" width="5.875" style="166" customWidth="1"/>
    <col min="15106" max="15106" width="2.25" style="166" customWidth="1"/>
    <col min="15107" max="15107" width="7.5" style="166" customWidth="1"/>
    <col min="15108" max="15109" width="6.875" style="166" customWidth="1"/>
    <col min="15110" max="15113" width="6.25" style="166" customWidth="1"/>
    <col min="15114" max="15115" width="6.875" style="166" customWidth="1"/>
    <col min="15116" max="15118" width="6.25" style="166" customWidth="1"/>
    <col min="15119" max="15119" width="1.625" style="166" customWidth="1"/>
    <col min="15120" max="15124" width="10.75" style="166" customWidth="1"/>
    <col min="15125" max="15134" width="9.375" style="166" customWidth="1"/>
    <col min="15135" max="15360" width="9.875" style="166"/>
    <col min="15361" max="15361" width="5.875" style="166" customWidth="1"/>
    <col min="15362" max="15362" width="2.25" style="166" customWidth="1"/>
    <col min="15363" max="15363" width="7.5" style="166" customWidth="1"/>
    <col min="15364" max="15365" width="6.875" style="166" customWidth="1"/>
    <col min="15366" max="15369" width="6.25" style="166" customWidth="1"/>
    <col min="15370" max="15371" width="6.875" style="166" customWidth="1"/>
    <col min="15372" max="15374" width="6.25" style="166" customWidth="1"/>
    <col min="15375" max="15375" width="1.625" style="166" customWidth="1"/>
    <col min="15376" max="15380" width="10.75" style="166" customWidth="1"/>
    <col min="15381" max="15390" width="9.375" style="166" customWidth="1"/>
    <col min="15391" max="15616" width="9.875" style="166"/>
    <col min="15617" max="15617" width="5.875" style="166" customWidth="1"/>
    <col min="15618" max="15618" width="2.25" style="166" customWidth="1"/>
    <col min="15619" max="15619" width="7.5" style="166" customWidth="1"/>
    <col min="15620" max="15621" width="6.875" style="166" customWidth="1"/>
    <col min="15622" max="15625" width="6.25" style="166" customWidth="1"/>
    <col min="15626" max="15627" width="6.875" style="166" customWidth="1"/>
    <col min="15628" max="15630" width="6.25" style="166" customWidth="1"/>
    <col min="15631" max="15631" width="1.625" style="166" customWidth="1"/>
    <col min="15632" max="15636" width="10.75" style="166" customWidth="1"/>
    <col min="15637" max="15646" width="9.375" style="166" customWidth="1"/>
    <col min="15647" max="15872" width="9.875" style="166"/>
    <col min="15873" max="15873" width="5.875" style="166" customWidth="1"/>
    <col min="15874" max="15874" width="2.25" style="166" customWidth="1"/>
    <col min="15875" max="15875" width="7.5" style="166" customWidth="1"/>
    <col min="15876" max="15877" width="6.875" style="166" customWidth="1"/>
    <col min="15878" max="15881" width="6.25" style="166" customWidth="1"/>
    <col min="15882" max="15883" width="6.875" style="166" customWidth="1"/>
    <col min="15884" max="15886" width="6.25" style="166" customWidth="1"/>
    <col min="15887" max="15887" width="1.625" style="166" customWidth="1"/>
    <col min="15888" max="15892" width="10.75" style="166" customWidth="1"/>
    <col min="15893" max="15902" width="9.375" style="166" customWidth="1"/>
    <col min="15903" max="16128" width="9.875" style="166"/>
    <col min="16129" max="16129" width="5.875" style="166" customWidth="1"/>
    <col min="16130" max="16130" width="2.25" style="166" customWidth="1"/>
    <col min="16131" max="16131" width="7.5" style="166" customWidth="1"/>
    <col min="16132" max="16133" width="6.875" style="166" customWidth="1"/>
    <col min="16134" max="16137" width="6.25" style="166" customWidth="1"/>
    <col min="16138" max="16139" width="6.875" style="166" customWidth="1"/>
    <col min="16140" max="16142" width="6.25" style="166" customWidth="1"/>
    <col min="16143" max="16143" width="1.625" style="166" customWidth="1"/>
    <col min="16144" max="16148" width="10.75" style="166" customWidth="1"/>
    <col min="16149" max="16158" width="9.375" style="166" customWidth="1"/>
    <col min="16159" max="16384" width="9.875" style="166"/>
  </cols>
  <sheetData>
    <row r="1" spans="1:48" ht="14.65" customHeight="1">
      <c r="A1" s="62" t="s">
        <v>1</v>
      </c>
    </row>
    <row r="3" spans="1:48" s="169" customFormat="1" ht="15" customHeight="1">
      <c r="A3" s="167" t="s">
        <v>15</v>
      </c>
      <c r="B3" s="168"/>
      <c r="C3" s="168"/>
      <c r="D3" s="168"/>
      <c r="E3" s="168"/>
      <c r="F3" s="168"/>
      <c r="G3" s="168"/>
      <c r="J3" s="170"/>
      <c r="K3" s="170"/>
      <c r="L3" s="170"/>
      <c r="M3" s="170"/>
      <c r="O3" s="168"/>
      <c r="P3" s="168"/>
      <c r="Q3" s="168"/>
      <c r="R3" s="168"/>
      <c r="S3" s="168"/>
      <c r="T3" s="168"/>
      <c r="U3" s="171"/>
      <c r="V3" s="171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</row>
    <row r="4" spans="1:48" s="169" customFormat="1" ht="15" customHeight="1">
      <c r="A4" s="625">
        <v>38626</v>
      </c>
      <c r="B4" s="625"/>
      <c r="C4" s="625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</row>
    <row r="5" spans="1:48" s="169" customFormat="1" ht="11.25" customHeight="1">
      <c r="A5" s="173"/>
      <c r="B5" s="174"/>
      <c r="C5" s="175"/>
      <c r="D5" s="176" t="s">
        <v>285</v>
      </c>
      <c r="E5" s="626" t="s">
        <v>286</v>
      </c>
      <c r="F5" s="626"/>
      <c r="G5" s="626"/>
      <c r="H5" s="626"/>
      <c r="I5" s="177"/>
      <c r="J5" s="177"/>
      <c r="K5" s="627" t="s">
        <v>287</v>
      </c>
      <c r="L5" s="628"/>
      <c r="M5" s="628"/>
      <c r="N5" s="628"/>
      <c r="O5" s="171"/>
      <c r="Q5" s="171"/>
      <c r="R5" s="171"/>
      <c r="S5" s="171"/>
      <c r="T5" s="171"/>
      <c r="U5" s="171"/>
      <c r="V5" s="178"/>
    </row>
    <row r="6" spans="1:48" s="169" customFormat="1" ht="11.25" customHeight="1">
      <c r="A6" s="629" t="s">
        <v>288</v>
      </c>
      <c r="B6" s="630"/>
      <c r="C6" s="179"/>
      <c r="D6" s="179" t="s">
        <v>285</v>
      </c>
      <c r="E6" s="631" t="s">
        <v>289</v>
      </c>
      <c r="F6" s="626"/>
      <c r="G6" s="626"/>
      <c r="H6" s="626"/>
      <c r="I6" s="632"/>
      <c r="J6" s="180" t="s">
        <v>285</v>
      </c>
      <c r="K6" s="181"/>
      <c r="L6" s="182"/>
      <c r="M6" s="183"/>
      <c r="N6" s="180" t="s">
        <v>285</v>
      </c>
      <c r="O6" s="171"/>
      <c r="Q6" s="171"/>
      <c r="R6" s="171"/>
      <c r="S6" s="171"/>
      <c r="T6" s="171"/>
      <c r="U6" s="171"/>
      <c r="V6" s="178"/>
    </row>
    <row r="7" spans="1:48" s="169" customFormat="1" ht="33.75" customHeight="1">
      <c r="A7" s="633" t="s">
        <v>290</v>
      </c>
      <c r="B7" s="634"/>
      <c r="C7" s="184" t="s">
        <v>291</v>
      </c>
      <c r="D7" s="185" t="s">
        <v>292</v>
      </c>
      <c r="E7" s="185" t="s">
        <v>292</v>
      </c>
      <c r="F7" s="185" t="s">
        <v>293</v>
      </c>
      <c r="G7" s="186" t="s">
        <v>294</v>
      </c>
      <c r="H7" s="186" t="s">
        <v>295</v>
      </c>
      <c r="I7" s="187" t="s">
        <v>296</v>
      </c>
      <c r="J7" s="188" t="s">
        <v>297</v>
      </c>
      <c r="K7" s="185" t="s">
        <v>292</v>
      </c>
      <c r="L7" s="188" t="s">
        <v>298</v>
      </c>
      <c r="M7" s="188" t="s">
        <v>299</v>
      </c>
      <c r="N7" s="188" t="s">
        <v>300</v>
      </c>
      <c r="O7" s="171"/>
      <c r="Q7" s="171"/>
      <c r="R7" s="171"/>
      <c r="S7" s="171"/>
      <c r="T7" s="171"/>
      <c r="U7" s="171"/>
      <c r="V7" s="178"/>
    </row>
    <row r="8" spans="1:48" s="169" customFormat="1" ht="6" customHeight="1">
      <c r="A8" s="189"/>
      <c r="B8" s="190"/>
      <c r="C8" s="191"/>
      <c r="D8" s="192"/>
      <c r="E8" s="192"/>
      <c r="F8" s="192"/>
      <c r="G8" s="192"/>
      <c r="H8" s="193"/>
      <c r="I8" s="193"/>
      <c r="J8" s="192"/>
      <c r="K8" s="192"/>
      <c r="L8" s="192"/>
      <c r="M8" s="192"/>
      <c r="N8" s="192"/>
      <c r="O8" s="171"/>
      <c r="P8" s="171"/>
      <c r="Q8" s="171"/>
      <c r="R8" s="171"/>
      <c r="S8" s="171"/>
      <c r="T8" s="171"/>
      <c r="U8" s="171"/>
      <c r="V8" s="178"/>
    </row>
    <row r="9" spans="1:48" s="169" customFormat="1" ht="11.25" customHeight="1">
      <c r="A9" s="623" t="s">
        <v>301</v>
      </c>
      <c r="B9" s="624"/>
      <c r="C9" s="194">
        <v>269228</v>
      </c>
      <c r="D9" s="195">
        <v>166018</v>
      </c>
      <c r="E9" s="195">
        <v>157099</v>
      </c>
      <c r="F9" s="195">
        <v>128043</v>
      </c>
      <c r="G9" s="195">
        <v>22746</v>
      </c>
      <c r="H9" s="196">
        <v>3539</v>
      </c>
      <c r="I9" s="196">
        <v>2771</v>
      </c>
      <c r="J9" s="195">
        <v>8919</v>
      </c>
      <c r="K9" s="195">
        <v>92642</v>
      </c>
      <c r="L9" s="195">
        <v>46861</v>
      </c>
      <c r="M9" s="195">
        <v>16556</v>
      </c>
      <c r="N9" s="195">
        <v>29225</v>
      </c>
      <c r="O9" s="171"/>
      <c r="P9" s="171"/>
      <c r="Q9" s="171"/>
      <c r="R9" s="171"/>
      <c r="S9" s="171"/>
      <c r="T9" s="171"/>
      <c r="U9" s="171"/>
      <c r="V9" s="178"/>
    </row>
    <row r="10" spans="1:48" s="169" customFormat="1" ht="12" customHeight="1">
      <c r="A10" s="197" t="s">
        <v>302</v>
      </c>
      <c r="B10" s="198" t="s">
        <v>303</v>
      </c>
      <c r="C10" s="199">
        <v>15771</v>
      </c>
      <c r="D10" s="200">
        <v>3010</v>
      </c>
      <c r="E10" s="200">
        <v>2661</v>
      </c>
      <c r="F10" s="200">
        <v>1122</v>
      </c>
      <c r="G10" s="200">
        <v>98</v>
      </c>
      <c r="H10" s="201">
        <v>1387</v>
      </c>
      <c r="I10" s="201">
        <v>54</v>
      </c>
      <c r="J10" s="200">
        <v>349</v>
      </c>
      <c r="K10" s="200">
        <v>12209</v>
      </c>
      <c r="L10" s="200">
        <v>162</v>
      </c>
      <c r="M10" s="200">
        <v>11900</v>
      </c>
      <c r="N10" s="200">
        <v>147</v>
      </c>
      <c r="O10" s="171"/>
      <c r="P10" s="171"/>
      <c r="Q10" s="171"/>
      <c r="R10" s="171"/>
      <c r="S10" s="171"/>
      <c r="T10" s="171"/>
      <c r="U10" s="171"/>
      <c r="V10" s="178"/>
    </row>
    <row r="11" spans="1:48" s="169" customFormat="1" ht="11.25" customHeight="1">
      <c r="A11" s="197" t="s">
        <v>304</v>
      </c>
      <c r="B11" s="198"/>
      <c r="C11" s="199">
        <v>19577</v>
      </c>
      <c r="D11" s="200">
        <v>13163</v>
      </c>
      <c r="E11" s="200">
        <v>11898</v>
      </c>
      <c r="F11" s="200">
        <v>9430</v>
      </c>
      <c r="G11" s="200">
        <v>379</v>
      </c>
      <c r="H11" s="201">
        <v>1923</v>
      </c>
      <c r="I11" s="201">
        <v>166</v>
      </c>
      <c r="J11" s="200">
        <v>1265</v>
      </c>
      <c r="K11" s="200">
        <v>5217</v>
      </c>
      <c r="L11" s="200">
        <v>900</v>
      </c>
      <c r="M11" s="200">
        <v>4097</v>
      </c>
      <c r="N11" s="200">
        <v>220</v>
      </c>
      <c r="O11" s="171"/>
      <c r="P11" s="171"/>
      <c r="Q11" s="171"/>
      <c r="R11" s="171"/>
      <c r="S11" s="171"/>
      <c r="T11" s="171"/>
      <c r="U11" s="171"/>
      <c r="V11" s="178"/>
    </row>
    <row r="12" spans="1:48" s="169" customFormat="1" ht="11.25" customHeight="1">
      <c r="A12" s="197" t="s">
        <v>305</v>
      </c>
      <c r="B12" s="198"/>
      <c r="C12" s="199">
        <v>21923</v>
      </c>
      <c r="D12" s="200">
        <v>17467</v>
      </c>
      <c r="E12" s="200">
        <v>16162</v>
      </c>
      <c r="F12" s="200">
        <v>14937</v>
      </c>
      <c r="G12" s="200">
        <v>836</v>
      </c>
      <c r="H12" s="201">
        <v>125</v>
      </c>
      <c r="I12" s="201">
        <v>264</v>
      </c>
      <c r="J12" s="200">
        <v>1305</v>
      </c>
      <c r="K12" s="200">
        <v>3125</v>
      </c>
      <c r="L12" s="200">
        <v>2564</v>
      </c>
      <c r="M12" s="200">
        <v>319</v>
      </c>
      <c r="N12" s="200">
        <v>242</v>
      </c>
      <c r="O12" s="171"/>
      <c r="P12" s="171"/>
      <c r="Q12" s="171"/>
      <c r="R12" s="171"/>
      <c r="S12" s="171"/>
      <c r="T12" s="171"/>
      <c r="U12" s="171"/>
      <c r="V12" s="178"/>
    </row>
    <row r="13" spans="1:48" s="169" customFormat="1" ht="11.25" customHeight="1">
      <c r="A13" s="197" t="s">
        <v>306</v>
      </c>
      <c r="B13" s="198"/>
      <c r="C13" s="199">
        <v>28567</v>
      </c>
      <c r="D13" s="200">
        <v>21252</v>
      </c>
      <c r="E13" s="200">
        <v>19999</v>
      </c>
      <c r="F13" s="200">
        <v>17701</v>
      </c>
      <c r="G13" s="200">
        <v>1903</v>
      </c>
      <c r="H13" s="201">
        <v>66</v>
      </c>
      <c r="I13" s="201">
        <v>329</v>
      </c>
      <c r="J13" s="200">
        <v>1253</v>
      </c>
      <c r="K13" s="200">
        <v>5958</v>
      </c>
      <c r="L13" s="200">
        <v>5526</v>
      </c>
      <c r="M13" s="200">
        <v>123</v>
      </c>
      <c r="N13" s="200">
        <v>309</v>
      </c>
      <c r="O13" s="171"/>
      <c r="P13" s="171"/>
      <c r="Q13" s="171"/>
      <c r="R13" s="171"/>
      <c r="S13" s="171"/>
      <c r="T13" s="171"/>
      <c r="U13" s="171"/>
      <c r="V13" s="178"/>
    </row>
    <row r="14" spans="1:48" s="169" customFormat="1" ht="11.25" customHeight="1">
      <c r="A14" s="197" t="s">
        <v>307</v>
      </c>
      <c r="B14" s="198"/>
      <c r="C14" s="199">
        <v>25504</v>
      </c>
      <c r="D14" s="200">
        <v>19215</v>
      </c>
      <c r="E14" s="200">
        <v>18256</v>
      </c>
      <c r="F14" s="200">
        <v>15258</v>
      </c>
      <c r="G14" s="200">
        <v>2729</v>
      </c>
      <c r="H14" s="201">
        <v>19</v>
      </c>
      <c r="I14" s="201">
        <v>250</v>
      </c>
      <c r="J14" s="200">
        <v>959</v>
      </c>
      <c r="K14" s="200">
        <v>5251</v>
      </c>
      <c r="L14" s="200">
        <v>4963</v>
      </c>
      <c r="M14" s="200">
        <v>46</v>
      </c>
      <c r="N14" s="200">
        <v>242</v>
      </c>
      <c r="O14" s="171"/>
      <c r="P14" s="171"/>
      <c r="Q14" s="171"/>
      <c r="R14" s="171"/>
      <c r="S14" s="171"/>
      <c r="T14" s="171"/>
      <c r="U14" s="171"/>
      <c r="V14" s="178"/>
    </row>
    <row r="15" spans="1:48" s="169" customFormat="1" ht="11.25" customHeight="1">
      <c r="A15" s="197" t="s">
        <v>308</v>
      </c>
      <c r="B15" s="198"/>
      <c r="C15" s="199">
        <v>20547</v>
      </c>
      <c r="D15" s="200">
        <v>16274</v>
      </c>
      <c r="E15" s="200">
        <v>15633</v>
      </c>
      <c r="F15" s="200">
        <v>12395</v>
      </c>
      <c r="G15" s="200">
        <v>3062</v>
      </c>
      <c r="H15" s="201">
        <v>8</v>
      </c>
      <c r="I15" s="201">
        <v>168</v>
      </c>
      <c r="J15" s="200">
        <v>641</v>
      </c>
      <c r="K15" s="200">
        <v>3541</v>
      </c>
      <c r="L15" s="200">
        <v>3333</v>
      </c>
      <c r="M15" s="200">
        <v>18</v>
      </c>
      <c r="N15" s="200">
        <v>190</v>
      </c>
      <c r="O15" s="171"/>
      <c r="P15" s="171"/>
      <c r="Q15" s="171"/>
      <c r="R15" s="171"/>
      <c r="S15" s="171"/>
      <c r="T15" s="171"/>
      <c r="U15" s="171"/>
      <c r="V15" s="178"/>
    </row>
    <row r="16" spans="1:48" s="169" customFormat="1" ht="11.25" customHeight="1">
      <c r="A16" s="197" t="s">
        <v>309</v>
      </c>
      <c r="B16" s="198"/>
      <c r="C16" s="199">
        <v>17624</v>
      </c>
      <c r="D16" s="200">
        <v>14356</v>
      </c>
      <c r="E16" s="200">
        <v>13889</v>
      </c>
      <c r="F16" s="200">
        <v>10823</v>
      </c>
      <c r="G16" s="200">
        <v>2920</v>
      </c>
      <c r="H16" s="201">
        <v>5</v>
      </c>
      <c r="I16" s="201">
        <v>141</v>
      </c>
      <c r="J16" s="200">
        <v>467</v>
      </c>
      <c r="K16" s="200">
        <v>2710</v>
      </c>
      <c r="L16" s="200">
        <v>2545</v>
      </c>
      <c r="M16" s="200">
        <v>11</v>
      </c>
      <c r="N16" s="200">
        <v>154</v>
      </c>
      <c r="O16" s="171"/>
      <c r="P16" s="171"/>
      <c r="Q16" s="171"/>
      <c r="R16" s="171"/>
      <c r="S16" s="171"/>
      <c r="T16" s="171"/>
      <c r="U16" s="171"/>
      <c r="V16" s="178"/>
    </row>
    <row r="17" spans="1:22" s="169" customFormat="1" ht="11.25" customHeight="1">
      <c r="A17" s="197" t="s">
        <v>310</v>
      </c>
      <c r="B17" s="198"/>
      <c r="C17" s="199">
        <v>20851</v>
      </c>
      <c r="D17" s="200">
        <v>16527</v>
      </c>
      <c r="E17" s="200">
        <v>16012</v>
      </c>
      <c r="F17" s="200">
        <v>12671</v>
      </c>
      <c r="G17" s="200">
        <v>3149</v>
      </c>
      <c r="H17" s="201">
        <v>3</v>
      </c>
      <c r="I17" s="201">
        <v>189</v>
      </c>
      <c r="J17" s="200">
        <v>515</v>
      </c>
      <c r="K17" s="200">
        <v>3804</v>
      </c>
      <c r="L17" s="200">
        <v>3532</v>
      </c>
      <c r="M17" s="200">
        <v>8</v>
      </c>
      <c r="N17" s="200">
        <v>264</v>
      </c>
      <c r="O17" s="171"/>
      <c r="P17" s="171"/>
      <c r="Q17" s="171"/>
      <c r="R17" s="171"/>
      <c r="S17" s="171"/>
      <c r="T17" s="171"/>
      <c r="U17" s="171"/>
      <c r="V17" s="178"/>
    </row>
    <row r="18" spans="1:22" s="169" customFormat="1" ht="11.25" customHeight="1">
      <c r="A18" s="197" t="s">
        <v>311</v>
      </c>
      <c r="B18" s="198"/>
      <c r="C18" s="199">
        <v>26685</v>
      </c>
      <c r="D18" s="200">
        <v>19872</v>
      </c>
      <c r="E18" s="200">
        <v>19141</v>
      </c>
      <c r="F18" s="200">
        <v>15561</v>
      </c>
      <c r="G18" s="200">
        <v>3302</v>
      </c>
      <c r="H18" s="201">
        <v>2</v>
      </c>
      <c r="I18" s="201">
        <v>276</v>
      </c>
      <c r="J18" s="200">
        <v>731</v>
      </c>
      <c r="K18" s="200">
        <v>6106</v>
      </c>
      <c r="L18" s="200">
        <v>5523</v>
      </c>
      <c r="M18" s="200">
        <v>1</v>
      </c>
      <c r="N18" s="200">
        <v>582</v>
      </c>
      <c r="O18" s="171"/>
      <c r="P18" s="171"/>
      <c r="Q18" s="171"/>
      <c r="R18" s="171"/>
      <c r="S18" s="171"/>
      <c r="T18" s="171"/>
      <c r="U18" s="171"/>
      <c r="V18" s="178"/>
    </row>
    <row r="19" spans="1:22" s="169" customFormat="1" ht="11.25" customHeight="1">
      <c r="A19" s="197" t="s">
        <v>312</v>
      </c>
      <c r="B19" s="198"/>
      <c r="C19" s="199">
        <v>24620</v>
      </c>
      <c r="D19" s="200">
        <v>13806</v>
      </c>
      <c r="E19" s="200">
        <v>13000</v>
      </c>
      <c r="F19" s="200">
        <v>10348</v>
      </c>
      <c r="G19" s="200">
        <v>2302</v>
      </c>
      <c r="H19" s="201" t="s">
        <v>2</v>
      </c>
      <c r="I19" s="201">
        <v>350</v>
      </c>
      <c r="J19" s="200">
        <v>806</v>
      </c>
      <c r="K19" s="200">
        <v>10154</v>
      </c>
      <c r="L19" s="200">
        <v>6701</v>
      </c>
      <c r="M19" s="200">
        <v>9</v>
      </c>
      <c r="N19" s="200">
        <v>3444</v>
      </c>
      <c r="O19" s="171"/>
      <c r="P19" s="171"/>
      <c r="Q19" s="171"/>
      <c r="R19" s="171"/>
      <c r="S19" s="171"/>
      <c r="T19" s="171"/>
      <c r="U19" s="171"/>
      <c r="V19" s="178"/>
    </row>
    <row r="20" spans="1:22" s="169" customFormat="1" ht="11.25" customHeight="1">
      <c r="A20" s="197" t="s">
        <v>313</v>
      </c>
      <c r="B20" s="198"/>
      <c r="C20" s="199">
        <v>19404</v>
      </c>
      <c r="D20" s="200">
        <v>7162</v>
      </c>
      <c r="E20" s="200">
        <v>6717</v>
      </c>
      <c r="F20" s="200">
        <v>5169</v>
      </c>
      <c r="G20" s="200">
        <v>1253</v>
      </c>
      <c r="H20" s="201">
        <v>1</v>
      </c>
      <c r="I20" s="201">
        <v>294</v>
      </c>
      <c r="J20" s="200">
        <v>445</v>
      </c>
      <c r="K20" s="200">
        <v>11587</v>
      </c>
      <c r="L20" s="200">
        <v>5316</v>
      </c>
      <c r="M20" s="200">
        <v>14</v>
      </c>
      <c r="N20" s="200">
        <v>6257</v>
      </c>
      <c r="O20" s="171"/>
      <c r="P20" s="171"/>
      <c r="Q20" s="171"/>
      <c r="R20" s="171"/>
      <c r="S20" s="171"/>
      <c r="T20" s="171"/>
      <c r="U20" s="171"/>
      <c r="V20" s="178"/>
    </row>
    <row r="21" spans="1:22" s="169" customFormat="1" ht="11.25" customHeight="1">
      <c r="A21" s="197" t="s">
        <v>314</v>
      </c>
      <c r="B21" s="198"/>
      <c r="C21" s="199">
        <v>12673</v>
      </c>
      <c r="D21" s="200">
        <v>2616</v>
      </c>
      <c r="E21" s="200">
        <v>2473</v>
      </c>
      <c r="F21" s="200">
        <v>1827</v>
      </c>
      <c r="G21" s="200">
        <v>477</v>
      </c>
      <c r="H21" s="201" t="s">
        <v>2</v>
      </c>
      <c r="I21" s="201">
        <v>169</v>
      </c>
      <c r="J21" s="200">
        <v>143</v>
      </c>
      <c r="K21" s="200">
        <v>9543</v>
      </c>
      <c r="L21" s="200">
        <v>3046</v>
      </c>
      <c r="M21" s="200">
        <v>6</v>
      </c>
      <c r="N21" s="200">
        <v>6491</v>
      </c>
      <c r="O21" s="171"/>
      <c r="P21" s="171"/>
      <c r="Q21" s="171"/>
      <c r="R21" s="171"/>
      <c r="S21" s="171"/>
      <c r="T21" s="171"/>
      <c r="U21" s="171"/>
      <c r="V21" s="178"/>
    </row>
    <row r="22" spans="1:22" s="169" customFormat="1" ht="11.25" customHeight="1">
      <c r="A22" s="197" t="s">
        <v>315</v>
      </c>
      <c r="B22" s="198"/>
      <c r="C22" s="199">
        <v>7445</v>
      </c>
      <c r="D22" s="200">
        <v>864</v>
      </c>
      <c r="E22" s="200">
        <v>836</v>
      </c>
      <c r="F22" s="200">
        <v>558</v>
      </c>
      <c r="G22" s="200">
        <v>217</v>
      </c>
      <c r="H22" s="201" t="s">
        <v>2</v>
      </c>
      <c r="I22" s="201">
        <v>61</v>
      </c>
      <c r="J22" s="200">
        <v>28</v>
      </c>
      <c r="K22" s="200">
        <v>6214</v>
      </c>
      <c r="L22" s="200">
        <v>1611</v>
      </c>
      <c r="M22" s="200">
        <v>3</v>
      </c>
      <c r="N22" s="200">
        <v>4600</v>
      </c>
      <c r="O22" s="171"/>
      <c r="P22" s="171"/>
      <c r="Q22" s="171"/>
      <c r="R22" s="171"/>
      <c r="S22" s="171"/>
      <c r="T22" s="171"/>
      <c r="U22" s="171"/>
      <c r="V22" s="178"/>
    </row>
    <row r="23" spans="1:22" s="169" customFormat="1" ht="11.25" customHeight="1">
      <c r="A23" s="197" t="s">
        <v>316</v>
      </c>
      <c r="B23" s="198"/>
      <c r="C23" s="199">
        <v>4339</v>
      </c>
      <c r="D23" s="200">
        <v>316</v>
      </c>
      <c r="E23" s="200">
        <v>308</v>
      </c>
      <c r="F23" s="200">
        <v>185</v>
      </c>
      <c r="G23" s="200">
        <v>87</v>
      </c>
      <c r="H23" s="201" t="s">
        <v>2</v>
      </c>
      <c r="I23" s="201">
        <v>36</v>
      </c>
      <c r="J23" s="200">
        <v>8</v>
      </c>
      <c r="K23" s="200">
        <v>3811</v>
      </c>
      <c r="L23" s="200">
        <v>787</v>
      </c>
      <c r="M23" s="200" t="s">
        <v>2</v>
      </c>
      <c r="N23" s="200">
        <v>3024</v>
      </c>
      <c r="O23" s="171"/>
      <c r="P23" s="171"/>
      <c r="Q23" s="171"/>
      <c r="R23" s="171"/>
      <c r="S23" s="171"/>
      <c r="T23" s="171"/>
      <c r="U23" s="171"/>
      <c r="V23" s="178"/>
    </row>
    <row r="24" spans="1:22" s="169" customFormat="1" ht="11.25" customHeight="1">
      <c r="A24" s="197" t="s">
        <v>317</v>
      </c>
      <c r="B24" s="198"/>
      <c r="C24" s="199">
        <v>3698</v>
      </c>
      <c r="D24" s="200">
        <v>118</v>
      </c>
      <c r="E24" s="200">
        <v>114</v>
      </c>
      <c r="F24" s="200">
        <v>58</v>
      </c>
      <c r="G24" s="200">
        <v>32</v>
      </c>
      <c r="H24" s="201" t="s">
        <v>2</v>
      </c>
      <c r="I24" s="201">
        <v>24</v>
      </c>
      <c r="J24" s="200">
        <v>4</v>
      </c>
      <c r="K24" s="200">
        <v>3412</v>
      </c>
      <c r="L24" s="200">
        <v>352</v>
      </c>
      <c r="M24" s="200">
        <v>1</v>
      </c>
      <c r="N24" s="200">
        <v>3059</v>
      </c>
      <c r="O24" s="171"/>
      <c r="P24" s="171"/>
      <c r="Q24" s="171"/>
      <c r="R24" s="171"/>
      <c r="S24" s="171"/>
      <c r="T24" s="171"/>
      <c r="U24" s="171"/>
      <c r="V24" s="178"/>
    </row>
    <row r="25" spans="1:22" s="169" customFormat="1" ht="12" customHeight="1">
      <c r="A25" s="197" t="s">
        <v>318</v>
      </c>
      <c r="B25" s="198"/>
      <c r="C25" s="199"/>
      <c r="D25" s="200"/>
      <c r="E25" s="200"/>
      <c r="F25" s="200"/>
      <c r="G25" s="200"/>
      <c r="H25" s="201"/>
      <c r="I25" s="201"/>
      <c r="J25" s="200"/>
      <c r="K25" s="200"/>
      <c r="L25" s="200"/>
      <c r="M25" s="200"/>
      <c r="N25" s="200"/>
      <c r="O25" s="171"/>
      <c r="P25" s="171"/>
      <c r="Q25" s="171"/>
      <c r="R25" s="171"/>
      <c r="S25" s="171"/>
      <c r="T25" s="171"/>
      <c r="U25" s="171"/>
      <c r="V25" s="178"/>
    </row>
    <row r="26" spans="1:22" s="169" customFormat="1" ht="11.25" customHeight="1">
      <c r="A26" s="197" t="s">
        <v>319</v>
      </c>
      <c r="B26" s="198"/>
      <c r="C26" s="199">
        <v>47559</v>
      </c>
      <c r="D26" s="200">
        <v>11076</v>
      </c>
      <c r="E26" s="200">
        <v>10448</v>
      </c>
      <c r="F26" s="200">
        <v>7797</v>
      </c>
      <c r="G26" s="200">
        <v>2066</v>
      </c>
      <c r="H26" s="201">
        <v>1</v>
      </c>
      <c r="I26" s="201">
        <v>584</v>
      </c>
      <c r="J26" s="200">
        <v>628</v>
      </c>
      <c r="K26" s="200">
        <v>34567</v>
      </c>
      <c r="L26" s="200">
        <v>11112</v>
      </c>
      <c r="M26" s="200">
        <v>24</v>
      </c>
      <c r="N26" s="200">
        <v>23431</v>
      </c>
      <c r="O26" s="171"/>
      <c r="P26" s="171"/>
      <c r="Q26" s="171"/>
      <c r="R26" s="171"/>
      <c r="S26" s="171"/>
      <c r="T26" s="171"/>
      <c r="U26" s="171"/>
      <c r="V26" s="178"/>
    </row>
    <row r="27" spans="1:22" s="169" customFormat="1" ht="11.25" customHeight="1">
      <c r="A27" s="197" t="s">
        <v>320</v>
      </c>
      <c r="B27" s="202"/>
      <c r="C27" s="199">
        <v>32077</v>
      </c>
      <c r="D27" s="200">
        <v>9778</v>
      </c>
      <c r="E27" s="200">
        <v>9190</v>
      </c>
      <c r="F27" s="200">
        <v>6996</v>
      </c>
      <c r="G27" s="200">
        <v>1730</v>
      </c>
      <c r="H27" s="201">
        <v>1</v>
      </c>
      <c r="I27" s="201">
        <v>463</v>
      </c>
      <c r="J27" s="200">
        <v>588</v>
      </c>
      <c r="K27" s="200">
        <v>21130</v>
      </c>
      <c r="L27" s="200">
        <v>8362</v>
      </c>
      <c r="M27" s="200">
        <v>20</v>
      </c>
      <c r="N27" s="200">
        <v>12748</v>
      </c>
      <c r="O27" s="171"/>
      <c r="P27" s="171"/>
      <c r="Q27" s="171"/>
      <c r="R27" s="171"/>
      <c r="S27" s="171"/>
      <c r="T27" s="171"/>
      <c r="U27" s="171"/>
      <c r="V27" s="178"/>
    </row>
    <row r="28" spans="1:22" s="169" customFormat="1" ht="11.25" customHeight="1">
      <c r="A28" s="197" t="s">
        <v>321</v>
      </c>
      <c r="B28" s="202"/>
      <c r="C28" s="199">
        <v>15482</v>
      </c>
      <c r="D28" s="200">
        <v>1298</v>
      </c>
      <c r="E28" s="200">
        <v>1258</v>
      </c>
      <c r="F28" s="200">
        <v>801</v>
      </c>
      <c r="G28" s="200">
        <v>336</v>
      </c>
      <c r="H28" s="201" t="s">
        <v>2</v>
      </c>
      <c r="I28" s="201">
        <v>121</v>
      </c>
      <c r="J28" s="200">
        <v>40</v>
      </c>
      <c r="K28" s="200">
        <v>13437</v>
      </c>
      <c r="L28" s="200">
        <v>2750</v>
      </c>
      <c r="M28" s="200">
        <v>4</v>
      </c>
      <c r="N28" s="200">
        <v>10683</v>
      </c>
      <c r="O28" s="171"/>
      <c r="P28" s="171"/>
      <c r="Q28" s="171"/>
      <c r="R28" s="171"/>
      <c r="S28" s="171"/>
      <c r="T28" s="171"/>
      <c r="U28" s="171"/>
      <c r="V28" s="178"/>
    </row>
    <row r="29" spans="1:22" s="169" customFormat="1" ht="6" customHeight="1">
      <c r="A29" s="197"/>
      <c r="B29" s="203"/>
      <c r="C29" s="199"/>
      <c r="D29" s="200"/>
      <c r="E29" s="200"/>
      <c r="F29" s="200"/>
      <c r="G29" s="200"/>
      <c r="H29" s="201"/>
      <c r="I29" s="201"/>
      <c r="J29" s="200"/>
      <c r="K29" s="200"/>
      <c r="L29" s="200"/>
      <c r="M29" s="200"/>
      <c r="N29" s="200"/>
      <c r="O29" s="171"/>
      <c r="P29" s="171"/>
      <c r="Q29" s="171"/>
      <c r="R29" s="171"/>
      <c r="S29" s="171"/>
      <c r="T29" s="171"/>
      <c r="U29" s="171"/>
      <c r="V29" s="178"/>
    </row>
    <row r="30" spans="1:22" s="169" customFormat="1" ht="11.25" customHeight="1">
      <c r="A30" s="171" t="s">
        <v>322</v>
      </c>
      <c r="B30" s="198"/>
      <c r="C30" s="199">
        <v>134459</v>
      </c>
      <c r="D30" s="200">
        <v>100708</v>
      </c>
      <c r="E30" s="200">
        <v>94923</v>
      </c>
      <c r="F30" s="200">
        <v>90546</v>
      </c>
      <c r="G30" s="200">
        <v>1069</v>
      </c>
      <c r="H30" s="201">
        <v>1762</v>
      </c>
      <c r="I30" s="201">
        <v>1546</v>
      </c>
      <c r="J30" s="200">
        <v>5785</v>
      </c>
      <c r="K30" s="200">
        <v>26007</v>
      </c>
      <c r="L30" s="200">
        <v>1894</v>
      </c>
      <c r="M30" s="200">
        <v>8655</v>
      </c>
      <c r="N30" s="200">
        <v>15458</v>
      </c>
      <c r="O30" s="171"/>
      <c r="P30" s="171"/>
      <c r="Q30" s="171"/>
      <c r="R30" s="171"/>
      <c r="S30" s="171"/>
      <c r="T30" s="171"/>
      <c r="U30" s="171"/>
      <c r="V30" s="178"/>
    </row>
    <row r="31" spans="1:22" s="169" customFormat="1" ht="11.25" customHeight="1">
      <c r="A31" s="197" t="s">
        <v>323</v>
      </c>
      <c r="B31" s="198" t="s">
        <v>324</v>
      </c>
      <c r="C31" s="199">
        <v>7970</v>
      </c>
      <c r="D31" s="200">
        <v>1465</v>
      </c>
      <c r="E31" s="200">
        <v>1279</v>
      </c>
      <c r="F31" s="200">
        <v>624</v>
      </c>
      <c r="G31" s="200">
        <v>14</v>
      </c>
      <c r="H31" s="201">
        <v>617</v>
      </c>
      <c r="I31" s="201">
        <v>24</v>
      </c>
      <c r="J31" s="200">
        <v>186</v>
      </c>
      <c r="K31" s="200">
        <v>6191</v>
      </c>
      <c r="L31" s="200">
        <v>15</v>
      </c>
      <c r="M31" s="200">
        <v>6094</v>
      </c>
      <c r="N31" s="200">
        <v>82</v>
      </c>
      <c r="O31" s="171"/>
      <c r="P31" s="171"/>
      <c r="Q31" s="171"/>
      <c r="R31" s="171"/>
      <c r="S31" s="171"/>
      <c r="T31" s="171"/>
      <c r="U31" s="171"/>
      <c r="V31" s="178"/>
    </row>
    <row r="32" spans="1:22" s="169" customFormat="1" ht="11.25" customHeight="1">
      <c r="A32" s="197" t="s">
        <v>304</v>
      </c>
      <c r="B32" s="198"/>
      <c r="C32" s="199">
        <v>9748</v>
      </c>
      <c r="D32" s="200">
        <v>6548</v>
      </c>
      <c r="E32" s="200">
        <v>5807</v>
      </c>
      <c r="F32" s="200">
        <v>4649</v>
      </c>
      <c r="G32" s="200">
        <v>63</v>
      </c>
      <c r="H32" s="201">
        <v>1016</v>
      </c>
      <c r="I32" s="201">
        <v>79</v>
      </c>
      <c r="J32" s="200">
        <v>741</v>
      </c>
      <c r="K32" s="200">
        <v>2410</v>
      </c>
      <c r="L32" s="200">
        <v>32</v>
      </c>
      <c r="M32" s="200">
        <v>2232</v>
      </c>
      <c r="N32" s="200">
        <v>146</v>
      </c>
      <c r="O32" s="171"/>
      <c r="P32" s="171"/>
      <c r="Q32" s="171"/>
      <c r="R32" s="171"/>
      <c r="S32" s="171"/>
      <c r="T32" s="171"/>
      <c r="U32" s="171"/>
      <c r="V32" s="178"/>
    </row>
    <row r="33" spans="1:22" s="169" customFormat="1" ht="11.25" customHeight="1">
      <c r="A33" s="197" t="s">
        <v>305</v>
      </c>
      <c r="B33" s="198"/>
      <c r="C33" s="199">
        <v>11197</v>
      </c>
      <c r="D33" s="200">
        <v>9863</v>
      </c>
      <c r="E33" s="200">
        <v>9091</v>
      </c>
      <c r="F33" s="200">
        <v>8863</v>
      </c>
      <c r="G33" s="200">
        <v>48</v>
      </c>
      <c r="H33" s="201">
        <v>74</v>
      </c>
      <c r="I33" s="201">
        <v>106</v>
      </c>
      <c r="J33" s="200">
        <v>772</v>
      </c>
      <c r="K33" s="200">
        <v>386</v>
      </c>
      <c r="L33" s="200">
        <v>29</v>
      </c>
      <c r="M33" s="200">
        <v>207</v>
      </c>
      <c r="N33" s="200">
        <v>150</v>
      </c>
      <c r="O33" s="171"/>
      <c r="P33" s="171"/>
      <c r="Q33" s="171"/>
      <c r="R33" s="171"/>
      <c r="S33" s="171"/>
      <c r="T33" s="171"/>
      <c r="U33" s="171"/>
      <c r="V33" s="178"/>
    </row>
    <row r="34" spans="1:22" s="169" customFormat="1" ht="11.25" customHeight="1">
      <c r="A34" s="197" t="s">
        <v>306</v>
      </c>
      <c r="B34" s="198"/>
      <c r="C34" s="199">
        <v>14892</v>
      </c>
      <c r="D34" s="200">
        <v>13511</v>
      </c>
      <c r="E34" s="200">
        <v>12760</v>
      </c>
      <c r="F34" s="200">
        <v>12581</v>
      </c>
      <c r="G34" s="200">
        <v>41</v>
      </c>
      <c r="H34" s="201">
        <v>36</v>
      </c>
      <c r="I34" s="201">
        <v>102</v>
      </c>
      <c r="J34" s="200">
        <v>751</v>
      </c>
      <c r="K34" s="200">
        <v>311</v>
      </c>
      <c r="L34" s="200">
        <v>53</v>
      </c>
      <c r="M34" s="200">
        <v>73</v>
      </c>
      <c r="N34" s="200">
        <v>185</v>
      </c>
      <c r="O34" s="171"/>
      <c r="P34" s="171"/>
      <c r="Q34" s="171"/>
      <c r="R34" s="171"/>
      <c r="S34" s="171"/>
      <c r="T34" s="171"/>
      <c r="U34" s="171"/>
      <c r="V34" s="178"/>
    </row>
    <row r="35" spans="1:22" s="169" customFormat="1" ht="11.25" customHeight="1">
      <c r="A35" s="197" t="s">
        <v>307</v>
      </c>
      <c r="B35" s="198"/>
      <c r="C35" s="199">
        <v>13214</v>
      </c>
      <c r="D35" s="200">
        <v>12205</v>
      </c>
      <c r="E35" s="200">
        <v>11619</v>
      </c>
      <c r="F35" s="200">
        <v>11441</v>
      </c>
      <c r="G35" s="200">
        <v>46</v>
      </c>
      <c r="H35" s="201">
        <v>13</v>
      </c>
      <c r="I35" s="201">
        <v>119</v>
      </c>
      <c r="J35" s="200">
        <v>586</v>
      </c>
      <c r="K35" s="200">
        <v>205</v>
      </c>
      <c r="L35" s="200">
        <v>35</v>
      </c>
      <c r="M35" s="200">
        <v>20</v>
      </c>
      <c r="N35" s="200">
        <v>150</v>
      </c>
      <c r="O35" s="171"/>
      <c r="P35" s="171"/>
      <c r="Q35" s="171"/>
      <c r="R35" s="171"/>
      <c r="S35" s="171"/>
      <c r="T35" s="171"/>
      <c r="U35" s="171"/>
      <c r="V35" s="178"/>
    </row>
    <row r="36" spans="1:22" s="169" customFormat="1" ht="11.25" customHeight="1">
      <c r="A36" s="197" t="s">
        <v>308</v>
      </c>
      <c r="B36" s="198"/>
      <c r="C36" s="199">
        <v>10720</v>
      </c>
      <c r="D36" s="200">
        <v>9975</v>
      </c>
      <c r="E36" s="200">
        <v>9578</v>
      </c>
      <c r="F36" s="200">
        <v>9452</v>
      </c>
      <c r="G36" s="200">
        <v>30</v>
      </c>
      <c r="H36" s="201">
        <v>3</v>
      </c>
      <c r="I36" s="201">
        <v>93</v>
      </c>
      <c r="J36" s="200">
        <v>397</v>
      </c>
      <c r="K36" s="200">
        <v>159</v>
      </c>
      <c r="L36" s="200">
        <v>33</v>
      </c>
      <c r="M36" s="200">
        <v>10</v>
      </c>
      <c r="N36" s="200">
        <v>116</v>
      </c>
      <c r="O36" s="171"/>
      <c r="P36" s="171"/>
      <c r="Q36" s="171"/>
      <c r="R36" s="171"/>
      <c r="S36" s="171"/>
      <c r="T36" s="171"/>
      <c r="U36" s="171"/>
      <c r="V36" s="178"/>
    </row>
    <row r="37" spans="1:22" s="169" customFormat="1" ht="11.25" customHeight="1">
      <c r="A37" s="197" t="s">
        <v>309</v>
      </c>
      <c r="B37" s="198"/>
      <c r="C37" s="199">
        <v>8937</v>
      </c>
      <c r="D37" s="200">
        <v>8358</v>
      </c>
      <c r="E37" s="200">
        <v>8086</v>
      </c>
      <c r="F37" s="200">
        <v>7988</v>
      </c>
      <c r="G37" s="200">
        <v>23</v>
      </c>
      <c r="H37" s="201">
        <v>1</v>
      </c>
      <c r="I37" s="201">
        <v>74</v>
      </c>
      <c r="J37" s="200">
        <v>272</v>
      </c>
      <c r="K37" s="200">
        <v>138</v>
      </c>
      <c r="L37" s="200">
        <v>32</v>
      </c>
      <c r="M37" s="200">
        <v>6</v>
      </c>
      <c r="N37" s="200">
        <v>100</v>
      </c>
      <c r="O37" s="171"/>
      <c r="P37" s="171"/>
      <c r="Q37" s="171"/>
      <c r="R37" s="171"/>
      <c r="S37" s="171"/>
      <c r="T37" s="171"/>
      <c r="U37" s="171"/>
      <c r="V37" s="178"/>
    </row>
    <row r="38" spans="1:22" s="169" customFormat="1" ht="11.25" customHeight="1">
      <c r="A38" s="197" t="s">
        <v>310</v>
      </c>
      <c r="B38" s="198"/>
      <c r="C38" s="199">
        <v>10279</v>
      </c>
      <c r="D38" s="200">
        <v>9667</v>
      </c>
      <c r="E38" s="200">
        <v>9318</v>
      </c>
      <c r="F38" s="200">
        <v>9162</v>
      </c>
      <c r="G38" s="200">
        <v>45</v>
      </c>
      <c r="H38" s="201" t="s">
        <v>2</v>
      </c>
      <c r="I38" s="201">
        <v>111</v>
      </c>
      <c r="J38" s="200">
        <v>349</v>
      </c>
      <c r="K38" s="200">
        <v>212</v>
      </c>
      <c r="L38" s="200">
        <v>44</v>
      </c>
      <c r="M38" s="200">
        <v>3</v>
      </c>
      <c r="N38" s="200">
        <v>165</v>
      </c>
      <c r="O38" s="171"/>
      <c r="P38" s="171"/>
      <c r="Q38" s="171"/>
      <c r="R38" s="171"/>
      <c r="S38" s="171"/>
      <c r="T38" s="171"/>
      <c r="U38" s="171"/>
      <c r="V38" s="178"/>
    </row>
    <row r="39" spans="1:22" s="169" customFormat="1" ht="11.25" customHeight="1">
      <c r="A39" s="197" t="s">
        <v>311</v>
      </c>
      <c r="B39" s="198"/>
      <c r="C39" s="199">
        <v>13031</v>
      </c>
      <c r="D39" s="200">
        <v>12061</v>
      </c>
      <c r="E39" s="200">
        <v>11547</v>
      </c>
      <c r="F39" s="200">
        <v>11337</v>
      </c>
      <c r="G39" s="200">
        <v>55</v>
      </c>
      <c r="H39" s="201">
        <v>1</v>
      </c>
      <c r="I39" s="201">
        <v>154</v>
      </c>
      <c r="J39" s="200">
        <v>514</v>
      </c>
      <c r="K39" s="200">
        <v>408</v>
      </c>
      <c r="L39" s="200">
        <v>101</v>
      </c>
      <c r="M39" s="200" t="s">
        <v>2</v>
      </c>
      <c r="N39" s="200">
        <v>307</v>
      </c>
      <c r="O39" s="171"/>
      <c r="P39" s="171"/>
      <c r="Q39" s="171"/>
      <c r="R39" s="171"/>
      <c r="S39" s="171"/>
      <c r="T39" s="171"/>
      <c r="U39" s="171"/>
      <c r="V39" s="178"/>
    </row>
    <row r="40" spans="1:22" s="169" customFormat="1" ht="11.25" customHeight="1">
      <c r="A40" s="197" t="s">
        <v>312</v>
      </c>
      <c r="B40" s="198"/>
      <c r="C40" s="199">
        <v>12094</v>
      </c>
      <c r="D40" s="200">
        <v>9157</v>
      </c>
      <c r="E40" s="200">
        <v>8496</v>
      </c>
      <c r="F40" s="200">
        <v>8039</v>
      </c>
      <c r="G40" s="200">
        <v>211</v>
      </c>
      <c r="H40" s="201" t="s">
        <v>2</v>
      </c>
      <c r="I40" s="201">
        <v>246</v>
      </c>
      <c r="J40" s="200">
        <v>661</v>
      </c>
      <c r="K40" s="200">
        <v>2433</v>
      </c>
      <c r="L40" s="200">
        <v>349</v>
      </c>
      <c r="M40" s="200">
        <v>3</v>
      </c>
      <c r="N40" s="200">
        <v>2081</v>
      </c>
      <c r="O40" s="171"/>
      <c r="P40" s="171"/>
      <c r="Q40" s="171"/>
      <c r="R40" s="171"/>
      <c r="S40" s="171"/>
      <c r="T40" s="171"/>
      <c r="U40" s="171"/>
      <c r="V40" s="178"/>
    </row>
    <row r="41" spans="1:22" s="169" customFormat="1" ht="11.25" customHeight="1">
      <c r="A41" s="197" t="s">
        <v>313</v>
      </c>
      <c r="B41" s="198"/>
      <c r="C41" s="199">
        <v>10041</v>
      </c>
      <c r="D41" s="200">
        <v>5139</v>
      </c>
      <c r="E41" s="200">
        <v>4744</v>
      </c>
      <c r="F41" s="200">
        <v>4245</v>
      </c>
      <c r="G41" s="200">
        <v>259</v>
      </c>
      <c r="H41" s="201">
        <v>1</v>
      </c>
      <c r="I41" s="201">
        <v>239</v>
      </c>
      <c r="J41" s="200">
        <v>395</v>
      </c>
      <c r="K41" s="200">
        <v>4393</v>
      </c>
      <c r="L41" s="200">
        <v>518</v>
      </c>
      <c r="M41" s="200">
        <v>2</v>
      </c>
      <c r="N41" s="200">
        <v>3873</v>
      </c>
      <c r="O41" s="171"/>
      <c r="P41" s="171"/>
      <c r="Q41" s="171"/>
      <c r="R41" s="171"/>
      <c r="S41" s="171"/>
      <c r="T41" s="171"/>
      <c r="U41" s="171"/>
      <c r="V41" s="178"/>
    </row>
    <row r="42" spans="1:22" s="169" customFormat="1" ht="11.25" customHeight="1">
      <c r="A42" s="197" t="s">
        <v>314</v>
      </c>
      <c r="B42" s="198"/>
      <c r="C42" s="199">
        <v>6453</v>
      </c>
      <c r="D42" s="200">
        <v>1910</v>
      </c>
      <c r="E42" s="200">
        <v>1783</v>
      </c>
      <c r="F42" s="200">
        <v>1537</v>
      </c>
      <c r="G42" s="200">
        <v>124</v>
      </c>
      <c r="H42" s="201" t="s">
        <v>2</v>
      </c>
      <c r="I42" s="201">
        <v>122</v>
      </c>
      <c r="J42" s="200">
        <v>127</v>
      </c>
      <c r="K42" s="200">
        <v>4168</v>
      </c>
      <c r="L42" s="200">
        <v>347</v>
      </c>
      <c r="M42" s="200">
        <v>3</v>
      </c>
      <c r="N42" s="200">
        <v>3818</v>
      </c>
      <c r="O42" s="171"/>
      <c r="P42" s="171"/>
      <c r="Q42" s="171"/>
      <c r="R42" s="171"/>
      <c r="S42" s="171"/>
      <c r="T42" s="171"/>
      <c r="U42" s="171"/>
      <c r="V42" s="178"/>
    </row>
    <row r="43" spans="1:22" s="169" customFormat="1" ht="11.25" customHeight="1">
      <c r="A43" s="197" t="s">
        <v>315</v>
      </c>
      <c r="B43" s="198"/>
      <c r="C43" s="199">
        <v>3404</v>
      </c>
      <c r="D43" s="200">
        <v>593</v>
      </c>
      <c r="E43" s="200">
        <v>569</v>
      </c>
      <c r="F43" s="200">
        <v>449</v>
      </c>
      <c r="G43" s="200">
        <v>80</v>
      </c>
      <c r="H43" s="201" t="s">
        <v>2</v>
      </c>
      <c r="I43" s="201">
        <v>40</v>
      </c>
      <c r="J43" s="200">
        <v>24</v>
      </c>
      <c r="K43" s="200">
        <v>2555</v>
      </c>
      <c r="L43" s="200">
        <v>192</v>
      </c>
      <c r="M43" s="200">
        <v>2</v>
      </c>
      <c r="N43" s="200">
        <v>2361</v>
      </c>
      <c r="O43" s="171"/>
      <c r="P43" s="171"/>
      <c r="Q43" s="171"/>
      <c r="R43" s="171"/>
      <c r="S43" s="171"/>
      <c r="T43" s="171"/>
      <c r="U43" s="171"/>
      <c r="V43" s="178"/>
    </row>
    <row r="44" spans="1:22" s="169" customFormat="1" ht="11.25" customHeight="1">
      <c r="A44" s="197" t="s">
        <v>316</v>
      </c>
      <c r="B44" s="198"/>
      <c r="C44" s="199">
        <v>1499</v>
      </c>
      <c r="D44" s="200">
        <v>192</v>
      </c>
      <c r="E44" s="200">
        <v>184</v>
      </c>
      <c r="F44" s="200">
        <v>136</v>
      </c>
      <c r="G44" s="200">
        <v>22</v>
      </c>
      <c r="H44" s="201" t="s">
        <v>2</v>
      </c>
      <c r="I44" s="201">
        <v>26</v>
      </c>
      <c r="J44" s="200">
        <v>8</v>
      </c>
      <c r="K44" s="200">
        <v>1178</v>
      </c>
      <c r="L44" s="200">
        <v>75</v>
      </c>
      <c r="M44" s="200" t="s">
        <v>2</v>
      </c>
      <c r="N44" s="200">
        <v>1103</v>
      </c>
      <c r="O44" s="171"/>
      <c r="P44" s="171"/>
      <c r="Q44" s="171"/>
      <c r="R44" s="171"/>
      <c r="S44" s="171"/>
      <c r="T44" s="171"/>
      <c r="U44" s="171"/>
      <c r="V44" s="178"/>
    </row>
    <row r="45" spans="1:22" s="169" customFormat="1" ht="11.25" customHeight="1">
      <c r="A45" s="197" t="s">
        <v>317</v>
      </c>
      <c r="B45" s="198"/>
      <c r="C45" s="199">
        <v>980</v>
      </c>
      <c r="D45" s="200">
        <v>64</v>
      </c>
      <c r="E45" s="200">
        <v>62</v>
      </c>
      <c r="F45" s="200">
        <v>43</v>
      </c>
      <c r="G45" s="200">
        <v>8</v>
      </c>
      <c r="H45" s="201" t="s">
        <v>2</v>
      </c>
      <c r="I45" s="201">
        <v>11</v>
      </c>
      <c r="J45" s="200">
        <v>2</v>
      </c>
      <c r="K45" s="200">
        <v>860</v>
      </c>
      <c r="L45" s="200">
        <v>39</v>
      </c>
      <c r="M45" s="200" t="s">
        <v>2</v>
      </c>
      <c r="N45" s="200">
        <v>821</v>
      </c>
      <c r="O45" s="171"/>
      <c r="P45" s="171"/>
      <c r="Q45" s="171"/>
      <c r="R45" s="171"/>
      <c r="S45" s="171"/>
      <c r="T45" s="171"/>
      <c r="U45" s="171"/>
      <c r="V45" s="178"/>
    </row>
    <row r="46" spans="1:22" s="169" customFormat="1" ht="12" customHeight="1">
      <c r="A46" s="197" t="s">
        <v>318</v>
      </c>
      <c r="B46" s="198"/>
      <c r="C46" s="199"/>
      <c r="D46" s="200"/>
      <c r="E46" s="200"/>
      <c r="F46" s="200"/>
      <c r="G46" s="200"/>
      <c r="H46" s="201"/>
      <c r="I46" s="201"/>
      <c r="J46" s="200"/>
      <c r="K46" s="200"/>
      <c r="L46" s="200"/>
      <c r="M46" s="200"/>
      <c r="N46" s="200"/>
      <c r="O46" s="171"/>
      <c r="P46" s="171"/>
      <c r="Q46" s="171"/>
      <c r="R46" s="171"/>
      <c r="S46" s="171"/>
      <c r="T46" s="171"/>
      <c r="U46" s="171"/>
      <c r="V46" s="178"/>
    </row>
    <row r="47" spans="1:22" s="169" customFormat="1" ht="12" customHeight="1">
      <c r="A47" s="197" t="s">
        <v>319</v>
      </c>
      <c r="B47" s="198"/>
      <c r="C47" s="199">
        <v>22377</v>
      </c>
      <c r="D47" s="200">
        <v>7898</v>
      </c>
      <c r="E47" s="200">
        <v>7342</v>
      </c>
      <c r="F47" s="200">
        <v>6410</v>
      </c>
      <c r="G47" s="200">
        <v>493</v>
      </c>
      <c r="H47" s="201">
        <v>1</v>
      </c>
      <c r="I47" s="201">
        <v>438</v>
      </c>
      <c r="J47" s="200">
        <v>556</v>
      </c>
      <c r="K47" s="200">
        <v>13154</v>
      </c>
      <c r="L47" s="200">
        <v>1171</v>
      </c>
      <c r="M47" s="200">
        <v>7</v>
      </c>
      <c r="N47" s="200">
        <v>11976</v>
      </c>
      <c r="O47" s="171"/>
      <c r="P47" s="171"/>
      <c r="Q47" s="171"/>
      <c r="R47" s="171"/>
      <c r="S47" s="171"/>
      <c r="T47" s="171"/>
      <c r="U47" s="171"/>
      <c r="V47" s="178"/>
    </row>
    <row r="48" spans="1:22" s="169" customFormat="1" ht="11.25" customHeight="1">
      <c r="A48" s="197" t="s">
        <v>320</v>
      </c>
      <c r="B48" s="202"/>
      <c r="C48" s="199">
        <v>16494</v>
      </c>
      <c r="D48" s="200">
        <v>7049</v>
      </c>
      <c r="E48" s="200">
        <v>6527</v>
      </c>
      <c r="F48" s="200">
        <v>5782</v>
      </c>
      <c r="G48" s="200">
        <v>383</v>
      </c>
      <c r="H48" s="201">
        <v>1</v>
      </c>
      <c r="I48" s="201">
        <v>361</v>
      </c>
      <c r="J48" s="200">
        <v>522</v>
      </c>
      <c r="K48" s="200">
        <v>8561</v>
      </c>
      <c r="L48" s="200">
        <v>865</v>
      </c>
      <c r="M48" s="200">
        <v>5</v>
      </c>
      <c r="N48" s="200">
        <v>7691</v>
      </c>
      <c r="O48" s="171"/>
      <c r="P48" s="171"/>
      <c r="Q48" s="171"/>
      <c r="R48" s="171"/>
      <c r="S48" s="171"/>
      <c r="T48" s="171"/>
      <c r="U48" s="171"/>
      <c r="V48" s="178"/>
    </row>
    <row r="49" spans="1:22" s="169" customFormat="1" ht="11.25" customHeight="1">
      <c r="A49" s="197" t="s">
        <v>321</v>
      </c>
      <c r="B49" s="202"/>
      <c r="C49" s="199">
        <v>5883</v>
      </c>
      <c r="D49" s="200">
        <v>849</v>
      </c>
      <c r="E49" s="200">
        <v>815</v>
      </c>
      <c r="F49" s="200">
        <v>628</v>
      </c>
      <c r="G49" s="200">
        <v>110</v>
      </c>
      <c r="H49" s="201" t="s">
        <v>2</v>
      </c>
      <c r="I49" s="201">
        <v>77</v>
      </c>
      <c r="J49" s="200">
        <v>34</v>
      </c>
      <c r="K49" s="200">
        <v>4593</v>
      </c>
      <c r="L49" s="200">
        <v>306</v>
      </c>
      <c r="M49" s="200">
        <v>2</v>
      </c>
      <c r="N49" s="200">
        <v>4285</v>
      </c>
      <c r="O49" s="171"/>
      <c r="P49" s="171"/>
      <c r="Q49" s="171"/>
      <c r="R49" s="171"/>
      <c r="S49" s="171"/>
      <c r="T49" s="171"/>
      <c r="U49" s="171"/>
      <c r="V49" s="178"/>
    </row>
    <row r="50" spans="1:22" s="169" customFormat="1" ht="6" customHeight="1">
      <c r="A50" s="197"/>
      <c r="B50" s="203"/>
      <c r="C50" s="199"/>
      <c r="D50" s="200"/>
      <c r="E50" s="200"/>
      <c r="F50" s="200"/>
      <c r="G50" s="200"/>
      <c r="H50" s="201"/>
      <c r="I50" s="201"/>
      <c r="J50" s="200"/>
      <c r="K50" s="200"/>
      <c r="L50" s="200"/>
      <c r="M50" s="200"/>
      <c r="N50" s="200"/>
      <c r="O50" s="171"/>
      <c r="P50" s="171"/>
      <c r="Q50" s="171"/>
      <c r="R50" s="171"/>
      <c r="S50" s="171"/>
      <c r="T50" s="171"/>
      <c r="U50" s="171"/>
      <c r="V50" s="178"/>
    </row>
    <row r="51" spans="1:22" s="169" customFormat="1" ht="11.25" customHeight="1">
      <c r="A51" s="197" t="s">
        <v>325</v>
      </c>
      <c r="B51" s="198"/>
      <c r="C51" s="199">
        <v>134769</v>
      </c>
      <c r="D51" s="200">
        <v>65310</v>
      </c>
      <c r="E51" s="200">
        <v>62176</v>
      </c>
      <c r="F51" s="200">
        <v>37497</v>
      </c>
      <c r="G51" s="200">
        <v>21677</v>
      </c>
      <c r="H51" s="201">
        <v>1777</v>
      </c>
      <c r="I51" s="201">
        <v>1225</v>
      </c>
      <c r="J51" s="200">
        <v>3134</v>
      </c>
      <c r="K51" s="200">
        <v>66635</v>
      </c>
      <c r="L51" s="200">
        <v>44967</v>
      </c>
      <c r="M51" s="200">
        <v>7901</v>
      </c>
      <c r="N51" s="200">
        <v>13767</v>
      </c>
      <c r="O51" s="171"/>
      <c r="P51" s="171"/>
      <c r="Q51" s="171"/>
      <c r="R51" s="171"/>
      <c r="S51" s="171"/>
      <c r="T51" s="171"/>
      <c r="U51" s="171"/>
      <c r="V51" s="178"/>
    </row>
    <row r="52" spans="1:22" s="169" customFormat="1" ht="11.25" customHeight="1">
      <c r="A52" s="197" t="s">
        <v>326</v>
      </c>
      <c r="B52" s="198" t="s">
        <v>327</v>
      </c>
      <c r="C52" s="199">
        <v>7801</v>
      </c>
      <c r="D52" s="200">
        <v>1545</v>
      </c>
      <c r="E52" s="200">
        <v>1382</v>
      </c>
      <c r="F52" s="200">
        <v>498</v>
      </c>
      <c r="G52" s="200">
        <v>84</v>
      </c>
      <c r="H52" s="201">
        <v>770</v>
      </c>
      <c r="I52" s="201">
        <v>30</v>
      </c>
      <c r="J52" s="200">
        <v>163</v>
      </c>
      <c r="K52" s="200">
        <v>6018</v>
      </c>
      <c r="L52" s="200">
        <v>147</v>
      </c>
      <c r="M52" s="200">
        <v>5806</v>
      </c>
      <c r="N52" s="200">
        <v>65</v>
      </c>
      <c r="O52" s="171"/>
      <c r="P52" s="171"/>
      <c r="Q52" s="171"/>
      <c r="R52" s="171"/>
      <c r="S52" s="171"/>
      <c r="T52" s="171"/>
      <c r="U52" s="171"/>
      <c r="V52" s="178"/>
    </row>
    <row r="53" spans="1:22" s="169" customFormat="1" ht="11.25" customHeight="1">
      <c r="A53" s="197" t="s">
        <v>304</v>
      </c>
      <c r="B53" s="198"/>
      <c r="C53" s="199">
        <v>9829</v>
      </c>
      <c r="D53" s="200">
        <v>6615</v>
      </c>
      <c r="E53" s="200">
        <v>6091</v>
      </c>
      <c r="F53" s="200">
        <v>4781</v>
      </c>
      <c r="G53" s="200">
        <v>316</v>
      </c>
      <c r="H53" s="201">
        <v>907</v>
      </c>
      <c r="I53" s="201">
        <v>87</v>
      </c>
      <c r="J53" s="200">
        <v>524</v>
      </c>
      <c r="K53" s="200">
        <v>2807</v>
      </c>
      <c r="L53" s="200">
        <v>868</v>
      </c>
      <c r="M53" s="200">
        <v>1865</v>
      </c>
      <c r="N53" s="200">
        <v>74</v>
      </c>
      <c r="O53" s="171"/>
      <c r="P53" s="171"/>
      <c r="Q53" s="171"/>
      <c r="R53" s="171"/>
      <c r="S53" s="171"/>
      <c r="T53" s="171"/>
      <c r="U53" s="171"/>
      <c r="V53" s="178"/>
    </row>
    <row r="54" spans="1:22" s="169" customFormat="1" ht="11.25" customHeight="1">
      <c r="A54" s="197" t="s">
        <v>305</v>
      </c>
      <c r="B54" s="198"/>
      <c r="C54" s="199">
        <v>10726</v>
      </c>
      <c r="D54" s="200">
        <v>7604</v>
      </c>
      <c r="E54" s="200">
        <v>7071</v>
      </c>
      <c r="F54" s="200">
        <v>6074</v>
      </c>
      <c r="G54" s="200">
        <v>788</v>
      </c>
      <c r="H54" s="201">
        <v>51</v>
      </c>
      <c r="I54" s="201">
        <v>158</v>
      </c>
      <c r="J54" s="200">
        <v>533</v>
      </c>
      <c r="K54" s="200">
        <v>2739</v>
      </c>
      <c r="L54" s="200">
        <v>2535</v>
      </c>
      <c r="M54" s="200">
        <v>112</v>
      </c>
      <c r="N54" s="200">
        <v>92</v>
      </c>
      <c r="O54" s="171"/>
      <c r="P54" s="171"/>
      <c r="Q54" s="171"/>
      <c r="R54" s="171"/>
      <c r="S54" s="171"/>
      <c r="T54" s="171"/>
      <c r="U54" s="171"/>
      <c r="V54" s="178"/>
    </row>
    <row r="55" spans="1:22" s="169" customFormat="1" ht="11.25" customHeight="1">
      <c r="A55" s="197" t="s">
        <v>306</v>
      </c>
      <c r="B55" s="198"/>
      <c r="C55" s="199">
        <v>13675</v>
      </c>
      <c r="D55" s="200">
        <v>7741</v>
      </c>
      <c r="E55" s="200">
        <v>7239</v>
      </c>
      <c r="F55" s="200">
        <v>5120</v>
      </c>
      <c r="G55" s="200">
        <v>1862</v>
      </c>
      <c r="H55" s="201">
        <v>30</v>
      </c>
      <c r="I55" s="201">
        <v>227</v>
      </c>
      <c r="J55" s="200">
        <v>502</v>
      </c>
      <c r="K55" s="200">
        <v>5647</v>
      </c>
      <c r="L55" s="200">
        <v>5473</v>
      </c>
      <c r="M55" s="200">
        <v>50</v>
      </c>
      <c r="N55" s="200">
        <v>124</v>
      </c>
      <c r="O55" s="171"/>
      <c r="P55" s="171"/>
      <c r="Q55" s="171"/>
      <c r="R55" s="171"/>
      <c r="S55" s="171"/>
      <c r="T55" s="171"/>
      <c r="U55" s="171"/>
      <c r="V55" s="178"/>
    </row>
    <row r="56" spans="1:22" s="169" customFormat="1" ht="11.25" customHeight="1">
      <c r="A56" s="197" t="s">
        <v>307</v>
      </c>
      <c r="B56" s="198"/>
      <c r="C56" s="199">
        <v>12290</v>
      </c>
      <c r="D56" s="200">
        <v>7010</v>
      </c>
      <c r="E56" s="200">
        <v>6637</v>
      </c>
      <c r="F56" s="200">
        <v>3817</v>
      </c>
      <c r="G56" s="200">
        <v>2683</v>
      </c>
      <c r="H56" s="201">
        <v>6</v>
      </c>
      <c r="I56" s="201">
        <v>131</v>
      </c>
      <c r="J56" s="200">
        <v>373</v>
      </c>
      <c r="K56" s="200">
        <v>5046</v>
      </c>
      <c r="L56" s="200">
        <v>4928</v>
      </c>
      <c r="M56" s="200">
        <v>26</v>
      </c>
      <c r="N56" s="200">
        <v>92</v>
      </c>
      <c r="O56" s="171"/>
      <c r="P56" s="171"/>
      <c r="Q56" s="171"/>
      <c r="R56" s="171"/>
      <c r="S56" s="171"/>
      <c r="T56" s="171"/>
      <c r="U56" s="171"/>
      <c r="V56" s="178"/>
    </row>
    <row r="57" spans="1:22" s="169" customFormat="1" ht="11.25" customHeight="1">
      <c r="A57" s="197" t="s">
        <v>308</v>
      </c>
      <c r="B57" s="198"/>
      <c r="C57" s="199">
        <v>9827</v>
      </c>
      <c r="D57" s="200">
        <v>6299</v>
      </c>
      <c r="E57" s="200">
        <v>6055</v>
      </c>
      <c r="F57" s="200">
        <v>2943</v>
      </c>
      <c r="G57" s="200">
        <v>3032</v>
      </c>
      <c r="H57" s="201">
        <v>5</v>
      </c>
      <c r="I57" s="201">
        <v>75</v>
      </c>
      <c r="J57" s="200">
        <v>244</v>
      </c>
      <c r="K57" s="200">
        <v>3382</v>
      </c>
      <c r="L57" s="200">
        <v>3300</v>
      </c>
      <c r="M57" s="200">
        <v>8</v>
      </c>
      <c r="N57" s="200">
        <v>74</v>
      </c>
      <c r="O57" s="171"/>
      <c r="P57" s="171"/>
      <c r="Q57" s="171"/>
      <c r="R57" s="171"/>
      <c r="S57" s="171"/>
      <c r="T57" s="171"/>
      <c r="U57" s="171"/>
      <c r="V57" s="178"/>
    </row>
    <row r="58" spans="1:22" s="169" customFormat="1" ht="11.25" customHeight="1">
      <c r="A58" s="197" t="s">
        <v>309</v>
      </c>
      <c r="B58" s="198"/>
      <c r="C58" s="199">
        <v>8687</v>
      </c>
      <c r="D58" s="200">
        <v>5998</v>
      </c>
      <c r="E58" s="200">
        <v>5803</v>
      </c>
      <c r="F58" s="200">
        <v>2835</v>
      </c>
      <c r="G58" s="200">
        <v>2897</v>
      </c>
      <c r="H58" s="201">
        <v>4</v>
      </c>
      <c r="I58" s="201">
        <v>67</v>
      </c>
      <c r="J58" s="200">
        <v>195</v>
      </c>
      <c r="K58" s="200">
        <v>2572</v>
      </c>
      <c r="L58" s="200">
        <v>2513</v>
      </c>
      <c r="M58" s="200">
        <v>5</v>
      </c>
      <c r="N58" s="200">
        <v>54</v>
      </c>
      <c r="O58" s="171"/>
      <c r="P58" s="171"/>
      <c r="Q58" s="171"/>
      <c r="R58" s="171"/>
      <c r="S58" s="171"/>
      <c r="T58" s="171"/>
      <c r="U58" s="171"/>
      <c r="V58" s="178"/>
    </row>
    <row r="59" spans="1:22" s="169" customFormat="1" ht="11.25" customHeight="1">
      <c r="A59" s="197" t="s">
        <v>310</v>
      </c>
      <c r="B59" s="198"/>
      <c r="C59" s="199">
        <v>10572</v>
      </c>
      <c r="D59" s="200">
        <v>6860</v>
      </c>
      <c r="E59" s="200">
        <v>6694</v>
      </c>
      <c r="F59" s="200">
        <v>3509</v>
      </c>
      <c r="G59" s="200">
        <v>3104</v>
      </c>
      <c r="H59" s="201">
        <v>3</v>
      </c>
      <c r="I59" s="201">
        <v>78</v>
      </c>
      <c r="J59" s="200">
        <v>166</v>
      </c>
      <c r="K59" s="200">
        <v>3592</v>
      </c>
      <c r="L59" s="200">
        <v>3488</v>
      </c>
      <c r="M59" s="200">
        <v>5</v>
      </c>
      <c r="N59" s="200">
        <v>99</v>
      </c>
      <c r="O59" s="171"/>
      <c r="P59" s="171"/>
      <c r="Q59" s="171"/>
      <c r="R59" s="171"/>
      <c r="S59" s="171"/>
      <c r="T59" s="171"/>
      <c r="U59" s="171"/>
      <c r="V59" s="178"/>
    </row>
    <row r="60" spans="1:22" s="169" customFormat="1" ht="11.25" customHeight="1">
      <c r="A60" s="197" t="s">
        <v>311</v>
      </c>
      <c r="B60" s="198"/>
      <c r="C60" s="199">
        <v>13654</v>
      </c>
      <c r="D60" s="200">
        <v>7811</v>
      </c>
      <c r="E60" s="200">
        <v>7594</v>
      </c>
      <c r="F60" s="200">
        <v>4224</v>
      </c>
      <c r="G60" s="200">
        <v>3247</v>
      </c>
      <c r="H60" s="201">
        <v>1</v>
      </c>
      <c r="I60" s="201">
        <v>122</v>
      </c>
      <c r="J60" s="200">
        <v>217</v>
      </c>
      <c r="K60" s="200">
        <v>5698</v>
      </c>
      <c r="L60" s="200">
        <v>5422</v>
      </c>
      <c r="M60" s="200">
        <v>1</v>
      </c>
      <c r="N60" s="200">
        <v>275</v>
      </c>
      <c r="O60" s="171"/>
      <c r="P60" s="171"/>
      <c r="Q60" s="171"/>
      <c r="R60" s="171"/>
      <c r="S60" s="171"/>
      <c r="T60" s="171"/>
      <c r="U60" s="171"/>
      <c r="V60" s="178"/>
    </row>
    <row r="61" spans="1:22" s="169" customFormat="1" ht="11.25" customHeight="1">
      <c r="A61" s="197" t="s">
        <v>312</v>
      </c>
      <c r="B61" s="198"/>
      <c r="C61" s="199">
        <v>12526</v>
      </c>
      <c r="D61" s="200">
        <v>4649</v>
      </c>
      <c r="E61" s="200">
        <v>4504</v>
      </c>
      <c r="F61" s="200">
        <v>2309</v>
      </c>
      <c r="G61" s="200">
        <v>2091</v>
      </c>
      <c r="H61" s="201" t="s">
        <v>2</v>
      </c>
      <c r="I61" s="201">
        <v>104</v>
      </c>
      <c r="J61" s="200">
        <v>145</v>
      </c>
      <c r="K61" s="200">
        <v>7721</v>
      </c>
      <c r="L61" s="200">
        <v>6352</v>
      </c>
      <c r="M61" s="200">
        <v>6</v>
      </c>
      <c r="N61" s="200">
        <v>1363</v>
      </c>
      <c r="O61" s="171"/>
      <c r="P61" s="171"/>
      <c r="Q61" s="171"/>
      <c r="R61" s="171"/>
      <c r="S61" s="171"/>
      <c r="T61" s="171"/>
      <c r="U61" s="171"/>
      <c r="V61" s="178"/>
    </row>
    <row r="62" spans="1:22" s="169" customFormat="1" ht="11.25" customHeight="1">
      <c r="A62" s="197" t="s">
        <v>313</v>
      </c>
      <c r="B62" s="198"/>
      <c r="C62" s="199">
        <v>9363</v>
      </c>
      <c r="D62" s="200">
        <v>2023</v>
      </c>
      <c r="E62" s="200">
        <v>1973</v>
      </c>
      <c r="F62" s="200">
        <v>924</v>
      </c>
      <c r="G62" s="200">
        <v>994</v>
      </c>
      <c r="H62" s="201" t="s">
        <v>2</v>
      </c>
      <c r="I62" s="201">
        <v>55</v>
      </c>
      <c r="J62" s="200">
        <v>50</v>
      </c>
      <c r="K62" s="200">
        <v>7194</v>
      </c>
      <c r="L62" s="200">
        <v>4798</v>
      </c>
      <c r="M62" s="200">
        <v>12</v>
      </c>
      <c r="N62" s="200">
        <v>2384</v>
      </c>
      <c r="O62" s="171"/>
      <c r="P62" s="171"/>
      <c r="Q62" s="171"/>
      <c r="R62" s="171"/>
      <c r="S62" s="171"/>
      <c r="T62" s="171"/>
      <c r="U62" s="171"/>
      <c r="V62" s="178"/>
    </row>
    <row r="63" spans="1:22" s="169" customFormat="1" ht="11.25" customHeight="1">
      <c r="A63" s="197" t="s">
        <v>314</v>
      </c>
      <c r="B63" s="198"/>
      <c r="C63" s="199">
        <v>6220</v>
      </c>
      <c r="D63" s="200">
        <v>706</v>
      </c>
      <c r="E63" s="200">
        <v>690</v>
      </c>
      <c r="F63" s="200">
        <v>290</v>
      </c>
      <c r="G63" s="200">
        <v>353</v>
      </c>
      <c r="H63" s="201" t="s">
        <v>2</v>
      </c>
      <c r="I63" s="201">
        <v>47</v>
      </c>
      <c r="J63" s="200">
        <v>16</v>
      </c>
      <c r="K63" s="200">
        <v>5375</v>
      </c>
      <c r="L63" s="200">
        <v>2699</v>
      </c>
      <c r="M63" s="200">
        <v>3</v>
      </c>
      <c r="N63" s="200">
        <v>2673</v>
      </c>
      <c r="O63" s="171"/>
      <c r="P63" s="171"/>
      <c r="Q63" s="171"/>
      <c r="R63" s="171"/>
      <c r="S63" s="171"/>
      <c r="T63" s="171"/>
      <c r="U63" s="171"/>
      <c r="V63" s="178"/>
    </row>
    <row r="64" spans="1:22" s="169" customFormat="1" ht="11.25" customHeight="1">
      <c r="A64" s="197" t="s">
        <v>315</v>
      </c>
      <c r="B64" s="198"/>
      <c r="C64" s="199">
        <v>4041</v>
      </c>
      <c r="D64" s="200">
        <v>271</v>
      </c>
      <c r="E64" s="200">
        <v>267</v>
      </c>
      <c r="F64" s="200">
        <v>109</v>
      </c>
      <c r="G64" s="200">
        <v>137</v>
      </c>
      <c r="H64" s="201" t="s">
        <v>2</v>
      </c>
      <c r="I64" s="201">
        <v>21</v>
      </c>
      <c r="J64" s="200">
        <v>4</v>
      </c>
      <c r="K64" s="200">
        <v>3659</v>
      </c>
      <c r="L64" s="200">
        <v>1419</v>
      </c>
      <c r="M64" s="200">
        <v>1</v>
      </c>
      <c r="N64" s="200">
        <v>2239</v>
      </c>
      <c r="O64" s="171"/>
      <c r="P64" s="171"/>
      <c r="Q64" s="171"/>
      <c r="R64" s="171"/>
      <c r="S64" s="171"/>
      <c r="T64" s="171"/>
      <c r="U64" s="171"/>
      <c r="V64" s="178"/>
    </row>
    <row r="65" spans="1:22" s="169" customFormat="1" ht="11.25" customHeight="1">
      <c r="A65" s="197" t="s">
        <v>316</v>
      </c>
      <c r="B65" s="198"/>
      <c r="C65" s="199">
        <v>2840</v>
      </c>
      <c r="D65" s="200">
        <v>124</v>
      </c>
      <c r="E65" s="200">
        <v>124</v>
      </c>
      <c r="F65" s="200">
        <v>49</v>
      </c>
      <c r="G65" s="200">
        <v>65</v>
      </c>
      <c r="H65" s="201" t="s">
        <v>2</v>
      </c>
      <c r="I65" s="201">
        <v>10</v>
      </c>
      <c r="J65" s="200" t="s">
        <v>2</v>
      </c>
      <c r="K65" s="200">
        <v>2633</v>
      </c>
      <c r="L65" s="200">
        <v>712</v>
      </c>
      <c r="M65" s="200" t="s">
        <v>2</v>
      </c>
      <c r="N65" s="200">
        <v>1921</v>
      </c>
      <c r="O65" s="171"/>
      <c r="P65" s="171"/>
      <c r="Q65" s="171"/>
      <c r="R65" s="171"/>
      <c r="S65" s="171"/>
      <c r="T65" s="171"/>
      <c r="U65" s="171"/>
      <c r="V65" s="178"/>
    </row>
    <row r="66" spans="1:22" s="169" customFormat="1" ht="11.25" customHeight="1">
      <c r="A66" s="197" t="s">
        <v>317</v>
      </c>
      <c r="B66" s="198"/>
      <c r="C66" s="199">
        <v>2718</v>
      </c>
      <c r="D66" s="200">
        <v>54</v>
      </c>
      <c r="E66" s="200">
        <v>52</v>
      </c>
      <c r="F66" s="200">
        <v>15</v>
      </c>
      <c r="G66" s="200">
        <v>24</v>
      </c>
      <c r="H66" s="201" t="s">
        <v>2</v>
      </c>
      <c r="I66" s="201">
        <v>13</v>
      </c>
      <c r="J66" s="200">
        <v>2</v>
      </c>
      <c r="K66" s="200">
        <v>2552</v>
      </c>
      <c r="L66" s="200">
        <v>313</v>
      </c>
      <c r="M66" s="200">
        <v>1</v>
      </c>
      <c r="N66" s="200">
        <v>2238</v>
      </c>
      <c r="O66" s="171"/>
      <c r="P66" s="171"/>
      <c r="Q66" s="171"/>
      <c r="R66" s="171"/>
      <c r="S66" s="171"/>
      <c r="T66" s="171"/>
      <c r="U66" s="171"/>
      <c r="V66" s="178"/>
    </row>
    <row r="67" spans="1:22" s="169" customFormat="1" ht="12" customHeight="1">
      <c r="A67" s="197" t="s">
        <v>318</v>
      </c>
      <c r="B67" s="198"/>
      <c r="C67" s="199"/>
      <c r="D67" s="200"/>
      <c r="E67" s="200"/>
      <c r="F67" s="200"/>
      <c r="G67" s="200"/>
      <c r="H67" s="201"/>
      <c r="I67" s="201"/>
      <c r="J67" s="200"/>
      <c r="K67" s="200"/>
      <c r="L67" s="200"/>
      <c r="M67" s="200"/>
      <c r="N67" s="200"/>
      <c r="O67" s="171"/>
      <c r="P67" s="171"/>
      <c r="Q67" s="171"/>
      <c r="R67" s="171"/>
      <c r="S67" s="171"/>
      <c r="T67" s="171"/>
      <c r="U67" s="171"/>
      <c r="V67" s="178"/>
    </row>
    <row r="68" spans="1:22" s="169" customFormat="1" ht="11.25" customHeight="1">
      <c r="A68" s="197" t="s">
        <v>319</v>
      </c>
      <c r="B68" s="198"/>
      <c r="C68" s="199">
        <v>25182</v>
      </c>
      <c r="D68" s="200">
        <v>3178</v>
      </c>
      <c r="E68" s="200">
        <v>3106</v>
      </c>
      <c r="F68" s="200">
        <v>1387</v>
      </c>
      <c r="G68" s="200">
        <v>1573</v>
      </c>
      <c r="H68" s="201" t="s">
        <v>2</v>
      </c>
      <c r="I68" s="201">
        <v>146</v>
      </c>
      <c r="J68" s="200">
        <v>72</v>
      </c>
      <c r="K68" s="200">
        <v>21413</v>
      </c>
      <c r="L68" s="200">
        <v>9941</v>
      </c>
      <c r="M68" s="200">
        <v>17</v>
      </c>
      <c r="N68" s="200">
        <v>11455</v>
      </c>
      <c r="O68" s="171"/>
      <c r="P68" s="171"/>
      <c r="Q68" s="171"/>
      <c r="R68" s="171"/>
      <c r="S68" s="171"/>
      <c r="T68" s="171"/>
      <c r="U68" s="171"/>
      <c r="V68" s="178"/>
    </row>
    <row r="69" spans="1:22" s="169" customFormat="1" ht="11.25" customHeight="1">
      <c r="A69" s="197" t="s">
        <v>320</v>
      </c>
      <c r="B69" s="202"/>
      <c r="C69" s="199">
        <v>15583</v>
      </c>
      <c r="D69" s="200">
        <v>2729</v>
      </c>
      <c r="E69" s="200">
        <v>2663</v>
      </c>
      <c r="F69" s="200">
        <v>1214</v>
      </c>
      <c r="G69" s="200">
        <v>1347</v>
      </c>
      <c r="H69" s="201" t="s">
        <v>2</v>
      </c>
      <c r="I69" s="201">
        <v>102</v>
      </c>
      <c r="J69" s="200">
        <v>66</v>
      </c>
      <c r="K69" s="200">
        <v>12569</v>
      </c>
      <c r="L69" s="200">
        <v>7497</v>
      </c>
      <c r="M69" s="200">
        <v>15</v>
      </c>
      <c r="N69" s="200">
        <v>5057</v>
      </c>
      <c r="O69" s="171"/>
      <c r="P69" s="171"/>
      <c r="Q69" s="171"/>
      <c r="R69" s="171"/>
      <c r="S69" s="171"/>
      <c r="T69" s="171"/>
      <c r="U69" s="171"/>
      <c r="V69" s="178"/>
    </row>
    <row r="70" spans="1:22" s="169" customFormat="1" ht="12" customHeight="1">
      <c r="A70" s="204" t="s">
        <v>321</v>
      </c>
      <c r="B70" s="205"/>
      <c r="C70" s="206">
        <v>9599</v>
      </c>
      <c r="D70" s="207">
        <v>449</v>
      </c>
      <c r="E70" s="207">
        <v>443</v>
      </c>
      <c r="F70" s="207">
        <v>173</v>
      </c>
      <c r="G70" s="207">
        <v>226</v>
      </c>
      <c r="H70" s="208" t="s">
        <v>2</v>
      </c>
      <c r="I70" s="208">
        <v>44</v>
      </c>
      <c r="J70" s="207">
        <v>6</v>
      </c>
      <c r="K70" s="207">
        <v>8844</v>
      </c>
      <c r="L70" s="207">
        <v>2444</v>
      </c>
      <c r="M70" s="207">
        <v>2</v>
      </c>
      <c r="N70" s="207">
        <v>6398</v>
      </c>
      <c r="O70" s="171"/>
      <c r="P70" s="171"/>
      <c r="Q70" s="171"/>
      <c r="R70" s="171"/>
      <c r="S70" s="171"/>
      <c r="T70" s="171"/>
      <c r="U70" s="171"/>
      <c r="V70" s="178"/>
    </row>
    <row r="71" spans="1:22" s="215" customFormat="1" ht="11.25" customHeight="1">
      <c r="A71" s="171" t="s">
        <v>328</v>
      </c>
      <c r="B71" s="209"/>
      <c r="C71" s="210"/>
      <c r="D71" s="211"/>
      <c r="E71" s="211"/>
      <c r="F71" s="211"/>
      <c r="G71" s="211"/>
      <c r="H71" s="212"/>
      <c r="I71" s="212"/>
      <c r="J71" s="211"/>
      <c r="K71" s="211"/>
      <c r="L71" s="211"/>
      <c r="M71" s="211"/>
      <c r="N71" s="213"/>
      <c r="O71" s="209"/>
      <c r="P71" s="209"/>
      <c r="Q71" s="209"/>
      <c r="R71" s="209"/>
      <c r="S71" s="209"/>
      <c r="T71" s="209"/>
      <c r="U71" s="209"/>
      <c r="V71" s="214"/>
    </row>
    <row r="72" spans="1:22" s="215" customFormat="1" ht="10.5" customHeight="1">
      <c r="A72" s="214"/>
      <c r="B72" s="171"/>
      <c r="C72" s="210"/>
      <c r="D72" s="216"/>
      <c r="E72" s="217"/>
      <c r="F72" s="214"/>
      <c r="G72" s="214"/>
      <c r="H72" s="214"/>
      <c r="I72" s="212"/>
      <c r="J72" s="211"/>
      <c r="K72" s="211"/>
      <c r="L72" s="211"/>
      <c r="M72" s="211"/>
      <c r="N72" s="211"/>
      <c r="O72" s="209"/>
      <c r="P72" s="209"/>
      <c r="Q72" s="209"/>
      <c r="R72" s="209"/>
      <c r="S72" s="209"/>
      <c r="T72" s="209"/>
      <c r="U72" s="209"/>
      <c r="V72" s="214"/>
    </row>
    <row r="73" spans="1:22" s="215" customFormat="1" ht="10.5" customHeight="1">
      <c r="A73" s="214"/>
      <c r="B73" s="218"/>
      <c r="C73" s="219"/>
      <c r="D73" s="220"/>
      <c r="E73" s="221"/>
      <c r="F73" s="214"/>
      <c r="G73" s="214"/>
      <c r="H73" s="214"/>
      <c r="I73" s="212"/>
      <c r="J73" s="211"/>
      <c r="K73" s="211"/>
      <c r="L73" s="211"/>
      <c r="M73" s="211"/>
      <c r="N73" s="211"/>
      <c r="O73" s="209"/>
      <c r="P73" s="209"/>
      <c r="Q73" s="209"/>
      <c r="R73" s="209"/>
      <c r="S73" s="209"/>
      <c r="T73" s="209"/>
      <c r="U73" s="209"/>
      <c r="V73" s="214"/>
    </row>
    <row r="74" spans="1:22" s="215" customFormat="1" ht="10.5" customHeight="1">
      <c r="A74" s="214"/>
      <c r="B74" s="171"/>
      <c r="C74" s="210"/>
      <c r="D74" s="214"/>
      <c r="E74" s="214"/>
      <c r="F74" s="216"/>
      <c r="G74" s="217"/>
      <c r="H74" s="214"/>
      <c r="I74" s="212"/>
      <c r="J74" s="211"/>
      <c r="K74" s="211"/>
      <c r="L74" s="211"/>
      <c r="M74" s="211"/>
      <c r="N74" s="211"/>
      <c r="O74" s="209"/>
      <c r="P74" s="209"/>
      <c r="Q74" s="209"/>
      <c r="R74" s="209"/>
      <c r="S74" s="209"/>
      <c r="T74" s="209"/>
      <c r="U74" s="209"/>
      <c r="V74" s="214"/>
    </row>
  </sheetData>
  <mergeCells count="7">
    <mergeCell ref="A9:B9"/>
    <mergeCell ref="A4:C4"/>
    <mergeCell ref="E5:H5"/>
    <mergeCell ref="K5:N5"/>
    <mergeCell ref="A6:B6"/>
    <mergeCell ref="E6:I6"/>
    <mergeCell ref="A7:B7"/>
  </mergeCells>
  <phoneticPr fontId="1"/>
  <hyperlinks>
    <hyperlink ref="A1" location="目次!A1" display="目次へもどる"/>
  </hyperlinks>
  <pageMargins left="0.78740157480314965" right="0.78740157480314965" top="0.78740157480314965" bottom="0.39370078740157483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/>
  </sheetViews>
  <sheetFormatPr defaultRowHeight="17.25" customHeight="1"/>
  <cols>
    <col min="1" max="1" width="23.125" style="223" customWidth="1"/>
    <col min="2" max="8" width="9.125" style="223" customWidth="1"/>
    <col min="9" max="256" width="9" style="223"/>
    <col min="257" max="257" width="23.125" style="223" customWidth="1"/>
    <col min="258" max="264" width="9.125" style="223" customWidth="1"/>
    <col min="265" max="512" width="9" style="223"/>
    <col min="513" max="513" width="23.125" style="223" customWidth="1"/>
    <col min="514" max="520" width="9.125" style="223" customWidth="1"/>
    <col min="521" max="768" width="9" style="223"/>
    <col min="769" max="769" width="23.125" style="223" customWidth="1"/>
    <col min="770" max="776" width="9.125" style="223" customWidth="1"/>
    <col min="777" max="1024" width="9" style="223"/>
    <col min="1025" max="1025" width="23.125" style="223" customWidth="1"/>
    <col min="1026" max="1032" width="9.125" style="223" customWidth="1"/>
    <col min="1033" max="1280" width="9" style="223"/>
    <col min="1281" max="1281" width="23.125" style="223" customWidth="1"/>
    <col min="1282" max="1288" width="9.125" style="223" customWidth="1"/>
    <col min="1289" max="1536" width="9" style="223"/>
    <col min="1537" max="1537" width="23.125" style="223" customWidth="1"/>
    <col min="1538" max="1544" width="9.125" style="223" customWidth="1"/>
    <col min="1545" max="1792" width="9" style="223"/>
    <col min="1793" max="1793" width="23.125" style="223" customWidth="1"/>
    <col min="1794" max="1800" width="9.125" style="223" customWidth="1"/>
    <col min="1801" max="2048" width="9" style="223"/>
    <col min="2049" max="2049" width="23.125" style="223" customWidth="1"/>
    <col min="2050" max="2056" width="9.125" style="223" customWidth="1"/>
    <col min="2057" max="2304" width="9" style="223"/>
    <col min="2305" max="2305" width="23.125" style="223" customWidth="1"/>
    <col min="2306" max="2312" width="9.125" style="223" customWidth="1"/>
    <col min="2313" max="2560" width="9" style="223"/>
    <col min="2561" max="2561" width="23.125" style="223" customWidth="1"/>
    <col min="2562" max="2568" width="9.125" style="223" customWidth="1"/>
    <col min="2569" max="2816" width="9" style="223"/>
    <col min="2817" max="2817" width="23.125" style="223" customWidth="1"/>
    <col min="2818" max="2824" width="9.125" style="223" customWidth="1"/>
    <col min="2825" max="3072" width="9" style="223"/>
    <col min="3073" max="3073" width="23.125" style="223" customWidth="1"/>
    <col min="3074" max="3080" width="9.125" style="223" customWidth="1"/>
    <col min="3081" max="3328" width="9" style="223"/>
    <col min="3329" max="3329" width="23.125" style="223" customWidth="1"/>
    <col min="3330" max="3336" width="9.125" style="223" customWidth="1"/>
    <col min="3337" max="3584" width="9" style="223"/>
    <col min="3585" max="3585" width="23.125" style="223" customWidth="1"/>
    <col min="3586" max="3592" width="9.125" style="223" customWidth="1"/>
    <col min="3593" max="3840" width="9" style="223"/>
    <col min="3841" max="3841" width="23.125" style="223" customWidth="1"/>
    <col min="3842" max="3848" width="9.125" style="223" customWidth="1"/>
    <col min="3849" max="4096" width="9" style="223"/>
    <col min="4097" max="4097" width="23.125" style="223" customWidth="1"/>
    <col min="4098" max="4104" width="9.125" style="223" customWidth="1"/>
    <col min="4105" max="4352" width="9" style="223"/>
    <col min="4353" max="4353" width="23.125" style="223" customWidth="1"/>
    <col min="4354" max="4360" width="9.125" style="223" customWidth="1"/>
    <col min="4361" max="4608" width="9" style="223"/>
    <col min="4609" max="4609" width="23.125" style="223" customWidth="1"/>
    <col min="4610" max="4616" width="9.125" style="223" customWidth="1"/>
    <col min="4617" max="4864" width="9" style="223"/>
    <col min="4865" max="4865" width="23.125" style="223" customWidth="1"/>
    <col min="4866" max="4872" width="9.125" style="223" customWidth="1"/>
    <col min="4873" max="5120" width="9" style="223"/>
    <col min="5121" max="5121" width="23.125" style="223" customWidth="1"/>
    <col min="5122" max="5128" width="9.125" style="223" customWidth="1"/>
    <col min="5129" max="5376" width="9" style="223"/>
    <col min="5377" max="5377" width="23.125" style="223" customWidth="1"/>
    <col min="5378" max="5384" width="9.125" style="223" customWidth="1"/>
    <col min="5385" max="5632" width="9" style="223"/>
    <col min="5633" max="5633" width="23.125" style="223" customWidth="1"/>
    <col min="5634" max="5640" width="9.125" style="223" customWidth="1"/>
    <col min="5641" max="5888" width="9" style="223"/>
    <col min="5889" max="5889" width="23.125" style="223" customWidth="1"/>
    <col min="5890" max="5896" width="9.125" style="223" customWidth="1"/>
    <col min="5897" max="6144" width="9" style="223"/>
    <col min="6145" max="6145" width="23.125" style="223" customWidth="1"/>
    <col min="6146" max="6152" width="9.125" style="223" customWidth="1"/>
    <col min="6153" max="6400" width="9" style="223"/>
    <col min="6401" max="6401" width="23.125" style="223" customWidth="1"/>
    <col min="6402" max="6408" width="9.125" style="223" customWidth="1"/>
    <col min="6409" max="6656" width="9" style="223"/>
    <col min="6657" max="6657" width="23.125" style="223" customWidth="1"/>
    <col min="6658" max="6664" width="9.125" style="223" customWidth="1"/>
    <col min="6665" max="6912" width="9" style="223"/>
    <col min="6913" max="6913" width="23.125" style="223" customWidth="1"/>
    <col min="6914" max="6920" width="9.125" style="223" customWidth="1"/>
    <col min="6921" max="7168" width="9" style="223"/>
    <col min="7169" max="7169" width="23.125" style="223" customWidth="1"/>
    <col min="7170" max="7176" width="9.125" style="223" customWidth="1"/>
    <col min="7177" max="7424" width="9" style="223"/>
    <col min="7425" max="7425" width="23.125" style="223" customWidth="1"/>
    <col min="7426" max="7432" width="9.125" style="223" customWidth="1"/>
    <col min="7433" max="7680" width="9" style="223"/>
    <col min="7681" max="7681" width="23.125" style="223" customWidth="1"/>
    <col min="7682" max="7688" width="9.125" style="223" customWidth="1"/>
    <col min="7689" max="7936" width="9" style="223"/>
    <col min="7937" max="7937" width="23.125" style="223" customWidth="1"/>
    <col min="7938" max="7944" width="9.125" style="223" customWidth="1"/>
    <col min="7945" max="8192" width="9" style="223"/>
    <col min="8193" max="8193" width="23.125" style="223" customWidth="1"/>
    <col min="8194" max="8200" width="9.125" style="223" customWidth="1"/>
    <col min="8201" max="8448" width="9" style="223"/>
    <col min="8449" max="8449" width="23.125" style="223" customWidth="1"/>
    <col min="8450" max="8456" width="9.125" style="223" customWidth="1"/>
    <col min="8457" max="8704" width="9" style="223"/>
    <col min="8705" max="8705" width="23.125" style="223" customWidth="1"/>
    <col min="8706" max="8712" width="9.125" style="223" customWidth="1"/>
    <col min="8713" max="8960" width="9" style="223"/>
    <col min="8961" max="8961" width="23.125" style="223" customWidth="1"/>
    <col min="8962" max="8968" width="9.125" style="223" customWidth="1"/>
    <col min="8969" max="9216" width="9" style="223"/>
    <col min="9217" max="9217" width="23.125" style="223" customWidth="1"/>
    <col min="9218" max="9224" width="9.125" style="223" customWidth="1"/>
    <col min="9225" max="9472" width="9" style="223"/>
    <col min="9473" max="9473" width="23.125" style="223" customWidth="1"/>
    <col min="9474" max="9480" width="9.125" style="223" customWidth="1"/>
    <col min="9481" max="9728" width="9" style="223"/>
    <col min="9729" max="9729" width="23.125" style="223" customWidth="1"/>
    <col min="9730" max="9736" width="9.125" style="223" customWidth="1"/>
    <col min="9737" max="9984" width="9" style="223"/>
    <col min="9985" max="9985" width="23.125" style="223" customWidth="1"/>
    <col min="9986" max="9992" width="9.125" style="223" customWidth="1"/>
    <col min="9993" max="10240" width="9" style="223"/>
    <col min="10241" max="10241" width="23.125" style="223" customWidth="1"/>
    <col min="10242" max="10248" width="9.125" style="223" customWidth="1"/>
    <col min="10249" max="10496" width="9" style="223"/>
    <col min="10497" max="10497" width="23.125" style="223" customWidth="1"/>
    <col min="10498" max="10504" width="9.125" style="223" customWidth="1"/>
    <col min="10505" max="10752" width="9" style="223"/>
    <col min="10753" max="10753" width="23.125" style="223" customWidth="1"/>
    <col min="10754" max="10760" width="9.125" style="223" customWidth="1"/>
    <col min="10761" max="11008" width="9" style="223"/>
    <col min="11009" max="11009" width="23.125" style="223" customWidth="1"/>
    <col min="11010" max="11016" width="9.125" style="223" customWidth="1"/>
    <col min="11017" max="11264" width="9" style="223"/>
    <col min="11265" max="11265" width="23.125" style="223" customWidth="1"/>
    <col min="11266" max="11272" width="9.125" style="223" customWidth="1"/>
    <col min="11273" max="11520" width="9" style="223"/>
    <col min="11521" max="11521" width="23.125" style="223" customWidth="1"/>
    <col min="11522" max="11528" width="9.125" style="223" customWidth="1"/>
    <col min="11529" max="11776" width="9" style="223"/>
    <col min="11777" max="11777" width="23.125" style="223" customWidth="1"/>
    <col min="11778" max="11784" width="9.125" style="223" customWidth="1"/>
    <col min="11785" max="12032" width="9" style="223"/>
    <col min="12033" max="12033" width="23.125" style="223" customWidth="1"/>
    <col min="12034" max="12040" width="9.125" style="223" customWidth="1"/>
    <col min="12041" max="12288" width="9" style="223"/>
    <col min="12289" max="12289" width="23.125" style="223" customWidth="1"/>
    <col min="12290" max="12296" width="9.125" style="223" customWidth="1"/>
    <col min="12297" max="12544" width="9" style="223"/>
    <col min="12545" max="12545" width="23.125" style="223" customWidth="1"/>
    <col min="12546" max="12552" width="9.125" style="223" customWidth="1"/>
    <col min="12553" max="12800" width="9" style="223"/>
    <col min="12801" max="12801" width="23.125" style="223" customWidth="1"/>
    <col min="12802" max="12808" width="9.125" style="223" customWidth="1"/>
    <col min="12809" max="13056" width="9" style="223"/>
    <col min="13057" max="13057" width="23.125" style="223" customWidth="1"/>
    <col min="13058" max="13064" width="9.125" style="223" customWidth="1"/>
    <col min="13065" max="13312" width="9" style="223"/>
    <col min="13313" max="13313" width="23.125" style="223" customWidth="1"/>
    <col min="13314" max="13320" width="9.125" style="223" customWidth="1"/>
    <col min="13321" max="13568" width="9" style="223"/>
    <col min="13569" max="13569" width="23.125" style="223" customWidth="1"/>
    <col min="13570" max="13576" width="9.125" style="223" customWidth="1"/>
    <col min="13577" max="13824" width="9" style="223"/>
    <col min="13825" max="13825" width="23.125" style="223" customWidth="1"/>
    <col min="13826" max="13832" width="9.125" style="223" customWidth="1"/>
    <col min="13833" max="14080" width="9" style="223"/>
    <col min="14081" max="14081" width="23.125" style="223" customWidth="1"/>
    <col min="14082" max="14088" width="9.125" style="223" customWidth="1"/>
    <col min="14089" max="14336" width="9" style="223"/>
    <col min="14337" max="14337" width="23.125" style="223" customWidth="1"/>
    <col min="14338" max="14344" width="9.125" style="223" customWidth="1"/>
    <col min="14345" max="14592" width="9" style="223"/>
    <col min="14593" max="14593" width="23.125" style="223" customWidth="1"/>
    <col min="14594" max="14600" width="9.125" style="223" customWidth="1"/>
    <col min="14601" max="14848" width="9" style="223"/>
    <col min="14849" max="14849" width="23.125" style="223" customWidth="1"/>
    <col min="14850" max="14856" width="9.125" style="223" customWidth="1"/>
    <col min="14857" max="15104" width="9" style="223"/>
    <col min="15105" max="15105" width="23.125" style="223" customWidth="1"/>
    <col min="15106" max="15112" width="9.125" style="223" customWidth="1"/>
    <col min="15113" max="15360" width="9" style="223"/>
    <col min="15361" max="15361" width="23.125" style="223" customWidth="1"/>
    <col min="15362" max="15368" width="9.125" style="223" customWidth="1"/>
    <col min="15369" max="15616" width="9" style="223"/>
    <col min="15617" max="15617" width="23.125" style="223" customWidth="1"/>
    <col min="15618" max="15624" width="9.125" style="223" customWidth="1"/>
    <col min="15625" max="15872" width="9" style="223"/>
    <col min="15873" max="15873" width="23.125" style="223" customWidth="1"/>
    <col min="15874" max="15880" width="9.125" style="223" customWidth="1"/>
    <col min="15881" max="16128" width="9" style="223"/>
    <col min="16129" max="16129" width="23.125" style="223" customWidth="1"/>
    <col min="16130" max="16136" width="9.125" style="223" customWidth="1"/>
    <col min="16137" max="16384" width="9" style="223"/>
  </cols>
  <sheetData>
    <row r="1" spans="1:8" ht="17.25" customHeight="1">
      <c r="A1" s="222" t="s">
        <v>1</v>
      </c>
    </row>
    <row r="3" spans="1:8" ht="15" customHeight="1">
      <c r="A3" s="224" t="s">
        <v>16</v>
      </c>
    </row>
    <row r="4" spans="1:8" ht="15" customHeight="1"/>
    <row r="5" spans="1:8" ht="15" customHeight="1">
      <c r="A5" s="635" t="s">
        <v>329</v>
      </c>
      <c r="B5" s="637">
        <v>36800</v>
      </c>
      <c r="C5" s="637"/>
      <c r="D5" s="637"/>
      <c r="E5" s="637"/>
      <c r="F5" s="637"/>
      <c r="G5" s="637"/>
      <c r="H5" s="638" t="s">
        <v>330</v>
      </c>
    </row>
    <row r="6" spans="1:8" ht="15" customHeight="1">
      <c r="A6" s="636"/>
      <c r="B6" s="225" t="s">
        <v>6</v>
      </c>
      <c r="C6" s="226" t="s">
        <v>331</v>
      </c>
      <c r="D6" s="226" t="s">
        <v>332</v>
      </c>
      <c r="E6" s="226" t="s">
        <v>333</v>
      </c>
      <c r="F6" s="226" t="s">
        <v>334</v>
      </c>
      <c r="G6" s="226" t="s">
        <v>335</v>
      </c>
      <c r="H6" s="639"/>
    </row>
    <row r="7" spans="1:8" ht="15" customHeight="1">
      <c r="A7" s="227" t="s">
        <v>336</v>
      </c>
      <c r="B7" s="228">
        <v>3738</v>
      </c>
      <c r="C7" s="46">
        <v>1320</v>
      </c>
      <c r="D7" s="46">
        <v>990</v>
      </c>
      <c r="E7" s="46">
        <v>757</v>
      </c>
      <c r="F7" s="46">
        <v>429</v>
      </c>
      <c r="G7" s="46">
        <v>242</v>
      </c>
      <c r="H7" s="46">
        <v>5304</v>
      </c>
    </row>
    <row r="8" spans="1:8" ht="15" customHeight="1">
      <c r="A8" s="229" t="s">
        <v>22</v>
      </c>
      <c r="B8" s="71">
        <v>1327</v>
      </c>
      <c r="C8" s="50">
        <v>557</v>
      </c>
      <c r="D8" s="50">
        <v>334</v>
      </c>
      <c r="E8" s="50">
        <v>217</v>
      </c>
      <c r="F8" s="50">
        <v>136</v>
      </c>
      <c r="G8" s="50">
        <v>83</v>
      </c>
      <c r="H8" s="50">
        <v>2113</v>
      </c>
    </row>
    <row r="9" spans="1:8" ht="15" customHeight="1">
      <c r="A9" s="230" t="s">
        <v>23</v>
      </c>
      <c r="B9" s="125">
        <v>2411</v>
      </c>
      <c r="C9" s="57">
        <v>763</v>
      </c>
      <c r="D9" s="57">
        <v>656</v>
      </c>
      <c r="E9" s="57">
        <v>540</v>
      </c>
      <c r="F9" s="57">
        <v>293</v>
      </c>
      <c r="G9" s="57">
        <v>159</v>
      </c>
      <c r="H9" s="57">
        <v>3191</v>
      </c>
    </row>
    <row r="10" spans="1:8" ht="15" customHeight="1"/>
    <row r="11" spans="1:8" ht="15" customHeight="1">
      <c r="A11" s="635" t="s">
        <v>329</v>
      </c>
      <c r="B11" s="637">
        <v>38626</v>
      </c>
      <c r="C11" s="637"/>
      <c r="D11" s="637"/>
      <c r="E11" s="637"/>
      <c r="F11" s="637"/>
      <c r="G11" s="637"/>
      <c r="H11" s="640" t="s">
        <v>330</v>
      </c>
    </row>
    <row r="12" spans="1:8" ht="15" customHeight="1">
      <c r="A12" s="636"/>
      <c r="B12" s="225" t="s">
        <v>6</v>
      </c>
      <c r="C12" s="226" t="s">
        <v>331</v>
      </c>
      <c r="D12" s="226" t="s">
        <v>332</v>
      </c>
      <c r="E12" s="226" t="s">
        <v>333</v>
      </c>
      <c r="F12" s="226" t="s">
        <v>334</v>
      </c>
      <c r="G12" s="226" t="s">
        <v>335</v>
      </c>
      <c r="H12" s="641"/>
    </row>
    <row r="13" spans="1:8" ht="15" customHeight="1">
      <c r="A13" s="227" t="s">
        <v>336</v>
      </c>
      <c r="B13" s="228">
        <v>5611</v>
      </c>
      <c r="C13" s="46">
        <v>1847</v>
      </c>
      <c r="D13" s="46">
        <v>1567</v>
      </c>
      <c r="E13" s="46">
        <v>1129</v>
      </c>
      <c r="F13" s="46">
        <v>680</v>
      </c>
      <c r="G13" s="46">
        <v>388</v>
      </c>
      <c r="H13" s="46">
        <v>7862</v>
      </c>
    </row>
    <row r="14" spans="1:8" ht="15" customHeight="1">
      <c r="A14" s="229" t="s">
        <v>22</v>
      </c>
      <c r="B14" s="71">
        <v>2031</v>
      </c>
      <c r="C14" s="50">
        <v>802</v>
      </c>
      <c r="D14" s="50">
        <v>583</v>
      </c>
      <c r="E14" s="50">
        <v>357</v>
      </c>
      <c r="F14" s="50">
        <v>180</v>
      </c>
      <c r="G14" s="50">
        <v>109</v>
      </c>
      <c r="H14" s="50">
        <v>3231</v>
      </c>
    </row>
    <row r="15" spans="1:8" ht="15" customHeight="1">
      <c r="A15" s="230" t="s">
        <v>23</v>
      </c>
      <c r="B15" s="125">
        <v>3580</v>
      </c>
      <c r="C15" s="57">
        <v>1045</v>
      </c>
      <c r="D15" s="57">
        <v>984</v>
      </c>
      <c r="E15" s="57">
        <v>772</v>
      </c>
      <c r="F15" s="57">
        <v>500</v>
      </c>
      <c r="G15" s="57">
        <v>279</v>
      </c>
      <c r="H15" s="57">
        <v>4631</v>
      </c>
    </row>
    <row r="16" spans="1:8" ht="15" customHeight="1">
      <c r="H16" s="231"/>
    </row>
    <row r="17" ht="15" customHeight="1"/>
  </sheetData>
  <mergeCells count="6">
    <mergeCell ref="A5:A6"/>
    <mergeCell ref="B5:G5"/>
    <mergeCell ref="H5:H6"/>
    <mergeCell ref="A11:A12"/>
    <mergeCell ref="B11:G11"/>
    <mergeCell ref="H11:H12"/>
  </mergeCells>
  <phoneticPr fontId="1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/>
  </sheetViews>
  <sheetFormatPr defaultRowHeight="17.25" customHeight="1"/>
  <cols>
    <col min="1" max="1" width="23.125" style="223" customWidth="1"/>
    <col min="2" max="8" width="9.125" style="223" customWidth="1"/>
    <col min="9" max="256" width="9" style="223"/>
    <col min="257" max="257" width="23.125" style="223" customWidth="1"/>
    <col min="258" max="264" width="9.125" style="223" customWidth="1"/>
    <col min="265" max="512" width="9" style="223"/>
    <col min="513" max="513" width="23.125" style="223" customWidth="1"/>
    <col min="514" max="520" width="9.125" style="223" customWidth="1"/>
    <col min="521" max="768" width="9" style="223"/>
    <col min="769" max="769" width="23.125" style="223" customWidth="1"/>
    <col min="770" max="776" width="9.125" style="223" customWidth="1"/>
    <col min="777" max="1024" width="9" style="223"/>
    <col min="1025" max="1025" width="23.125" style="223" customWidth="1"/>
    <col min="1026" max="1032" width="9.125" style="223" customWidth="1"/>
    <col min="1033" max="1280" width="9" style="223"/>
    <col min="1281" max="1281" width="23.125" style="223" customWidth="1"/>
    <col min="1282" max="1288" width="9.125" style="223" customWidth="1"/>
    <col min="1289" max="1536" width="9" style="223"/>
    <col min="1537" max="1537" width="23.125" style="223" customWidth="1"/>
    <col min="1538" max="1544" width="9.125" style="223" customWidth="1"/>
    <col min="1545" max="1792" width="9" style="223"/>
    <col min="1793" max="1793" width="23.125" style="223" customWidth="1"/>
    <col min="1794" max="1800" width="9.125" style="223" customWidth="1"/>
    <col min="1801" max="2048" width="9" style="223"/>
    <col min="2049" max="2049" width="23.125" style="223" customWidth="1"/>
    <col min="2050" max="2056" width="9.125" style="223" customWidth="1"/>
    <col min="2057" max="2304" width="9" style="223"/>
    <col min="2305" max="2305" width="23.125" style="223" customWidth="1"/>
    <col min="2306" max="2312" width="9.125" style="223" customWidth="1"/>
    <col min="2313" max="2560" width="9" style="223"/>
    <col min="2561" max="2561" width="23.125" style="223" customWidth="1"/>
    <col min="2562" max="2568" width="9.125" style="223" customWidth="1"/>
    <col min="2569" max="2816" width="9" style="223"/>
    <col min="2817" max="2817" width="23.125" style="223" customWidth="1"/>
    <col min="2818" max="2824" width="9.125" style="223" customWidth="1"/>
    <col min="2825" max="3072" width="9" style="223"/>
    <col min="3073" max="3073" width="23.125" style="223" customWidth="1"/>
    <col min="3074" max="3080" width="9.125" style="223" customWidth="1"/>
    <col min="3081" max="3328" width="9" style="223"/>
    <col min="3329" max="3329" width="23.125" style="223" customWidth="1"/>
    <col min="3330" max="3336" width="9.125" style="223" customWidth="1"/>
    <col min="3337" max="3584" width="9" style="223"/>
    <col min="3585" max="3585" width="23.125" style="223" customWidth="1"/>
    <col min="3586" max="3592" width="9.125" style="223" customWidth="1"/>
    <col min="3593" max="3840" width="9" style="223"/>
    <col min="3841" max="3841" width="23.125" style="223" customWidth="1"/>
    <col min="3842" max="3848" width="9.125" style="223" customWidth="1"/>
    <col min="3849" max="4096" width="9" style="223"/>
    <col min="4097" max="4097" width="23.125" style="223" customWidth="1"/>
    <col min="4098" max="4104" width="9.125" style="223" customWidth="1"/>
    <col min="4105" max="4352" width="9" style="223"/>
    <col min="4353" max="4353" width="23.125" style="223" customWidth="1"/>
    <col min="4354" max="4360" width="9.125" style="223" customWidth="1"/>
    <col min="4361" max="4608" width="9" style="223"/>
    <col min="4609" max="4609" width="23.125" style="223" customWidth="1"/>
    <col min="4610" max="4616" width="9.125" style="223" customWidth="1"/>
    <col min="4617" max="4864" width="9" style="223"/>
    <col min="4865" max="4865" width="23.125" style="223" customWidth="1"/>
    <col min="4866" max="4872" width="9.125" style="223" customWidth="1"/>
    <col min="4873" max="5120" width="9" style="223"/>
    <col min="5121" max="5121" width="23.125" style="223" customWidth="1"/>
    <col min="5122" max="5128" width="9.125" style="223" customWidth="1"/>
    <col min="5129" max="5376" width="9" style="223"/>
    <col min="5377" max="5377" width="23.125" style="223" customWidth="1"/>
    <col min="5378" max="5384" width="9.125" style="223" customWidth="1"/>
    <col min="5385" max="5632" width="9" style="223"/>
    <col min="5633" max="5633" width="23.125" style="223" customWidth="1"/>
    <col min="5634" max="5640" width="9.125" style="223" customWidth="1"/>
    <col min="5641" max="5888" width="9" style="223"/>
    <col min="5889" max="5889" width="23.125" style="223" customWidth="1"/>
    <col min="5890" max="5896" width="9.125" style="223" customWidth="1"/>
    <col min="5897" max="6144" width="9" style="223"/>
    <col min="6145" max="6145" width="23.125" style="223" customWidth="1"/>
    <col min="6146" max="6152" width="9.125" style="223" customWidth="1"/>
    <col min="6153" max="6400" width="9" style="223"/>
    <col min="6401" max="6401" width="23.125" style="223" customWidth="1"/>
    <col min="6402" max="6408" width="9.125" style="223" customWidth="1"/>
    <col min="6409" max="6656" width="9" style="223"/>
    <col min="6657" max="6657" width="23.125" style="223" customWidth="1"/>
    <col min="6658" max="6664" width="9.125" style="223" customWidth="1"/>
    <col min="6665" max="6912" width="9" style="223"/>
    <col min="6913" max="6913" width="23.125" style="223" customWidth="1"/>
    <col min="6914" max="6920" width="9.125" style="223" customWidth="1"/>
    <col min="6921" max="7168" width="9" style="223"/>
    <col min="7169" max="7169" width="23.125" style="223" customWidth="1"/>
    <col min="7170" max="7176" width="9.125" style="223" customWidth="1"/>
    <col min="7177" max="7424" width="9" style="223"/>
    <col min="7425" max="7425" width="23.125" style="223" customWidth="1"/>
    <col min="7426" max="7432" width="9.125" style="223" customWidth="1"/>
    <col min="7433" max="7680" width="9" style="223"/>
    <col min="7681" max="7681" width="23.125" style="223" customWidth="1"/>
    <col min="7682" max="7688" width="9.125" style="223" customWidth="1"/>
    <col min="7689" max="7936" width="9" style="223"/>
    <col min="7937" max="7937" width="23.125" style="223" customWidth="1"/>
    <col min="7938" max="7944" width="9.125" style="223" customWidth="1"/>
    <col min="7945" max="8192" width="9" style="223"/>
    <col min="8193" max="8193" width="23.125" style="223" customWidth="1"/>
    <col min="8194" max="8200" width="9.125" style="223" customWidth="1"/>
    <col min="8201" max="8448" width="9" style="223"/>
    <col min="8449" max="8449" width="23.125" style="223" customWidth="1"/>
    <col min="8450" max="8456" width="9.125" style="223" customWidth="1"/>
    <col min="8457" max="8704" width="9" style="223"/>
    <col min="8705" max="8705" width="23.125" style="223" customWidth="1"/>
    <col min="8706" max="8712" width="9.125" style="223" customWidth="1"/>
    <col min="8713" max="8960" width="9" style="223"/>
    <col min="8961" max="8961" width="23.125" style="223" customWidth="1"/>
    <col min="8962" max="8968" width="9.125" style="223" customWidth="1"/>
    <col min="8969" max="9216" width="9" style="223"/>
    <col min="9217" max="9217" width="23.125" style="223" customWidth="1"/>
    <col min="9218" max="9224" width="9.125" style="223" customWidth="1"/>
    <col min="9225" max="9472" width="9" style="223"/>
    <col min="9473" max="9473" width="23.125" style="223" customWidth="1"/>
    <col min="9474" max="9480" width="9.125" style="223" customWidth="1"/>
    <col min="9481" max="9728" width="9" style="223"/>
    <col min="9729" max="9729" width="23.125" style="223" customWidth="1"/>
    <col min="9730" max="9736" width="9.125" style="223" customWidth="1"/>
    <col min="9737" max="9984" width="9" style="223"/>
    <col min="9985" max="9985" width="23.125" style="223" customWidth="1"/>
    <col min="9986" max="9992" width="9.125" style="223" customWidth="1"/>
    <col min="9993" max="10240" width="9" style="223"/>
    <col min="10241" max="10241" width="23.125" style="223" customWidth="1"/>
    <col min="10242" max="10248" width="9.125" style="223" customWidth="1"/>
    <col min="10249" max="10496" width="9" style="223"/>
    <col min="10497" max="10497" width="23.125" style="223" customWidth="1"/>
    <col min="10498" max="10504" width="9.125" style="223" customWidth="1"/>
    <col min="10505" max="10752" width="9" style="223"/>
    <col min="10753" max="10753" width="23.125" style="223" customWidth="1"/>
    <col min="10754" max="10760" width="9.125" style="223" customWidth="1"/>
    <col min="10761" max="11008" width="9" style="223"/>
    <col min="11009" max="11009" width="23.125" style="223" customWidth="1"/>
    <col min="11010" max="11016" width="9.125" style="223" customWidth="1"/>
    <col min="11017" max="11264" width="9" style="223"/>
    <col min="11265" max="11265" width="23.125" style="223" customWidth="1"/>
    <col min="11266" max="11272" width="9.125" style="223" customWidth="1"/>
    <col min="11273" max="11520" width="9" style="223"/>
    <col min="11521" max="11521" width="23.125" style="223" customWidth="1"/>
    <col min="11522" max="11528" width="9.125" style="223" customWidth="1"/>
    <col min="11529" max="11776" width="9" style="223"/>
    <col min="11777" max="11777" width="23.125" style="223" customWidth="1"/>
    <col min="11778" max="11784" width="9.125" style="223" customWidth="1"/>
    <col min="11785" max="12032" width="9" style="223"/>
    <col min="12033" max="12033" width="23.125" style="223" customWidth="1"/>
    <col min="12034" max="12040" width="9.125" style="223" customWidth="1"/>
    <col min="12041" max="12288" width="9" style="223"/>
    <col min="12289" max="12289" width="23.125" style="223" customWidth="1"/>
    <col min="12290" max="12296" width="9.125" style="223" customWidth="1"/>
    <col min="12297" max="12544" width="9" style="223"/>
    <col min="12545" max="12545" width="23.125" style="223" customWidth="1"/>
    <col min="12546" max="12552" width="9.125" style="223" customWidth="1"/>
    <col min="12553" max="12800" width="9" style="223"/>
    <col min="12801" max="12801" width="23.125" style="223" customWidth="1"/>
    <col min="12802" max="12808" width="9.125" style="223" customWidth="1"/>
    <col min="12809" max="13056" width="9" style="223"/>
    <col min="13057" max="13057" width="23.125" style="223" customWidth="1"/>
    <col min="13058" max="13064" width="9.125" style="223" customWidth="1"/>
    <col min="13065" max="13312" width="9" style="223"/>
    <col min="13313" max="13313" width="23.125" style="223" customWidth="1"/>
    <col min="13314" max="13320" width="9.125" style="223" customWidth="1"/>
    <col min="13321" max="13568" width="9" style="223"/>
    <col min="13569" max="13569" width="23.125" style="223" customWidth="1"/>
    <col min="13570" max="13576" width="9.125" style="223" customWidth="1"/>
    <col min="13577" max="13824" width="9" style="223"/>
    <col min="13825" max="13825" width="23.125" style="223" customWidth="1"/>
    <col min="13826" max="13832" width="9.125" style="223" customWidth="1"/>
    <col min="13833" max="14080" width="9" style="223"/>
    <col min="14081" max="14081" width="23.125" style="223" customWidth="1"/>
    <col min="14082" max="14088" width="9.125" style="223" customWidth="1"/>
    <col min="14089" max="14336" width="9" style="223"/>
    <col min="14337" max="14337" width="23.125" style="223" customWidth="1"/>
    <col min="14338" max="14344" width="9.125" style="223" customWidth="1"/>
    <col min="14345" max="14592" width="9" style="223"/>
    <col min="14593" max="14593" width="23.125" style="223" customWidth="1"/>
    <col min="14594" max="14600" width="9.125" style="223" customWidth="1"/>
    <col min="14601" max="14848" width="9" style="223"/>
    <col min="14849" max="14849" width="23.125" style="223" customWidth="1"/>
    <col min="14850" max="14856" width="9.125" style="223" customWidth="1"/>
    <col min="14857" max="15104" width="9" style="223"/>
    <col min="15105" max="15105" width="23.125" style="223" customWidth="1"/>
    <col min="15106" max="15112" width="9.125" style="223" customWidth="1"/>
    <col min="15113" max="15360" width="9" style="223"/>
    <col min="15361" max="15361" width="23.125" style="223" customWidth="1"/>
    <col min="15362" max="15368" width="9.125" style="223" customWidth="1"/>
    <col min="15369" max="15616" width="9" style="223"/>
    <col min="15617" max="15617" width="23.125" style="223" customWidth="1"/>
    <col min="15618" max="15624" width="9.125" style="223" customWidth="1"/>
    <col min="15625" max="15872" width="9" style="223"/>
    <col min="15873" max="15873" width="23.125" style="223" customWidth="1"/>
    <col min="15874" max="15880" width="9.125" style="223" customWidth="1"/>
    <col min="15881" max="16128" width="9" style="223"/>
    <col min="16129" max="16129" width="23.125" style="223" customWidth="1"/>
    <col min="16130" max="16136" width="9.125" style="223" customWidth="1"/>
    <col min="16137" max="16384" width="9" style="223"/>
  </cols>
  <sheetData>
    <row r="1" spans="1:8" ht="17.25" customHeight="1">
      <c r="A1" s="222" t="s">
        <v>1</v>
      </c>
    </row>
    <row r="3" spans="1:8" ht="15" customHeight="1">
      <c r="A3" s="224" t="s">
        <v>17</v>
      </c>
    </row>
    <row r="4" spans="1:8" ht="15" customHeight="1">
      <c r="A4" s="232">
        <v>36800</v>
      </c>
      <c r="B4" s="233"/>
      <c r="C4" s="233"/>
      <c r="D4" s="233"/>
    </row>
    <row r="5" spans="1:8" ht="15" customHeight="1">
      <c r="A5" s="635" t="s">
        <v>337</v>
      </c>
      <c r="B5" s="642" t="s">
        <v>338</v>
      </c>
      <c r="C5" s="642"/>
      <c r="D5" s="642"/>
      <c r="E5" s="642"/>
      <c r="F5" s="642"/>
      <c r="G5" s="642"/>
      <c r="H5" s="639"/>
    </row>
    <row r="6" spans="1:8" ht="15" customHeight="1">
      <c r="A6" s="636"/>
      <c r="B6" s="225" t="s">
        <v>6</v>
      </c>
      <c r="C6" s="226" t="s">
        <v>339</v>
      </c>
      <c r="D6" s="226" t="s">
        <v>331</v>
      </c>
      <c r="E6" s="226" t="s">
        <v>332</v>
      </c>
      <c r="F6" s="226" t="s">
        <v>333</v>
      </c>
      <c r="G6" s="226" t="s">
        <v>334</v>
      </c>
      <c r="H6" s="234" t="s">
        <v>335</v>
      </c>
    </row>
    <row r="7" spans="1:8" ht="15" customHeight="1">
      <c r="A7" s="235" t="s">
        <v>340</v>
      </c>
      <c r="B7" s="228">
        <v>5494</v>
      </c>
      <c r="C7" s="46">
        <v>1682</v>
      </c>
      <c r="D7" s="46">
        <v>1985</v>
      </c>
      <c r="E7" s="46">
        <v>1153</v>
      </c>
      <c r="F7" s="46">
        <v>511</v>
      </c>
      <c r="G7" s="46">
        <v>141</v>
      </c>
      <c r="H7" s="50">
        <v>22</v>
      </c>
    </row>
    <row r="8" spans="1:8" ht="15" customHeight="1">
      <c r="A8" s="236" t="s">
        <v>341</v>
      </c>
      <c r="B8" s="71">
        <v>2574</v>
      </c>
      <c r="C8" s="50">
        <v>1413</v>
      </c>
      <c r="D8" s="50">
        <v>1006</v>
      </c>
      <c r="E8" s="50">
        <v>138</v>
      </c>
      <c r="F8" s="50">
        <v>14</v>
      </c>
      <c r="G8" s="50">
        <v>3</v>
      </c>
      <c r="H8" s="237" t="s">
        <v>342</v>
      </c>
    </row>
    <row r="9" spans="1:8" ht="15" customHeight="1">
      <c r="A9" s="236" t="s">
        <v>332</v>
      </c>
      <c r="B9" s="71">
        <v>1676</v>
      </c>
      <c r="C9" s="50">
        <v>241</v>
      </c>
      <c r="D9" s="50">
        <v>811</v>
      </c>
      <c r="E9" s="50">
        <v>532</v>
      </c>
      <c r="F9" s="50">
        <v>82</v>
      </c>
      <c r="G9" s="50">
        <v>10</v>
      </c>
      <c r="H9" s="237" t="s">
        <v>342</v>
      </c>
    </row>
    <row r="10" spans="1:8" ht="15" customHeight="1">
      <c r="A10" s="236" t="s">
        <v>333</v>
      </c>
      <c r="B10" s="71">
        <v>786</v>
      </c>
      <c r="C10" s="50">
        <v>25</v>
      </c>
      <c r="D10" s="50">
        <v>149</v>
      </c>
      <c r="E10" s="50">
        <v>390</v>
      </c>
      <c r="F10" s="50">
        <v>204</v>
      </c>
      <c r="G10" s="50">
        <v>17</v>
      </c>
      <c r="H10" s="50">
        <v>1</v>
      </c>
    </row>
    <row r="11" spans="1:8" ht="15" customHeight="1">
      <c r="A11" s="236" t="s">
        <v>334</v>
      </c>
      <c r="B11" s="71">
        <v>334</v>
      </c>
      <c r="C11" s="50">
        <v>3</v>
      </c>
      <c r="D11" s="50">
        <v>18</v>
      </c>
      <c r="E11" s="50">
        <v>86</v>
      </c>
      <c r="F11" s="50">
        <v>167</v>
      </c>
      <c r="G11" s="50">
        <v>56</v>
      </c>
      <c r="H11" s="50">
        <v>4</v>
      </c>
    </row>
    <row r="12" spans="1:8" ht="15" customHeight="1">
      <c r="A12" s="238" t="s">
        <v>335</v>
      </c>
      <c r="B12" s="125">
        <v>124</v>
      </c>
      <c r="C12" s="239" t="s">
        <v>342</v>
      </c>
      <c r="D12" s="57">
        <v>1</v>
      </c>
      <c r="E12" s="57">
        <v>7</v>
      </c>
      <c r="F12" s="57">
        <v>44</v>
      </c>
      <c r="G12" s="57">
        <v>55</v>
      </c>
      <c r="H12" s="57">
        <v>17</v>
      </c>
    </row>
    <row r="13" spans="1:8" ht="15" customHeight="1"/>
    <row r="14" spans="1:8" ht="15" customHeight="1">
      <c r="A14" s="232">
        <v>38626</v>
      </c>
      <c r="B14" s="233"/>
      <c r="C14" s="233"/>
      <c r="D14" s="233"/>
    </row>
    <row r="15" spans="1:8" ht="15" customHeight="1">
      <c r="A15" s="635" t="s">
        <v>337</v>
      </c>
      <c r="B15" s="642" t="s">
        <v>338</v>
      </c>
      <c r="C15" s="642"/>
      <c r="D15" s="642"/>
      <c r="E15" s="642"/>
      <c r="F15" s="642"/>
      <c r="G15" s="642"/>
      <c r="H15" s="639"/>
    </row>
    <row r="16" spans="1:8" ht="15" customHeight="1">
      <c r="A16" s="636"/>
      <c r="B16" s="225" t="s">
        <v>6</v>
      </c>
      <c r="C16" s="226" t="s">
        <v>339</v>
      </c>
      <c r="D16" s="226" t="s">
        <v>331</v>
      </c>
      <c r="E16" s="226" t="s">
        <v>332</v>
      </c>
      <c r="F16" s="226" t="s">
        <v>333</v>
      </c>
      <c r="G16" s="226" t="s">
        <v>334</v>
      </c>
      <c r="H16" s="234" t="s">
        <v>335</v>
      </c>
    </row>
    <row r="17" spans="1:8" ht="15" customHeight="1">
      <c r="A17" s="235" t="s">
        <v>340</v>
      </c>
      <c r="B17" s="228">
        <v>9048</v>
      </c>
      <c r="C17" s="46">
        <v>2496</v>
      </c>
      <c r="D17" s="46">
        <v>3385</v>
      </c>
      <c r="E17" s="46">
        <v>1959</v>
      </c>
      <c r="F17" s="46">
        <v>872</v>
      </c>
      <c r="G17" s="46">
        <v>273</v>
      </c>
      <c r="H17" s="46">
        <v>63</v>
      </c>
    </row>
    <row r="18" spans="1:8" ht="15" customHeight="1">
      <c r="A18" s="236" t="s">
        <v>341</v>
      </c>
      <c r="B18" s="71">
        <v>4029</v>
      </c>
      <c r="C18" s="50">
        <v>2062</v>
      </c>
      <c r="D18" s="50">
        <v>1711</v>
      </c>
      <c r="E18" s="50">
        <v>223</v>
      </c>
      <c r="F18" s="50">
        <v>32</v>
      </c>
      <c r="G18" s="50">
        <v>1</v>
      </c>
      <c r="H18" s="237" t="s">
        <v>342</v>
      </c>
    </row>
    <row r="19" spans="1:8" ht="15" customHeight="1">
      <c r="A19" s="236" t="s">
        <v>332</v>
      </c>
      <c r="B19" s="71">
        <v>2922</v>
      </c>
      <c r="C19" s="50">
        <v>394</v>
      </c>
      <c r="D19" s="50">
        <v>1442</v>
      </c>
      <c r="E19" s="50">
        <v>960</v>
      </c>
      <c r="F19" s="50">
        <v>116</v>
      </c>
      <c r="G19" s="50">
        <v>9</v>
      </c>
      <c r="H19" s="55">
        <v>1</v>
      </c>
    </row>
    <row r="20" spans="1:8" ht="15" customHeight="1">
      <c r="A20" s="236" t="s">
        <v>333</v>
      </c>
      <c r="B20" s="71">
        <v>1387</v>
      </c>
      <c r="C20" s="50">
        <v>32</v>
      </c>
      <c r="D20" s="50">
        <v>207</v>
      </c>
      <c r="E20" s="50">
        <v>665</v>
      </c>
      <c r="F20" s="50">
        <v>412</v>
      </c>
      <c r="G20" s="50">
        <v>63</v>
      </c>
      <c r="H20" s="50">
        <v>8</v>
      </c>
    </row>
    <row r="21" spans="1:8" ht="15" customHeight="1">
      <c r="A21" s="236" t="s">
        <v>334</v>
      </c>
      <c r="B21" s="71">
        <v>515</v>
      </c>
      <c r="C21" s="50">
        <v>6</v>
      </c>
      <c r="D21" s="50">
        <v>20</v>
      </c>
      <c r="E21" s="50">
        <v>101</v>
      </c>
      <c r="F21" s="50">
        <v>260</v>
      </c>
      <c r="G21" s="50">
        <v>118</v>
      </c>
      <c r="H21" s="50">
        <v>10</v>
      </c>
    </row>
    <row r="22" spans="1:8" ht="15" customHeight="1">
      <c r="A22" s="238" t="s">
        <v>335</v>
      </c>
      <c r="B22" s="125">
        <v>195</v>
      </c>
      <c r="C22" s="240">
        <v>2</v>
      </c>
      <c r="D22" s="57">
        <v>5</v>
      </c>
      <c r="E22" s="57">
        <v>10</v>
      </c>
      <c r="F22" s="57">
        <v>52</v>
      </c>
      <c r="G22" s="57">
        <v>82</v>
      </c>
      <c r="H22" s="57">
        <v>44</v>
      </c>
    </row>
    <row r="23" spans="1:8" ht="17.25" customHeight="1">
      <c r="H23" s="231"/>
    </row>
  </sheetData>
  <mergeCells count="4">
    <mergeCell ref="A5:A6"/>
    <mergeCell ref="B5:H5"/>
    <mergeCell ref="A15:A16"/>
    <mergeCell ref="B15:H15"/>
  </mergeCells>
  <phoneticPr fontId="1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/>
  </sheetViews>
  <sheetFormatPr defaultRowHeight="15" customHeight="1"/>
  <cols>
    <col min="1" max="1" width="25.25" style="241" customWidth="1"/>
    <col min="2" max="6" width="12.125" style="241" customWidth="1"/>
    <col min="7" max="256" width="9" style="241"/>
    <col min="257" max="257" width="25.25" style="241" customWidth="1"/>
    <col min="258" max="262" width="12.125" style="241" customWidth="1"/>
    <col min="263" max="512" width="9" style="241"/>
    <col min="513" max="513" width="25.25" style="241" customWidth="1"/>
    <col min="514" max="518" width="12.125" style="241" customWidth="1"/>
    <col min="519" max="768" width="9" style="241"/>
    <col min="769" max="769" width="25.25" style="241" customWidth="1"/>
    <col min="770" max="774" width="12.125" style="241" customWidth="1"/>
    <col min="775" max="1024" width="9" style="241"/>
    <col min="1025" max="1025" width="25.25" style="241" customWidth="1"/>
    <col min="1026" max="1030" width="12.125" style="241" customWidth="1"/>
    <col min="1031" max="1280" width="9" style="241"/>
    <col min="1281" max="1281" width="25.25" style="241" customWidth="1"/>
    <col min="1282" max="1286" width="12.125" style="241" customWidth="1"/>
    <col min="1287" max="1536" width="9" style="241"/>
    <col min="1537" max="1537" width="25.25" style="241" customWidth="1"/>
    <col min="1538" max="1542" width="12.125" style="241" customWidth="1"/>
    <col min="1543" max="1792" width="9" style="241"/>
    <col min="1793" max="1793" width="25.25" style="241" customWidth="1"/>
    <col min="1794" max="1798" width="12.125" style="241" customWidth="1"/>
    <col min="1799" max="2048" width="9" style="241"/>
    <col min="2049" max="2049" width="25.25" style="241" customWidth="1"/>
    <col min="2050" max="2054" width="12.125" style="241" customWidth="1"/>
    <col min="2055" max="2304" width="9" style="241"/>
    <col min="2305" max="2305" width="25.25" style="241" customWidth="1"/>
    <col min="2306" max="2310" width="12.125" style="241" customWidth="1"/>
    <col min="2311" max="2560" width="9" style="241"/>
    <col min="2561" max="2561" width="25.25" style="241" customWidth="1"/>
    <col min="2562" max="2566" width="12.125" style="241" customWidth="1"/>
    <col min="2567" max="2816" width="9" style="241"/>
    <col min="2817" max="2817" width="25.25" style="241" customWidth="1"/>
    <col min="2818" max="2822" width="12.125" style="241" customWidth="1"/>
    <col min="2823" max="3072" width="9" style="241"/>
    <col min="3073" max="3073" width="25.25" style="241" customWidth="1"/>
    <col min="3074" max="3078" width="12.125" style="241" customWidth="1"/>
    <col min="3079" max="3328" width="9" style="241"/>
    <col min="3329" max="3329" width="25.25" style="241" customWidth="1"/>
    <col min="3330" max="3334" width="12.125" style="241" customWidth="1"/>
    <col min="3335" max="3584" width="9" style="241"/>
    <col min="3585" max="3585" width="25.25" style="241" customWidth="1"/>
    <col min="3586" max="3590" width="12.125" style="241" customWidth="1"/>
    <col min="3591" max="3840" width="9" style="241"/>
    <col min="3841" max="3841" width="25.25" style="241" customWidth="1"/>
    <col min="3842" max="3846" width="12.125" style="241" customWidth="1"/>
    <col min="3847" max="4096" width="9" style="241"/>
    <col min="4097" max="4097" width="25.25" style="241" customWidth="1"/>
    <col min="4098" max="4102" width="12.125" style="241" customWidth="1"/>
    <col min="4103" max="4352" width="9" style="241"/>
    <col min="4353" max="4353" width="25.25" style="241" customWidth="1"/>
    <col min="4354" max="4358" width="12.125" style="241" customWidth="1"/>
    <col min="4359" max="4608" width="9" style="241"/>
    <col min="4609" max="4609" width="25.25" style="241" customWidth="1"/>
    <col min="4610" max="4614" width="12.125" style="241" customWidth="1"/>
    <col min="4615" max="4864" width="9" style="241"/>
    <col min="4865" max="4865" width="25.25" style="241" customWidth="1"/>
    <col min="4866" max="4870" width="12.125" style="241" customWidth="1"/>
    <col min="4871" max="5120" width="9" style="241"/>
    <col min="5121" max="5121" width="25.25" style="241" customWidth="1"/>
    <col min="5122" max="5126" width="12.125" style="241" customWidth="1"/>
    <col min="5127" max="5376" width="9" style="241"/>
    <col min="5377" max="5377" width="25.25" style="241" customWidth="1"/>
    <col min="5378" max="5382" width="12.125" style="241" customWidth="1"/>
    <col min="5383" max="5632" width="9" style="241"/>
    <col min="5633" max="5633" width="25.25" style="241" customWidth="1"/>
    <col min="5634" max="5638" width="12.125" style="241" customWidth="1"/>
    <col min="5639" max="5888" width="9" style="241"/>
    <col min="5889" max="5889" width="25.25" style="241" customWidth="1"/>
    <col min="5890" max="5894" width="12.125" style="241" customWidth="1"/>
    <col min="5895" max="6144" width="9" style="241"/>
    <col min="6145" max="6145" width="25.25" style="241" customWidth="1"/>
    <col min="6146" max="6150" width="12.125" style="241" customWidth="1"/>
    <col min="6151" max="6400" width="9" style="241"/>
    <col min="6401" max="6401" width="25.25" style="241" customWidth="1"/>
    <col min="6402" max="6406" width="12.125" style="241" customWidth="1"/>
    <col min="6407" max="6656" width="9" style="241"/>
    <col min="6657" max="6657" width="25.25" style="241" customWidth="1"/>
    <col min="6658" max="6662" width="12.125" style="241" customWidth="1"/>
    <col min="6663" max="6912" width="9" style="241"/>
    <col min="6913" max="6913" width="25.25" style="241" customWidth="1"/>
    <col min="6914" max="6918" width="12.125" style="241" customWidth="1"/>
    <col min="6919" max="7168" width="9" style="241"/>
    <col min="7169" max="7169" width="25.25" style="241" customWidth="1"/>
    <col min="7170" max="7174" width="12.125" style="241" customWidth="1"/>
    <col min="7175" max="7424" width="9" style="241"/>
    <col min="7425" max="7425" width="25.25" style="241" customWidth="1"/>
    <col min="7426" max="7430" width="12.125" style="241" customWidth="1"/>
    <col min="7431" max="7680" width="9" style="241"/>
    <col min="7681" max="7681" width="25.25" style="241" customWidth="1"/>
    <col min="7682" max="7686" width="12.125" style="241" customWidth="1"/>
    <col min="7687" max="7936" width="9" style="241"/>
    <col min="7937" max="7937" width="25.25" style="241" customWidth="1"/>
    <col min="7938" max="7942" width="12.125" style="241" customWidth="1"/>
    <col min="7943" max="8192" width="9" style="241"/>
    <col min="8193" max="8193" width="25.25" style="241" customWidth="1"/>
    <col min="8194" max="8198" width="12.125" style="241" customWidth="1"/>
    <col min="8199" max="8448" width="9" style="241"/>
    <col min="8449" max="8449" width="25.25" style="241" customWidth="1"/>
    <col min="8450" max="8454" width="12.125" style="241" customWidth="1"/>
    <col min="8455" max="8704" width="9" style="241"/>
    <col min="8705" max="8705" width="25.25" style="241" customWidth="1"/>
    <col min="8706" max="8710" width="12.125" style="241" customWidth="1"/>
    <col min="8711" max="8960" width="9" style="241"/>
    <col min="8961" max="8961" width="25.25" style="241" customWidth="1"/>
    <col min="8962" max="8966" width="12.125" style="241" customWidth="1"/>
    <col min="8967" max="9216" width="9" style="241"/>
    <col min="9217" max="9217" width="25.25" style="241" customWidth="1"/>
    <col min="9218" max="9222" width="12.125" style="241" customWidth="1"/>
    <col min="9223" max="9472" width="9" style="241"/>
    <col min="9473" max="9473" width="25.25" style="241" customWidth="1"/>
    <col min="9474" max="9478" width="12.125" style="241" customWidth="1"/>
    <col min="9479" max="9728" width="9" style="241"/>
    <col min="9729" max="9729" width="25.25" style="241" customWidth="1"/>
    <col min="9730" max="9734" width="12.125" style="241" customWidth="1"/>
    <col min="9735" max="9984" width="9" style="241"/>
    <col min="9985" max="9985" width="25.25" style="241" customWidth="1"/>
    <col min="9986" max="9990" width="12.125" style="241" customWidth="1"/>
    <col min="9991" max="10240" width="9" style="241"/>
    <col min="10241" max="10241" width="25.25" style="241" customWidth="1"/>
    <col min="10242" max="10246" width="12.125" style="241" customWidth="1"/>
    <col min="10247" max="10496" width="9" style="241"/>
    <col min="10497" max="10497" width="25.25" style="241" customWidth="1"/>
    <col min="10498" max="10502" width="12.125" style="241" customWidth="1"/>
    <col min="10503" max="10752" width="9" style="241"/>
    <col min="10753" max="10753" width="25.25" style="241" customWidth="1"/>
    <col min="10754" max="10758" width="12.125" style="241" customWidth="1"/>
    <col min="10759" max="11008" width="9" style="241"/>
    <col min="11009" max="11009" width="25.25" style="241" customWidth="1"/>
    <col min="11010" max="11014" width="12.125" style="241" customWidth="1"/>
    <col min="11015" max="11264" width="9" style="241"/>
    <col min="11265" max="11265" width="25.25" style="241" customWidth="1"/>
    <col min="11266" max="11270" width="12.125" style="241" customWidth="1"/>
    <col min="11271" max="11520" width="9" style="241"/>
    <col min="11521" max="11521" width="25.25" style="241" customWidth="1"/>
    <col min="11522" max="11526" width="12.125" style="241" customWidth="1"/>
    <col min="11527" max="11776" width="9" style="241"/>
    <col min="11777" max="11777" width="25.25" style="241" customWidth="1"/>
    <col min="11778" max="11782" width="12.125" style="241" customWidth="1"/>
    <col min="11783" max="12032" width="9" style="241"/>
    <col min="12033" max="12033" width="25.25" style="241" customWidth="1"/>
    <col min="12034" max="12038" width="12.125" style="241" customWidth="1"/>
    <col min="12039" max="12288" width="9" style="241"/>
    <col min="12289" max="12289" width="25.25" style="241" customWidth="1"/>
    <col min="12290" max="12294" width="12.125" style="241" customWidth="1"/>
    <col min="12295" max="12544" width="9" style="241"/>
    <col min="12545" max="12545" width="25.25" style="241" customWidth="1"/>
    <col min="12546" max="12550" width="12.125" style="241" customWidth="1"/>
    <col min="12551" max="12800" width="9" style="241"/>
    <col min="12801" max="12801" width="25.25" style="241" customWidth="1"/>
    <col min="12802" max="12806" width="12.125" style="241" customWidth="1"/>
    <col min="12807" max="13056" width="9" style="241"/>
    <col min="13057" max="13057" width="25.25" style="241" customWidth="1"/>
    <col min="13058" max="13062" width="12.125" style="241" customWidth="1"/>
    <col min="13063" max="13312" width="9" style="241"/>
    <col min="13313" max="13313" width="25.25" style="241" customWidth="1"/>
    <col min="13314" max="13318" width="12.125" style="241" customWidth="1"/>
    <col min="13319" max="13568" width="9" style="241"/>
    <col min="13569" max="13569" width="25.25" style="241" customWidth="1"/>
    <col min="13570" max="13574" width="12.125" style="241" customWidth="1"/>
    <col min="13575" max="13824" width="9" style="241"/>
    <col min="13825" max="13825" width="25.25" style="241" customWidth="1"/>
    <col min="13826" max="13830" width="12.125" style="241" customWidth="1"/>
    <col min="13831" max="14080" width="9" style="241"/>
    <col min="14081" max="14081" width="25.25" style="241" customWidth="1"/>
    <col min="14082" max="14086" width="12.125" style="241" customWidth="1"/>
    <col min="14087" max="14336" width="9" style="241"/>
    <col min="14337" max="14337" width="25.25" style="241" customWidth="1"/>
    <col min="14338" max="14342" width="12.125" style="241" customWidth="1"/>
    <col min="14343" max="14592" width="9" style="241"/>
    <col min="14593" max="14593" width="25.25" style="241" customWidth="1"/>
    <col min="14594" max="14598" width="12.125" style="241" customWidth="1"/>
    <col min="14599" max="14848" width="9" style="241"/>
    <col min="14849" max="14849" width="25.25" style="241" customWidth="1"/>
    <col min="14850" max="14854" width="12.125" style="241" customWidth="1"/>
    <col min="14855" max="15104" width="9" style="241"/>
    <col min="15105" max="15105" width="25.25" style="241" customWidth="1"/>
    <col min="15106" max="15110" width="12.125" style="241" customWidth="1"/>
    <col min="15111" max="15360" width="9" style="241"/>
    <col min="15361" max="15361" width="25.25" style="241" customWidth="1"/>
    <col min="15362" max="15366" width="12.125" style="241" customWidth="1"/>
    <col min="15367" max="15616" width="9" style="241"/>
    <col min="15617" max="15617" width="25.25" style="241" customWidth="1"/>
    <col min="15618" max="15622" width="12.125" style="241" customWidth="1"/>
    <col min="15623" max="15872" width="9" style="241"/>
    <col min="15873" max="15873" width="25.25" style="241" customWidth="1"/>
    <col min="15874" max="15878" width="12.125" style="241" customWidth="1"/>
    <col min="15879" max="16128" width="9" style="241"/>
    <col min="16129" max="16129" width="25.25" style="241" customWidth="1"/>
    <col min="16130" max="16134" width="12.125" style="241" customWidth="1"/>
    <col min="16135" max="16384" width="9" style="241"/>
  </cols>
  <sheetData>
    <row r="1" spans="1:6" ht="15" customHeight="1">
      <c r="A1" s="6" t="s">
        <v>1</v>
      </c>
    </row>
    <row r="3" spans="1:6" ht="15" customHeight="1">
      <c r="A3" s="242" t="s">
        <v>18</v>
      </c>
    </row>
    <row r="4" spans="1:6" s="244" customFormat="1" ht="15" customHeight="1">
      <c r="A4" s="243">
        <v>38626</v>
      </c>
      <c r="D4" s="245"/>
      <c r="E4" s="245"/>
      <c r="F4" s="245"/>
    </row>
    <row r="5" spans="1:6" s="249" customFormat="1" ht="45.75" customHeight="1">
      <c r="A5" s="246" t="s">
        <v>343</v>
      </c>
      <c r="B5" s="247" t="s">
        <v>344</v>
      </c>
      <c r="C5" s="247" t="s">
        <v>345</v>
      </c>
      <c r="D5" s="247" t="s">
        <v>346</v>
      </c>
      <c r="E5" s="247" t="s">
        <v>347</v>
      </c>
      <c r="F5" s="248" t="s">
        <v>348</v>
      </c>
    </row>
    <row r="6" spans="1:6" s="244" customFormat="1" ht="15" customHeight="1">
      <c r="A6" s="250" t="s">
        <v>349</v>
      </c>
      <c r="B6" s="251">
        <v>114317</v>
      </c>
      <c r="C6" s="130">
        <v>307049</v>
      </c>
      <c r="D6" s="252">
        <v>2.69</v>
      </c>
      <c r="E6" s="253">
        <v>83.6</v>
      </c>
      <c r="F6" s="254">
        <v>31.1</v>
      </c>
    </row>
    <row r="7" spans="1:6" s="244" customFormat="1" ht="15" customHeight="1">
      <c r="A7" s="255" t="s">
        <v>350</v>
      </c>
      <c r="B7" s="71">
        <v>67347</v>
      </c>
      <c r="C7" s="50">
        <v>203952</v>
      </c>
      <c r="D7" s="256">
        <v>3.03</v>
      </c>
      <c r="E7" s="257">
        <v>104.9</v>
      </c>
      <c r="F7" s="257">
        <v>34.6</v>
      </c>
    </row>
    <row r="8" spans="1:6" s="244" customFormat="1" ht="15" customHeight="1">
      <c r="A8" s="255" t="s">
        <v>351</v>
      </c>
      <c r="B8" s="71">
        <v>1436</v>
      </c>
      <c r="C8" s="50">
        <v>3224</v>
      </c>
      <c r="D8" s="256">
        <v>2.25</v>
      </c>
      <c r="E8" s="257">
        <v>50.7</v>
      </c>
      <c r="F8" s="257">
        <v>22.6</v>
      </c>
    </row>
    <row r="9" spans="1:6" s="244" customFormat="1" ht="15" customHeight="1">
      <c r="A9" s="255" t="s">
        <v>352</v>
      </c>
      <c r="B9" s="71">
        <v>45334</v>
      </c>
      <c r="C9" s="50">
        <v>99400</v>
      </c>
      <c r="D9" s="256">
        <v>2.19</v>
      </c>
      <c r="E9" s="257">
        <v>53</v>
      </c>
      <c r="F9" s="257">
        <v>24.2</v>
      </c>
    </row>
    <row r="10" spans="1:6" s="244" customFormat="1" ht="15" customHeight="1">
      <c r="A10" s="258" t="s">
        <v>353</v>
      </c>
      <c r="B10" s="71">
        <v>15518</v>
      </c>
      <c r="C10" s="50">
        <v>27199</v>
      </c>
      <c r="D10" s="256">
        <v>1.75</v>
      </c>
      <c r="E10" s="257">
        <v>40.200000000000003</v>
      </c>
      <c r="F10" s="257">
        <v>22.9</v>
      </c>
    </row>
    <row r="11" spans="1:6" s="244" customFormat="1" ht="15" customHeight="1">
      <c r="A11" s="258" t="s">
        <v>354</v>
      </c>
      <c r="B11" s="71">
        <v>15816</v>
      </c>
      <c r="C11" s="50">
        <v>34527</v>
      </c>
      <c r="D11" s="256">
        <v>2.1800000000000002</v>
      </c>
      <c r="E11" s="257">
        <v>51</v>
      </c>
      <c r="F11" s="257">
        <v>23.4</v>
      </c>
    </row>
    <row r="12" spans="1:6" s="244" customFormat="1" ht="15" customHeight="1">
      <c r="A12" s="258" t="s">
        <v>355</v>
      </c>
      <c r="B12" s="71">
        <v>13254</v>
      </c>
      <c r="C12" s="50">
        <v>35759</v>
      </c>
      <c r="D12" s="256">
        <v>2.7</v>
      </c>
      <c r="E12" s="257">
        <v>69.2</v>
      </c>
      <c r="F12" s="257">
        <v>25.6</v>
      </c>
    </row>
    <row r="13" spans="1:6" s="244" customFormat="1" ht="15" customHeight="1">
      <c r="A13" s="258" t="s">
        <v>356</v>
      </c>
      <c r="B13" s="71">
        <v>556</v>
      </c>
      <c r="C13" s="50">
        <v>1513</v>
      </c>
      <c r="D13" s="256">
        <v>2.72</v>
      </c>
      <c r="E13" s="257">
        <v>73.900000000000006</v>
      </c>
      <c r="F13" s="257">
        <v>27.1</v>
      </c>
    </row>
    <row r="14" spans="1:6" s="244" customFormat="1" ht="15" customHeight="1">
      <c r="A14" s="258" t="s">
        <v>357</v>
      </c>
      <c r="B14" s="71">
        <v>190</v>
      </c>
      <c r="C14" s="50">
        <v>402</v>
      </c>
      <c r="D14" s="256">
        <v>2.12</v>
      </c>
      <c r="E14" s="257">
        <v>76.099999999999994</v>
      </c>
      <c r="F14" s="257">
        <v>36</v>
      </c>
    </row>
    <row r="15" spans="1:6" s="244" customFormat="1" ht="15" customHeight="1">
      <c r="A15" s="259" t="s">
        <v>3</v>
      </c>
      <c r="B15" s="125">
        <v>200</v>
      </c>
      <c r="C15" s="57">
        <v>473</v>
      </c>
      <c r="D15" s="260">
        <v>2.37</v>
      </c>
      <c r="E15" s="261">
        <v>72.599999999999994</v>
      </c>
      <c r="F15" s="261">
        <v>30.7</v>
      </c>
    </row>
    <row r="16" spans="1:6" s="244" customFormat="1" ht="15" customHeight="1">
      <c r="F16" s="262"/>
    </row>
    <row r="17" spans="2:2" ht="15" customHeight="1">
      <c r="B17" s="263"/>
    </row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/>
  </sheetViews>
  <sheetFormatPr defaultColWidth="8.875" defaultRowHeight="14.25" customHeight="1"/>
  <cols>
    <col min="1" max="1" width="29.75" style="244" customWidth="1"/>
    <col min="2" max="5" width="13.5" style="244" customWidth="1"/>
    <col min="6" max="256" width="8.875" style="244"/>
    <col min="257" max="257" width="29.75" style="244" customWidth="1"/>
    <col min="258" max="261" width="13.5" style="244" customWidth="1"/>
    <col min="262" max="512" width="8.875" style="244"/>
    <col min="513" max="513" width="29.75" style="244" customWidth="1"/>
    <col min="514" max="517" width="13.5" style="244" customWidth="1"/>
    <col min="518" max="768" width="8.875" style="244"/>
    <col min="769" max="769" width="29.75" style="244" customWidth="1"/>
    <col min="770" max="773" width="13.5" style="244" customWidth="1"/>
    <col min="774" max="1024" width="8.875" style="244"/>
    <col min="1025" max="1025" width="29.75" style="244" customWidth="1"/>
    <col min="1026" max="1029" width="13.5" style="244" customWidth="1"/>
    <col min="1030" max="1280" width="8.875" style="244"/>
    <col min="1281" max="1281" width="29.75" style="244" customWidth="1"/>
    <col min="1282" max="1285" width="13.5" style="244" customWidth="1"/>
    <col min="1286" max="1536" width="8.875" style="244"/>
    <col min="1537" max="1537" width="29.75" style="244" customWidth="1"/>
    <col min="1538" max="1541" width="13.5" style="244" customWidth="1"/>
    <col min="1542" max="1792" width="8.875" style="244"/>
    <col min="1793" max="1793" width="29.75" style="244" customWidth="1"/>
    <col min="1794" max="1797" width="13.5" style="244" customWidth="1"/>
    <col min="1798" max="2048" width="8.875" style="244"/>
    <col min="2049" max="2049" width="29.75" style="244" customWidth="1"/>
    <col min="2050" max="2053" width="13.5" style="244" customWidth="1"/>
    <col min="2054" max="2304" width="8.875" style="244"/>
    <col min="2305" max="2305" width="29.75" style="244" customWidth="1"/>
    <col min="2306" max="2309" width="13.5" style="244" customWidth="1"/>
    <col min="2310" max="2560" width="8.875" style="244"/>
    <col min="2561" max="2561" width="29.75" style="244" customWidth="1"/>
    <col min="2562" max="2565" width="13.5" style="244" customWidth="1"/>
    <col min="2566" max="2816" width="8.875" style="244"/>
    <col min="2817" max="2817" width="29.75" style="244" customWidth="1"/>
    <col min="2818" max="2821" width="13.5" style="244" customWidth="1"/>
    <col min="2822" max="3072" width="8.875" style="244"/>
    <col min="3073" max="3073" width="29.75" style="244" customWidth="1"/>
    <col min="3074" max="3077" width="13.5" style="244" customWidth="1"/>
    <col min="3078" max="3328" width="8.875" style="244"/>
    <col min="3329" max="3329" width="29.75" style="244" customWidth="1"/>
    <col min="3330" max="3333" width="13.5" style="244" customWidth="1"/>
    <col min="3334" max="3584" width="8.875" style="244"/>
    <col min="3585" max="3585" width="29.75" style="244" customWidth="1"/>
    <col min="3586" max="3589" width="13.5" style="244" customWidth="1"/>
    <col min="3590" max="3840" width="8.875" style="244"/>
    <col min="3841" max="3841" width="29.75" style="244" customWidth="1"/>
    <col min="3842" max="3845" width="13.5" style="244" customWidth="1"/>
    <col min="3846" max="4096" width="8.875" style="244"/>
    <col min="4097" max="4097" width="29.75" style="244" customWidth="1"/>
    <col min="4098" max="4101" width="13.5" style="244" customWidth="1"/>
    <col min="4102" max="4352" width="8.875" style="244"/>
    <col min="4353" max="4353" width="29.75" style="244" customWidth="1"/>
    <col min="4354" max="4357" width="13.5" style="244" customWidth="1"/>
    <col min="4358" max="4608" width="8.875" style="244"/>
    <col min="4609" max="4609" width="29.75" style="244" customWidth="1"/>
    <col min="4610" max="4613" width="13.5" style="244" customWidth="1"/>
    <col min="4614" max="4864" width="8.875" style="244"/>
    <col min="4865" max="4865" width="29.75" style="244" customWidth="1"/>
    <col min="4866" max="4869" width="13.5" style="244" customWidth="1"/>
    <col min="4870" max="5120" width="8.875" style="244"/>
    <col min="5121" max="5121" width="29.75" style="244" customWidth="1"/>
    <col min="5122" max="5125" width="13.5" style="244" customWidth="1"/>
    <col min="5126" max="5376" width="8.875" style="244"/>
    <col min="5377" max="5377" width="29.75" style="244" customWidth="1"/>
    <col min="5378" max="5381" width="13.5" style="244" customWidth="1"/>
    <col min="5382" max="5632" width="8.875" style="244"/>
    <col min="5633" max="5633" width="29.75" style="244" customWidth="1"/>
    <col min="5634" max="5637" width="13.5" style="244" customWidth="1"/>
    <col min="5638" max="5888" width="8.875" style="244"/>
    <col min="5889" max="5889" width="29.75" style="244" customWidth="1"/>
    <col min="5890" max="5893" width="13.5" style="244" customWidth="1"/>
    <col min="5894" max="6144" width="8.875" style="244"/>
    <col min="6145" max="6145" width="29.75" style="244" customWidth="1"/>
    <col min="6146" max="6149" width="13.5" style="244" customWidth="1"/>
    <col min="6150" max="6400" width="8.875" style="244"/>
    <col min="6401" max="6401" width="29.75" style="244" customWidth="1"/>
    <col min="6402" max="6405" width="13.5" style="244" customWidth="1"/>
    <col min="6406" max="6656" width="8.875" style="244"/>
    <col min="6657" max="6657" width="29.75" style="244" customWidth="1"/>
    <col min="6658" max="6661" width="13.5" style="244" customWidth="1"/>
    <col min="6662" max="6912" width="8.875" style="244"/>
    <col min="6913" max="6913" width="29.75" style="244" customWidth="1"/>
    <col min="6914" max="6917" width="13.5" style="244" customWidth="1"/>
    <col min="6918" max="7168" width="8.875" style="244"/>
    <col min="7169" max="7169" width="29.75" style="244" customWidth="1"/>
    <col min="7170" max="7173" width="13.5" style="244" customWidth="1"/>
    <col min="7174" max="7424" width="8.875" style="244"/>
    <col min="7425" max="7425" width="29.75" style="244" customWidth="1"/>
    <col min="7426" max="7429" width="13.5" style="244" customWidth="1"/>
    <col min="7430" max="7680" width="8.875" style="244"/>
    <col min="7681" max="7681" width="29.75" style="244" customWidth="1"/>
    <col min="7682" max="7685" width="13.5" style="244" customWidth="1"/>
    <col min="7686" max="7936" width="8.875" style="244"/>
    <col min="7937" max="7937" width="29.75" style="244" customWidth="1"/>
    <col min="7938" max="7941" width="13.5" style="244" customWidth="1"/>
    <col min="7942" max="8192" width="8.875" style="244"/>
    <col min="8193" max="8193" width="29.75" style="244" customWidth="1"/>
    <col min="8194" max="8197" width="13.5" style="244" customWidth="1"/>
    <col min="8198" max="8448" width="8.875" style="244"/>
    <col min="8449" max="8449" width="29.75" style="244" customWidth="1"/>
    <col min="8450" max="8453" width="13.5" style="244" customWidth="1"/>
    <col min="8454" max="8704" width="8.875" style="244"/>
    <col min="8705" max="8705" width="29.75" style="244" customWidth="1"/>
    <col min="8706" max="8709" width="13.5" style="244" customWidth="1"/>
    <col min="8710" max="8960" width="8.875" style="244"/>
    <col min="8961" max="8961" width="29.75" style="244" customWidth="1"/>
    <col min="8962" max="8965" width="13.5" style="244" customWidth="1"/>
    <col min="8966" max="9216" width="8.875" style="244"/>
    <col min="9217" max="9217" width="29.75" style="244" customWidth="1"/>
    <col min="9218" max="9221" width="13.5" style="244" customWidth="1"/>
    <col min="9222" max="9472" width="8.875" style="244"/>
    <col min="9473" max="9473" width="29.75" style="244" customWidth="1"/>
    <col min="9474" max="9477" width="13.5" style="244" customWidth="1"/>
    <col min="9478" max="9728" width="8.875" style="244"/>
    <col min="9729" max="9729" width="29.75" style="244" customWidth="1"/>
    <col min="9730" max="9733" width="13.5" style="244" customWidth="1"/>
    <col min="9734" max="9984" width="8.875" style="244"/>
    <col min="9985" max="9985" width="29.75" style="244" customWidth="1"/>
    <col min="9986" max="9989" width="13.5" style="244" customWidth="1"/>
    <col min="9990" max="10240" width="8.875" style="244"/>
    <col min="10241" max="10241" width="29.75" style="244" customWidth="1"/>
    <col min="10242" max="10245" width="13.5" style="244" customWidth="1"/>
    <col min="10246" max="10496" width="8.875" style="244"/>
    <col min="10497" max="10497" width="29.75" style="244" customWidth="1"/>
    <col min="10498" max="10501" width="13.5" style="244" customWidth="1"/>
    <col min="10502" max="10752" width="8.875" style="244"/>
    <col min="10753" max="10753" width="29.75" style="244" customWidth="1"/>
    <col min="10754" max="10757" width="13.5" style="244" customWidth="1"/>
    <col min="10758" max="11008" width="8.875" style="244"/>
    <col min="11009" max="11009" width="29.75" style="244" customWidth="1"/>
    <col min="11010" max="11013" width="13.5" style="244" customWidth="1"/>
    <col min="11014" max="11264" width="8.875" style="244"/>
    <col min="11265" max="11265" width="29.75" style="244" customWidth="1"/>
    <col min="11266" max="11269" width="13.5" style="244" customWidth="1"/>
    <col min="11270" max="11520" width="8.875" style="244"/>
    <col min="11521" max="11521" width="29.75" style="244" customWidth="1"/>
    <col min="11522" max="11525" width="13.5" style="244" customWidth="1"/>
    <col min="11526" max="11776" width="8.875" style="244"/>
    <col min="11777" max="11777" width="29.75" style="244" customWidth="1"/>
    <col min="11778" max="11781" width="13.5" style="244" customWidth="1"/>
    <col min="11782" max="12032" width="8.875" style="244"/>
    <col min="12033" max="12033" width="29.75" style="244" customWidth="1"/>
    <col min="12034" max="12037" width="13.5" style="244" customWidth="1"/>
    <col min="12038" max="12288" width="8.875" style="244"/>
    <col min="12289" max="12289" width="29.75" style="244" customWidth="1"/>
    <col min="12290" max="12293" width="13.5" style="244" customWidth="1"/>
    <col min="12294" max="12544" width="8.875" style="244"/>
    <col min="12545" max="12545" width="29.75" style="244" customWidth="1"/>
    <col min="12546" max="12549" width="13.5" style="244" customWidth="1"/>
    <col min="12550" max="12800" width="8.875" style="244"/>
    <col min="12801" max="12801" width="29.75" style="244" customWidth="1"/>
    <col min="12802" max="12805" width="13.5" style="244" customWidth="1"/>
    <col min="12806" max="13056" width="8.875" style="244"/>
    <col min="13057" max="13057" width="29.75" style="244" customWidth="1"/>
    <col min="13058" max="13061" width="13.5" style="244" customWidth="1"/>
    <col min="13062" max="13312" width="8.875" style="244"/>
    <col min="13313" max="13313" width="29.75" style="244" customWidth="1"/>
    <col min="13314" max="13317" width="13.5" style="244" customWidth="1"/>
    <col min="13318" max="13568" width="8.875" style="244"/>
    <col min="13569" max="13569" width="29.75" style="244" customWidth="1"/>
    <col min="13570" max="13573" width="13.5" style="244" customWidth="1"/>
    <col min="13574" max="13824" width="8.875" style="244"/>
    <col min="13825" max="13825" width="29.75" style="244" customWidth="1"/>
    <col min="13826" max="13829" width="13.5" style="244" customWidth="1"/>
    <col min="13830" max="14080" width="8.875" style="244"/>
    <col min="14081" max="14081" width="29.75" style="244" customWidth="1"/>
    <col min="14082" max="14085" width="13.5" style="244" customWidth="1"/>
    <col min="14086" max="14336" width="8.875" style="244"/>
    <col min="14337" max="14337" width="29.75" style="244" customWidth="1"/>
    <col min="14338" max="14341" width="13.5" style="244" customWidth="1"/>
    <col min="14342" max="14592" width="8.875" style="244"/>
    <col min="14593" max="14593" width="29.75" style="244" customWidth="1"/>
    <col min="14594" max="14597" width="13.5" style="244" customWidth="1"/>
    <col min="14598" max="14848" width="8.875" style="244"/>
    <col min="14849" max="14849" width="29.75" style="244" customWidth="1"/>
    <col min="14850" max="14853" width="13.5" style="244" customWidth="1"/>
    <col min="14854" max="15104" width="8.875" style="244"/>
    <col min="15105" max="15105" width="29.75" style="244" customWidth="1"/>
    <col min="15106" max="15109" width="13.5" style="244" customWidth="1"/>
    <col min="15110" max="15360" width="8.875" style="244"/>
    <col min="15361" max="15361" width="29.75" style="244" customWidth="1"/>
    <col min="15362" max="15365" width="13.5" style="244" customWidth="1"/>
    <col min="15366" max="15616" width="8.875" style="244"/>
    <col min="15617" max="15617" width="29.75" style="244" customWidth="1"/>
    <col min="15618" max="15621" width="13.5" style="244" customWidth="1"/>
    <col min="15622" max="15872" width="8.875" style="244"/>
    <col min="15873" max="15873" width="29.75" style="244" customWidth="1"/>
    <col min="15874" max="15877" width="13.5" style="244" customWidth="1"/>
    <col min="15878" max="16128" width="8.875" style="244"/>
    <col min="16129" max="16129" width="29.75" style="244" customWidth="1"/>
    <col min="16130" max="16133" width="13.5" style="244" customWidth="1"/>
    <col min="16134" max="16384" width="8.875" style="244"/>
  </cols>
  <sheetData>
    <row r="1" spans="1:5" ht="14.25" customHeight="1">
      <c r="A1" s="2" t="s">
        <v>1</v>
      </c>
    </row>
    <row r="3" spans="1:5" ht="14.25" customHeight="1">
      <c r="A3" s="242" t="s">
        <v>358</v>
      </c>
    </row>
    <row r="4" spans="1:5" ht="14.25" customHeight="1">
      <c r="A4" s="264" t="s">
        <v>183</v>
      </c>
      <c r="C4" s="262"/>
      <c r="D4" s="262"/>
      <c r="E4" s="262" t="s">
        <v>359</v>
      </c>
    </row>
    <row r="5" spans="1:5" ht="14.25" customHeight="1">
      <c r="A5" s="265" t="s">
        <v>360</v>
      </c>
      <c r="B5" s="266" t="s">
        <v>361</v>
      </c>
      <c r="C5" s="266" t="s">
        <v>362</v>
      </c>
      <c r="D5" s="266" t="s">
        <v>363</v>
      </c>
      <c r="E5" s="265" t="s">
        <v>186</v>
      </c>
    </row>
    <row r="6" spans="1:5" ht="14.25" customHeight="1">
      <c r="A6" s="267" t="s">
        <v>364</v>
      </c>
      <c r="B6" s="268">
        <v>144258</v>
      </c>
      <c r="C6" s="268">
        <v>156994</v>
      </c>
      <c r="D6" s="268">
        <f>D7+D11+D15+D23</f>
        <v>157698</v>
      </c>
      <c r="E6" s="268">
        <f>E7+E11+E15+E23</f>
        <v>157099</v>
      </c>
    </row>
    <row r="7" spans="1:5" ht="14.25" customHeight="1">
      <c r="A7" s="269" t="s">
        <v>365</v>
      </c>
      <c r="B7" s="270">
        <f>+B8+B9+B10</f>
        <v>2467</v>
      </c>
      <c r="C7" s="270">
        <f>+C8+C9+C10</f>
        <v>2137</v>
      </c>
      <c r="D7" s="270">
        <v>1659</v>
      </c>
      <c r="E7" s="270">
        <v>1303</v>
      </c>
    </row>
    <row r="8" spans="1:5" ht="14.25" customHeight="1">
      <c r="A8" s="255" t="s">
        <v>366</v>
      </c>
      <c r="B8" s="270">
        <v>2441</v>
      </c>
      <c r="C8" s="270">
        <v>2114</v>
      </c>
      <c r="D8" s="270">
        <v>1655</v>
      </c>
      <c r="E8" s="270">
        <v>1300</v>
      </c>
    </row>
    <row r="9" spans="1:5" ht="14.25" customHeight="1">
      <c r="A9" s="255" t="s">
        <v>367</v>
      </c>
      <c r="B9" s="270">
        <v>5</v>
      </c>
      <c r="C9" s="270">
        <v>4</v>
      </c>
      <c r="D9" s="271" t="s">
        <v>178</v>
      </c>
      <c r="E9" s="270">
        <v>3</v>
      </c>
    </row>
    <row r="10" spans="1:5" ht="14.25" customHeight="1">
      <c r="A10" s="255" t="s">
        <v>368</v>
      </c>
      <c r="B10" s="270">
        <v>21</v>
      </c>
      <c r="C10" s="270">
        <v>19</v>
      </c>
      <c r="D10" s="270">
        <v>4</v>
      </c>
      <c r="E10" s="271" t="s">
        <v>178</v>
      </c>
    </row>
    <row r="11" spans="1:5" ht="14.25" customHeight="1">
      <c r="A11" s="269" t="s">
        <v>369</v>
      </c>
      <c r="B11" s="270">
        <f>+B12+B13+B14</f>
        <v>47890</v>
      </c>
      <c r="C11" s="270">
        <f>+C12+C13+C14</f>
        <v>48202</v>
      </c>
      <c r="D11" s="270">
        <f>+D12+D13+D14</f>
        <v>43258</v>
      </c>
      <c r="E11" s="270">
        <f>+E12+E13+E14</f>
        <v>38251</v>
      </c>
    </row>
    <row r="12" spans="1:5" ht="14.25" customHeight="1">
      <c r="A12" s="255" t="s">
        <v>370</v>
      </c>
      <c r="B12" s="270">
        <v>20</v>
      </c>
      <c r="C12" s="270">
        <v>24</v>
      </c>
      <c r="D12" s="270">
        <v>35</v>
      </c>
      <c r="E12" s="270">
        <v>12</v>
      </c>
    </row>
    <row r="13" spans="1:5" ht="14.25" customHeight="1">
      <c r="A13" s="255" t="s">
        <v>371</v>
      </c>
      <c r="B13" s="270">
        <v>12965</v>
      </c>
      <c r="C13" s="270">
        <v>15055</v>
      </c>
      <c r="D13" s="270">
        <v>14535</v>
      </c>
      <c r="E13" s="270">
        <v>13735</v>
      </c>
    </row>
    <row r="14" spans="1:5" ht="14.25" customHeight="1">
      <c r="A14" s="255" t="s">
        <v>372</v>
      </c>
      <c r="B14" s="270">
        <v>34905</v>
      </c>
      <c r="C14" s="270">
        <v>33123</v>
      </c>
      <c r="D14" s="270">
        <v>28688</v>
      </c>
      <c r="E14" s="270">
        <v>24504</v>
      </c>
    </row>
    <row r="15" spans="1:5" ht="14.25" customHeight="1">
      <c r="A15" s="269" t="s">
        <v>373</v>
      </c>
      <c r="B15" s="270">
        <f>+B16+B17+B18+B19+B20+B21+B22</f>
        <v>92519</v>
      </c>
      <c r="C15" s="270">
        <f>+C16+C17+C18+C19+C20+C21+C22</f>
        <v>104543</v>
      </c>
      <c r="D15" s="270">
        <f>+D16+D17+D18+D19+D20+D21+D22</f>
        <v>108533</v>
      </c>
      <c r="E15" s="270">
        <f>+E16+E17+E18+E19+E20+E21+E22</f>
        <v>111909</v>
      </c>
    </row>
    <row r="16" spans="1:5" ht="14.25" customHeight="1">
      <c r="A16" s="255" t="s">
        <v>374</v>
      </c>
      <c r="B16" s="270">
        <v>593</v>
      </c>
      <c r="C16" s="270">
        <v>737</v>
      </c>
      <c r="D16" s="270">
        <v>727</v>
      </c>
      <c r="E16" s="270">
        <v>471</v>
      </c>
    </row>
    <row r="17" spans="1:5" ht="14.25" customHeight="1">
      <c r="A17" s="255" t="s">
        <v>375</v>
      </c>
      <c r="B17" s="270">
        <v>9936</v>
      </c>
      <c r="C17" s="270">
        <v>11722</v>
      </c>
      <c r="D17" s="270">
        <v>12453</v>
      </c>
      <c r="E17" s="270">
        <v>17535</v>
      </c>
    </row>
    <row r="18" spans="1:5" ht="14.25" customHeight="1">
      <c r="A18" s="255" t="s">
        <v>376</v>
      </c>
      <c r="B18" s="270">
        <v>38383</v>
      </c>
      <c r="C18" s="270">
        <v>41613</v>
      </c>
      <c r="D18" s="270">
        <v>41433</v>
      </c>
      <c r="E18" s="270">
        <v>40410</v>
      </c>
    </row>
    <row r="19" spans="1:5" ht="14.25" customHeight="1">
      <c r="A19" s="255" t="s">
        <v>377</v>
      </c>
      <c r="B19" s="270">
        <v>7561</v>
      </c>
      <c r="C19" s="270">
        <v>7686</v>
      </c>
      <c r="D19" s="270">
        <v>6498</v>
      </c>
      <c r="E19" s="270">
        <v>5355</v>
      </c>
    </row>
    <row r="20" spans="1:5" ht="14.25" customHeight="1">
      <c r="A20" s="255" t="s">
        <v>378</v>
      </c>
      <c r="B20" s="270">
        <v>2332</v>
      </c>
      <c r="C20" s="270">
        <v>2468</v>
      </c>
      <c r="D20" s="270">
        <v>2890</v>
      </c>
      <c r="E20" s="270">
        <v>3046</v>
      </c>
    </row>
    <row r="21" spans="1:5" ht="14.25" customHeight="1">
      <c r="A21" s="255" t="s">
        <v>379</v>
      </c>
      <c r="B21" s="270">
        <v>29870</v>
      </c>
      <c r="C21" s="270">
        <v>36076</v>
      </c>
      <c r="D21" s="270">
        <v>40196</v>
      </c>
      <c r="E21" s="270">
        <v>40910</v>
      </c>
    </row>
    <row r="22" spans="1:5" ht="14.25" customHeight="1">
      <c r="A22" s="255" t="s">
        <v>380</v>
      </c>
      <c r="B22" s="270">
        <v>3844</v>
      </c>
      <c r="C22" s="270">
        <v>4241</v>
      </c>
      <c r="D22" s="270">
        <v>4336</v>
      </c>
      <c r="E22" s="270">
        <v>4182</v>
      </c>
    </row>
    <row r="23" spans="1:5" ht="14.25" customHeight="1">
      <c r="A23" s="272" t="s">
        <v>381</v>
      </c>
      <c r="B23" s="240">
        <v>1382</v>
      </c>
      <c r="C23" s="240">
        <v>2112</v>
      </c>
      <c r="D23" s="240">
        <v>4248</v>
      </c>
      <c r="E23" s="240">
        <v>5636</v>
      </c>
    </row>
    <row r="24" spans="1:5" ht="14.25" customHeight="1">
      <c r="B24" s="135"/>
      <c r="C24" s="135"/>
      <c r="D24" s="135"/>
      <c r="E24" s="135"/>
    </row>
    <row r="25" spans="1:5" ht="14.25" customHeight="1">
      <c r="B25" s="135"/>
      <c r="C25" s="135"/>
    </row>
    <row r="26" spans="1:5" ht="14.25" customHeight="1">
      <c r="B26" s="135"/>
      <c r="C26" s="135"/>
      <c r="D26" s="135"/>
    </row>
    <row r="27" spans="1:5" ht="14.25" customHeight="1">
      <c r="B27" s="135"/>
      <c r="C27" s="135"/>
      <c r="D27" s="135"/>
    </row>
    <row r="28" spans="1:5" ht="14.25" customHeight="1">
      <c r="B28" s="159"/>
      <c r="C28" s="159"/>
      <c r="D28" s="159"/>
    </row>
  </sheetData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="110" workbookViewId="0"/>
  </sheetViews>
  <sheetFormatPr defaultColWidth="9.875" defaultRowHeight="14.25" customHeight="1"/>
  <cols>
    <col min="1" max="8" width="10.875" style="314" customWidth="1"/>
    <col min="9" max="256" width="9.875" style="314"/>
    <col min="257" max="264" width="10.875" style="314" customWidth="1"/>
    <col min="265" max="512" width="9.875" style="314"/>
    <col min="513" max="520" width="10.875" style="314" customWidth="1"/>
    <col min="521" max="768" width="9.875" style="314"/>
    <col min="769" max="776" width="10.875" style="314" customWidth="1"/>
    <col min="777" max="1024" width="9.875" style="314"/>
    <col min="1025" max="1032" width="10.875" style="314" customWidth="1"/>
    <col min="1033" max="1280" width="9.875" style="314"/>
    <col min="1281" max="1288" width="10.875" style="314" customWidth="1"/>
    <col min="1289" max="1536" width="9.875" style="314"/>
    <col min="1537" max="1544" width="10.875" style="314" customWidth="1"/>
    <col min="1545" max="1792" width="9.875" style="314"/>
    <col min="1793" max="1800" width="10.875" style="314" customWidth="1"/>
    <col min="1801" max="2048" width="9.875" style="314"/>
    <col min="2049" max="2056" width="10.875" style="314" customWidth="1"/>
    <col min="2057" max="2304" width="9.875" style="314"/>
    <col min="2305" max="2312" width="10.875" style="314" customWidth="1"/>
    <col min="2313" max="2560" width="9.875" style="314"/>
    <col min="2561" max="2568" width="10.875" style="314" customWidth="1"/>
    <col min="2569" max="2816" width="9.875" style="314"/>
    <col min="2817" max="2824" width="10.875" style="314" customWidth="1"/>
    <col min="2825" max="3072" width="9.875" style="314"/>
    <col min="3073" max="3080" width="10.875" style="314" customWidth="1"/>
    <col min="3081" max="3328" width="9.875" style="314"/>
    <col min="3329" max="3336" width="10.875" style="314" customWidth="1"/>
    <col min="3337" max="3584" width="9.875" style="314"/>
    <col min="3585" max="3592" width="10.875" style="314" customWidth="1"/>
    <col min="3593" max="3840" width="9.875" style="314"/>
    <col min="3841" max="3848" width="10.875" style="314" customWidth="1"/>
    <col min="3849" max="4096" width="9.875" style="314"/>
    <col min="4097" max="4104" width="10.875" style="314" customWidth="1"/>
    <col min="4105" max="4352" width="9.875" style="314"/>
    <col min="4353" max="4360" width="10.875" style="314" customWidth="1"/>
    <col min="4361" max="4608" width="9.875" style="314"/>
    <col min="4609" max="4616" width="10.875" style="314" customWidth="1"/>
    <col min="4617" max="4864" width="9.875" style="314"/>
    <col min="4865" max="4872" width="10.875" style="314" customWidth="1"/>
    <col min="4873" max="5120" width="9.875" style="314"/>
    <col min="5121" max="5128" width="10.875" style="314" customWidth="1"/>
    <col min="5129" max="5376" width="9.875" style="314"/>
    <col min="5377" max="5384" width="10.875" style="314" customWidth="1"/>
    <col min="5385" max="5632" width="9.875" style="314"/>
    <col min="5633" max="5640" width="10.875" style="314" customWidth="1"/>
    <col min="5641" max="5888" width="9.875" style="314"/>
    <col min="5889" max="5896" width="10.875" style="314" customWidth="1"/>
    <col min="5897" max="6144" width="9.875" style="314"/>
    <col min="6145" max="6152" width="10.875" style="314" customWidth="1"/>
    <col min="6153" max="6400" width="9.875" style="314"/>
    <col min="6401" max="6408" width="10.875" style="314" customWidth="1"/>
    <col min="6409" max="6656" width="9.875" style="314"/>
    <col min="6657" max="6664" width="10.875" style="314" customWidth="1"/>
    <col min="6665" max="6912" width="9.875" style="314"/>
    <col min="6913" max="6920" width="10.875" style="314" customWidth="1"/>
    <col min="6921" max="7168" width="9.875" style="314"/>
    <col min="7169" max="7176" width="10.875" style="314" customWidth="1"/>
    <col min="7177" max="7424" width="9.875" style="314"/>
    <col min="7425" max="7432" width="10.875" style="314" customWidth="1"/>
    <col min="7433" max="7680" width="9.875" style="314"/>
    <col min="7681" max="7688" width="10.875" style="314" customWidth="1"/>
    <col min="7689" max="7936" width="9.875" style="314"/>
    <col min="7937" max="7944" width="10.875" style="314" customWidth="1"/>
    <col min="7945" max="8192" width="9.875" style="314"/>
    <col min="8193" max="8200" width="10.875" style="314" customWidth="1"/>
    <col min="8201" max="8448" width="9.875" style="314"/>
    <col min="8449" max="8456" width="10.875" style="314" customWidth="1"/>
    <col min="8457" max="8704" width="9.875" style="314"/>
    <col min="8705" max="8712" width="10.875" style="314" customWidth="1"/>
    <col min="8713" max="8960" width="9.875" style="314"/>
    <col min="8961" max="8968" width="10.875" style="314" customWidth="1"/>
    <col min="8969" max="9216" width="9.875" style="314"/>
    <col min="9217" max="9224" width="10.875" style="314" customWidth="1"/>
    <col min="9225" max="9472" width="9.875" style="314"/>
    <col min="9473" max="9480" width="10.875" style="314" customWidth="1"/>
    <col min="9481" max="9728" width="9.875" style="314"/>
    <col min="9729" max="9736" width="10.875" style="314" customWidth="1"/>
    <col min="9737" max="9984" width="9.875" style="314"/>
    <col min="9985" max="9992" width="10.875" style="314" customWidth="1"/>
    <col min="9993" max="10240" width="9.875" style="314"/>
    <col min="10241" max="10248" width="10.875" style="314" customWidth="1"/>
    <col min="10249" max="10496" width="9.875" style="314"/>
    <col min="10497" max="10504" width="10.875" style="314" customWidth="1"/>
    <col min="10505" max="10752" width="9.875" style="314"/>
    <col min="10753" max="10760" width="10.875" style="314" customWidth="1"/>
    <col min="10761" max="11008" width="9.875" style="314"/>
    <col min="11009" max="11016" width="10.875" style="314" customWidth="1"/>
    <col min="11017" max="11264" width="9.875" style="314"/>
    <col min="11265" max="11272" width="10.875" style="314" customWidth="1"/>
    <col min="11273" max="11520" width="9.875" style="314"/>
    <col min="11521" max="11528" width="10.875" style="314" customWidth="1"/>
    <col min="11529" max="11776" width="9.875" style="314"/>
    <col min="11777" max="11784" width="10.875" style="314" customWidth="1"/>
    <col min="11785" max="12032" width="9.875" style="314"/>
    <col min="12033" max="12040" width="10.875" style="314" customWidth="1"/>
    <col min="12041" max="12288" width="9.875" style="314"/>
    <col min="12289" max="12296" width="10.875" style="314" customWidth="1"/>
    <col min="12297" max="12544" width="9.875" style="314"/>
    <col min="12545" max="12552" width="10.875" style="314" customWidth="1"/>
    <col min="12553" max="12800" width="9.875" style="314"/>
    <col min="12801" max="12808" width="10.875" style="314" customWidth="1"/>
    <col min="12809" max="13056" width="9.875" style="314"/>
    <col min="13057" max="13064" width="10.875" style="314" customWidth="1"/>
    <col min="13065" max="13312" width="9.875" style="314"/>
    <col min="13313" max="13320" width="10.875" style="314" customWidth="1"/>
    <col min="13321" max="13568" width="9.875" style="314"/>
    <col min="13569" max="13576" width="10.875" style="314" customWidth="1"/>
    <col min="13577" max="13824" width="9.875" style="314"/>
    <col min="13825" max="13832" width="10.875" style="314" customWidth="1"/>
    <col min="13833" max="14080" width="9.875" style="314"/>
    <col min="14081" max="14088" width="10.875" style="314" customWidth="1"/>
    <col min="14089" max="14336" width="9.875" style="314"/>
    <col min="14337" max="14344" width="10.875" style="314" customWidth="1"/>
    <col min="14345" max="14592" width="9.875" style="314"/>
    <col min="14593" max="14600" width="10.875" style="314" customWidth="1"/>
    <col min="14601" max="14848" width="9.875" style="314"/>
    <col min="14849" max="14856" width="10.875" style="314" customWidth="1"/>
    <col min="14857" max="15104" width="9.875" style="314"/>
    <col min="15105" max="15112" width="10.875" style="314" customWidth="1"/>
    <col min="15113" max="15360" width="9.875" style="314"/>
    <col min="15361" max="15368" width="10.875" style="314" customWidth="1"/>
    <col min="15369" max="15616" width="9.875" style="314"/>
    <col min="15617" max="15624" width="10.875" style="314" customWidth="1"/>
    <col min="15625" max="15872" width="9.875" style="314"/>
    <col min="15873" max="15880" width="10.875" style="314" customWidth="1"/>
    <col min="15881" max="16128" width="9.875" style="314"/>
    <col min="16129" max="16136" width="10.875" style="314" customWidth="1"/>
    <col min="16137" max="16384" width="9.875" style="314"/>
  </cols>
  <sheetData>
    <row r="1" spans="1:8" ht="14.25" customHeight="1">
      <c r="A1" s="562" t="s">
        <v>1</v>
      </c>
    </row>
    <row r="3" spans="1:8" s="317" customFormat="1" ht="14.25" customHeight="1">
      <c r="A3" s="315" t="s">
        <v>435</v>
      </c>
      <c r="B3" s="316"/>
    </row>
    <row r="4" spans="1:8" s="318" customFormat="1" ht="14.25" customHeight="1">
      <c r="A4" s="569">
        <v>40634</v>
      </c>
      <c r="B4" s="570"/>
      <c r="H4" s="319"/>
    </row>
    <row r="5" spans="1:8" s="325" customFormat="1" ht="14.25" customHeight="1">
      <c r="A5" s="571" t="s">
        <v>436</v>
      </c>
      <c r="B5" s="573" t="s">
        <v>396</v>
      </c>
      <c r="C5" s="320" t="s">
        <v>397</v>
      </c>
      <c r="D5" s="321"/>
      <c r="E5" s="322"/>
      <c r="F5" s="323" t="s">
        <v>163</v>
      </c>
      <c r="G5" s="323" t="s">
        <v>400</v>
      </c>
      <c r="H5" s="324" t="s">
        <v>401</v>
      </c>
    </row>
    <row r="6" spans="1:8" s="325" customFormat="1" ht="14.25" customHeight="1">
      <c r="A6" s="572"/>
      <c r="B6" s="574"/>
      <c r="C6" s="326" t="s">
        <v>403</v>
      </c>
      <c r="D6" s="326" t="s">
        <v>404</v>
      </c>
      <c r="E6" s="326" t="s">
        <v>405</v>
      </c>
      <c r="F6" s="327" t="s">
        <v>437</v>
      </c>
      <c r="G6" s="327" t="s">
        <v>438</v>
      </c>
      <c r="H6" s="328" t="s">
        <v>410</v>
      </c>
    </row>
    <row r="7" spans="1:8" s="325" customFormat="1" ht="14.25" customHeight="1">
      <c r="A7" s="329" t="s">
        <v>439</v>
      </c>
      <c r="B7" s="330">
        <f>SUM(B9:B21)</f>
        <v>137789</v>
      </c>
      <c r="C7" s="330">
        <f>SUM(C9:C21)</f>
        <v>328749</v>
      </c>
      <c r="D7" s="330">
        <f>SUM(D9:D21)</f>
        <v>164521</v>
      </c>
      <c r="E7" s="330">
        <f>SUM(E9:E21)</f>
        <v>164228</v>
      </c>
      <c r="F7" s="331">
        <v>60.31</v>
      </c>
      <c r="G7" s="330">
        <f>C7/F7</f>
        <v>5450.9865693914771</v>
      </c>
      <c r="H7" s="331">
        <f>C7/B7</f>
        <v>2.3858871172589975</v>
      </c>
    </row>
    <row r="8" spans="1:8" s="325" customFormat="1" ht="3" customHeight="1">
      <c r="A8" s="332"/>
      <c r="B8" s="333"/>
      <c r="C8" s="334"/>
      <c r="D8" s="334"/>
      <c r="E8" s="334"/>
      <c r="F8" s="335"/>
      <c r="G8" s="335"/>
      <c r="H8" s="335"/>
    </row>
    <row r="9" spans="1:8" s="341" customFormat="1" ht="14.25" customHeight="1">
      <c r="A9" s="336" t="s">
        <v>440</v>
      </c>
      <c r="B9" s="337">
        <v>15861</v>
      </c>
      <c r="C9" s="338">
        <f t="shared" ref="C9:C21" si="0">D9+E9</f>
        <v>40016</v>
      </c>
      <c r="D9" s="338">
        <v>19814</v>
      </c>
      <c r="E9" s="338">
        <v>20202</v>
      </c>
      <c r="F9" s="339">
        <v>5.65</v>
      </c>
      <c r="G9" s="338">
        <f t="shared" ref="G9:G21" si="1">C9/F9</f>
        <v>7082.4778761061943</v>
      </c>
      <c r="H9" s="340">
        <f t="shared" ref="H9:H21" si="2">C9/B9</f>
        <v>2.5229178488115505</v>
      </c>
    </row>
    <row r="10" spans="1:8" s="341" customFormat="1" ht="14.25" customHeight="1">
      <c r="A10" s="336" t="s">
        <v>441</v>
      </c>
      <c r="B10" s="337">
        <v>6167</v>
      </c>
      <c r="C10" s="338">
        <f t="shared" si="0"/>
        <v>15348</v>
      </c>
      <c r="D10" s="338">
        <v>7631</v>
      </c>
      <c r="E10" s="338">
        <v>7717</v>
      </c>
      <c r="F10" s="339">
        <v>5.19</v>
      </c>
      <c r="G10" s="338">
        <f t="shared" si="1"/>
        <v>2957.2254335260113</v>
      </c>
      <c r="H10" s="340">
        <f t="shared" si="2"/>
        <v>2.4887303389005999</v>
      </c>
    </row>
    <row r="11" spans="1:8" s="341" customFormat="1" ht="14.25" customHeight="1">
      <c r="A11" s="336" t="s">
        <v>442</v>
      </c>
      <c r="B11" s="337">
        <v>12962</v>
      </c>
      <c r="C11" s="338">
        <f t="shared" si="0"/>
        <v>32701</v>
      </c>
      <c r="D11" s="338">
        <v>16352</v>
      </c>
      <c r="E11" s="338">
        <v>16349</v>
      </c>
      <c r="F11" s="339">
        <v>8.8800000000000008</v>
      </c>
      <c r="G11" s="338">
        <f t="shared" si="1"/>
        <v>3682.5450450450448</v>
      </c>
      <c r="H11" s="340">
        <f t="shared" si="2"/>
        <v>2.5228359821015274</v>
      </c>
    </row>
    <row r="12" spans="1:8" s="341" customFormat="1" ht="14.25" customHeight="1">
      <c r="A12" s="336" t="s">
        <v>443</v>
      </c>
      <c r="B12" s="337">
        <v>21274</v>
      </c>
      <c r="C12" s="338">
        <f t="shared" si="0"/>
        <v>50898</v>
      </c>
      <c r="D12" s="338">
        <v>25349</v>
      </c>
      <c r="E12" s="338">
        <v>25549</v>
      </c>
      <c r="F12" s="339">
        <v>6.53</v>
      </c>
      <c r="G12" s="338">
        <f t="shared" si="1"/>
        <v>7794.4869831546703</v>
      </c>
      <c r="H12" s="340">
        <f t="shared" si="2"/>
        <v>2.3924978847419385</v>
      </c>
    </row>
    <row r="13" spans="1:8" s="341" customFormat="1" ht="14.25" customHeight="1">
      <c r="A13" s="336" t="s">
        <v>444</v>
      </c>
      <c r="B13" s="337">
        <v>5050</v>
      </c>
      <c r="C13" s="338">
        <f t="shared" si="0"/>
        <v>12520</v>
      </c>
      <c r="D13" s="338">
        <v>6324</v>
      </c>
      <c r="E13" s="338">
        <v>6196</v>
      </c>
      <c r="F13" s="339">
        <v>7.14</v>
      </c>
      <c r="G13" s="338">
        <f t="shared" si="1"/>
        <v>1753.5014005602241</v>
      </c>
      <c r="H13" s="340">
        <f t="shared" si="2"/>
        <v>2.4792079207920792</v>
      </c>
    </row>
    <row r="14" spans="1:8" s="341" customFormat="1" ht="14.25" customHeight="1">
      <c r="A14" s="336" t="s">
        <v>445</v>
      </c>
      <c r="B14" s="337">
        <v>12948</v>
      </c>
      <c r="C14" s="338">
        <f t="shared" si="0"/>
        <v>31858</v>
      </c>
      <c r="D14" s="338">
        <v>16115</v>
      </c>
      <c r="E14" s="338">
        <v>15743</v>
      </c>
      <c r="F14" s="339">
        <v>7.07</v>
      </c>
      <c r="G14" s="338">
        <f t="shared" si="1"/>
        <v>4506.0820367751057</v>
      </c>
      <c r="H14" s="340">
        <f t="shared" si="2"/>
        <v>2.4604572134692617</v>
      </c>
    </row>
    <row r="15" spans="1:8" s="341" customFormat="1" ht="14.25" customHeight="1">
      <c r="A15" s="336" t="s">
        <v>446</v>
      </c>
      <c r="B15" s="337">
        <v>19522</v>
      </c>
      <c r="C15" s="338">
        <f t="shared" si="0"/>
        <v>44188</v>
      </c>
      <c r="D15" s="338">
        <v>22229</v>
      </c>
      <c r="E15" s="338">
        <v>21959</v>
      </c>
      <c r="F15" s="339">
        <v>3.6</v>
      </c>
      <c r="G15" s="338">
        <f t="shared" si="1"/>
        <v>12274.444444444443</v>
      </c>
      <c r="H15" s="340">
        <f t="shared" si="2"/>
        <v>2.2634975924597889</v>
      </c>
    </row>
    <row r="16" spans="1:8" s="341" customFormat="1" ht="14.25" customHeight="1">
      <c r="A16" s="336" t="s">
        <v>447</v>
      </c>
      <c r="B16" s="337">
        <v>3171</v>
      </c>
      <c r="C16" s="338">
        <f t="shared" si="0"/>
        <v>8154</v>
      </c>
      <c r="D16" s="338">
        <v>4072</v>
      </c>
      <c r="E16" s="338">
        <v>4082</v>
      </c>
      <c r="F16" s="342">
        <v>2.17</v>
      </c>
      <c r="G16" s="338">
        <f t="shared" si="1"/>
        <v>3757.603686635945</v>
      </c>
      <c r="H16" s="340">
        <f t="shared" si="2"/>
        <v>2.5714285714285716</v>
      </c>
    </row>
    <row r="17" spans="1:8" s="341" customFormat="1" ht="14.25" customHeight="1">
      <c r="A17" s="336" t="s">
        <v>448</v>
      </c>
      <c r="B17" s="337">
        <v>8230</v>
      </c>
      <c r="C17" s="338">
        <f t="shared" si="0"/>
        <v>20773</v>
      </c>
      <c r="D17" s="338">
        <v>10429</v>
      </c>
      <c r="E17" s="338">
        <v>10344</v>
      </c>
      <c r="F17" s="339">
        <v>7.5</v>
      </c>
      <c r="G17" s="338">
        <f t="shared" si="1"/>
        <v>2769.7333333333331</v>
      </c>
      <c r="H17" s="340">
        <f t="shared" si="2"/>
        <v>2.5240583232077762</v>
      </c>
    </row>
    <row r="18" spans="1:8" s="341" customFormat="1" ht="14.25" customHeight="1">
      <c r="A18" s="336" t="s">
        <v>449</v>
      </c>
      <c r="B18" s="337">
        <v>9086</v>
      </c>
      <c r="C18" s="338">
        <f t="shared" si="0"/>
        <v>22197</v>
      </c>
      <c r="D18" s="338">
        <v>10905</v>
      </c>
      <c r="E18" s="338">
        <v>11292</v>
      </c>
      <c r="F18" s="339">
        <v>1.93</v>
      </c>
      <c r="G18" s="338">
        <f t="shared" si="1"/>
        <v>11501.036269430053</v>
      </c>
      <c r="H18" s="340">
        <f t="shared" si="2"/>
        <v>2.4429892141756548</v>
      </c>
    </row>
    <row r="19" spans="1:8" s="341" customFormat="1" ht="14.25" customHeight="1">
      <c r="A19" s="336" t="s">
        <v>450</v>
      </c>
      <c r="B19" s="337">
        <v>4261</v>
      </c>
      <c r="C19" s="338">
        <f t="shared" si="0"/>
        <v>8426</v>
      </c>
      <c r="D19" s="338">
        <v>4392</v>
      </c>
      <c r="E19" s="338">
        <v>4034</v>
      </c>
      <c r="F19" s="339">
        <v>0.84</v>
      </c>
      <c r="G19" s="338">
        <f t="shared" si="1"/>
        <v>10030.952380952382</v>
      </c>
      <c r="H19" s="340">
        <f t="shared" si="2"/>
        <v>1.9774700774466087</v>
      </c>
    </row>
    <row r="20" spans="1:8" s="341" customFormat="1" ht="14.25" customHeight="1">
      <c r="A20" s="336" t="s">
        <v>451</v>
      </c>
      <c r="B20" s="337">
        <v>6842</v>
      </c>
      <c r="C20" s="338">
        <f t="shared" si="0"/>
        <v>14673</v>
      </c>
      <c r="D20" s="338">
        <v>7395</v>
      </c>
      <c r="E20" s="338">
        <v>7278</v>
      </c>
      <c r="F20" s="339">
        <v>1.71</v>
      </c>
      <c r="G20" s="338">
        <f t="shared" si="1"/>
        <v>8580.7017543859656</v>
      </c>
      <c r="H20" s="340">
        <f t="shared" si="2"/>
        <v>2.1445483776673488</v>
      </c>
    </row>
    <row r="21" spans="1:8" s="341" customFormat="1" ht="14.25" customHeight="1">
      <c r="A21" s="343" t="s">
        <v>452</v>
      </c>
      <c r="B21" s="344">
        <v>12415</v>
      </c>
      <c r="C21" s="345">
        <f t="shared" si="0"/>
        <v>26997</v>
      </c>
      <c r="D21" s="345">
        <v>13514</v>
      </c>
      <c r="E21" s="345">
        <v>13483</v>
      </c>
      <c r="F21" s="346">
        <v>2.1</v>
      </c>
      <c r="G21" s="345">
        <f t="shared" si="1"/>
        <v>12855.714285714284</v>
      </c>
      <c r="H21" s="347">
        <f t="shared" si="2"/>
        <v>2.1745469190495368</v>
      </c>
    </row>
    <row r="22" spans="1:8" s="341" customFormat="1" ht="14.25" customHeight="1">
      <c r="B22" s="348"/>
      <c r="H22" s="349" t="s">
        <v>453</v>
      </c>
    </row>
    <row r="23" spans="1:8" s="341" customFormat="1" ht="14.25" customHeight="1"/>
    <row r="24" spans="1:8" s="341" customFormat="1" ht="14.25" customHeight="1"/>
    <row r="25" spans="1:8" s="341" customFormat="1" ht="14.25" customHeight="1"/>
    <row r="26" spans="1:8" s="341" customFormat="1" ht="14.25" customHeight="1"/>
    <row r="27" spans="1:8" s="341" customFormat="1" ht="14.25" customHeight="1"/>
    <row r="28" spans="1:8" s="341" customFormat="1" ht="14.25" customHeight="1"/>
    <row r="29" spans="1:8" s="341" customFormat="1" ht="14.25" customHeight="1"/>
    <row r="30" spans="1:8" s="341" customFormat="1" ht="14.25" customHeight="1"/>
    <row r="31" spans="1:8" s="341" customFormat="1" ht="14.25" customHeight="1"/>
    <row r="32" spans="1:8" s="341" customFormat="1" ht="14.25" customHeight="1"/>
    <row r="33" s="341" customFormat="1" ht="14.25" customHeight="1"/>
    <row r="34" s="341" customFormat="1" ht="14.25" customHeight="1"/>
    <row r="35" s="341" customFormat="1" ht="14.25" customHeight="1"/>
    <row r="36" s="341" customFormat="1" ht="14.25" customHeight="1"/>
    <row r="37" s="341" customFormat="1" ht="14.25" customHeight="1"/>
    <row r="38" s="341" customFormat="1" ht="14.25" customHeight="1"/>
    <row r="39" s="341" customFormat="1" ht="14.25" customHeight="1"/>
  </sheetData>
  <mergeCells count="3">
    <mergeCell ref="A4:B4"/>
    <mergeCell ref="A5:A6"/>
    <mergeCell ref="B5:B6"/>
  </mergeCells>
  <phoneticPr fontId="1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="110" workbookViewId="0"/>
  </sheetViews>
  <sheetFormatPr defaultColWidth="12.875" defaultRowHeight="15" customHeight="1"/>
  <cols>
    <col min="1" max="6" width="14.375" style="351" customWidth="1"/>
    <col min="7" max="256" width="12.875" style="351"/>
    <col min="257" max="262" width="14.375" style="351" customWidth="1"/>
    <col min="263" max="512" width="12.875" style="351"/>
    <col min="513" max="518" width="14.375" style="351" customWidth="1"/>
    <col min="519" max="768" width="12.875" style="351"/>
    <col min="769" max="774" width="14.375" style="351" customWidth="1"/>
    <col min="775" max="1024" width="12.875" style="351"/>
    <col min="1025" max="1030" width="14.375" style="351" customWidth="1"/>
    <col min="1031" max="1280" width="12.875" style="351"/>
    <col min="1281" max="1286" width="14.375" style="351" customWidth="1"/>
    <col min="1287" max="1536" width="12.875" style="351"/>
    <col min="1537" max="1542" width="14.375" style="351" customWidth="1"/>
    <col min="1543" max="1792" width="12.875" style="351"/>
    <col min="1793" max="1798" width="14.375" style="351" customWidth="1"/>
    <col min="1799" max="2048" width="12.875" style="351"/>
    <col min="2049" max="2054" width="14.375" style="351" customWidth="1"/>
    <col min="2055" max="2304" width="12.875" style="351"/>
    <col min="2305" max="2310" width="14.375" style="351" customWidth="1"/>
    <col min="2311" max="2560" width="12.875" style="351"/>
    <col min="2561" max="2566" width="14.375" style="351" customWidth="1"/>
    <col min="2567" max="2816" width="12.875" style="351"/>
    <col min="2817" max="2822" width="14.375" style="351" customWidth="1"/>
    <col min="2823" max="3072" width="12.875" style="351"/>
    <col min="3073" max="3078" width="14.375" style="351" customWidth="1"/>
    <col min="3079" max="3328" width="12.875" style="351"/>
    <col min="3329" max="3334" width="14.375" style="351" customWidth="1"/>
    <col min="3335" max="3584" width="12.875" style="351"/>
    <col min="3585" max="3590" width="14.375" style="351" customWidth="1"/>
    <col min="3591" max="3840" width="12.875" style="351"/>
    <col min="3841" max="3846" width="14.375" style="351" customWidth="1"/>
    <col min="3847" max="4096" width="12.875" style="351"/>
    <col min="4097" max="4102" width="14.375" style="351" customWidth="1"/>
    <col min="4103" max="4352" width="12.875" style="351"/>
    <col min="4353" max="4358" width="14.375" style="351" customWidth="1"/>
    <col min="4359" max="4608" width="12.875" style="351"/>
    <col min="4609" max="4614" width="14.375" style="351" customWidth="1"/>
    <col min="4615" max="4864" width="12.875" style="351"/>
    <col min="4865" max="4870" width="14.375" style="351" customWidth="1"/>
    <col min="4871" max="5120" width="12.875" style="351"/>
    <col min="5121" max="5126" width="14.375" style="351" customWidth="1"/>
    <col min="5127" max="5376" width="12.875" style="351"/>
    <col min="5377" max="5382" width="14.375" style="351" customWidth="1"/>
    <col min="5383" max="5632" width="12.875" style="351"/>
    <col min="5633" max="5638" width="14.375" style="351" customWidth="1"/>
    <col min="5639" max="5888" width="12.875" style="351"/>
    <col min="5889" max="5894" width="14.375" style="351" customWidth="1"/>
    <col min="5895" max="6144" width="12.875" style="351"/>
    <col min="6145" max="6150" width="14.375" style="351" customWidth="1"/>
    <col min="6151" max="6400" width="12.875" style="351"/>
    <col min="6401" max="6406" width="14.375" style="351" customWidth="1"/>
    <col min="6407" max="6656" width="12.875" style="351"/>
    <col min="6657" max="6662" width="14.375" style="351" customWidth="1"/>
    <col min="6663" max="6912" width="12.875" style="351"/>
    <col min="6913" max="6918" width="14.375" style="351" customWidth="1"/>
    <col min="6919" max="7168" width="12.875" style="351"/>
    <col min="7169" max="7174" width="14.375" style="351" customWidth="1"/>
    <col min="7175" max="7424" width="12.875" style="351"/>
    <col min="7425" max="7430" width="14.375" style="351" customWidth="1"/>
    <col min="7431" max="7680" width="12.875" style="351"/>
    <col min="7681" max="7686" width="14.375" style="351" customWidth="1"/>
    <col min="7687" max="7936" width="12.875" style="351"/>
    <col min="7937" max="7942" width="14.375" style="351" customWidth="1"/>
    <col min="7943" max="8192" width="12.875" style="351"/>
    <col min="8193" max="8198" width="14.375" style="351" customWidth="1"/>
    <col min="8199" max="8448" width="12.875" style="351"/>
    <col min="8449" max="8454" width="14.375" style="351" customWidth="1"/>
    <col min="8455" max="8704" width="12.875" style="351"/>
    <col min="8705" max="8710" width="14.375" style="351" customWidth="1"/>
    <col min="8711" max="8960" width="12.875" style="351"/>
    <col min="8961" max="8966" width="14.375" style="351" customWidth="1"/>
    <col min="8967" max="9216" width="12.875" style="351"/>
    <col min="9217" max="9222" width="14.375" style="351" customWidth="1"/>
    <col min="9223" max="9472" width="12.875" style="351"/>
    <col min="9473" max="9478" width="14.375" style="351" customWidth="1"/>
    <col min="9479" max="9728" width="12.875" style="351"/>
    <col min="9729" max="9734" width="14.375" style="351" customWidth="1"/>
    <col min="9735" max="9984" width="12.875" style="351"/>
    <col min="9985" max="9990" width="14.375" style="351" customWidth="1"/>
    <col min="9991" max="10240" width="12.875" style="351"/>
    <col min="10241" max="10246" width="14.375" style="351" customWidth="1"/>
    <col min="10247" max="10496" width="12.875" style="351"/>
    <col min="10497" max="10502" width="14.375" style="351" customWidth="1"/>
    <col min="10503" max="10752" width="12.875" style="351"/>
    <col min="10753" max="10758" width="14.375" style="351" customWidth="1"/>
    <col min="10759" max="11008" width="12.875" style="351"/>
    <col min="11009" max="11014" width="14.375" style="351" customWidth="1"/>
    <col min="11015" max="11264" width="12.875" style="351"/>
    <col min="11265" max="11270" width="14.375" style="351" customWidth="1"/>
    <col min="11271" max="11520" width="12.875" style="351"/>
    <col min="11521" max="11526" width="14.375" style="351" customWidth="1"/>
    <col min="11527" max="11776" width="12.875" style="351"/>
    <col min="11777" max="11782" width="14.375" style="351" customWidth="1"/>
    <col min="11783" max="12032" width="12.875" style="351"/>
    <col min="12033" max="12038" width="14.375" style="351" customWidth="1"/>
    <col min="12039" max="12288" width="12.875" style="351"/>
    <col min="12289" max="12294" width="14.375" style="351" customWidth="1"/>
    <col min="12295" max="12544" width="12.875" style="351"/>
    <col min="12545" max="12550" width="14.375" style="351" customWidth="1"/>
    <col min="12551" max="12800" width="12.875" style="351"/>
    <col min="12801" max="12806" width="14.375" style="351" customWidth="1"/>
    <col min="12807" max="13056" width="12.875" style="351"/>
    <col min="13057" max="13062" width="14.375" style="351" customWidth="1"/>
    <col min="13063" max="13312" width="12.875" style="351"/>
    <col min="13313" max="13318" width="14.375" style="351" customWidth="1"/>
    <col min="13319" max="13568" width="12.875" style="351"/>
    <col min="13569" max="13574" width="14.375" style="351" customWidth="1"/>
    <col min="13575" max="13824" width="12.875" style="351"/>
    <col min="13825" max="13830" width="14.375" style="351" customWidth="1"/>
    <col min="13831" max="14080" width="12.875" style="351"/>
    <col min="14081" max="14086" width="14.375" style="351" customWidth="1"/>
    <col min="14087" max="14336" width="12.875" style="351"/>
    <col min="14337" max="14342" width="14.375" style="351" customWidth="1"/>
    <col min="14343" max="14592" width="12.875" style="351"/>
    <col min="14593" max="14598" width="14.375" style="351" customWidth="1"/>
    <col min="14599" max="14848" width="12.875" style="351"/>
    <col min="14849" max="14854" width="14.375" style="351" customWidth="1"/>
    <col min="14855" max="15104" width="12.875" style="351"/>
    <col min="15105" max="15110" width="14.375" style="351" customWidth="1"/>
    <col min="15111" max="15360" width="12.875" style="351"/>
    <col min="15361" max="15366" width="14.375" style="351" customWidth="1"/>
    <col min="15367" max="15616" width="12.875" style="351"/>
    <col min="15617" max="15622" width="14.375" style="351" customWidth="1"/>
    <col min="15623" max="15872" width="12.875" style="351"/>
    <col min="15873" max="15878" width="14.375" style="351" customWidth="1"/>
    <col min="15879" max="16128" width="12.875" style="351"/>
    <col min="16129" max="16134" width="14.375" style="351" customWidth="1"/>
    <col min="16135" max="16384" width="12.875" style="351"/>
  </cols>
  <sheetData>
    <row r="1" spans="1:6" ht="15" customHeight="1">
      <c r="A1" s="350" t="s">
        <v>1</v>
      </c>
    </row>
    <row r="3" spans="1:6" ht="14.25" customHeight="1">
      <c r="A3" s="352" t="s">
        <v>454</v>
      </c>
    </row>
    <row r="4" spans="1:6" s="356" customFormat="1" ht="14.25" customHeight="1">
      <c r="A4" s="353" t="s">
        <v>455</v>
      </c>
      <c r="B4" s="354"/>
      <c r="C4" s="355"/>
      <c r="D4" s="355"/>
      <c r="E4" s="355"/>
      <c r="F4" s="355" t="s">
        <v>456</v>
      </c>
    </row>
    <row r="5" spans="1:6" s="354" customFormat="1" ht="14.25" customHeight="1">
      <c r="A5" s="357" t="s">
        <v>457</v>
      </c>
      <c r="B5" s="358" t="s">
        <v>458</v>
      </c>
      <c r="C5" s="358" t="s">
        <v>459</v>
      </c>
      <c r="D5" s="358" t="s">
        <v>460</v>
      </c>
      <c r="E5" s="358" t="s">
        <v>4</v>
      </c>
      <c r="F5" s="359" t="s">
        <v>5</v>
      </c>
    </row>
    <row r="6" spans="1:6" s="356" customFormat="1" ht="14.25" customHeight="1">
      <c r="A6" s="360" t="s">
        <v>461</v>
      </c>
      <c r="B6" s="361">
        <v>319164</v>
      </c>
      <c r="C6" s="361">
        <v>320802</v>
      </c>
      <c r="D6" s="361">
        <v>323886</v>
      </c>
      <c r="E6" s="361">
        <v>326881</v>
      </c>
      <c r="F6" s="361">
        <v>328749</v>
      </c>
    </row>
    <row r="7" spans="1:6" s="356" customFormat="1" ht="5.25" customHeight="1">
      <c r="A7" s="362"/>
      <c r="B7" s="363"/>
      <c r="C7" s="363"/>
      <c r="D7" s="363"/>
      <c r="E7" s="363"/>
      <c r="F7" s="363"/>
    </row>
    <row r="8" spans="1:6" s="356" customFormat="1" ht="14.25" customHeight="1">
      <c r="A8" s="362" t="s">
        <v>462</v>
      </c>
      <c r="B8" s="364">
        <v>39494</v>
      </c>
      <c r="C8" s="364">
        <v>39673</v>
      </c>
      <c r="D8" s="364">
        <v>39843</v>
      </c>
      <c r="E8" s="364">
        <v>39914</v>
      </c>
      <c r="F8" s="364">
        <v>40016</v>
      </c>
    </row>
    <row r="9" spans="1:6" s="356" customFormat="1" ht="14.25" customHeight="1">
      <c r="A9" s="362" t="s">
        <v>463</v>
      </c>
      <c r="B9" s="364">
        <v>15486</v>
      </c>
      <c r="C9" s="364">
        <v>15432</v>
      </c>
      <c r="D9" s="364">
        <v>15312</v>
      </c>
      <c r="E9" s="364">
        <v>15493</v>
      </c>
      <c r="F9" s="364">
        <v>15348</v>
      </c>
    </row>
    <row r="10" spans="1:6" s="356" customFormat="1" ht="14.25" customHeight="1">
      <c r="A10" s="362" t="s">
        <v>464</v>
      </c>
      <c r="B10" s="364">
        <v>31898</v>
      </c>
      <c r="C10" s="364">
        <v>32009</v>
      </c>
      <c r="D10" s="364">
        <v>32320</v>
      </c>
      <c r="E10" s="364">
        <v>32610</v>
      </c>
      <c r="F10" s="364">
        <v>32701</v>
      </c>
    </row>
    <row r="11" spans="1:6" s="356" customFormat="1" ht="14.25" customHeight="1">
      <c r="A11" s="362" t="s">
        <v>465</v>
      </c>
      <c r="B11" s="364">
        <v>49394</v>
      </c>
      <c r="C11" s="364">
        <v>49922</v>
      </c>
      <c r="D11" s="364">
        <v>50468</v>
      </c>
      <c r="E11" s="364">
        <v>50859</v>
      </c>
      <c r="F11" s="364">
        <v>50898</v>
      </c>
    </row>
    <row r="12" spans="1:6" s="356" customFormat="1" ht="14.25" customHeight="1">
      <c r="A12" s="362" t="s">
        <v>466</v>
      </c>
      <c r="B12" s="364">
        <v>12545</v>
      </c>
      <c r="C12" s="364">
        <v>12580</v>
      </c>
      <c r="D12" s="364">
        <v>12569</v>
      </c>
      <c r="E12" s="364">
        <v>12561</v>
      </c>
      <c r="F12" s="364">
        <v>12520</v>
      </c>
    </row>
    <row r="13" spans="1:6" s="356" customFormat="1" ht="14.25" customHeight="1">
      <c r="A13" s="362" t="s">
        <v>467</v>
      </c>
      <c r="B13" s="364">
        <v>31193</v>
      </c>
      <c r="C13" s="364">
        <v>31435</v>
      </c>
      <c r="D13" s="364">
        <v>31718</v>
      </c>
      <c r="E13" s="364">
        <v>31804</v>
      </c>
      <c r="F13" s="364">
        <v>31858</v>
      </c>
    </row>
    <row r="14" spans="1:6" s="356" customFormat="1" ht="14.25" customHeight="1">
      <c r="A14" s="362" t="s">
        <v>468</v>
      </c>
      <c r="B14" s="364">
        <v>42836</v>
      </c>
      <c r="C14" s="364">
        <v>43168</v>
      </c>
      <c r="D14" s="364">
        <v>43523</v>
      </c>
      <c r="E14" s="364">
        <v>44125</v>
      </c>
      <c r="F14" s="364">
        <v>44188</v>
      </c>
    </row>
    <row r="15" spans="1:6" s="356" customFormat="1" ht="14.25" customHeight="1">
      <c r="A15" s="362" t="s">
        <v>469</v>
      </c>
      <c r="B15" s="364">
        <v>8082</v>
      </c>
      <c r="C15" s="364">
        <v>8042</v>
      </c>
      <c r="D15" s="364">
        <v>8124</v>
      </c>
      <c r="E15" s="364">
        <v>8130</v>
      </c>
      <c r="F15" s="364">
        <v>8154</v>
      </c>
    </row>
    <row r="16" spans="1:6" s="356" customFormat="1" ht="14.25" customHeight="1">
      <c r="A16" s="362" t="s">
        <v>448</v>
      </c>
      <c r="B16" s="364">
        <v>17713</v>
      </c>
      <c r="C16" s="364">
        <v>17820</v>
      </c>
      <c r="D16" s="364">
        <v>18606</v>
      </c>
      <c r="E16" s="364">
        <v>19388</v>
      </c>
      <c r="F16" s="364">
        <v>20773</v>
      </c>
    </row>
    <row r="17" spans="1:6" s="356" customFormat="1" ht="14.25" customHeight="1">
      <c r="A17" s="362" t="s">
        <v>470</v>
      </c>
      <c r="B17" s="364">
        <v>22316</v>
      </c>
      <c r="C17" s="364">
        <v>22138</v>
      </c>
      <c r="D17" s="364">
        <v>22172</v>
      </c>
      <c r="E17" s="364">
        <v>22215</v>
      </c>
      <c r="F17" s="364">
        <v>22197</v>
      </c>
    </row>
    <row r="18" spans="1:6" s="356" customFormat="1" ht="14.25" customHeight="1">
      <c r="A18" s="362" t="s">
        <v>450</v>
      </c>
      <c r="B18" s="364">
        <v>8285</v>
      </c>
      <c r="C18" s="364">
        <v>8323</v>
      </c>
      <c r="D18" s="364">
        <v>8420</v>
      </c>
      <c r="E18" s="364">
        <v>8513</v>
      </c>
      <c r="F18" s="364">
        <v>8426</v>
      </c>
    </row>
    <row r="19" spans="1:6" s="356" customFormat="1" ht="14.25" customHeight="1">
      <c r="A19" s="362" t="s">
        <v>471</v>
      </c>
      <c r="B19" s="364">
        <v>14014</v>
      </c>
      <c r="C19" s="364">
        <v>14188</v>
      </c>
      <c r="D19" s="364">
        <v>14421</v>
      </c>
      <c r="E19" s="364">
        <v>14571</v>
      </c>
      <c r="F19" s="364">
        <v>14673</v>
      </c>
    </row>
    <row r="20" spans="1:6" s="356" customFormat="1" ht="14.25" customHeight="1">
      <c r="A20" s="365" t="s">
        <v>452</v>
      </c>
      <c r="B20" s="366">
        <v>25908</v>
      </c>
      <c r="C20" s="366">
        <v>26072</v>
      </c>
      <c r="D20" s="367">
        <v>26390</v>
      </c>
      <c r="E20" s="367">
        <v>26698</v>
      </c>
      <c r="F20" s="367">
        <v>26997</v>
      </c>
    </row>
    <row r="21" spans="1:6" s="356" customFormat="1" ht="15" customHeight="1">
      <c r="C21" s="368"/>
      <c r="D21" s="368"/>
      <c r="E21" s="368"/>
      <c r="F21" s="369" t="s">
        <v>472</v>
      </c>
    </row>
    <row r="22" spans="1:6" s="356" customFormat="1" ht="15" customHeight="1"/>
  </sheetData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zoomScaleNormal="100" workbookViewId="0"/>
  </sheetViews>
  <sheetFormatPr defaultRowHeight="14.25" customHeight="1"/>
  <cols>
    <col min="1" max="1" width="9.75" style="372" customWidth="1"/>
    <col min="2" max="2" width="11.875" style="371" customWidth="1"/>
    <col min="3" max="4" width="10.5" style="371" customWidth="1"/>
    <col min="5" max="5" width="10.875" style="372" customWidth="1"/>
    <col min="6" max="6" width="12" style="371" customWidth="1"/>
    <col min="7" max="8" width="10.625" style="371" customWidth="1"/>
    <col min="9" max="256" width="9" style="371"/>
    <col min="257" max="257" width="9.75" style="371" customWidth="1"/>
    <col min="258" max="258" width="11.875" style="371" customWidth="1"/>
    <col min="259" max="260" width="10.5" style="371" customWidth="1"/>
    <col min="261" max="261" width="10.875" style="371" customWidth="1"/>
    <col min="262" max="262" width="12" style="371" customWidth="1"/>
    <col min="263" max="264" width="10.625" style="371" customWidth="1"/>
    <col min="265" max="512" width="9" style="371"/>
    <col min="513" max="513" width="9.75" style="371" customWidth="1"/>
    <col min="514" max="514" width="11.875" style="371" customWidth="1"/>
    <col min="515" max="516" width="10.5" style="371" customWidth="1"/>
    <col min="517" max="517" width="10.875" style="371" customWidth="1"/>
    <col min="518" max="518" width="12" style="371" customWidth="1"/>
    <col min="519" max="520" width="10.625" style="371" customWidth="1"/>
    <col min="521" max="768" width="9" style="371"/>
    <col min="769" max="769" width="9.75" style="371" customWidth="1"/>
    <col min="770" max="770" width="11.875" style="371" customWidth="1"/>
    <col min="771" max="772" width="10.5" style="371" customWidth="1"/>
    <col min="773" max="773" width="10.875" style="371" customWidth="1"/>
    <col min="774" max="774" width="12" style="371" customWidth="1"/>
    <col min="775" max="776" width="10.625" style="371" customWidth="1"/>
    <col min="777" max="1024" width="9" style="371"/>
    <col min="1025" max="1025" width="9.75" style="371" customWidth="1"/>
    <col min="1026" max="1026" width="11.875" style="371" customWidth="1"/>
    <col min="1027" max="1028" width="10.5" style="371" customWidth="1"/>
    <col min="1029" max="1029" width="10.875" style="371" customWidth="1"/>
    <col min="1030" max="1030" width="12" style="371" customWidth="1"/>
    <col min="1031" max="1032" width="10.625" style="371" customWidth="1"/>
    <col min="1033" max="1280" width="9" style="371"/>
    <col min="1281" max="1281" width="9.75" style="371" customWidth="1"/>
    <col min="1282" max="1282" width="11.875" style="371" customWidth="1"/>
    <col min="1283" max="1284" width="10.5" style="371" customWidth="1"/>
    <col min="1285" max="1285" width="10.875" style="371" customWidth="1"/>
    <col min="1286" max="1286" width="12" style="371" customWidth="1"/>
    <col min="1287" max="1288" width="10.625" style="371" customWidth="1"/>
    <col min="1289" max="1536" width="9" style="371"/>
    <col min="1537" max="1537" width="9.75" style="371" customWidth="1"/>
    <col min="1538" max="1538" width="11.875" style="371" customWidth="1"/>
    <col min="1539" max="1540" width="10.5" style="371" customWidth="1"/>
    <col min="1541" max="1541" width="10.875" style="371" customWidth="1"/>
    <col min="1542" max="1542" width="12" style="371" customWidth="1"/>
    <col min="1543" max="1544" width="10.625" style="371" customWidth="1"/>
    <col min="1545" max="1792" width="9" style="371"/>
    <col min="1793" max="1793" width="9.75" style="371" customWidth="1"/>
    <col min="1794" max="1794" width="11.875" style="371" customWidth="1"/>
    <col min="1795" max="1796" width="10.5" style="371" customWidth="1"/>
    <col min="1797" max="1797" width="10.875" style="371" customWidth="1"/>
    <col min="1798" max="1798" width="12" style="371" customWidth="1"/>
    <col min="1799" max="1800" width="10.625" style="371" customWidth="1"/>
    <col min="1801" max="2048" width="9" style="371"/>
    <col min="2049" max="2049" width="9.75" style="371" customWidth="1"/>
    <col min="2050" max="2050" width="11.875" style="371" customWidth="1"/>
    <col min="2051" max="2052" width="10.5" style="371" customWidth="1"/>
    <col min="2053" max="2053" width="10.875" style="371" customWidth="1"/>
    <col min="2054" max="2054" width="12" style="371" customWidth="1"/>
    <col min="2055" max="2056" width="10.625" style="371" customWidth="1"/>
    <col min="2057" max="2304" width="9" style="371"/>
    <col min="2305" max="2305" width="9.75" style="371" customWidth="1"/>
    <col min="2306" max="2306" width="11.875" style="371" customWidth="1"/>
    <col min="2307" max="2308" width="10.5" style="371" customWidth="1"/>
    <col min="2309" max="2309" width="10.875" style="371" customWidth="1"/>
    <col min="2310" max="2310" width="12" style="371" customWidth="1"/>
    <col min="2311" max="2312" width="10.625" style="371" customWidth="1"/>
    <col min="2313" max="2560" width="9" style="371"/>
    <col min="2561" max="2561" width="9.75" style="371" customWidth="1"/>
    <col min="2562" max="2562" width="11.875" style="371" customWidth="1"/>
    <col min="2563" max="2564" width="10.5" style="371" customWidth="1"/>
    <col min="2565" max="2565" width="10.875" style="371" customWidth="1"/>
    <col min="2566" max="2566" width="12" style="371" customWidth="1"/>
    <col min="2567" max="2568" width="10.625" style="371" customWidth="1"/>
    <col min="2569" max="2816" width="9" style="371"/>
    <col min="2817" max="2817" width="9.75" style="371" customWidth="1"/>
    <col min="2818" max="2818" width="11.875" style="371" customWidth="1"/>
    <col min="2819" max="2820" width="10.5" style="371" customWidth="1"/>
    <col min="2821" max="2821" width="10.875" style="371" customWidth="1"/>
    <col min="2822" max="2822" width="12" style="371" customWidth="1"/>
    <col min="2823" max="2824" width="10.625" style="371" customWidth="1"/>
    <col min="2825" max="3072" width="9" style="371"/>
    <col min="3073" max="3073" width="9.75" style="371" customWidth="1"/>
    <col min="3074" max="3074" width="11.875" style="371" customWidth="1"/>
    <col min="3075" max="3076" width="10.5" style="371" customWidth="1"/>
    <col min="3077" max="3077" width="10.875" style="371" customWidth="1"/>
    <col min="3078" max="3078" width="12" style="371" customWidth="1"/>
    <col min="3079" max="3080" width="10.625" style="371" customWidth="1"/>
    <col min="3081" max="3328" width="9" style="371"/>
    <col min="3329" max="3329" width="9.75" style="371" customWidth="1"/>
    <col min="3330" max="3330" width="11.875" style="371" customWidth="1"/>
    <col min="3331" max="3332" width="10.5" style="371" customWidth="1"/>
    <col min="3333" max="3333" width="10.875" style="371" customWidth="1"/>
    <col min="3334" max="3334" width="12" style="371" customWidth="1"/>
    <col min="3335" max="3336" width="10.625" style="371" customWidth="1"/>
    <col min="3337" max="3584" width="9" style="371"/>
    <col min="3585" max="3585" width="9.75" style="371" customWidth="1"/>
    <col min="3586" max="3586" width="11.875" style="371" customWidth="1"/>
    <col min="3587" max="3588" width="10.5" style="371" customWidth="1"/>
    <col min="3589" max="3589" width="10.875" style="371" customWidth="1"/>
    <col min="3590" max="3590" width="12" style="371" customWidth="1"/>
    <col min="3591" max="3592" width="10.625" style="371" customWidth="1"/>
    <col min="3593" max="3840" width="9" style="371"/>
    <col min="3841" max="3841" width="9.75" style="371" customWidth="1"/>
    <col min="3842" max="3842" width="11.875" style="371" customWidth="1"/>
    <col min="3843" max="3844" width="10.5" style="371" customWidth="1"/>
    <col min="3845" max="3845" width="10.875" style="371" customWidth="1"/>
    <col min="3846" max="3846" width="12" style="371" customWidth="1"/>
    <col min="3847" max="3848" width="10.625" style="371" customWidth="1"/>
    <col min="3849" max="4096" width="9" style="371"/>
    <col min="4097" max="4097" width="9.75" style="371" customWidth="1"/>
    <col min="4098" max="4098" width="11.875" style="371" customWidth="1"/>
    <col min="4099" max="4100" width="10.5" style="371" customWidth="1"/>
    <col min="4101" max="4101" width="10.875" style="371" customWidth="1"/>
    <col min="4102" max="4102" width="12" style="371" customWidth="1"/>
    <col min="4103" max="4104" width="10.625" style="371" customWidth="1"/>
    <col min="4105" max="4352" width="9" style="371"/>
    <col min="4353" max="4353" width="9.75" style="371" customWidth="1"/>
    <col min="4354" max="4354" width="11.875" style="371" customWidth="1"/>
    <col min="4355" max="4356" width="10.5" style="371" customWidth="1"/>
    <col min="4357" max="4357" width="10.875" style="371" customWidth="1"/>
    <col min="4358" max="4358" width="12" style="371" customWidth="1"/>
    <col min="4359" max="4360" width="10.625" style="371" customWidth="1"/>
    <col min="4361" max="4608" width="9" style="371"/>
    <col min="4609" max="4609" width="9.75" style="371" customWidth="1"/>
    <col min="4610" max="4610" width="11.875" style="371" customWidth="1"/>
    <col min="4611" max="4612" width="10.5" style="371" customWidth="1"/>
    <col min="4613" max="4613" width="10.875" style="371" customWidth="1"/>
    <col min="4614" max="4614" width="12" style="371" customWidth="1"/>
    <col min="4615" max="4616" width="10.625" style="371" customWidth="1"/>
    <col min="4617" max="4864" width="9" style="371"/>
    <col min="4865" max="4865" width="9.75" style="371" customWidth="1"/>
    <col min="4866" max="4866" width="11.875" style="371" customWidth="1"/>
    <col min="4867" max="4868" width="10.5" style="371" customWidth="1"/>
    <col min="4869" max="4869" width="10.875" style="371" customWidth="1"/>
    <col min="4870" max="4870" width="12" style="371" customWidth="1"/>
    <col min="4871" max="4872" width="10.625" style="371" customWidth="1"/>
    <col min="4873" max="5120" width="9" style="371"/>
    <col min="5121" max="5121" width="9.75" style="371" customWidth="1"/>
    <col min="5122" max="5122" width="11.875" style="371" customWidth="1"/>
    <col min="5123" max="5124" width="10.5" style="371" customWidth="1"/>
    <col min="5125" max="5125" width="10.875" style="371" customWidth="1"/>
    <col min="5126" max="5126" width="12" style="371" customWidth="1"/>
    <col min="5127" max="5128" width="10.625" style="371" customWidth="1"/>
    <col min="5129" max="5376" width="9" style="371"/>
    <col min="5377" max="5377" width="9.75" style="371" customWidth="1"/>
    <col min="5378" max="5378" width="11.875" style="371" customWidth="1"/>
    <col min="5379" max="5380" width="10.5" style="371" customWidth="1"/>
    <col min="5381" max="5381" width="10.875" style="371" customWidth="1"/>
    <col min="5382" max="5382" width="12" style="371" customWidth="1"/>
    <col min="5383" max="5384" width="10.625" style="371" customWidth="1"/>
    <col min="5385" max="5632" width="9" style="371"/>
    <col min="5633" max="5633" width="9.75" style="371" customWidth="1"/>
    <col min="5634" max="5634" width="11.875" style="371" customWidth="1"/>
    <col min="5635" max="5636" width="10.5" style="371" customWidth="1"/>
    <col min="5637" max="5637" width="10.875" style="371" customWidth="1"/>
    <col min="5638" max="5638" width="12" style="371" customWidth="1"/>
    <col min="5639" max="5640" width="10.625" style="371" customWidth="1"/>
    <col min="5641" max="5888" width="9" style="371"/>
    <col min="5889" max="5889" width="9.75" style="371" customWidth="1"/>
    <col min="5890" max="5890" width="11.875" style="371" customWidth="1"/>
    <col min="5891" max="5892" width="10.5" style="371" customWidth="1"/>
    <col min="5893" max="5893" width="10.875" style="371" customWidth="1"/>
    <col min="5894" max="5894" width="12" style="371" customWidth="1"/>
    <col min="5895" max="5896" width="10.625" style="371" customWidth="1"/>
    <col min="5897" max="6144" width="9" style="371"/>
    <col min="6145" max="6145" width="9.75" style="371" customWidth="1"/>
    <col min="6146" max="6146" width="11.875" style="371" customWidth="1"/>
    <col min="6147" max="6148" width="10.5" style="371" customWidth="1"/>
    <col min="6149" max="6149" width="10.875" style="371" customWidth="1"/>
    <col min="6150" max="6150" width="12" style="371" customWidth="1"/>
    <col min="6151" max="6152" width="10.625" style="371" customWidth="1"/>
    <col min="6153" max="6400" width="9" style="371"/>
    <col min="6401" max="6401" width="9.75" style="371" customWidth="1"/>
    <col min="6402" max="6402" width="11.875" style="371" customWidth="1"/>
    <col min="6403" max="6404" width="10.5" style="371" customWidth="1"/>
    <col min="6405" max="6405" width="10.875" style="371" customWidth="1"/>
    <col min="6406" max="6406" width="12" style="371" customWidth="1"/>
    <col min="6407" max="6408" width="10.625" style="371" customWidth="1"/>
    <col min="6409" max="6656" width="9" style="371"/>
    <col min="6657" max="6657" width="9.75" style="371" customWidth="1"/>
    <col min="6658" max="6658" width="11.875" style="371" customWidth="1"/>
    <col min="6659" max="6660" width="10.5" style="371" customWidth="1"/>
    <col min="6661" max="6661" width="10.875" style="371" customWidth="1"/>
    <col min="6662" max="6662" width="12" style="371" customWidth="1"/>
    <col min="6663" max="6664" width="10.625" style="371" customWidth="1"/>
    <col min="6665" max="6912" width="9" style="371"/>
    <col min="6913" max="6913" width="9.75" style="371" customWidth="1"/>
    <col min="6914" max="6914" width="11.875" style="371" customWidth="1"/>
    <col min="6915" max="6916" width="10.5" style="371" customWidth="1"/>
    <col min="6917" max="6917" width="10.875" style="371" customWidth="1"/>
    <col min="6918" max="6918" width="12" style="371" customWidth="1"/>
    <col min="6919" max="6920" width="10.625" style="371" customWidth="1"/>
    <col min="6921" max="7168" width="9" style="371"/>
    <col min="7169" max="7169" width="9.75" style="371" customWidth="1"/>
    <col min="7170" max="7170" width="11.875" style="371" customWidth="1"/>
    <col min="7171" max="7172" width="10.5" style="371" customWidth="1"/>
    <col min="7173" max="7173" width="10.875" style="371" customWidth="1"/>
    <col min="7174" max="7174" width="12" style="371" customWidth="1"/>
    <col min="7175" max="7176" width="10.625" style="371" customWidth="1"/>
    <col min="7177" max="7424" width="9" style="371"/>
    <col min="7425" max="7425" width="9.75" style="371" customWidth="1"/>
    <col min="7426" max="7426" width="11.875" style="371" customWidth="1"/>
    <col min="7427" max="7428" width="10.5" style="371" customWidth="1"/>
    <col min="7429" max="7429" width="10.875" style="371" customWidth="1"/>
    <col min="7430" max="7430" width="12" style="371" customWidth="1"/>
    <col min="7431" max="7432" width="10.625" style="371" customWidth="1"/>
    <col min="7433" max="7680" width="9" style="371"/>
    <col min="7681" max="7681" width="9.75" style="371" customWidth="1"/>
    <col min="7682" max="7682" width="11.875" style="371" customWidth="1"/>
    <col min="7683" max="7684" width="10.5" style="371" customWidth="1"/>
    <col min="7685" max="7685" width="10.875" style="371" customWidth="1"/>
    <col min="7686" max="7686" width="12" style="371" customWidth="1"/>
    <col min="7687" max="7688" width="10.625" style="371" customWidth="1"/>
    <col min="7689" max="7936" width="9" style="371"/>
    <col min="7937" max="7937" width="9.75" style="371" customWidth="1"/>
    <col min="7938" max="7938" width="11.875" style="371" customWidth="1"/>
    <col min="7939" max="7940" width="10.5" style="371" customWidth="1"/>
    <col min="7941" max="7941" width="10.875" style="371" customWidth="1"/>
    <col min="7942" max="7942" width="12" style="371" customWidth="1"/>
    <col min="7943" max="7944" width="10.625" style="371" customWidth="1"/>
    <col min="7945" max="8192" width="9" style="371"/>
    <col min="8193" max="8193" width="9.75" style="371" customWidth="1"/>
    <col min="8194" max="8194" width="11.875" style="371" customWidth="1"/>
    <col min="8195" max="8196" width="10.5" style="371" customWidth="1"/>
    <col min="8197" max="8197" width="10.875" style="371" customWidth="1"/>
    <col min="8198" max="8198" width="12" style="371" customWidth="1"/>
    <col min="8199" max="8200" width="10.625" style="371" customWidth="1"/>
    <col min="8201" max="8448" width="9" style="371"/>
    <col min="8449" max="8449" width="9.75" style="371" customWidth="1"/>
    <col min="8450" max="8450" width="11.875" style="371" customWidth="1"/>
    <col min="8451" max="8452" width="10.5" style="371" customWidth="1"/>
    <col min="8453" max="8453" width="10.875" style="371" customWidth="1"/>
    <col min="8454" max="8454" width="12" style="371" customWidth="1"/>
    <col min="8455" max="8456" width="10.625" style="371" customWidth="1"/>
    <col min="8457" max="8704" width="9" style="371"/>
    <col min="8705" max="8705" width="9.75" style="371" customWidth="1"/>
    <col min="8706" max="8706" width="11.875" style="371" customWidth="1"/>
    <col min="8707" max="8708" width="10.5" style="371" customWidth="1"/>
    <col min="8709" max="8709" width="10.875" style="371" customWidth="1"/>
    <col min="8710" max="8710" width="12" style="371" customWidth="1"/>
    <col min="8711" max="8712" width="10.625" style="371" customWidth="1"/>
    <col min="8713" max="8960" width="9" style="371"/>
    <col min="8961" max="8961" width="9.75" style="371" customWidth="1"/>
    <col min="8962" max="8962" width="11.875" style="371" customWidth="1"/>
    <col min="8963" max="8964" width="10.5" style="371" customWidth="1"/>
    <col min="8965" max="8965" width="10.875" style="371" customWidth="1"/>
    <col min="8966" max="8966" width="12" style="371" customWidth="1"/>
    <col min="8967" max="8968" width="10.625" style="371" customWidth="1"/>
    <col min="8969" max="9216" width="9" style="371"/>
    <col min="9217" max="9217" width="9.75" style="371" customWidth="1"/>
    <col min="9218" max="9218" width="11.875" style="371" customWidth="1"/>
    <col min="9219" max="9220" width="10.5" style="371" customWidth="1"/>
    <col min="9221" max="9221" width="10.875" style="371" customWidth="1"/>
    <col min="9222" max="9222" width="12" style="371" customWidth="1"/>
    <col min="9223" max="9224" width="10.625" style="371" customWidth="1"/>
    <col min="9225" max="9472" width="9" style="371"/>
    <col min="9473" max="9473" width="9.75" style="371" customWidth="1"/>
    <col min="9474" max="9474" width="11.875" style="371" customWidth="1"/>
    <col min="9475" max="9476" width="10.5" style="371" customWidth="1"/>
    <col min="9477" max="9477" width="10.875" style="371" customWidth="1"/>
    <col min="9478" max="9478" width="12" style="371" customWidth="1"/>
    <col min="9479" max="9480" width="10.625" style="371" customWidth="1"/>
    <col min="9481" max="9728" width="9" style="371"/>
    <col min="9729" max="9729" width="9.75" style="371" customWidth="1"/>
    <col min="9730" max="9730" width="11.875" style="371" customWidth="1"/>
    <col min="9731" max="9732" width="10.5" style="371" customWidth="1"/>
    <col min="9733" max="9733" width="10.875" style="371" customWidth="1"/>
    <col min="9734" max="9734" width="12" style="371" customWidth="1"/>
    <col min="9735" max="9736" width="10.625" style="371" customWidth="1"/>
    <col min="9737" max="9984" width="9" style="371"/>
    <col min="9985" max="9985" width="9.75" style="371" customWidth="1"/>
    <col min="9986" max="9986" width="11.875" style="371" customWidth="1"/>
    <col min="9987" max="9988" width="10.5" style="371" customWidth="1"/>
    <col min="9989" max="9989" width="10.875" style="371" customWidth="1"/>
    <col min="9990" max="9990" width="12" style="371" customWidth="1"/>
    <col min="9991" max="9992" width="10.625" style="371" customWidth="1"/>
    <col min="9993" max="10240" width="9" style="371"/>
    <col min="10241" max="10241" width="9.75" style="371" customWidth="1"/>
    <col min="10242" max="10242" width="11.875" style="371" customWidth="1"/>
    <col min="10243" max="10244" width="10.5" style="371" customWidth="1"/>
    <col min="10245" max="10245" width="10.875" style="371" customWidth="1"/>
    <col min="10246" max="10246" width="12" style="371" customWidth="1"/>
    <col min="10247" max="10248" width="10.625" style="371" customWidth="1"/>
    <col min="10249" max="10496" width="9" style="371"/>
    <col min="10497" max="10497" width="9.75" style="371" customWidth="1"/>
    <col min="10498" max="10498" width="11.875" style="371" customWidth="1"/>
    <col min="10499" max="10500" width="10.5" style="371" customWidth="1"/>
    <col min="10501" max="10501" width="10.875" style="371" customWidth="1"/>
    <col min="10502" max="10502" width="12" style="371" customWidth="1"/>
    <col min="10503" max="10504" width="10.625" style="371" customWidth="1"/>
    <col min="10505" max="10752" width="9" style="371"/>
    <col min="10753" max="10753" width="9.75" style="371" customWidth="1"/>
    <col min="10754" max="10754" width="11.875" style="371" customWidth="1"/>
    <col min="10755" max="10756" width="10.5" style="371" customWidth="1"/>
    <col min="10757" max="10757" width="10.875" style="371" customWidth="1"/>
    <col min="10758" max="10758" width="12" style="371" customWidth="1"/>
    <col min="10759" max="10760" width="10.625" style="371" customWidth="1"/>
    <col min="10761" max="11008" width="9" style="371"/>
    <col min="11009" max="11009" width="9.75" style="371" customWidth="1"/>
    <col min="11010" max="11010" width="11.875" style="371" customWidth="1"/>
    <col min="11011" max="11012" width="10.5" style="371" customWidth="1"/>
    <col min="11013" max="11013" width="10.875" style="371" customWidth="1"/>
    <col min="11014" max="11014" width="12" style="371" customWidth="1"/>
    <col min="11015" max="11016" width="10.625" style="371" customWidth="1"/>
    <col min="11017" max="11264" width="9" style="371"/>
    <col min="11265" max="11265" width="9.75" style="371" customWidth="1"/>
    <col min="11266" max="11266" width="11.875" style="371" customWidth="1"/>
    <col min="11267" max="11268" width="10.5" style="371" customWidth="1"/>
    <col min="11269" max="11269" width="10.875" style="371" customWidth="1"/>
    <col min="11270" max="11270" width="12" style="371" customWidth="1"/>
    <col min="11271" max="11272" width="10.625" style="371" customWidth="1"/>
    <col min="11273" max="11520" width="9" style="371"/>
    <col min="11521" max="11521" width="9.75" style="371" customWidth="1"/>
    <col min="11522" max="11522" width="11.875" style="371" customWidth="1"/>
    <col min="11523" max="11524" width="10.5" style="371" customWidth="1"/>
    <col min="11525" max="11525" width="10.875" style="371" customWidth="1"/>
    <col min="11526" max="11526" width="12" style="371" customWidth="1"/>
    <col min="11527" max="11528" width="10.625" style="371" customWidth="1"/>
    <col min="11529" max="11776" width="9" style="371"/>
    <col min="11777" max="11777" width="9.75" style="371" customWidth="1"/>
    <col min="11778" max="11778" width="11.875" style="371" customWidth="1"/>
    <col min="11779" max="11780" width="10.5" style="371" customWidth="1"/>
    <col min="11781" max="11781" width="10.875" style="371" customWidth="1"/>
    <col min="11782" max="11782" width="12" style="371" customWidth="1"/>
    <col min="11783" max="11784" width="10.625" style="371" customWidth="1"/>
    <col min="11785" max="12032" width="9" style="371"/>
    <col min="12033" max="12033" width="9.75" style="371" customWidth="1"/>
    <col min="12034" max="12034" width="11.875" style="371" customWidth="1"/>
    <col min="12035" max="12036" width="10.5" style="371" customWidth="1"/>
    <col min="12037" max="12037" width="10.875" style="371" customWidth="1"/>
    <col min="12038" max="12038" width="12" style="371" customWidth="1"/>
    <col min="12039" max="12040" width="10.625" style="371" customWidth="1"/>
    <col min="12041" max="12288" width="9" style="371"/>
    <col min="12289" max="12289" width="9.75" style="371" customWidth="1"/>
    <col min="12290" max="12290" width="11.875" style="371" customWidth="1"/>
    <col min="12291" max="12292" width="10.5" style="371" customWidth="1"/>
    <col min="12293" max="12293" width="10.875" style="371" customWidth="1"/>
    <col min="12294" max="12294" width="12" style="371" customWidth="1"/>
    <col min="12295" max="12296" width="10.625" style="371" customWidth="1"/>
    <col min="12297" max="12544" width="9" style="371"/>
    <col min="12545" max="12545" width="9.75" style="371" customWidth="1"/>
    <col min="12546" max="12546" width="11.875" style="371" customWidth="1"/>
    <col min="12547" max="12548" width="10.5" style="371" customWidth="1"/>
    <col min="12549" max="12549" width="10.875" style="371" customWidth="1"/>
    <col min="12550" max="12550" width="12" style="371" customWidth="1"/>
    <col min="12551" max="12552" width="10.625" style="371" customWidth="1"/>
    <col min="12553" max="12800" width="9" style="371"/>
    <col min="12801" max="12801" width="9.75" style="371" customWidth="1"/>
    <col min="12802" max="12802" width="11.875" style="371" customWidth="1"/>
    <col min="12803" max="12804" width="10.5" style="371" customWidth="1"/>
    <col min="12805" max="12805" width="10.875" style="371" customWidth="1"/>
    <col min="12806" max="12806" width="12" style="371" customWidth="1"/>
    <col min="12807" max="12808" width="10.625" style="371" customWidth="1"/>
    <col min="12809" max="13056" width="9" style="371"/>
    <col min="13057" max="13057" width="9.75" style="371" customWidth="1"/>
    <col min="13058" max="13058" width="11.875" style="371" customWidth="1"/>
    <col min="13059" max="13060" width="10.5" style="371" customWidth="1"/>
    <col min="13061" max="13061" width="10.875" style="371" customWidth="1"/>
    <col min="13062" max="13062" width="12" style="371" customWidth="1"/>
    <col min="13063" max="13064" width="10.625" style="371" customWidth="1"/>
    <col min="13065" max="13312" width="9" style="371"/>
    <col min="13313" max="13313" width="9.75" style="371" customWidth="1"/>
    <col min="13314" max="13314" width="11.875" style="371" customWidth="1"/>
    <col min="13315" max="13316" width="10.5" style="371" customWidth="1"/>
    <col min="13317" max="13317" width="10.875" style="371" customWidth="1"/>
    <col min="13318" max="13318" width="12" style="371" customWidth="1"/>
    <col min="13319" max="13320" width="10.625" style="371" customWidth="1"/>
    <col min="13321" max="13568" width="9" style="371"/>
    <col min="13569" max="13569" width="9.75" style="371" customWidth="1"/>
    <col min="13570" max="13570" width="11.875" style="371" customWidth="1"/>
    <col min="13571" max="13572" width="10.5" style="371" customWidth="1"/>
    <col min="13573" max="13573" width="10.875" style="371" customWidth="1"/>
    <col min="13574" max="13574" width="12" style="371" customWidth="1"/>
    <col min="13575" max="13576" width="10.625" style="371" customWidth="1"/>
    <col min="13577" max="13824" width="9" style="371"/>
    <col min="13825" max="13825" width="9.75" style="371" customWidth="1"/>
    <col min="13826" max="13826" width="11.875" style="371" customWidth="1"/>
    <col min="13827" max="13828" width="10.5" style="371" customWidth="1"/>
    <col min="13829" max="13829" width="10.875" style="371" customWidth="1"/>
    <col min="13830" max="13830" width="12" style="371" customWidth="1"/>
    <col min="13831" max="13832" width="10.625" style="371" customWidth="1"/>
    <col min="13833" max="14080" width="9" style="371"/>
    <col min="14081" max="14081" width="9.75" style="371" customWidth="1"/>
    <col min="14082" max="14082" width="11.875" style="371" customWidth="1"/>
    <col min="14083" max="14084" width="10.5" style="371" customWidth="1"/>
    <col min="14085" max="14085" width="10.875" style="371" customWidth="1"/>
    <col min="14086" max="14086" width="12" style="371" customWidth="1"/>
    <col min="14087" max="14088" width="10.625" style="371" customWidth="1"/>
    <col min="14089" max="14336" width="9" style="371"/>
    <col min="14337" max="14337" width="9.75" style="371" customWidth="1"/>
    <col min="14338" max="14338" width="11.875" style="371" customWidth="1"/>
    <col min="14339" max="14340" width="10.5" style="371" customWidth="1"/>
    <col min="14341" max="14341" width="10.875" style="371" customWidth="1"/>
    <col min="14342" max="14342" width="12" style="371" customWidth="1"/>
    <col min="14343" max="14344" width="10.625" style="371" customWidth="1"/>
    <col min="14345" max="14592" width="9" style="371"/>
    <col min="14593" max="14593" width="9.75" style="371" customWidth="1"/>
    <col min="14594" max="14594" width="11.875" style="371" customWidth="1"/>
    <col min="14595" max="14596" width="10.5" style="371" customWidth="1"/>
    <col min="14597" max="14597" width="10.875" style="371" customWidth="1"/>
    <col min="14598" max="14598" width="12" style="371" customWidth="1"/>
    <col min="14599" max="14600" width="10.625" style="371" customWidth="1"/>
    <col min="14601" max="14848" width="9" style="371"/>
    <col min="14849" max="14849" width="9.75" style="371" customWidth="1"/>
    <col min="14850" max="14850" width="11.875" style="371" customWidth="1"/>
    <col min="14851" max="14852" width="10.5" style="371" customWidth="1"/>
    <col min="14853" max="14853" width="10.875" style="371" customWidth="1"/>
    <col min="14854" max="14854" width="12" style="371" customWidth="1"/>
    <col min="14855" max="14856" width="10.625" style="371" customWidth="1"/>
    <col min="14857" max="15104" width="9" style="371"/>
    <col min="15105" max="15105" width="9.75" style="371" customWidth="1"/>
    <col min="15106" max="15106" width="11.875" style="371" customWidth="1"/>
    <col min="15107" max="15108" width="10.5" style="371" customWidth="1"/>
    <col min="15109" max="15109" width="10.875" style="371" customWidth="1"/>
    <col min="15110" max="15110" width="12" style="371" customWidth="1"/>
    <col min="15111" max="15112" width="10.625" style="371" customWidth="1"/>
    <col min="15113" max="15360" width="9" style="371"/>
    <col min="15361" max="15361" width="9.75" style="371" customWidth="1"/>
    <col min="15362" max="15362" width="11.875" style="371" customWidth="1"/>
    <col min="15363" max="15364" width="10.5" style="371" customWidth="1"/>
    <col min="15365" max="15365" width="10.875" style="371" customWidth="1"/>
    <col min="15366" max="15366" width="12" style="371" customWidth="1"/>
    <col min="15367" max="15368" width="10.625" style="371" customWidth="1"/>
    <col min="15369" max="15616" width="9" style="371"/>
    <col min="15617" max="15617" width="9.75" style="371" customWidth="1"/>
    <col min="15618" max="15618" width="11.875" style="371" customWidth="1"/>
    <col min="15619" max="15620" width="10.5" style="371" customWidth="1"/>
    <col min="15621" max="15621" width="10.875" style="371" customWidth="1"/>
    <col min="15622" max="15622" width="12" style="371" customWidth="1"/>
    <col min="15623" max="15624" width="10.625" style="371" customWidth="1"/>
    <col min="15625" max="15872" width="9" style="371"/>
    <col min="15873" max="15873" width="9.75" style="371" customWidth="1"/>
    <col min="15874" max="15874" width="11.875" style="371" customWidth="1"/>
    <col min="15875" max="15876" width="10.5" style="371" customWidth="1"/>
    <col min="15877" max="15877" width="10.875" style="371" customWidth="1"/>
    <col min="15878" max="15878" width="12" style="371" customWidth="1"/>
    <col min="15879" max="15880" width="10.625" style="371" customWidth="1"/>
    <col min="15881" max="16128" width="9" style="371"/>
    <col min="16129" max="16129" width="9.75" style="371" customWidth="1"/>
    <col min="16130" max="16130" width="11.875" style="371" customWidth="1"/>
    <col min="16131" max="16132" width="10.5" style="371" customWidth="1"/>
    <col min="16133" max="16133" width="10.875" style="371" customWidth="1"/>
    <col min="16134" max="16134" width="12" style="371" customWidth="1"/>
    <col min="16135" max="16136" width="10.625" style="371" customWidth="1"/>
    <col min="16137" max="16384" width="9" style="371"/>
  </cols>
  <sheetData>
    <row r="1" spans="1:8" ht="15" customHeight="1">
      <c r="A1" s="370" t="s">
        <v>1</v>
      </c>
    </row>
    <row r="3" spans="1:8" ht="14.25" customHeight="1">
      <c r="A3" s="373" t="s">
        <v>473</v>
      </c>
      <c r="B3" s="374"/>
      <c r="C3" s="374"/>
      <c r="D3" s="374"/>
    </row>
    <row r="4" spans="1:8" ht="14.25" customHeight="1">
      <c r="A4" s="575">
        <v>40909</v>
      </c>
      <c r="B4" s="576"/>
      <c r="C4" s="576"/>
    </row>
    <row r="5" spans="1:8" ht="14.25" customHeight="1">
      <c r="A5" s="375" t="s">
        <v>474</v>
      </c>
      <c r="B5" s="376" t="s">
        <v>475</v>
      </c>
      <c r="C5" s="377" t="s">
        <v>404</v>
      </c>
      <c r="D5" s="378" t="s">
        <v>405</v>
      </c>
      <c r="E5" s="375" t="s">
        <v>474</v>
      </c>
      <c r="F5" s="377" t="s">
        <v>475</v>
      </c>
      <c r="G5" s="377" t="s">
        <v>404</v>
      </c>
      <c r="H5" s="379" t="s">
        <v>405</v>
      </c>
    </row>
    <row r="6" spans="1:8" ht="14.25" customHeight="1">
      <c r="A6" s="360" t="s">
        <v>476</v>
      </c>
      <c r="B6" s="380">
        <f>SUM(B8:B17)+SUM(F7:F17)</f>
        <v>329229</v>
      </c>
      <c r="C6" s="381">
        <f>SUM(C8:C17)+SUM(G7:G17)</f>
        <v>164586</v>
      </c>
      <c r="D6" s="382">
        <f>SUM(D8:D17)+SUM(H7:H17)</f>
        <v>164643</v>
      </c>
      <c r="E6" s="362"/>
      <c r="F6" s="383"/>
      <c r="G6" s="384"/>
      <c r="H6" s="384"/>
    </row>
    <row r="7" spans="1:8" ht="14.25" customHeight="1">
      <c r="A7" s="385"/>
      <c r="B7" s="386"/>
      <c r="C7" s="387"/>
      <c r="D7" s="388"/>
      <c r="E7" s="362" t="s">
        <v>477</v>
      </c>
      <c r="F7" s="389">
        <f t="shared" ref="F7:F17" si="0">SUM(G7:H7)</f>
        <v>17711</v>
      </c>
      <c r="G7" s="387">
        <v>9024</v>
      </c>
      <c r="H7" s="387">
        <v>8687</v>
      </c>
    </row>
    <row r="8" spans="1:8" ht="14.25" customHeight="1">
      <c r="A8" s="362" t="s">
        <v>478</v>
      </c>
      <c r="B8" s="386">
        <f t="shared" ref="B8:B17" si="1">SUM(C8:D8)</f>
        <v>14536</v>
      </c>
      <c r="C8" s="387">
        <v>7419</v>
      </c>
      <c r="D8" s="388">
        <v>7117</v>
      </c>
      <c r="E8" s="362" t="s">
        <v>479</v>
      </c>
      <c r="F8" s="389">
        <f t="shared" si="0"/>
        <v>19185</v>
      </c>
      <c r="G8" s="387">
        <v>9424</v>
      </c>
      <c r="H8" s="387">
        <v>9761</v>
      </c>
    </row>
    <row r="9" spans="1:8" ht="14.25" customHeight="1">
      <c r="A9" s="362" t="s">
        <v>480</v>
      </c>
      <c r="B9" s="386">
        <f t="shared" si="1"/>
        <v>14969</v>
      </c>
      <c r="C9" s="387">
        <v>7684</v>
      </c>
      <c r="D9" s="388">
        <v>7285</v>
      </c>
      <c r="E9" s="362" t="s">
        <v>481</v>
      </c>
      <c r="F9" s="389">
        <f t="shared" si="0"/>
        <v>26440</v>
      </c>
      <c r="G9" s="387">
        <v>12810</v>
      </c>
      <c r="H9" s="387">
        <v>13630</v>
      </c>
    </row>
    <row r="10" spans="1:8" ht="14.25" customHeight="1">
      <c r="A10" s="362" t="s">
        <v>482</v>
      </c>
      <c r="B10" s="386">
        <f t="shared" si="1"/>
        <v>16064</v>
      </c>
      <c r="C10" s="387">
        <v>8247</v>
      </c>
      <c r="D10" s="388">
        <v>7817</v>
      </c>
      <c r="E10" s="362" t="s">
        <v>483</v>
      </c>
      <c r="F10" s="389">
        <f t="shared" si="0"/>
        <v>22163</v>
      </c>
      <c r="G10" s="387">
        <v>10528</v>
      </c>
      <c r="H10" s="387">
        <v>11635</v>
      </c>
    </row>
    <row r="11" spans="1:8" ht="14.25" customHeight="1">
      <c r="A11" s="362" t="s">
        <v>484</v>
      </c>
      <c r="B11" s="386">
        <f t="shared" si="1"/>
        <v>15717</v>
      </c>
      <c r="C11" s="387">
        <v>7955</v>
      </c>
      <c r="D11" s="388">
        <v>7762</v>
      </c>
      <c r="E11" s="362" t="s">
        <v>485</v>
      </c>
      <c r="F11" s="389">
        <f t="shared" si="0"/>
        <v>19627</v>
      </c>
      <c r="G11" s="387">
        <v>9629</v>
      </c>
      <c r="H11" s="387">
        <v>9998</v>
      </c>
    </row>
    <row r="12" spans="1:8" ht="14.25" customHeight="1">
      <c r="A12" s="362" t="s">
        <v>486</v>
      </c>
      <c r="B12" s="386">
        <f t="shared" si="1"/>
        <v>16769</v>
      </c>
      <c r="C12" s="387">
        <v>8488</v>
      </c>
      <c r="D12" s="388">
        <v>8281</v>
      </c>
      <c r="E12" s="362" t="s">
        <v>487</v>
      </c>
      <c r="F12" s="389">
        <f t="shared" si="0"/>
        <v>12626</v>
      </c>
      <c r="G12" s="387">
        <v>6218</v>
      </c>
      <c r="H12" s="387">
        <v>6408</v>
      </c>
    </row>
    <row r="13" spans="1:8" ht="14.25" customHeight="1">
      <c r="A13" s="362" t="s">
        <v>488</v>
      </c>
      <c r="B13" s="386">
        <f t="shared" si="1"/>
        <v>19696</v>
      </c>
      <c r="C13" s="387">
        <v>9981</v>
      </c>
      <c r="D13" s="388">
        <v>9715</v>
      </c>
      <c r="E13" s="362" t="s">
        <v>489</v>
      </c>
      <c r="F13" s="389">
        <f t="shared" si="0"/>
        <v>6555</v>
      </c>
      <c r="G13" s="387">
        <v>2801</v>
      </c>
      <c r="H13" s="387">
        <v>3754</v>
      </c>
    </row>
    <row r="14" spans="1:8" ht="14.25" customHeight="1">
      <c r="A14" s="362" t="s">
        <v>490</v>
      </c>
      <c r="B14" s="386">
        <f t="shared" si="1"/>
        <v>22643</v>
      </c>
      <c r="C14" s="387">
        <v>11591</v>
      </c>
      <c r="D14" s="388">
        <v>11052</v>
      </c>
      <c r="E14" s="362" t="s">
        <v>491</v>
      </c>
      <c r="F14" s="389">
        <f t="shared" si="0"/>
        <v>3349</v>
      </c>
      <c r="G14" s="387">
        <v>1014</v>
      </c>
      <c r="H14" s="387">
        <v>2335</v>
      </c>
    </row>
    <row r="15" spans="1:8" ht="14.25" customHeight="1">
      <c r="A15" s="362" t="s">
        <v>492</v>
      </c>
      <c r="B15" s="386">
        <f t="shared" si="1"/>
        <v>28931</v>
      </c>
      <c r="C15" s="387">
        <v>15100</v>
      </c>
      <c r="D15" s="388">
        <v>13831</v>
      </c>
      <c r="E15" s="362" t="s">
        <v>493</v>
      </c>
      <c r="F15" s="389">
        <f t="shared" si="0"/>
        <v>1361</v>
      </c>
      <c r="G15" s="387">
        <v>300</v>
      </c>
      <c r="H15" s="387">
        <v>1061</v>
      </c>
    </row>
    <row r="16" spans="1:8" ht="14.25" customHeight="1">
      <c r="A16" s="362" t="s">
        <v>494</v>
      </c>
      <c r="B16" s="386">
        <f t="shared" si="1"/>
        <v>28772</v>
      </c>
      <c r="C16" s="387">
        <v>14949</v>
      </c>
      <c r="D16" s="388">
        <v>13823</v>
      </c>
      <c r="E16" s="362" t="s">
        <v>495</v>
      </c>
      <c r="F16" s="389">
        <f t="shared" si="0"/>
        <v>434</v>
      </c>
      <c r="G16" s="387">
        <v>74</v>
      </c>
      <c r="H16" s="387">
        <v>360</v>
      </c>
    </row>
    <row r="17" spans="1:8" ht="14.25" customHeight="1">
      <c r="A17" s="365" t="s">
        <v>496</v>
      </c>
      <c r="B17" s="390">
        <f t="shared" si="1"/>
        <v>21617</v>
      </c>
      <c r="C17" s="391">
        <v>11343</v>
      </c>
      <c r="D17" s="392">
        <v>10274</v>
      </c>
      <c r="E17" s="365" t="s">
        <v>497</v>
      </c>
      <c r="F17" s="393">
        <f t="shared" si="0"/>
        <v>64</v>
      </c>
      <c r="G17" s="391">
        <v>7</v>
      </c>
      <c r="H17" s="391">
        <v>57</v>
      </c>
    </row>
    <row r="18" spans="1:8" ht="14.25" customHeight="1">
      <c r="A18" s="394"/>
      <c r="B18" s="395"/>
      <c r="C18" s="396"/>
      <c r="D18" s="396"/>
      <c r="H18" s="397" t="s">
        <v>498</v>
      </c>
    </row>
  </sheetData>
  <mergeCells count="1">
    <mergeCell ref="A4:C4"/>
  </mergeCells>
  <phoneticPr fontId="1"/>
  <hyperlinks>
    <hyperlink ref="A1" location="目次!R1C1" display="目次へもどる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zoomScale="110" zoomScaleNormal="75" workbookViewId="0"/>
  </sheetViews>
  <sheetFormatPr defaultRowHeight="12"/>
  <cols>
    <col min="1" max="1" width="8.625" style="400" customWidth="1"/>
    <col min="2" max="2" width="11.875" style="399" customWidth="1"/>
    <col min="3" max="4" width="11.25" style="399" customWidth="1"/>
    <col min="5" max="5" width="9.75" style="400" customWidth="1"/>
    <col min="6" max="6" width="12" style="399" customWidth="1"/>
    <col min="7" max="8" width="11.125" style="399" customWidth="1"/>
    <col min="9" max="256" width="9" style="399"/>
    <col min="257" max="257" width="8.625" style="399" customWidth="1"/>
    <col min="258" max="258" width="11.875" style="399" customWidth="1"/>
    <col min="259" max="260" width="11.25" style="399" customWidth="1"/>
    <col min="261" max="261" width="9.75" style="399" customWidth="1"/>
    <col min="262" max="262" width="12" style="399" customWidth="1"/>
    <col min="263" max="264" width="11.125" style="399" customWidth="1"/>
    <col min="265" max="512" width="9" style="399"/>
    <col min="513" max="513" width="8.625" style="399" customWidth="1"/>
    <col min="514" max="514" width="11.875" style="399" customWidth="1"/>
    <col min="515" max="516" width="11.25" style="399" customWidth="1"/>
    <col min="517" max="517" width="9.75" style="399" customWidth="1"/>
    <col min="518" max="518" width="12" style="399" customWidth="1"/>
    <col min="519" max="520" width="11.125" style="399" customWidth="1"/>
    <col min="521" max="768" width="9" style="399"/>
    <col min="769" max="769" width="8.625" style="399" customWidth="1"/>
    <col min="770" max="770" width="11.875" style="399" customWidth="1"/>
    <col min="771" max="772" width="11.25" style="399" customWidth="1"/>
    <col min="773" max="773" width="9.75" style="399" customWidth="1"/>
    <col min="774" max="774" width="12" style="399" customWidth="1"/>
    <col min="775" max="776" width="11.125" style="399" customWidth="1"/>
    <col min="777" max="1024" width="9" style="399"/>
    <col min="1025" max="1025" width="8.625" style="399" customWidth="1"/>
    <col min="1026" max="1026" width="11.875" style="399" customWidth="1"/>
    <col min="1027" max="1028" width="11.25" style="399" customWidth="1"/>
    <col min="1029" max="1029" width="9.75" style="399" customWidth="1"/>
    <col min="1030" max="1030" width="12" style="399" customWidth="1"/>
    <col min="1031" max="1032" width="11.125" style="399" customWidth="1"/>
    <col min="1033" max="1280" width="9" style="399"/>
    <col min="1281" max="1281" width="8.625" style="399" customWidth="1"/>
    <col min="1282" max="1282" width="11.875" style="399" customWidth="1"/>
    <col min="1283" max="1284" width="11.25" style="399" customWidth="1"/>
    <col min="1285" max="1285" width="9.75" style="399" customWidth="1"/>
    <col min="1286" max="1286" width="12" style="399" customWidth="1"/>
    <col min="1287" max="1288" width="11.125" style="399" customWidth="1"/>
    <col min="1289" max="1536" width="9" style="399"/>
    <col min="1537" max="1537" width="8.625" style="399" customWidth="1"/>
    <col min="1538" max="1538" width="11.875" style="399" customWidth="1"/>
    <col min="1539" max="1540" width="11.25" style="399" customWidth="1"/>
    <col min="1541" max="1541" width="9.75" style="399" customWidth="1"/>
    <col min="1542" max="1542" width="12" style="399" customWidth="1"/>
    <col min="1543" max="1544" width="11.125" style="399" customWidth="1"/>
    <col min="1545" max="1792" width="9" style="399"/>
    <col min="1793" max="1793" width="8.625" style="399" customWidth="1"/>
    <col min="1794" max="1794" width="11.875" style="399" customWidth="1"/>
    <col min="1795" max="1796" width="11.25" style="399" customWidth="1"/>
    <col min="1797" max="1797" width="9.75" style="399" customWidth="1"/>
    <col min="1798" max="1798" width="12" style="399" customWidth="1"/>
    <col min="1799" max="1800" width="11.125" style="399" customWidth="1"/>
    <col min="1801" max="2048" width="9" style="399"/>
    <col min="2049" max="2049" width="8.625" style="399" customWidth="1"/>
    <col min="2050" max="2050" width="11.875" style="399" customWidth="1"/>
    <col min="2051" max="2052" width="11.25" style="399" customWidth="1"/>
    <col min="2053" max="2053" width="9.75" style="399" customWidth="1"/>
    <col min="2054" max="2054" width="12" style="399" customWidth="1"/>
    <col min="2055" max="2056" width="11.125" style="399" customWidth="1"/>
    <col min="2057" max="2304" width="9" style="399"/>
    <col min="2305" max="2305" width="8.625" style="399" customWidth="1"/>
    <col min="2306" max="2306" width="11.875" style="399" customWidth="1"/>
    <col min="2307" max="2308" width="11.25" style="399" customWidth="1"/>
    <col min="2309" max="2309" width="9.75" style="399" customWidth="1"/>
    <col min="2310" max="2310" width="12" style="399" customWidth="1"/>
    <col min="2311" max="2312" width="11.125" style="399" customWidth="1"/>
    <col min="2313" max="2560" width="9" style="399"/>
    <col min="2561" max="2561" width="8.625" style="399" customWidth="1"/>
    <col min="2562" max="2562" width="11.875" style="399" customWidth="1"/>
    <col min="2563" max="2564" width="11.25" style="399" customWidth="1"/>
    <col min="2565" max="2565" width="9.75" style="399" customWidth="1"/>
    <col min="2566" max="2566" width="12" style="399" customWidth="1"/>
    <col min="2567" max="2568" width="11.125" style="399" customWidth="1"/>
    <col min="2569" max="2816" width="9" style="399"/>
    <col min="2817" max="2817" width="8.625" style="399" customWidth="1"/>
    <col min="2818" max="2818" width="11.875" style="399" customWidth="1"/>
    <col min="2819" max="2820" width="11.25" style="399" customWidth="1"/>
    <col min="2821" max="2821" width="9.75" style="399" customWidth="1"/>
    <col min="2822" max="2822" width="12" style="399" customWidth="1"/>
    <col min="2823" max="2824" width="11.125" style="399" customWidth="1"/>
    <col min="2825" max="3072" width="9" style="399"/>
    <col min="3073" max="3073" width="8.625" style="399" customWidth="1"/>
    <col min="3074" max="3074" width="11.875" style="399" customWidth="1"/>
    <col min="3075" max="3076" width="11.25" style="399" customWidth="1"/>
    <col min="3077" max="3077" width="9.75" style="399" customWidth="1"/>
    <col min="3078" max="3078" width="12" style="399" customWidth="1"/>
    <col min="3079" max="3080" width="11.125" style="399" customWidth="1"/>
    <col min="3081" max="3328" width="9" style="399"/>
    <col min="3329" max="3329" width="8.625" style="399" customWidth="1"/>
    <col min="3330" max="3330" width="11.875" style="399" customWidth="1"/>
    <col min="3331" max="3332" width="11.25" style="399" customWidth="1"/>
    <col min="3333" max="3333" width="9.75" style="399" customWidth="1"/>
    <col min="3334" max="3334" width="12" style="399" customWidth="1"/>
    <col min="3335" max="3336" width="11.125" style="399" customWidth="1"/>
    <col min="3337" max="3584" width="9" style="399"/>
    <col min="3585" max="3585" width="8.625" style="399" customWidth="1"/>
    <col min="3586" max="3586" width="11.875" style="399" customWidth="1"/>
    <col min="3587" max="3588" width="11.25" style="399" customWidth="1"/>
    <col min="3589" max="3589" width="9.75" style="399" customWidth="1"/>
    <col min="3590" max="3590" width="12" style="399" customWidth="1"/>
    <col min="3591" max="3592" width="11.125" style="399" customWidth="1"/>
    <col min="3593" max="3840" width="9" style="399"/>
    <col min="3841" max="3841" width="8.625" style="399" customWidth="1"/>
    <col min="3842" max="3842" width="11.875" style="399" customWidth="1"/>
    <col min="3843" max="3844" width="11.25" style="399" customWidth="1"/>
    <col min="3845" max="3845" width="9.75" style="399" customWidth="1"/>
    <col min="3846" max="3846" width="12" style="399" customWidth="1"/>
    <col min="3847" max="3848" width="11.125" style="399" customWidth="1"/>
    <col min="3849" max="4096" width="9" style="399"/>
    <col min="4097" max="4097" width="8.625" style="399" customWidth="1"/>
    <col min="4098" max="4098" width="11.875" style="399" customWidth="1"/>
    <col min="4099" max="4100" width="11.25" style="399" customWidth="1"/>
    <col min="4101" max="4101" width="9.75" style="399" customWidth="1"/>
    <col min="4102" max="4102" width="12" style="399" customWidth="1"/>
    <col min="4103" max="4104" width="11.125" style="399" customWidth="1"/>
    <col min="4105" max="4352" width="9" style="399"/>
    <col min="4353" max="4353" width="8.625" style="399" customWidth="1"/>
    <col min="4354" max="4354" width="11.875" style="399" customWidth="1"/>
    <col min="4355" max="4356" width="11.25" style="399" customWidth="1"/>
    <col min="4357" max="4357" width="9.75" style="399" customWidth="1"/>
    <col min="4358" max="4358" width="12" style="399" customWidth="1"/>
    <col min="4359" max="4360" width="11.125" style="399" customWidth="1"/>
    <col min="4361" max="4608" width="9" style="399"/>
    <col min="4609" max="4609" width="8.625" style="399" customWidth="1"/>
    <col min="4610" max="4610" width="11.875" style="399" customWidth="1"/>
    <col min="4611" max="4612" width="11.25" style="399" customWidth="1"/>
    <col min="4613" max="4613" width="9.75" style="399" customWidth="1"/>
    <col min="4614" max="4614" width="12" style="399" customWidth="1"/>
    <col min="4615" max="4616" width="11.125" style="399" customWidth="1"/>
    <col min="4617" max="4864" width="9" style="399"/>
    <col min="4865" max="4865" width="8.625" style="399" customWidth="1"/>
    <col min="4866" max="4866" width="11.875" style="399" customWidth="1"/>
    <col min="4867" max="4868" width="11.25" style="399" customWidth="1"/>
    <col min="4869" max="4869" width="9.75" style="399" customWidth="1"/>
    <col min="4870" max="4870" width="12" style="399" customWidth="1"/>
    <col min="4871" max="4872" width="11.125" style="399" customWidth="1"/>
    <col min="4873" max="5120" width="9" style="399"/>
    <col min="5121" max="5121" width="8.625" style="399" customWidth="1"/>
    <col min="5122" max="5122" width="11.875" style="399" customWidth="1"/>
    <col min="5123" max="5124" width="11.25" style="399" customWidth="1"/>
    <col min="5125" max="5125" width="9.75" style="399" customWidth="1"/>
    <col min="5126" max="5126" width="12" style="399" customWidth="1"/>
    <col min="5127" max="5128" width="11.125" style="399" customWidth="1"/>
    <col min="5129" max="5376" width="9" style="399"/>
    <col min="5377" max="5377" width="8.625" style="399" customWidth="1"/>
    <col min="5378" max="5378" width="11.875" style="399" customWidth="1"/>
    <col min="5379" max="5380" width="11.25" style="399" customWidth="1"/>
    <col min="5381" max="5381" width="9.75" style="399" customWidth="1"/>
    <col min="5382" max="5382" width="12" style="399" customWidth="1"/>
    <col min="5383" max="5384" width="11.125" style="399" customWidth="1"/>
    <col min="5385" max="5632" width="9" style="399"/>
    <col min="5633" max="5633" width="8.625" style="399" customWidth="1"/>
    <col min="5634" max="5634" width="11.875" style="399" customWidth="1"/>
    <col min="5635" max="5636" width="11.25" style="399" customWidth="1"/>
    <col min="5637" max="5637" width="9.75" style="399" customWidth="1"/>
    <col min="5638" max="5638" width="12" style="399" customWidth="1"/>
    <col min="5639" max="5640" width="11.125" style="399" customWidth="1"/>
    <col min="5641" max="5888" width="9" style="399"/>
    <col min="5889" max="5889" width="8.625" style="399" customWidth="1"/>
    <col min="5890" max="5890" width="11.875" style="399" customWidth="1"/>
    <col min="5891" max="5892" width="11.25" style="399" customWidth="1"/>
    <col min="5893" max="5893" width="9.75" style="399" customWidth="1"/>
    <col min="5894" max="5894" width="12" style="399" customWidth="1"/>
    <col min="5895" max="5896" width="11.125" style="399" customWidth="1"/>
    <col min="5897" max="6144" width="9" style="399"/>
    <col min="6145" max="6145" width="8.625" style="399" customWidth="1"/>
    <col min="6146" max="6146" width="11.875" style="399" customWidth="1"/>
    <col min="6147" max="6148" width="11.25" style="399" customWidth="1"/>
    <col min="6149" max="6149" width="9.75" style="399" customWidth="1"/>
    <col min="6150" max="6150" width="12" style="399" customWidth="1"/>
    <col min="6151" max="6152" width="11.125" style="399" customWidth="1"/>
    <col min="6153" max="6400" width="9" style="399"/>
    <col min="6401" max="6401" width="8.625" style="399" customWidth="1"/>
    <col min="6402" max="6402" width="11.875" style="399" customWidth="1"/>
    <col min="6403" max="6404" width="11.25" style="399" customWidth="1"/>
    <col min="6405" max="6405" width="9.75" style="399" customWidth="1"/>
    <col min="6406" max="6406" width="12" style="399" customWidth="1"/>
    <col min="6407" max="6408" width="11.125" style="399" customWidth="1"/>
    <col min="6409" max="6656" width="9" style="399"/>
    <col min="6657" max="6657" width="8.625" style="399" customWidth="1"/>
    <col min="6658" max="6658" width="11.875" style="399" customWidth="1"/>
    <col min="6659" max="6660" width="11.25" style="399" customWidth="1"/>
    <col min="6661" max="6661" width="9.75" style="399" customWidth="1"/>
    <col min="6662" max="6662" width="12" style="399" customWidth="1"/>
    <col min="6663" max="6664" width="11.125" style="399" customWidth="1"/>
    <col min="6665" max="6912" width="9" style="399"/>
    <col min="6913" max="6913" width="8.625" style="399" customWidth="1"/>
    <col min="6914" max="6914" width="11.875" style="399" customWidth="1"/>
    <col min="6915" max="6916" width="11.25" style="399" customWidth="1"/>
    <col min="6917" max="6917" width="9.75" style="399" customWidth="1"/>
    <col min="6918" max="6918" width="12" style="399" customWidth="1"/>
    <col min="6919" max="6920" width="11.125" style="399" customWidth="1"/>
    <col min="6921" max="7168" width="9" style="399"/>
    <col min="7169" max="7169" width="8.625" style="399" customWidth="1"/>
    <col min="7170" max="7170" width="11.875" style="399" customWidth="1"/>
    <col min="7171" max="7172" width="11.25" style="399" customWidth="1"/>
    <col min="7173" max="7173" width="9.75" style="399" customWidth="1"/>
    <col min="7174" max="7174" width="12" style="399" customWidth="1"/>
    <col min="7175" max="7176" width="11.125" style="399" customWidth="1"/>
    <col min="7177" max="7424" width="9" style="399"/>
    <col min="7425" max="7425" width="8.625" style="399" customWidth="1"/>
    <col min="7426" max="7426" width="11.875" style="399" customWidth="1"/>
    <col min="7427" max="7428" width="11.25" style="399" customWidth="1"/>
    <col min="7429" max="7429" width="9.75" style="399" customWidth="1"/>
    <col min="7430" max="7430" width="12" style="399" customWidth="1"/>
    <col min="7431" max="7432" width="11.125" style="399" customWidth="1"/>
    <col min="7433" max="7680" width="9" style="399"/>
    <col min="7681" max="7681" width="8.625" style="399" customWidth="1"/>
    <col min="7682" max="7682" width="11.875" style="399" customWidth="1"/>
    <col min="7683" max="7684" width="11.25" style="399" customWidth="1"/>
    <col min="7685" max="7685" width="9.75" style="399" customWidth="1"/>
    <col min="7686" max="7686" width="12" style="399" customWidth="1"/>
    <col min="7687" max="7688" width="11.125" style="399" customWidth="1"/>
    <col min="7689" max="7936" width="9" style="399"/>
    <col min="7937" max="7937" width="8.625" style="399" customWidth="1"/>
    <col min="7938" max="7938" width="11.875" style="399" customWidth="1"/>
    <col min="7939" max="7940" width="11.25" style="399" customWidth="1"/>
    <col min="7941" max="7941" width="9.75" style="399" customWidth="1"/>
    <col min="7942" max="7942" width="12" style="399" customWidth="1"/>
    <col min="7943" max="7944" width="11.125" style="399" customWidth="1"/>
    <col min="7945" max="8192" width="9" style="399"/>
    <col min="8193" max="8193" width="8.625" style="399" customWidth="1"/>
    <col min="8194" max="8194" width="11.875" style="399" customWidth="1"/>
    <col min="8195" max="8196" width="11.25" style="399" customWidth="1"/>
    <col min="8197" max="8197" width="9.75" style="399" customWidth="1"/>
    <col min="8198" max="8198" width="12" style="399" customWidth="1"/>
    <col min="8199" max="8200" width="11.125" style="399" customWidth="1"/>
    <col min="8201" max="8448" width="9" style="399"/>
    <col min="8449" max="8449" width="8.625" style="399" customWidth="1"/>
    <col min="8450" max="8450" width="11.875" style="399" customWidth="1"/>
    <col min="8451" max="8452" width="11.25" style="399" customWidth="1"/>
    <col min="8453" max="8453" width="9.75" style="399" customWidth="1"/>
    <col min="8454" max="8454" width="12" style="399" customWidth="1"/>
    <col min="8455" max="8456" width="11.125" style="399" customWidth="1"/>
    <col min="8457" max="8704" width="9" style="399"/>
    <col min="8705" max="8705" width="8.625" style="399" customWidth="1"/>
    <col min="8706" max="8706" width="11.875" style="399" customWidth="1"/>
    <col min="8707" max="8708" width="11.25" style="399" customWidth="1"/>
    <col min="8709" max="8709" width="9.75" style="399" customWidth="1"/>
    <col min="8710" max="8710" width="12" style="399" customWidth="1"/>
    <col min="8711" max="8712" width="11.125" style="399" customWidth="1"/>
    <col min="8713" max="8960" width="9" style="399"/>
    <col min="8961" max="8961" width="8.625" style="399" customWidth="1"/>
    <col min="8962" max="8962" width="11.875" style="399" customWidth="1"/>
    <col min="8963" max="8964" width="11.25" style="399" customWidth="1"/>
    <col min="8965" max="8965" width="9.75" style="399" customWidth="1"/>
    <col min="8966" max="8966" width="12" style="399" customWidth="1"/>
    <col min="8967" max="8968" width="11.125" style="399" customWidth="1"/>
    <col min="8969" max="9216" width="9" style="399"/>
    <col min="9217" max="9217" width="8.625" style="399" customWidth="1"/>
    <col min="9218" max="9218" width="11.875" style="399" customWidth="1"/>
    <col min="9219" max="9220" width="11.25" style="399" customWidth="1"/>
    <col min="9221" max="9221" width="9.75" style="399" customWidth="1"/>
    <col min="9222" max="9222" width="12" style="399" customWidth="1"/>
    <col min="9223" max="9224" width="11.125" style="399" customWidth="1"/>
    <col min="9225" max="9472" width="9" style="399"/>
    <col min="9473" max="9473" width="8.625" style="399" customWidth="1"/>
    <col min="9474" max="9474" width="11.875" style="399" customWidth="1"/>
    <col min="9475" max="9476" width="11.25" style="399" customWidth="1"/>
    <col min="9477" max="9477" width="9.75" style="399" customWidth="1"/>
    <col min="9478" max="9478" width="12" style="399" customWidth="1"/>
    <col min="9479" max="9480" width="11.125" style="399" customWidth="1"/>
    <col min="9481" max="9728" width="9" style="399"/>
    <col min="9729" max="9729" width="8.625" style="399" customWidth="1"/>
    <col min="9730" max="9730" width="11.875" style="399" customWidth="1"/>
    <col min="9731" max="9732" width="11.25" style="399" customWidth="1"/>
    <col min="9733" max="9733" width="9.75" style="399" customWidth="1"/>
    <col min="9734" max="9734" width="12" style="399" customWidth="1"/>
    <col min="9735" max="9736" width="11.125" style="399" customWidth="1"/>
    <col min="9737" max="9984" width="9" style="399"/>
    <col min="9985" max="9985" width="8.625" style="399" customWidth="1"/>
    <col min="9986" max="9986" width="11.875" style="399" customWidth="1"/>
    <col min="9987" max="9988" width="11.25" style="399" customWidth="1"/>
    <col min="9989" max="9989" width="9.75" style="399" customWidth="1"/>
    <col min="9990" max="9990" width="12" style="399" customWidth="1"/>
    <col min="9991" max="9992" width="11.125" style="399" customWidth="1"/>
    <col min="9993" max="10240" width="9" style="399"/>
    <col min="10241" max="10241" width="8.625" style="399" customWidth="1"/>
    <col min="10242" max="10242" width="11.875" style="399" customWidth="1"/>
    <col min="10243" max="10244" width="11.25" style="399" customWidth="1"/>
    <col min="10245" max="10245" width="9.75" style="399" customWidth="1"/>
    <col min="10246" max="10246" width="12" style="399" customWidth="1"/>
    <col min="10247" max="10248" width="11.125" style="399" customWidth="1"/>
    <col min="10249" max="10496" width="9" style="399"/>
    <col min="10497" max="10497" width="8.625" style="399" customWidth="1"/>
    <col min="10498" max="10498" width="11.875" style="399" customWidth="1"/>
    <col min="10499" max="10500" width="11.25" style="399" customWidth="1"/>
    <col min="10501" max="10501" width="9.75" style="399" customWidth="1"/>
    <col min="10502" max="10502" width="12" style="399" customWidth="1"/>
    <col min="10503" max="10504" width="11.125" style="399" customWidth="1"/>
    <col min="10505" max="10752" width="9" style="399"/>
    <col min="10753" max="10753" width="8.625" style="399" customWidth="1"/>
    <col min="10754" max="10754" width="11.875" style="399" customWidth="1"/>
    <col min="10755" max="10756" width="11.25" style="399" customWidth="1"/>
    <col min="10757" max="10757" width="9.75" style="399" customWidth="1"/>
    <col min="10758" max="10758" width="12" style="399" customWidth="1"/>
    <col min="10759" max="10760" width="11.125" style="399" customWidth="1"/>
    <col min="10761" max="11008" width="9" style="399"/>
    <col min="11009" max="11009" width="8.625" style="399" customWidth="1"/>
    <col min="11010" max="11010" width="11.875" style="399" customWidth="1"/>
    <col min="11011" max="11012" width="11.25" style="399" customWidth="1"/>
    <col min="11013" max="11013" width="9.75" style="399" customWidth="1"/>
    <col min="11014" max="11014" width="12" style="399" customWidth="1"/>
    <col min="11015" max="11016" width="11.125" style="399" customWidth="1"/>
    <col min="11017" max="11264" width="9" style="399"/>
    <col min="11265" max="11265" width="8.625" style="399" customWidth="1"/>
    <col min="11266" max="11266" width="11.875" style="399" customWidth="1"/>
    <col min="11267" max="11268" width="11.25" style="399" customWidth="1"/>
    <col min="11269" max="11269" width="9.75" style="399" customWidth="1"/>
    <col min="11270" max="11270" width="12" style="399" customWidth="1"/>
    <col min="11271" max="11272" width="11.125" style="399" customWidth="1"/>
    <col min="11273" max="11520" width="9" style="399"/>
    <col min="11521" max="11521" width="8.625" style="399" customWidth="1"/>
    <col min="11522" max="11522" width="11.875" style="399" customWidth="1"/>
    <col min="11523" max="11524" width="11.25" style="399" customWidth="1"/>
    <col min="11525" max="11525" width="9.75" style="399" customWidth="1"/>
    <col min="11526" max="11526" width="12" style="399" customWidth="1"/>
    <col min="11527" max="11528" width="11.125" style="399" customWidth="1"/>
    <col min="11529" max="11776" width="9" style="399"/>
    <col min="11777" max="11777" width="8.625" style="399" customWidth="1"/>
    <col min="11778" max="11778" width="11.875" style="399" customWidth="1"/>
    <col min="11779" max="11780" width="11.25" style="399" customWidth="1"/>
    <col min="11781" max="11781" width="9.75" style="399" customWidth="1"/>
    <col min="11782" max="11782" width="12" style="399" customWidth="1"/>
    <col min="11783" max="11784" width="11.125" style="399" customWidth="1"/>
    <col min="11785" max="12032" width="9" style="399"/>
    <col min="12033" max="12033" width="8.625" style="399" customWidth="1"/>
    <col min="12034" max="12034" width="11.875" style="399" customWidth="1"/>
    <col min="12035" max="12036" width="11.25" style="399" customWidth="1"/>
    <col min="12037" max="12037" width="9.75" style="399" customWidth="1"/>
    <col min="12038" max="12038" width="12" style="399" customWidth="1"/>
    <col min="12039" max="12040" width="11.125" style="399" customWidth="1"/>
    <col min="12041" max="12288" width="9" style="399"/>
    <col min="12289" max="12289" width="8.625" style="399" customWidth="1"/>
    <col min="12290" max="12290" width="11.875" style="399" customWidth="1"/>
    <col min="12291" max="12292" width="11.25" style="399" customWidth="1"/>
    <col min="12293" max="12293" width="9.75" style="399" customWidth="1"/>
    <col min="12294" max="12294" width="12" style="399" customWidth="1"/>
    <col min="12295" max="12296" width="11.125" style="399" customWidth="1"/>
    <col min="12297" max="12544" width="9" style="399"/>
    <col min="12545" max="12545" width="8.625" style="399" customWidth="1"/>
    <col min="12546" max="12546" width="11.875" style="399" customWidth="1"/>
    <col min="12547" max="12548" width="11.25" style="399" customWidth="1"/>
    <col min="12549" max="12549" width="9.75" style="399" customWidth="1"/>
    <col min="12550" max="12550" width="12" style="399" customWidth="1"/>
    <col min="12551" max="12552" width="11.125" style="399" customWidth="1"/>
    <col min="12553" max="12800" width="9" style="399"/>
    <col min="12801" max="12801" width="8.625" style="399" customWidth="1"/>
    <col min="12802" max="12802" width="11.875" style="399" customWidth="1"/>
    <col min="12803" max="12804" width="11.25" style="399" customWidth="1"/>
    <col min="12805" max="12805" width="9.75" style="399" customWidth="1"/>
    <col min="12806" max="12806" width="12" style="399" customWidth="1"/>
    <col min="12807" max="12808" width="11.125" style="399" customWidth="1"/>
    <col min="12809" max="13056" width="9" style="399"/>
    <col min="13057" max="13057" width="8.625" style="399" customWidth="1"/>
    <col min="13058" max="13058" width="11.875" style="399" customWidth="1"/>
    <col min="13059" max="13060" width="11.25" style="399" customWidth="1"/>
    <col min="13061" max="13061" width="9.75" style="399" customWidth="1"/>
    <col min="13062" max="13062" width="12" style="399" customWidth="1"/>
    <col min="13063" max="13064" width="11.125" style="399" customWidth="1"/>
    <col min="13065" max="13312" width="9" style="399"/>
    <col min="13313" max="13313" width="8.625" style="399" customWidth="1"/>
    <col min="13314" max="13314" width="11.875" style="399" customWidth="1"/>
    <col min="13315" max="13316" width="11.25" style="399" customWidth="1"/>
    <col min="13317" max="13317" width="9.75" style="399" customWidth="1"/>
    <col min="13318" max="13318" width="12" style="399" customWidth="1"/>
    <col min="13319" max="13320" width="11.125" style="399" customWidth="1"/>
    <col min="13321" max="13568" width="9" style="399"/>
    <col min="13569" max="13569" width="8.625" style="399" customWidth="1"/>
    <col min="13570" max="13570" width="11.875" style="399" customWidth="1"/>
    <col min="13571" max="13572" width="11.25" style="399" customWidth="1"/>
    <col min="13573" max="13573" width="9.75" style="399" customWidth="1"/>
    <col min="13574" max="13574" width="12" style="399" customWidth="1"/>
    <col min="13575" max="13576" width="11.125" style="399" customWidth="1"/>
    <col min="13577" max="13824" width="9" style="399"/>
    <col min="13825" max="13825" width="8.625" style="399" customWidth="1"/>
    <col min="13826" max="13826" width="11.875" style="399" customWidth="1"/>
    <col min="13827" max="13828" width="11.25" style="399" customWidth="1"/>
    <col min="13829" max="13829" width="9.75" style="399" customWidth="1"/>
    <col min="13830" max="13830" width="12" style="399" customWidth="1"/>
    <col min="13831" max="13832" width="11.125" style="399" customWidth="1"/>
    <col min="13833" max="14080" width="9" style="399"/>
    <col min="14081" max="14081" width="8.625" style="399" customWidth="1"/>
    <col min="14082" max="14082" width="11.875" style="399" customWidth="1"/>
    <col min="14083" max="14084" width="11.25" style="399" customWidth="1"/>
    <col min="14085" max="14085" width="9.75" style="399" customWidth="1"/>
    <col min="14086" max="14086" width="12" style="399" customWidth="1"/>
    <col min="14087" max="14088" width="11.125" style="399" customWidth="1"/>
    <col min="14089" max="14336" width="9" style="399"/>
    <col min="14337" max="14337" width="8.625" style="399" customWidth="1"/>
    <col min="14338" max="14338" width="11.875" style="399" customWidth="1"/>
    <col min="14339" max="14340" width="11.25" style="399" customWidth="1"/>
    <col min="14341" max="14341" width="9.75" style="399" customWidth="1"/>
    <col min="14342" max="14342" width="12" style="399" customWidth="1"/>
    <col min="14343" max="14344" width="11.125" style="399" customWidth="1"/>
    <col min="14345" max="14592" width="9" style="399"/>
    <col min="14593" max="14593" width="8.625" style="399" customWidth="1"/>
    <col min="14594" max="14594" width="11.875" style="399" customWidth="1"/>
    <col min="14595" max="14596" width="11.25" style="399" customWidth="1"/>
    <col min="14597" max="14597" width="9.75" style="399" customWidth="1"/>
    <col min="14598" max="14598" width="12" style="399" customWidth="1"/>
    <col min="14599" max="14600" width="11.125" style="399" customWidth="1"/>
    <col min="14601" max="14848" width="9" style="399"/>
    <col min="14849" max="14849" width="8.625" style="399" customWidth="1"/>
    <col min="14850" max="14850" width="11.875" style="399" customWidth="1"/>
    <col min="14851" max="14852" width="11.25" style="399" customWidth="1"/>
    <col min="14853" max="14853" width="9.75" style="399" customWidth="1"/>
    <col min="14854" max="14854" width="12" style="399" customWidth="1"/>
    <col min="14855" max="14856" width="11.125" style="399" customWidth="1"/>
    <col min="14857" max="15104" width="9" style="399"/>
    <col min="15105" max="15105" width="8.625" style="399" customWidth="1"/>
    <col min="15106" max="15106" width="11.875" style="399" customWidth="1"/>
    <col min="15107" max="15108" width="11.25" style="399" customWidth="1"/>
    <col min="15109" max="15109" width="9.75" style="399" customWidth="1"/>
    <col min="15110" max="15110" width="12" style="399" customWidth="1"/>
    <col min="15111" max="15112" width="11.125" style="399" customWidth="1"/>
    <col min="15113" max="15360" width="9" style="399"/>
    <col min="15361" max="15361" width="8.625" style="399" customWidth="1"/>
    <col min="15362" max="15362" width="11.875" style="399" customWidth="1"/>
    <col min="15363" max="15364" width="11.25" style="399" customWidth="1"/>
    <col min="15365" max="15365" width="9.75" style="399" customWidth="1"/>
    <col min="15366" max="15366" width="12" style="399" customWidth="1"/>
    <col min="15367" max="15368" width="11.125" style="399" customWidth="1"/>
    <col min="15369" max="15616" width="9" style="399"/>
    <col min="15617" max="15617" width="8.625" style="399" customWidth="1"/>
    <col min="15618" max="15618" width="11.875" style="399" customWidth="1"/>
    <col min="15619" max="15620" width="11.25" style="399" customWidth="1"/>
    <col min="15621" max="15621" width="9.75" style="399" customWidth="1"/>
    <col min="15622" max="15622" width="12" style="399" customWidth="1"/>
    <col min="15623" max="15624" width="11.125" style="399" customWidth="1"/>
    <col min="15625" max="15872" width="9" style="399"/>
    <col min="15873" max="15873" width="8.625" style="399" customWidth="1"/>
    <col min="15874" max="15874" width="11.875" style="399" customWidth="1"/>
    <col min="15875" max="15876" width="11.25" style="399" customWidth="1"/>
    <col min="15877" max="15877" width="9.75" style="399" customWidth="1"/>
    <col min="15878" max="15878" width="12" style="399" customWidth="1"/>
    <col min="15879" max="15880" width="11.125" style="399" customWidth="1"/>
    <col min="15881" max="16128" width="9" style="399"/>
    <col min="16129" max="16129" width="8.625" style="399" customWidth="1"/>
    <col min="16130" max="16130" width="11.875" style="399" customWidth="1"/>
    <col min="16131" max="16132" width="11.25" style="399" customWidth="1"/>
    <col min="16133" max="16133" width="9.75" style="399" customWidth="1"/>
    <col min="16134" max="16134" width="12" style="399" customWidth="1"/>
    <col min="16135" max="16136" width="11.125" style="399" customWidth="1"/>
    <col min="16137" max="16384" width="9" style="399"/>
  </cols>
  <sheetData>
    <row r="1" spans="1:8" ht="13.5">
      <c r="A1" s="398" t="s">
        <v>1</v>
      </c>
    </row>
    <row r="3" spans="1:8" ht="15" customHeight="1">
      <c r="A3" s="401" t="s">
        <v>499</v>
      </c>
      <c r="B3" s="402"/>
      <c r="C3" s="402"/>
      <c r="D3" s="402"/>
    </row>
    <row r="4" spans="1:8" ht="15" customHeight="1">
      <c r="A4" s="575">
        <v>40909</v>
      </c>
      <c r="B4" s="575"/>
      <c r="C4" s="403"/>
    </row>
    <row r="5" spans="1:8" s="400" customFormat="1" ht="12.75" customHeight="1">
      <c r="A5" s="404" t="s">
        <v>474</v>
      </c>
      <c r="B5" s="405" t="s">
        <v>475</v>
      </c>
      <c r="C5" s="405" t="s">
        <v>404</v>
      </c>
      <c r="D5" s="406" t="s">
        <v>405</v>
      </c>
      <c r="E5" s="407" t="s">
        <v>474</v>
      </c>
      <c r="F5" s="405" t="s">
        <v>475</v>
      </c>
      <c r="G5" s="405" t="s">
        <v>404</v>
      </c>
      <c r="H5" s="406" t="s">
        <v>405</v>
      </c>
    </row>
    <row r="6" spans="1:8" ht="14.25" customHeight="1">
      <c r="A6" s="360" t="s">
        <v>500</v>
      </c>
      <c r="B6" s="408">
        <f>SUM(B8:B57,F8:F58)</f>
        <v>329229</v>
      </c>
      <c r="C6" s="381">
        <f>SUM(C8:C57,G8:G58)</f>
        <v>164586</v>
      </c>
      <c r="D6" s="382">
        <f>SUM(D8:D57,H8:H58)</f>
        <v>164643</v>
      </c>
      <c r="E6" s="409"/>
      <c r="F6" s="410"/>
      <c r="G6" s="411"/>
      <c r="H6" s="411"/>
    </row>
    <row r="7" spans="1:8" ht="6" customHeight="1">
      <c r="A7" s="385"/>
      <c r="B7" s="412"/>
      <c r="C7" s="387"/>
      <c r="D7" s="387"/>
      <c r="E7" s="409"/>
      <c r="F7" s="413"/>
      <c r="G7" s="414"/>
      <c r="H7" s="414"/>
    </row>
    <row r="8" spans="1:8" ht="13.5" customHeight="1">
      <c r="A8" s="362">
        <v>0</v>
      </c>
      <c r="B8" s="415">
        <f t="shared" ref="B8:B57" si="0">SUM(C8:D8)</f>
        <v>2704</v>
      </c>
      <c r="C8" s="416">
        <v>1366</v>
      </c>
      <c r="D8" s="417">
        <v>1338</v>
      </c>
      <c r="E8" s="409">
        <v>50</v>
      </c>
      <c r="F8" s="415">
        <f t="shared" ref="F8:F58" si="1">SUM(G8:H8)</f>
        <v>3638</v>
      </c>
      <c r="G8" s="416">
        <v>1834</v>
      </c>
      <c r="H8" s="416">
        <v>1804</v>
      </c>
    </row>
    <row r="9" spans="1:8" ht="13.5" customHeight="1">
      <c r="A9" s="362">
        <v>1</v>
      </c>
      <c r="B9" s="415">
        <f t="shared" si="0"/>
        <v>2927</v>
      </c>
      <c r="C9" s="416">
        <v>1514</v>
      </c>
      <c r="D9" s="417">
        <v>1413</v>
      </c>
      <c r="E9" s="409">
        <v>51</v>
      </c>
      <c r="F9" s="415">
        <f t="shared" si="1"/>
        <v>3612</v>
      </c>
      <c r="G9" s="416">
        <v>1873</v>
      </c>
      <c r="H9" s="416">
        <v>1739</v>
      </c>
    </row>
    <row r="10" spans="1:8" ht="13.5" customHeight="1">
      <c r="A10" s="362">
        <v>2</v>
      </c>
      <c r="B10" s="415">
        <f t="shared" si="0"/>
        <v>2914</v>
      </c>
      <c r="C10" s="416">
        <v>1460</v>
      </c>
      <c r="D10" s="417">
        <v>1454</v>
      </c>
      <c r="E10" s="409">
        <v>52</v>
      </c>
      <c r="F10" s="415">
        <f t="shared" si="1"/>
        <v>3571</v>
      </c>
      <c r="G10" s="416">
        <v>1845</v>
      </c>
      <c r="H10" s="416">
        <v>1726</v>
      </c>
    </row>
    <row r="11" spans="1:8" ht="13.5" customHeight="1">
      <c r="A11" s="362">
        <v>3</v>
      </c>
      <c r="B11" s="415">
        <f t="shared" si="0"/>
        <v>2964</v>
      </c>
      <c r="C11" s="416">
        <v>1541</v>
      </c>
      <c r="D11" s="417">
        <v>1423</v>
      </c>
      <c r="E11" s="409">
        <v>53</v>
      </c>
      <c r="F11" s="415">
        <f t="shared" si="1"/>
        <v>3560</v>
      </c>
      <c r="G11" s="416">
        <v>1761</v>
      </c>
      <c r="H11" s="416">
        <v>1799</v>
      </c>
    </row>
    <row r="12" spans="1:8" ht="13.5" customHeight="1">
      <c r="A12" s="362">
        <v>4</v>
      </c>
      <c r="B12" s="415">
        <f t="shared" si="0"/>
        <v>3027</v>
      </c>
      <c r="C12" s="416">
        <v>1538</v>
      </c>
      <c r="D12" s="417">
        <v>1489</v>
      </c>
      <c r="E12" s="409">
        <v>54</v>
      </c>
      <c r="F12" s="415">
        <f t="shared" si="1"/>
        <v>3330</v>
      </c>
      <c r="G12" s="416">
        <v>1711</v>
      </c>
      <c r="H12" s="416">
        <v>1619</v>
      </c>
    </row>
    <row r="13" spans="1:8" ht="13.5" customHeight="1">
      <c r="A13" s="362">
        <v>5</v>
      </c>
      <c r="B13" s="415">
        <f t="shared" si="0"/>
        <v>2944</v>
      </c>
      <c r="C13" s="416">
        <v>1499</v>
      </c>
      <c r="D13" s="417">
        <v>1445</v>
      </c>
      <c r="E13" s="409">
        <v>55</v>
      </c>
      <c r="F13" s="415">
        <f t="shared" si="1"/>
        <v>3434</v>
      </c>
      <c r="G13" s="416">
        <v>1707</v>
      </c>
      <c r="H13" s="416">
        <v>1727</v>
      </c>
    </row>
    <row r="14" spans="1:8" ht="13.5" customHeight="1">
      <c r="A14" s="362">
        <v>6</v>
      </c>
      <c r="B14" s="415">
        <f t="shared" si="0"/>
        <v>2819</v>
      </c>
      <c r="C14" s="416">
        <v>1481</v>
      </c>
      <c r="D14" s="417">
        <v>1338</v>
      </c>
      <c r="E14" s="409">
        <v>56</v>
      </c>
      <c r="F14" s="415">
        <f t="shared" si="1"/>
        <v>3756</v>
      </c>
      <c r="G14" s="416">
        <v>1874</v>
      </c>
      <c r="H14" s="416">
        <v>1882</v>
      </c>
    </row>
    <row r="15" spans="1:8" ht="13.5" customHeight="1">
      <c r="A15" s="362">
        <v>7</v>
      </c>
      <c r="B15" s="415">
        <f t="shared" si="0"/>
        <v>3005</v>
      </c>
      <c r="C15" s="416">
        <v>1548</v>
      </c>
      <c r="D15" s="417">
        <v>1457</v>
      </c>
      <c r="E15" s="409">
        <v>57</v>
      </c>
      <c r="F15" s="415">
        <f t="shared" si="1"/>
        <v>3780</v>
      </c>
      <c r="G15" s="416">
        <v>1863</v>
      </c>
      <c r="H15" s="416">
        <v>1917</v>
      </c>
    </row>
    <row r="16" spans="1:8" ht="13.5" customHeight="1">
      <c r="A16" s="362">
        <v>8</v>
      </c>
      <c r="B16" s="415">
        <f t="shared" si="0"/>
        <v>3144</v>
      </c>
      <c r="C16" s="416">
        <v>1573</v>
      </c>
      <c r="D16" s="417">
        <v>1571</v>
      </c>
      <c r="E16" s="409">
        <v>58</v>
      </c>
      <c r="F16" s="415">
        <f t="shared" si="1"/>
        <v>3885</v>
      </c>
      <c r="G16" s="416">
        <v>1902</v>
      </c>
      <c r="H16" s="416">
        <v>1983</v>
      </c>
    </row>
    <row r="17" spans="1:8" ht="13.5" customHeight="1">
      <c r="A17" s="362">
        <v>9</v>
      </c>
      <c r="B17" s="415">
        <f t="shared" si="0"/>
        <v>3057</v>
      </c>
      <c r="C17" s="416">
        <v>1583</v>
      </c>
      <c r="D17" s="417">
        <v>1474</v>
      </c>
      <c r="E17" s="409">
        <v>59</v>
      </c>
      <c r="F17" s="415">
        <f t="shared" si="1"/>
        <v>4330</v>
      </c>
      <c r="G17" s="416">
        <v>2078</v>
      </c>
      <c r="H17" s="416">
        <v>2252</v>
      </c>
    </row>
    <row r="18" spans="1:8" ht="13.5" customHeight="1">
      <c r="A18" s="362">
        <v>10</v>
      </c>
      <c r="B18" s="415">
        <f t="shared" si="0"/>
        <v>3106</v>
      </c>
      <c r="C18" s="416">
        <v>1628</v>
      </c>
      <c r="D18" s="417">
        <v>1478</v>
      </c>
      <c r="E18" s="409">
        <v>60</v>
      </c>
      <c r="F18" s="415">
        <f t="shared" si="1"/>
        <v>4449</v>
      </c>
      <c r="G18" s="416">
        <v>2188</v>
      </c>
      <c r="H18" s="416">
        <v>2261</v>
      </c>
    </row>
    <row r="19" spans="1:8" ht="13.5" customHeight="1">
      <c r="A19" s="362">
        <v>11</v>
      </c>
      <c r="B19" s="415">
        <f t="shared" si="0"/>
        <v>3158</v>
      </c>
      <c r="C19" s="416">
        <v>1619</v>
      </c>
      <c r="D19" s="417">
        <v>1539</v>
      </c>
      <c r="E19" s="409">
        <v>61</v>
      </c>
      <c r="F19" s="415">
        <f t="shared" si="1"/>
        <v>4968</v>
      </c>
      <c r="G19" s="416">
        <v>2431</v>
      </c>
      <c r="H19" s="416">
        <v>2537</v>
      </c>
    </row>
    <row r="20" spans="1:8" ht="13.5" customHeight="1">
      <c r="A20" s="362">
        <v>12</v>
      </c>
      <c r="B20" s="415">
        <f t="shared" si="0"/>
        <v>3294</v>
      </c>
      <c r="C20" s="416">
        <v>1711</v>
      </c>
      <c r="D20" s="417">
        <v>1583</v>
      </c>
      <c r="E20" s="409">
        <v>62</v>
      </c>
      <c r="F20" s="415">
        <f t="shared" si="1"/>
        <v>5580</v>
      </c>
      <c r="G20" s="416">
        <v>2690</v>
      </c>
      <c r="H20" s="416">
        <v>2890</v>
      </c>
    </row>
    <row r="21" spans="1:8" ht="13.5" customHeight="1">
      <c r="A21" s="362">
        <v>13</v>
      </c>
      <c r="B21" s="415">
        <f t="shared" si="0"/>
        <v>3347</v>
      </c>
      <c r="C21" s="416">
        <v>1696</v>
      </c>
      <c r="D21" s="417">
        <v>1651</v>
      </c>
      <c r="E21" s="409">
        <v>63</v>
      </c>
      <c r="F21" s="415">
        <f t="shared" si="1"/>
        <v>5526</v>
      </c>
      <c r="G21" s="416">
        <v>2684</v>
      </c>
      <c r="H21" s="416">
        <v>2842</v>
      </c>
    </row>
    <row r="22" spans="1:8" ht="13.5" customHeight="1">
      <c r="A22" s="362">
        <v>14</v>
      </c>
      <c r="B22" s="415">
        <f t="shared" si="0"/>
        <v>3159</v>
      </c>
      <c r="C22" s="416">
        <v>1593</v>
      </c>
      <c r="D22" s="417">
        <v>1566</v>
      </c>
      <c r="E22" s="409">
        <v>64</v>
      </c>
      <c r="F22" s="415">
        <f t="shared" si="1"/>
        <v>5917</v>
      </c>
      <c r="G22" s="416">
        <v>2817</v>
      </c>
      <c r="H22" s="416">
        <v>3100</v>
      </c>
    </row>
    <row r="23" spans="1:8" ht="13.5" customHeight="1">
      <c r="A23" s="362">
        <v>15</v>
      </c>
      <c r="B23" s="415">
        <f t="shared" si="0"/>
        <v>3261</v>
      </c>
      <c r="C23" s="416">
        <v>1640</v>
      </c>
      <c r="D23" s="417">
        <v>1621</v>
      </c>
      <c r="E23" s="409">
        <v>65</v>
      </c>
      <c r="F23" s="415">
        <f t="shared" si="1"/>
        <v>4197</v>
      </c>
      <c r="G23" s="416">
        <v>1974</v>
      </c>
      <c r="H23" s="416">
        <v>2223</v>
      </c>
    </row>
    <row r="24" spans="1:8" ht="13.5" customHeight="1">
      <c r="A24" s="362">
        <v>16</v>
      </c>
      <c r="B24" s="415">
        <f t="shared" si="0"/>
        <v>3143</v>
      </c>
      <c r="C24" s="416">
        <v>1599</v>
      </c>
      <c r="D24" s="417">
        <v>1544</v>
      </c>
      <c r="E24" s="409">
        <v>66</v>
      </c>
      <c r="F24" s="415">
        <f t="shared" si="1"/>
        <v>3626</v>
      </c>
      <c r="G24" s="416">
        <v>1747</v>
      </c>
      <c r="H24" s="416">
        <v>1879</v>
      </c>
    </row>
    <row r="25" spans="1:8" ht="13.5" customHeight="1">
      <c r="A25" s="362">
        <v>17</v>
      </c>
      <c r="B25" s="415">
        <f t="shared" si="0"/>
        <v>3231</v>
      </c>
      <c r="C25" s="416">
        <v>1613</v>
      </c>
      <c r="D25" s="417">
        <v>1618</v>
      </c>
      <c r="E25" s="409">
        <v>67</v>
      </c>
      <c r="F25" s="415">
        <f t="shared" si="1"/>
        <v>4655</v>
      </c>
      <c r="G25" s="416">
        <v>2273</v>
      </c>
      <c r="H25" s="416">
        <v>2382</v>
      </c>
    </row>
    <row r="26" spans="1:8" ht="13.5" customHeight="1">
      <c r="A26" s="362">
        <v>18</v>
      </c>
      <c r="B26" s="415">
        <f t="shared" si="0"/>
        <v>3007</v>
      </c>
      <c r="C26" s="416">
        <v>1560</v>
      </c>
      <c r="D26" s="417">
        <v>1447</v>
      </c>
      <c r="E26" s="409">
        <v>68</v>
      </c>
      <c r="F26" s="415">
        <f t="shared" si="1"/>
        <v>5003</v>
      </c>
      <c r="G26" s="416">
        <v>2301</v>
      </c>
      <c r="H26" s="416">
        <v>2702</v>
      </c>
    </row>
    <row r="27" spans="1:8" ht="13.5" customHeight="1">
      <c r="A27" s="362">
        <v>19</v>
      </c>
      <c r="B27" s="415">
        <f t="shared" si="0"/>
        <v>3075</v>
      </c>
      <c r="C27" s="416">
        <v>1543</v>
      </c>
      <c r="D27" s="417">
        <v>1532</v>
      </c>
      <c r="E27" s="409">
        <v>69</v>
      </c>
      <c r="F27" s="415">
        <f t="shared" si="1"/>
        <v>4682</v>
      </c>
      <c r="G27" s="416">
        <v>2233</v>
      </c>
      <c r="H27" s="416">
        <v>2449</v>
      </c>
    </row>
    <row r="28" spans="1:8" ht="13.5" customHeight="1">
      <c r="A28" s="362">
        <v>20</v>
      </c>
      <c r="B28" s="415">
        <f t="shared" si="0"/>
        <v>3170</v>
      </c>
      <c r="C28" s="416">
        <v>1601</v>
      </c>
      <c r="D28" s="417">
        <v>1569</v>
      </c>
      <c r="E28" s="409">
        <v>70</v>
      </c>
      <c r="F28" s="415">
        <f t="shared" si="1"/>
        <v>4752</v>
      </c>
      <c r="G28" s="416">
        <v>2255</v>
      </c>
      <c r="H28" s="416">
        <v>2497</v>
      </c>
    </row>
    <row r="29" spans="1:8" ht="13.5" customHeight="1">
      <c r="A29" s="362">
        <v>21</v>
      </c>
      <c r="B29" s="415">
        <f t="shared" si="0"/>
        <v>3143</v>
      </c>
      <c r="C29" s="416">
        <v>1566</v>
      </c>
      <c r="D29" s="417">
        <v>1577</v>
      </c>
      <c r="E29" s="409">
        <v>71</v>
      </c>
      <c r="F29" s="415">
        <f t="shared" si="1"/>
        <v>4340</v>
      </c>
      <c r="G29" s="416">
        <v>2103</v>
      </c>
      <c r="H29" s="416">
        <v>2237</v>
      </c>
    </row>
    <row r="30" spans="1:8" ht="13.5" customHeight="1">
      <c r="A30" s="362">
        <v>22</v>
      </c>
      <c r="B30" s="415">
        <f t="shared" si="0"/>
        <v>3354</v>
      </c>
      <c r="C30" s="416">
        <v>1692</v>
      </c>
      <c r="D30" s="417">
        <v>1662</v>
      </c>
      <c r="E30" s="409">
        <v>72</v>
      </c>
      <c r="F30" s="415">
        <f t="shared" si="1"/>
        <v>3592</v>
      </c>
      <c r="G30" s="416">
        <v>1755</v>
      </c>
      <c r="H30" s="416">
        <v>1837</v>
      </c>
    </row>
    <row r="31" spans="1:8" ht="13.5" customHeight="1">
      <c r="A31" s="362">
        <v>23</v>
      </c>
      <c r="B31" s="415">
        <f t="shared" si="0"/>
        <v>3544</v>
      </c>
      <c r="C31" s="416">
        <v>1831</v>
      </c>
      <c r="D31" s="417">
        <v>1713</v>
      </c>
      <c r="E31" s="409">
        <v>73</v>
      </c>
      <c r="F31" s="415">
        <f t="shared" si="1"/>
        <v>3394</v>
      </c>
      <c r="G31" s="416">
        <v>1696</v>
      </c>
      <c r="H31" s="416">
        <v>1698</v>
      </c>
    </row>
    <row r="32" spans="1:8" ht="13.5" customHeight="1">
      <c r="A32" s="362">
        <v>24</v>
      </c>
      <c r="B32" s="415">
        <f t="shared" si="0"/>
        <v>3558</v>
      </c>
      <c r="C32" s="416">
        <v>1798</v>
      </c>
      <c r="D32" s="417">
        <v>1760</v>
      </c>
      <c r="E32" s="409">
        <v>74</v>
      </c>
      <c r="F32" s="415">
        <f t="shared" si="1"/>
        <v>3549</v>
      </c>
      <c r="G32" s="416">
        <v>1820</v>
      </c>
      <c r="H32" s="416">
        <v>1729</v>
      </c>
    </row>
    <row r="33" spans="1:8" ht="13.5" customHeight="1">
      <c r="A33" s="362">
        <v>25</v>
      </c>
      <c r="B33" s="415">
        <f t="shared" si="0"/>
        <v>3662</v>
      </c>
      <c r="C33" s="416">
        <v>1862</v>
      </c>
      <c r="D33" s="417">
        <v>1800</v>
      </c>
      <c r="E33" s="409">
        <v>75</v>
      </c>
      <c r="F33" s="415">
        <f t="shared" si="1"/>
        <v>3117</v>
      </c>
      <c r="G33" s="416">
        <v>1555</v>
      </c>
      <c r="H33" s="416">
        <v>1562</v>
      </c>
    </row>
    <row r="34" spans="1:8" ht="13.5" customHeight="1">
      <c r="A34" s="362">
        <v>26</v>
      </c>
      <c r="B34" s="415">
        <f t="shared" si="0"/>
        <v>3783</v>
      </c>
      <c r="C34" s="416">
        <v>1924</v>
      </c>
      <c r="D34" s="417">
        <v>1859</v>
      </c>
      <c r="E34" s="409">
        <v>76</v>
      </c>
      <c r="F34" s="415">
        <f t="shared" si="1"/>
        <v>3063</v>
      </c>
      <c r="G34" s="416">
        <v>1501</v>
      </c>
      <c r="H34" s="416">
        <v>1562</v>
      </c>
    </row>
    <row r="35" spans="1:8" ht="13.5" customHeight="1">
      <c r="A35" s="362">
        <v>27</v>
      </c>
      <c r="B35" s="415">
        <f t="shared" si="0"/>
        <v>3916</v>
      </c>
      <c r="C35" s="416">
        <v>1956</v>
      </c>
      <c r="D35" s="417">
        <v>1960</v>
      </c>
      <c r="E35" s="409">
        <v>77</v>
      </c>
      <c r="F35" s="415">
        <f t="shared" si="1"/>
        <v>2344</v>
      </c>
      <c r="G35" s="416">
        <v>1181</v>
      </c>
      <c r="H35" s="416">
        <v>1163</v>
      </c>
    </row>
    <row r="36" spans="1:8" ht="13.5" customHeight="1">
      <c r="A36" s="362">
        <v>28</v>
      </c>
      <c r="B36" s="415">
        <f t="shared" si="0"/>
        <v>4075</v>
      </c>
      <c r="C36" s="416">
        <v>2097</v>
      </c>
      <c r="D36" s="417">
        <v>1978</v>
      </c>
      <c r="E36" s="409">
        <v>78</v>
      </c>
      <c r="F36" s="415">
        <f t="shared" si="1"/>
        <v>2088</v>
      </c>
      <c r="G36" s="416">
        <v>1018</v>
      </c>
      <c r="H36" s="416">
        <v>1070</v>
      </c>
    </row>
    <row r="37" spans="1:8" ht="13.5" customHeight="1">
      <c r="A37" s="362">
        <v>29</v>
      </c>
      <c r="B37" s="415">
        <f t="shared" si="0"/>
        <v>4260</v>
      </c>
      <c r="C37" s="416">
        <v>2142</v>
      </c>
      <c r="D37" s="417">
        <v>2118</v>
      </c>
      <c r="E37" s="409">
        <v>79</v>
      </c>
      <c r="F37" s="415">
        <f t="shared" si="1"/>
        <v>2014</v>
      </c>
      <c r="G37" s="416">
        <v>963</v>
      </c>
      <c r="H37" s="416">
        <v>1051</v>
      </c>
    </row>
    <row r="38" spans="1:8" ht="13.5" customHeight="1">
      <c r="A38" s="362">
        <v>30</v>
      </c>
      <c r="B38" s="415">
        <f t="shared" si="0"/>
        <v>4200</v>
      </c>
      <c r="C38" s="416">
        <v>2054</v>
      </c>
      <c r="D38" s="417">
        <v>2146</v>
      </c>
      <c r="E38" s="409">
        <v>80</v>
      </c>
      <c r="F38" s="415">
        <f t="shared" si="1"/>
        <v>1717</v>
      </c>
      <c r="G38" s="416">
        <v>753</v>
      </c>
      <c r="H38" s="416">
        <v>964</v>
      </c>
    </row>
    <row r="39" spans="1:8" ht="13.5" customHeight="1">
      <c r="A39" s="362">
        <v>31</v>
      </c>
      <c r="B39" s="415">
        <f t="shared" si="0"/>
        <v>4277</v>
      </c>
      <c r="C39" s="416">
        <v>2214</v>
      </c>
      <c r="D39" s="417">
        <v>2063</v>
      </c>
      <c r="E39" s="409">
        <v>81</v>
      </c>
      <c r="F39" s="415">
        <f t="shared" si="1"/>
        <v>1444</v>
      </c>
      <c r="G39" s="416">
        <v>621</v>
      </c>
      <c r="H39" s="416">
        <v>823</v>
      </c>
    </row>
    <row r="40" spans="1:8" ht="13.5" customHeight="1">
      <c r="A40" s="362">
        <v>32</v>
      </c>
      <c r="B40" s="415">
        <f t="shared" si="0"/>
        <v>4609</v>
      </c>
      <c r="C40" s="416">
        <v>2385</v>
      </c>
      <c r="D40" s="417">
        <v>2224</v>
      </c>
      <c r="E40" s="409">
        <v>82</v>
      </c>
      <c r="F40" s="415">
        <f t="shared" si="1"/>
        <v>1274</v>
      </c>
      <c r="G40" s="416">
        <v>545</v>
      </c>
      <c r="H40" s="416">
        <v>729</v>
      </c>
    </row>
    <row r="41" spans="1:8" ht="13.5" customHeight="1">
      <c r="A41" s="362">
        <v>33</v>
      </c>
      <c r="B41" s="415">
        <f t="shared" si="0"/>
        <v>4727</v>
      </c>
      <c r="C41" s="416">
        <v>2440</v>
      </c>
      <c r="D41" s="417">
        <v>2287</v>
      </c>
      <c r="E41" s="409">
        <v>83</v>
      </c>
      <c r="F41" s="415">
        <f t="shared" si="1"/>
        <v>1129</v>
      </c>
      <c r="G41" s="416">
        <v>480</v>
      </c>
      <c r="H41" s="416">
        <v>649</v>
      </c>
    </row>
    <row r="42" spans="1:8" ht="13.5" customHeight="1">
      <c r="A42" s="362">
        <v>34</v>
      </c>
      <c r="B42" s="415">
        <f t="shared" si="0"/>
        <v>4830</v>
      </c>
      <c r="C42" s="416">
        <v>2498</v>
      </c>
      <c r="D42" s="417">
        <v>2332</v>
      </c>
      <c r="E42" s="409">
        <v>84</v>
      </c>
      <c r="F42" s="415">
        <f t="shared" si="1"/>
        <v>991</v>
      </c>
      <c r="G42" s="416">
        <v>402</v>
      </c>
      <c r="H42" s="416">
        <v>589</v>
      </c>
    </row>
    <row r="43" spans="1:8" ht="13.5" customHeight="1">
      <c r="A43" s="362">
        <v>35</v>
      </c>
      <c r="B43" s="415">
        <f t="shared" si="0"/>
        <v>5248</v>
      </c>
      <c r="C43" s="416">
        <v>2677</v>
      </c>
      <c r="D43" s="417">
        <v>2571</v>
      </c>
      <c r="E43" s="409">
        <v>85</v>
      </c>
      <c r="F43" s="415">
        <f t="shared" si="1"/>
        <v>939</v>
      </c>
      <c r="G43" s="416">
        <v>319</v>
      </c>
      <c r="H43" s="416">
        <v>620</v>
      </c>
    </row>
    <row r="44" spans="1:8" ht="13.5" customHeight="1">
      <c r="A44" s="362">
        <v>36</v>
      </c>
      <c r="B44" s="415">
        <f t="shared" si="0"/>
        <v>5333</v>
      </c>
      <c r="C44" s="416">
        <v>2792</v>
      </c>
      <c r="D44" s="417">
        <v>2541</v>
      </c>
      <c r="E44" s="409">
        <v>86</v>
      </c>
      <c r="F44" s="415">
        <f t="shared" si="1"/>
        <v>801</v>
      </c>
      <c r="G44" s="416">
        <v>255</v>
      </c>
      <c r="H44" s="416">
        <v>546</v>
      </c>
    </row>
    <row r="45" spans="1:8" ht="13.5" customHeight="1">
      <c r="A45" s="362">
        <v>37</v>
      </c>
      <c r="B45" s="415">
        <f t="shared" si="0"/>
        <v>5788</v>
      </c>
      <c r="C45" s="416">
        <v>3000</v>
      </c>
      <c r="D45" s="417">
        <v>2788</v>
      </c>
      <c r="E45" s="409">
        <v>87</v>
      </c>
      <c r="F45" s="415">
        <f t="shared" si="1"/>
        <v>613</v>
      </c>
      <c r="G45" s="416">
        <v>182</v>
      </c>
      <c r="H45" s="416">
        <v>431</v>
      </c>
    </row>
    <row r="46" spans="1:8" ht="13.5" customHeight="1">
      <c r="A46" s="362">
        <v>38</v>
      </c>
      <c r="B46" s="415">
        <f t="shared" si="0"/>
        <v>6316</v>
      </c>
      <c r="C46" s="416">
        <v>3298</v>
      </c>
      <c r="D46" s="417">
        <v>3018</v>
      </c>
      <c r="E46" s="409">
        <v>88</v>
      </c>
      <c r="F46" s="415">
        <f t="shared" si="1"/>
        <v>541</v>
      </c>
      <c r="G46" s="416">
        <v>140</v>
      </c>
      <c r="H46" s="416">
        <v>401</v>
      </c>
    </row>
    <row r="47" spans="1:8" ht="13.5" customHeight="1">
      <c r="A47" s="362">
        <v>39</v>
      </c>
      <c r="B47" s="415">
        <f t="shared" si="0"/>
        <v>6246</v>
      </c>
      <c r="C47" s="416">
        <v>3333</v>
      </c>
      <c r="D47" s="417">
        <v>2913</v>
      </c>
      <c r="E47" s="409">
        <v>89</v>
      </c>
      <c r="F47" s="415">
        <f t="shared" si="1"/>
        <v>455</v>
      </c>
      <c r="G47" s="416">
        <v>118</v>
      </c>
      <c r="H47" s="416">
        <v>337</v>
      </c>
    </row>
    <row r="48" spans="1:8" ht="13.5" customHeight="1">
      <c r="A48" s="362">
        <v>40</v>
      </c>
      <c r="B48" s="415">
        <f t="shared" si="0"/>
        <v>6227</v>
      </c>
      <c r="C48" s="416">
        <v>3225</v>
      </c>
      <c r="D48" s="417">
        <v>3002</v>
      </c>
      <c r="E48" s="409">
        <v>90</v>
      </c>
      <c r="F48" s="415">
        <f t="shared" si="1"/>
        <v>399</v>
      </c>
      <c r="G48" s="416">
        <v>89</v>
      </c>
      <c r="H48" s="416">
        <v>310</v>
      </c>
    </row>
    <row r="49" spans="1:8" ht="13.5" customHeight="1">
      <c r="A49" s="362">
        <v>41</v>
      </c>
      <c r="B49" s="415">
        <f t="shared" si="0"/>
        <v>5848</v>
      </c>
      <c r="C49" s="416">
        <v>3046</v>
      </c>
      <c r="D49" s="417">
        <v>2802</v>
      </c>
      <c r="E49" s="409">
        <v>91</v>
      </c>
      <c r="F49" s="415">
        <f t="shared" si="1"/>
        <v>324</v>
      </c>
      <c r="G49" s="416">
        <v>66</v>
      </c>
      <c r="H49" s="416">
        <v>258</v>
      </c>
    </row>
    <row r="50" spans="1:8" ht="13.5" customHeight="1">
      <c r="A50" s="362">
        <v>42</v>
      </c>
      <c r="B50" s="415">
        <f t="shared" si="0"/>
        <v>5758</v>
      </c>
      <c r="C50" s="416">
        <v>2942</v>
      </c>
      <c r="D50" s="417">
        <v>2816</v>
      </c>
      <c r="E50" s="409">
        <v>92</v>
      </c>
      <c r="F50" s="415">
        <f t="shared" si="1"/>
        <v>274</v>
      </c>
      <c r="G50" s="416">
        <v>55</v>
      </c>
      <c r="H50" s="416">
        <v>219</v>
      </c>
    </row>
    <row r="51" spans="1:8" ht="13.5" customHeight="1">
      <c r="A51" s="362">
        <v>43</v>
      </c>
      <c r="B51" s="415">
        <f t="shared" si="0"/>
        <v>5503</v>
      </c>
      <c r="C51" s="416">
        <v>2886</v>
      </c>
      <c r="D51" s="417">
        <v>2617</v>
      </c>
      <c r="E51" s="409">
        <v>93</v>
      </c>
      <c r="F51" s="415">
        <f t="shared" si="1"/>
        <v>206</v>
      </c>
      <c r="G51" s="416">
        <v>45</v>
      </c>
      <c r="H51" s="416">
        <v>161</v>
      </c>
    </row>
    <row r="52" spans="1:8" ht="13.5" customHeight="1">
      <c r="A52" s="362">
        <v>44</v>
      </c>
      <c r="B52" s="415">
        <f t="shared" si="0"/>
        <v>5436</v>
      </c>
      <c r="C52" s="416">
        <v>2850</v>
      </c>
      <c r="D52" s="417">
        <v>2586</v>
      </c>
      <c r="E52" s="409">
        <v>94</v>
      </c>
      <c r="F52" s="415">
        <f t="shared" si="1"/>
        <v>158</v>
      </c>
      <c r="G52" s="416">
        <v>45</v>
      </c>
      <c r="H52" s="416">
        <v>113</v>
      </c>
    </row>
    <row r="53" spans="1:8" ht="13.5" customHeight="1">
      <c r="A53" s="362">
        <v>45</v>
      </c>
      <c r="B53" s="415">
        <f t="shared" si="0"/>
        <v>3952</v>
      </c>
      <c r="C53" s="416">
        <v>2053</v>
      </c>
      <c r="D53" s="417">
        <v>1899</v>
      </c>
      <c r="E53" s="409">
        <v>95</v>
      </c>
      <c r="F53" s="415">
        <f t="shared" si="1"/>
        <v>143</v>
      </c>
      <c r="G53" s="416">
        <v>28</v>
      </c>
      <c r="H53" s="416">
        <v>115</v>
      </c>
    </row>
    <row r="54" spans="1:8" ht="13.5" customHeight="1">
      <c r="A54" s="362">
        <v>46</v>
      </c>
      <c r="B54" s="415">
        <f t="shared" si="0"/>
        <v>4974</v>
      </c>
      <c r="C54" s="416">
        <v>2606</v>
      </c>
      <c r="D54" s="417">
        <v>2368</v>
      </c>
      <c r="E54" s="409">
        <v>96</v>
      </c>
      <c r="F54" s="415">
        <f t="shared" si="1"/>
        <v>118</v>
      </c>
      <c r="G54" s="416">
        <v>20</v>
      </c>
      <c r="H54" s="416">
        <v>98</v>
      </c>
    </row>
    <row r="55" spans="1:8" ht="13.5" customHeight="1">
      <c r="A55" s="362">
        <v>47</v>
      </c>
      <c r="B55" s="415">
        <f t="shared" si="0"/>
        <v>4574</v>
      </c>
      <c r="C55" s="416">
        <v>2415</v>
      </c>
      <c r="D55" s="417">
        <v>2159</v>
      </c>
      <c r="E55" s="409">
        <v>97</v>
      </c>
      <c r="F55" s="415">
        <f t="shared" si="1"/>
        <v>83</v>
      </c>
      <c r="G55" s="416">
        <v>12</v>
      </c>
      <c r="H55" s="416">
        <v>71</v>
      </c>
    </row>
    <row r="56" spans="1:8" ht="13.5" customHeight="1">
      <c r="A56" s="362">
        <v>48</v>
      </c>
      <c r="B56" s="415">
        <f t="shared" si="0"/>
        <v>4217</v>
      </c>
      <c r="C56" s="416">
        <v>2221</v>
      </c>
      <c r="D56" s="417">
        <v>1996</v>
      </c>
      <c r="E56" s="409">
        <v>98</v>
      </c>
      <c r="F56" s="415">
        <f t="shared" si="1"/>
        <v>51</v>
      </c>
      <c r="G56" s="416">
        <v>9</v>
      </c>
      <c r="H56" s="416">
        <v>42</v>
      </c>
    </row>
    <row r="57" spans="1:8" ht="13.5" customHeight="1">
      <c r="A57" s="362">
        <v>49</v>
      </c>
      <c r="B57" s="415">
        <f t="shared" si="0"/>
        <v>3900</v>
      </c>
      <c r="C57" s="416">
        <v>2048</v>
      </c>
      <c r="D57" s="417">
        <v>1852</v>
      </c>
      <c r="E57" s="409">
        <v>99</v>
      </c>
      <c r="F57" s="415">
        <f t="shared" si="1"/>
        <v>39</v>
      </c>
      <c r="G57" s="416">
        <v>5</v>
      </c>
      <c r="H57" s="416">
        <v>34</v>
      </c>
    </row>
    <row r="58" spans="1:8" ht="13.5" customHeight="1">
      <c r="A58" s="365"/>
      <c r="B58" s="418"/>
      <c r="C58" s="367"/>
      <c r="D58" s="367"/>
      <c r="E58" s="419" t="s">
        <v>501</v>
      </c>
      <c r="F58" s="420">
        <f t="shared" si="1"/>
        <v>64</v>
      </c>
      <c r="G58" s="421">
        <v>7</v>
      </c>
      <c r="H58" s="421">
        <v>57</v>
      </c>
    </row>
    <row r="59" spans="1:8" ht="13.5" customHeight="1">
      <c r="H59" s="397" t="s">
        <v>498</v>
      </c>
    </row>
  </sheetData>
  <mergeCells count="1">
    <mergeCell ref="A4:B4"/>
  </mergeCells>
  <phoneticPr fontId="1"/>
  <hyperlinks>
    <hyperlink ref="A1" location="目次!R1C1" display="目次へもどる"/>
  </hyperlinks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7"/>
  <sheetViews>
    <sheetView zoomScale="110" zoomScaleNormal="100" workbookViewId="0"/>
  </sheetViews>
  <sheetFormatPr defaultRowHeight="12.75" customHeight="1"/>
  <cols>
    <col min="1" max="1" width="12.875" style="414" customWidth="1"/>
    <col min="2" max="2" width="7.75" style="414" bestFit="1" customWidth="1"/>
    <col min="3" max="3" width="7.5" style="414" customWidth="1"/>
    <col min="4" max="4" width="7.25" style="414" customWidth="1"/>
    <col min="5" max="5" width="7.375" style="414" customWidth="1"/>
    <col min="6" max="6" width="13.25" style="414" customWidth="1"/>
    <col min="7" max="7" width="8.375" style="414" customWidth="1"/>
    <col min="8" max="8" width="7.375" style="414" customWidth="1"/>
    <col min="9" max="9" width="7.25" style="414" customWidth="1"/>
    <col min="10" max="10" width="7.875" style="414" customWidth="1"/>
    <col min="11" max="256" width="9" style="414"/>
    <col min="257" max="257" width="12.875" style="414" customWidth="1"/>
    <col min="258" max="258" width="7.75" style="414" bestFit="1" customWidth="1"/>
    <col min="259" max="259" width="7.5" style="414" customWidth="1"/>
    <col min="260" max="260" width="7.25" style="414" customWidth="1"/>
    <col min="261" max="261" width="7.375" style="414" customWidth="1"/>
    <col min="262" max="262" width="13.25" style="414" customWidth="1"/>
    <col min="263" max="263" width="8.375" style="414" customWidth="1"/>
    <col min="264" max="264" width="7.375" style="414" customWidth="1"/>
    <col min="265" max="265" width="7.25" style="414" customWidth="1"/>
    <col min="266" max="266" width="7.875" style="414" customWidth="1"/>
    <col min="267" max="512" width="9" style="414"/>
    <col min="513" max="513" width="12.875" style="414" customWidth="1"/>
    <col min="514" max="514" width="7.75" style="414" bestFit="1" customWidth="1"/>
    <col min="515" max="515" width="7.5" style="414" customWidth="1"/>
    <col min="516" max="516" width="7.25" style="414" customWidth="1"/>
    <col min="517" max="517" width="7.375" style="414" customWidth="1"/>
    <col min="518" max="518" width="13.25" style="414" customWidth="1"/>
    <col min="519" max="519" width="8.375" style="414" customWidth="1"/>
    <col min="520" max="520" width="7.375" style="414" customWidth="1"/>
    <col min="521" max="521" width="7.25" style="414" customWidth="1"/>
    <col min="522" max="522" width="7.875" style="414" customWidth="1"/>
    <col min="523" max="768" width="9" style="414"/>
    <col min="769" max="769" width="12.875" style="414" customWidth="1"/>
    <col min="770" max="770" width="7.75" style="414" bestFit="1" customWidth="1"/>
    <col min="771" max="771" width="7.5" style="414" customWidth="1"/>
    <col min="772" max="772" width="7.25" style="414" customWidth="1"/>
    <col min="773" max="773" width="7.375" style="414" customWidth="1"/>
    <col min="774" max="774" width="13.25" style="414" customWidth="1"/>
    <col min="775" max="775" width="8.375" style="414" customWidth="1"/>
    <col min="776" max="776" width="7.375" style="414" customWidth="1"/>
    <col min="777" max="777" width="7.25" style="414" customWidth="1"/>
    <col min="778" max="778" width="7.875" style="414" customWidth="1"/>
    <col min="779" max="1024" width="9" style="414"/>
    <col min="1025" max="1025" width="12.875" style="414" customWidth="1"/>
    <col min="1026" max="1026" width="7.75" style="414" bestFit="1" customWidth="1"/>
    <col min="1027" max="1027" width="7.5" style="414" customWidth="1"/>
    <col min="1028" max="1028" width="7.25" style="414" customWidth="1"/>
    <col min="1029" max="1029" width="7.375" style="414" customWidth="1"/>
    <col min="1030" max="1030" width="13.25" style="414" customWidth="1"/>
    <col min="1031" max="1031" width="8.375" style="414" customWidth="1"/>
    <col min="1032" max="1032" width="7.375" style="414" customWidth="1"/>
    <col min="1033" max="1033" width="7.25" style="414" customWidth="1"/>
    <col min="1034" max="1034" width="7.875" style="414" customWidth="1"/>
    <col min="1035" max="1280" width="9" style="414"/>
    <col min="1281" max="1281" width="12.875" style="414" customWidth="1"/>
    <col min="1282" max="1282" width="7.75" style="414" bestFit="1" customWidth="1"/>
    <col min="1283" max="1283" width="7.5" style="414" customWidth="1"/>
    <col min="1284" max="1284" width="7.25" style="414" customWidth="1"/>
    <col min="1285" max="1285" width="7.375" style="414" customWidth="1"/>
    <col min="1286" max="1286" width="13.25" style="414" customWidth="1"/>
    <col min="1287" max="1287" width="8.375" style="414" customWidth="1"/>
    <col min="1288" max="1288" width="7.375" style="414" customWidth="1"/>
    <col min="1289" max="1289" width="7.25" style="414" customWidth="1"/>
    <col min="1290" max="1290" width="7.875" style="414" customWidth="1"/>
    <col min="1291" max="1536" width="9" style="414"/>
    <col min="1537" max="1537" width="12.875" style="414" customWidth="1"/>
    <col min="1538" max="1538" width="7.75" style="414" bestFit="1" customWidth="1"/>
    <col min="1539" max="1539" width="7.5" style="414" customWidth="1"/>
    <col min="1540" max="1540" width="7.25" style="414" customWidth="1"/>
    <col min="1541" max="1541" width="7.375" style="414" customWidth="1"/>
    <col min="1542" max="1542" width="13.25" style="414" customWidth="1"/>
    <col min="1543" max="1543" width="8.375" style="414" customWidth="1"/>
    <col min="1544" max="1544" width="7.375" style="414" customWidth="1"/>
    <col min="1545" max="1545" width="7.25" style="414" customWidth="1"/>
    <col min="1546" max="1546" width="7.875" style="414" customWidth="1"/>
    <col min="1547" max="1792" width="9" style="414"/>
    <col min="1793" max="1793" width="12.875" style="414" customWidth="1"/>
    <col min="1794" max="1794" width="7.75" style="414" bestFit="1" customWidth="1"/>
    <col min="1795" max="1795" width="7.5" style="414" customWidth="1"/>
    <col min="1796" max="1796" width="7.25" style="414" customWidth="1"/>
    <col min="1797" max="1797" width="7.375" style="414" customWidth="1"/>
    <col min="1798" max="1798" width="13.25" style="414" customWidth="1"/>
    <col min="1799" max="1799" width="8.375" style="414" customWidth="1"/>
    <col min="1800" max="1800" width="7.375" style="414" customWidth="1"/>
    <col min="1801" max="1801" width="7.25" style="414" customWidth="1"/>
    <col min="1802" max="1802" width="7.875" style="414" customWidth="1"/>
    <col min="1803" max="2048" width="9" style="414"/>
    <col min="2049" max="2049" width="12.875" style="414" customWidth="1"/>
    <col min="2050" max="2050" width="7.75" style="414" bestFit="1" customWidth="1"/>
    <col min="2051" max="2051" width="7.5" style="414" customWidth="1"/>
    <col min="2052" max="2052" width="7.25" style="414" customWidth="1"/>
    <col min="2053" max="2053" width="7.375" style="414" customWidth="1"/>
    <col min="2054" max="2054" width="13.25" style="414" customWidth="1"/>
    <col min="2055" max="2055" width="8.375" style="414" customWidth="1"/>
    <col min="2056" max="2056" width="7.375" style="414" customWidth="1"/>
    <col min="2057" max="2057" width="7.25" style="414" customWidth="1"/>
    <col min="2058" max="2058" width="7.875" style="414" customWidth="1"/>
    <col min="2059" max="2304" width="9" style="414"/>
    <col min="2305" max="2305" width="12.875" style="414" customWidth="1"/>
    <col min="2306" max="2306" width="7.75" style="414" bestFit="1" customWidth="1"/>
    <col min="2307" max="2307" width="7.5" style="414" customWidth="1"/>
    <col min="2308" max="2308" width="7.25" style="414" customWidth="1"/>
    <col min="2309" max="2309" width="7.375" style="414" customWidth="1"/>
    <col min="2310" max="2310" width="13.25" style="414" customWidth="1"/>
    <col min="2311" max="2311" width="8.375" style="414" customWidth="1"/>
    <col min="2312" max="2312" width="7.375" style="414" customWidth="1"/>
    <col min="2313" max="2313" width="7.25" style="414" customWidth="1"/>
    <col min="2314" max="2314" width="7.875" style="414" customWidth="1"/>
    <col min="2315" max="2560" width="9" style="414"/>
    <col min="2561" max="2561" width="12.875" style="414" customWidth="1"/>
    <col min="2562" max="2562" width="7.75" style="414" bestFit="1" customWidth="1"/>
    <col min="2563" max="2563" width="7.5" style="414" customWidth="1"/>
    <col min="2564" max="2564" width="7.25" style="414" customWidth="1"/>
    <col min="2565" max="2565" width="7.375" style="414" customWidth="1"/>
    <col min="2566" max="2566" width="13.25" style="414" customWidth="1"/>
    <col min="2567" max="2567" width="8.375" style="414" customWidth="1"/>
    <col min="2568" max="2568" width="7.375" style="414" customWidth="1"/>
    <col min="2569" max="2569" width="7.25" style="414" customWidth="1"/>
    <col min="2570" max="2570" width="7.875" style="414" customWidth="1"/>
    <col min="2571" max="2816" width="9" style="414"/>
    <col min="2817" max="2817" width="12.875" style="414" customWidth="1"/>
    <col min="2818" max="2818" width="7.75" style="414" bestFit="1" customWidth="1"/>
    <col min="2819" max="2819" width="7.5" style="414" customWidth="1"/>
    <col min="2820" max="2820" width="7.25" style="414" customWidth="1"/>
    <col min="2821" max="2821" width="7.375" style="414" customWidth="1"/>
    <col min="2822" max="2822" width="13.25" style="414" customWidth="1"/>
    <col min="2823" max="2823" width="8.375" style="414" customWidth="1"/>
    <col min="2824" max="2824" width="7.375" style="414" customWidth="1"/>
    <col min="2825" max="2825" width="7.25" style="414" customWidth="1"/>
    <col min="2826" max="2826" width="7.875" style="414" customWidth="1"/>
    <col min="2827" max="3072" width="9" style="414"/>
    <col min="3073" max="3073" width="12.875" style="414" customWidth="1"/>
    <col min="3074" max="3074" width="7.75" style="414" bestFit="1" customWidth="1"/>
    <col min="3075" max="3075" width="7.5" style="414" customWidth="1"/>
    <col min="3076" max="3076" width="7.25" style="414" customWidth="1"/>
    <col min="3077" max="3077" width="7.375" style="414" customWidth="1"/>
    <col min="3078" max="3078" width="13.25" style="414" customWidth="1"/>
    <col min="3079" max="3079" width="8.375" style="414" customWidth="1"/>
    <col min="3080" max="3080" width="7.375" style="414" customWidth="1"/>
    <col min="3081" max="3081" width="7.25" style="414" customWidth="1"/>
    <col min="3082" max="3082" width="7.875" style="414" customWidth="1"/>
    <col min="3083" max="3328" width="9" style="414"/>
    <col min="3329" max="3329" width="12.875" style="414" customWidth="1"/>
    <col min="3330" max="3330" width="7.75" style="414" bestFit="1" customWidth="1"/>
    <col min="3331" max="3331" width="7.5" style="414" customWidth="1"/>
    <col min="3332" max="3332" width="7.25" style="414" customWidth="1"/>
    <col min="3333" max="3333" width="7.375" style="414" customWidth="1"/>
    <col min="3334" max="3334" width="13.25" style="414" customWidth="1"/>
    <col min="3335" max="3335" width="8.375" style="414" customWidth="1"/>
    <col min="3336" max="3336" width="7.375" style="414" customWidth="1"/>
    <col min="3337" max="3337" width="7.25" style="414" customWidth="1"/>
    <col min="3338" max="3338" width="7.875" style="414" customWidth="1"/>
    <col min="3339" max="3584" width="9" style="414"/>
    <col min="3585" max="3585" width="12.875" style="414" customWidth="1"/>
    <col min="3586" max="3586" width="7.75" style="414" bestFit="1" customWidth="1"/>
    <col min="3587" max="3587" width="7.5" style="414" customWidth="1"/>
    <col min="3588" max="3588" width="7.25" style="414" customWidth="1"/>
    <col min="3589" max="3589" width="7.375" style="414" customWidth="1"/>
    <col min="3590" max="3590" width="13.25" style="414" customWidth="1"/>
    <col min="3591" max="3591" width="8.375" style="414" customWidth="1"/>
    <col min="3592" max="3592" width="7.375" style="414" customWidth="1"/>
    <col min="3593" max="3593" width="7.25" style="414" customWidth="1"/>
    <col min="3594" max="3594" width="7.875" style="414" customWidth="1"/>
    <col min="3595" max="3840" width="9" style="414"/>
    <col min="3841" max="3841" width="12.875" style="414" customWidth="1"/>
    <col min="3842" max="3842" width="7.75" style="414" bestFit="1" customWidth="1"/>
    <col min="3843" max="3843" width="7.5" style="414" customWidth="1"/>
    <col min="3844" max="3844" width="7.25" style="414" customWidth="1"/>
    <col min="3845" max="3845" width="7.375" style="414" customWidth="1"/>
    <col min="3846" max="3846" width="13.25" style="414" customWidth="1"/>
    <col min="3847" max="3847" width="8.375" style="414" customWidth="1"/>
    <col min="3848" max="3848" width="7.375" style="414" customWidth="1"/>
    <col min="3849" max="3849" width="7.25" style="414" customWidth="1"/>
    <col min="3850" max="3850" width="7.875" style="414" customWidth="1"/>
    <col min="3851" max="4096" width="9" style="414"/>
    <col min="4097" max="4097" width="12.875" style="414" customWidth="1"/>
    <col min="4098" max="4098" width="7.75" style="414" bestFit="1" customWidth="1"/>
    <col min="4099" max="4099" width="7.5" style="414" customWidth="1"/>
    <col min="4100" max="4100" width="7.25" style="414" customWidth="1"/>
    <col min="4101" max="4101" width="7.375" style="414" customWidth="1"/>
    <col min="4102" max="4102" width="13.25" style="414" customWidth="1"/>
    <col min="4103" max="4103" width="8.375" style="414" customWidth="1"/>
    <col min="4104" max="4104" width="7.375" style="414" customWidth="1"/>
    <col min="4105" max="4105" width="7.25" style="414" customWidth="1"/>
    <col min="4106" max="4106" width="7.875" style="414" customWidth="1"/>
    <col min="4107" max="4352" width="9" style="414"/>
    <col min="4353" max="4353" width="12.875" style="414" customWidth="1"/>
    <col min="4354" max="4354" width="7.75" style="414" bestFit="1" customWidth="1"/>
    <col min="4355" max="4355" width="7.5" style="414" customWidth="1"/>
    <col min="4356" max="4356" width="7.25" style="414" customWidth="1"/>
    <col min="4357" max="4357" width="7.375" style="414" customWidth="1"/>
    <col min="4358" max="4358" width="13.25" style="414" customWidth="1"/>
    <col min="4359" max="4359" width="8.375" style="414" customWidth="1"/>
    <col min="4360" max="4360" width="7.375" style="414" customWidth="1"/>
    <col min="4361" max="4361" width="7.25" style="414" customWidth="1"/>
    <col min="4362" max="4362" width="7.875" style="414" customWidth="1"/>
    <col min="4363" max="4608" width="9" style="414"/>
    <col min="4609" max="4609" width="12.875" style="414" customWidth="1"/>
    <col min="4610" max="4610" width="7.75" style="414" bestFit="1" customWidth="1"/>
    <col min="4611" max="4611" width="7.5" style="414" customWidth="1"/>
    <col min="4612" max="4612" width="7.25" style="414" customWidth="1"/>
    <col min="4613" max="4613" width="7.375" style="414" customWidth="1"/>
    <col min="4614" max="4614" width="13.25" style="414" customWidth="1"/>
    <col min="4615" max="4615" width="8.375" style="414" customWidth="1"/>
    <col min="4616" max="4616" width="7.375" style="414" customWidth="1"/>
    <col min="4617" max="4617" width="7.25" style="414" customWidth="1"/>
    <col min="4618" max="4618" width="7.875" style="414" customWidth="1"/>
    <col min="4619" max="4864" width="9" style="414"/>
    <col min="4865" max="4865" width="12.875" style="414" customWidth="1"/>
    <col min="4866" max="4866" width="7.75" style="414" bestFit="1" customWidth="1"/>
    <col min="4867" max="4867" width="7.5" style="414" customWidth="1"/>
    <col min="4868" max="4868" width="7.25" style="414" customWidth="1"/>
    <col min="4869" max="4869" width="7.375" style="414" customWidth="1"/>
    <col min="4870" max="4870" width="13.25" style="414" customWidth="1"/>
    <col min="4871" max="4871" width="8.375" style="414" customWidth="1"/>
    <col min="4872" max="4872" width="7.375" style="414" customWidth="1"/>
    <col min="4873" max="4873" width="7.25" style="414" customWidth="1"/>
    <col min="4874" max="4874" width="7.875" style="414" customWidth="1"/>
    <col min="4875" max="5120" width="9" style="414"/>
    <col min="5121" max="5121" width="12.875" style="414" customWidth="1"/>
    <col min="5122" max="5122" width="7.75" style="414" bestFit="1" customWidth="1"/>
    <col min="5123" max="5123" width="7.5" style="414" customWidth="1"/>
    <col min="5124" max="5124" width="7.25" style="414" customWidth="1"/>
    <col min="5125" max="5125" width="7.375" style="414" customWidth="1"/>
    <col min="5126" max="5126" width="13.25" style="414" customWidth="1"/>
    <col min="5127" max="5127" width="8.375" style="414" customWidth="1"/>
    <col min="5128" max="5128" width="7.375" style="414" customWidth="1"/>
    <col min="5129" max="5129" width="7.25" style="414" customWidth="1"/>
    <col min="5130" max="5130" width="7.875" style="414" customWidth="1"/>
    <col min="5131" max="5376" width="9" style="414"/>
    <col min="5377" max="5377" width="12.875" style="414" customWidth="1"/>
    <col min="5378" max="5378" width="7.75" style="414" bestFit="1" customWidth="1"/>
    <col min="5379" max="5379" width="7.5" style="414" customWidth="1"/>
    <col min="5380" max="5380" width="7.25" style="414" customWidth="1"/>
    <col min="5381" max="5381" width="7.375" style="414" customWidth="1"/>
    <col min="5382" max="5382" width="13.25" style="414" customWidth="1"/>
    <col min="5383" max="5383" width="8.375" style="414" customWidth="1"/>
    <col min="5384" max="5384" width="7.375" style="414" customWidth="1"/>
    <col min="5385" max="5385" width="7.25" style="414" customWidth="1"/>
    <col min="5386" max="5386" width="7.875" style="414" customWidth="1"/>
    <col min="5387" max="5632" width="9" style="414"/>
    <col min="5633" max="5633" width="12.875" style="414" customWidth="1"/>
    <col min="5634" max="5634" width="7.75" style="414" bestFit="1" customWidth="1"/>
    <col min="5635" max="5635" width="7.5" style="414" customWidth="1"/>
    <col min="5636" max="5636" width="7.25" style="414" customWidth="1"/>
    <col min="5637" max="5637" width="7.375" style="414" customWidth="1"/>
    <col min="5638" max="5638" width="13.25" style="414" customWidth="1"/>
    <col min="5639" max="5639" width="8.375" style="414" customWidth="1"/>
    <col min="5640" max="5640" width="7.375" style="414" customWidth="1"/>
    <col min="5641" max="5641" width="7.25" style="414" customWidth="1"/>
    <col min="5642" max="5642" width="7.875" style="414" customWidth="1"/>
    <col min="5643" max="5888" width="9" style="414"/>
    <col min="5889" max="5889" width="12.875" style="414" customWidth="1"/>
    <col min="5890" max="5890" width="7.75" style="414" bestFit="1" customWidth="1"/>
    <col min="5891" max="5891" width="7.5" style="414" customWidth="1"/>
    <col min="5892" max="5892" width="7.25" style="414" customWidth="1"/>
    <col min="5893" max="5893" width="7.375" style="414" customWidth="1"/>
    <col min="5894" max="5894" width="13.25" style="414" customWidth="1"/>
    <col min="5895" max="5895" width="8.375" style="414" customWidth="1"/>
    <col min="5896" max="5896" width="7.375" style="414" customWidth="1"/>
    <col min="5897" max="5897" width="7.25" style="414" customWidth="1"/>
    <col min="5898" max="5898" width="7.875" style="414" customWidth="1"/>
    <col min="5899" max="6144" width="9" style="414"/>
    <col min="6145" max="6145" width="12.875" style="414" customWidth="1"/>
    <col min="6146" max="6146" width="7.75" style="414" bestFit="1" customWidth="1"/>
    <col min="6147" max="6147" width="7.5" style="414" customWidth="1"/>
    <col min="6148" max="6148" width="7.25" style="414" customWidth="1"/>
    <col min="6149" max="6149" width="7.375" style="414" customWidth="1"/>
    <col min="6150" max="6150" width="13.25" style="414" customWidth="1"/>
    <col min="6151" max="6151" width="8.375" style="414" customWidth="1"/>
    <col min="6152" max="6152" width="7.375" style="414" customWidth="1"/>
    <col min="6153" max="6153" width="7.25" style="414" customWidth="1"/>
    <col min="6154" max="6154" width="7.875" style="414" customWidth="1"/>
    <col min="6155" max="6400" width="9" style="414"/>
    <col min="6401" max="6401" width="12.875" style="414" customWidth="1"/>
    <col min="6402" max="6402" width="7.75" style="414" bestFit="1" customWidth="1"/>
    <col min="6403" max="6403" width="7.5" style="414" customWidth="1"/>
    <col min="6404" max="6404" width="7.25" style="414" customWidth="1"/>
    <col min="6405" max="6405" width="7.375" style="414" customWidth="1"/>
    <col min="6406" max="6406" width="13.25" style="414" customWidth="1"/>
    <col min="6407" max="6407" width="8.375" style="414" customWidth="1"/>
    <col min="6408" max="6408" width="7.375" style="414" customWidth="1"/>
    <col min="6409" max="6409" width="7.25" style="414" customWidth="1"/>
    <col min="6410" max="6410" width="7.875" style="414" customWidth="1"/>
    <col min="6411" max="6656" width="9" style="414"/>
    <col min="6657" max="6657" width="12.875" style="414" customWidth="1"/>
    <col min="6658" max="6658" width="7.75" style="414" bestFit="1" customWidth="1"/>
    <col min="6659" max="6659" width="7.5" style="414" customWidth="1"/>
    <col min="6660" max="6660" width="7.25" style="414" customWidth="1"/>
    <col min="6661" max="6661" width="7.375" style="414" customWidth="1"/>
    <col min="6662" max="6662" width="13.25" style="414" customWidth="1"/>
    <col min="6663" max="6663" width="8.375" style="414" customWidth="1"/>
    <col min="6664" max="6664" width="7.375" style="414" customWidth="1"/>
    <col min="6665" max="6665" width="7.25" style="414" customWidth="1"/>
    <col min="6666" max="6666" width="7.875" style="414" customWidth="1"/>
    <col min="6667" max="6912" width="9" style="414"/>
    <col min="6913" max="6913" width="12.875" style="414" customWidth="1"/>
    <col min="6914" max="6914" width="7.75" style="414" bestFit="1" customWidth="1"/>
    <col min="6915" max="6915" width="7.5" style="414" customWidth="1"/>
    <col min="6916" max="6916" width="7.25" style="414" customWidth="1"/>
    <col min="6917" max="6917" width="7.375" style="414" customWidth="1"/>
    <col min="6918" max="6918" width="13.25" style="414" customWidth="1"/>
    <col min="6919" max="6919" width="8.375" style="414" customWidth="1"/>
    <col min="6920" max="6920" width="7.375" style="414" customWidth="1"/>
    <col min="6921" max="6921" width="7.25" style="414" customWidth="1"/>
    <col min="6922" max="6922" width="7.875" style="414" customWidth="1"/>
    <col min="6923" max="7168" width="9" style="414"/>
    <col min="7169" max="7169" width="12.875" style="414" customWidth="1"/>
    <col min="7170" max="7170" width="7.75" style="414" bestFit="1" customWidth="1"/>
    <col min="7171" max="7171" width="7.5" style="414" customWidth="1"/>
    <col min="7172" max="7172" width="7.25" style="414" customWidth="1"/>
    <col min="7173" max="7173" width="7.375" style="414" customWidth="1"/>
    <col min="7174" max="7174" width="13.25" style="414" customWidth="1"/>
    <col min="7175" max="7175" width="8.375" style="414" customWidth="1"/>
    <col min="7176" max="7176" width="7.375" style="414" customWidth="1"/>
    <col min="7177" max="7177" width="7.25" style="414" customWidth="1"/>
    <col min="7178" max="7178" width="7.875" style="414" customWidth="1"/>
    <col min="7179" max="7424" width="9" style="414"/>
    <col min="7425" max="7425" width="12.875" style="414" customWidth="1"/>
    <col min="7426" max="7426" width="7.75" style="414" bestFit="1" customWidth="1"/>
    <col min="7427" max="7427" width="7.5" style="414" customWidth="1"/>
    <col min="7428" max="7428" width="7.25" style="414" customWidth="1"/>
    <col min="7429" max="7429" width="7.375" style="414" customWidth="1"/>
    <col min="7430" max="7430" width="13.25" style="414" customWidth="1"/>
    <col min="7431" max="7431" width="8.375" style="414" customWidth="1"/>
    <col min="7432" max="7432" width="7.375" style="414" customWidth="1"/>
    <col min="7433" max="7433" width="7.25" style="414" customWidth="1"/>
    <col min="7434" max="7434" width="7.875" style="414" customWidth="1"/>
    <col min="7435" max="7680" width="9" style="414"/>
    <col min="7681" max="7681" width="12.875" style="414" customWidth="1"/>
    <col min="7682" max="7682" width="7.75" style="414" bestFit="1" customWidth="1"/>
    <col min="7683" max="7683" width="7.5" style="414" customWidth="1"/>
    <col min="7684" max="7684" width="7.25" style="414" customWidth="1"/>
    <col min="7685" max="7685" width="7.375" style="414" customWidth="1"/>
    <col min="7686" max="7686" width="13.25" style="414" customWidth="1"/>
    <col min="7687" max="7687" width="8.375" style="414" customWidth="1"/>
    <col min="7688" max="7688" width="7.375" style="414" customWidth="1"/>
    <col min="7689" max="7689" width="7.25" style="414" customWidth="1"/>
    <col min="7690" max="7690" width="7.875" style="414" customWidth="1"/>
    <col min="7691" max="7936" width="9" style="414"/>
    <col min="7937" max="7937" width="12.875" style="414" customWidth="1"/>
    <col min="7938" max="7938" width="7.75" style="414" bestFit="1" customWidth="1"/>
    <col min="7939" max="7939" width="7.5" style="414" customWidth="1"/>
    <col min="7940" max="7940" width="7.25" style="414" customWidth="1"/>
    <col min="7941" max="7941" width="7.375" style="414" customWidth="1"/>
    <col min="7942" max="7942" width="13.25" style="414" customWidth="1"/>
    <col min="7943" max="7943" width="8.375" style="414" customWidth="1"/>
    <col min="7944" max="7944" width="7.375" style="414" customWidth="1"/>
    <col min="7945" max="7945" width="7.25" style="414" customWidth="1"/>
    <col min="7946" max="7946" width="7.875" style="414" customWidth="1"/>
    <col min="7947" max="8192" width="9" style="414"/>
    <col min="8193" max="8193" width="12.875" style="414" customWidth="1"/>
    <col min="8194" max="8194" width="7.75" style="414" bestFit="1" customWidth="1"/>
    <col min="8195" max="8195" width="7.5" style="414" customWidth="1"/>
    <col min="8196" max="8196" width="7.25" style="414" customWidth="1"/>
    <col min="8197" max="8197" width="7.375" style="414" customWidth="1"/>
    <col min="8198" max="8198" width="13.25" style="414" customWidth="1"/>
    <col min="8199" max="8199" width="8.375" style="414" customWidth="1"/>
    <col min="8200" max="8200" width="7.375" style="414" customWidth="1"/>
    <col min="8201" max="8201" width="7.25" style="414" customWidth="1"/>
    <col min="8202" max="8202" width="7.875" style="414" customWidth="1"/>
    <col min="8203" max="8448" width="9" style="414"/>
    <col min="8449" max="8449" width="12.875" style="414" customWidth="1"/>
    <col min="8450" max="8450" width="7.75" style="414" bestFit="1" customWidth="1"/>
    <col min="8451" max="8451" width="7.5" style="414" customWidth="1"/>
    <col min="8452" max="8452" width="7.25" style="414" customWidth="1"/>
    <col min="8453" max="8453" width="7.375" style="414" customWidth="1"/>
    <col min="8454" max="8454" width="13.25" style="414" customWidth="1"/>
    <col min="8455" max="8455" width="8.375" style="414" customWidth="1"/>
    <col min="8456" max="8456" width="7.375" style="414" customWidth="1"/>
    <col min="8457" max="8457" width="7.25" style="414" customWidth="1"/>
    <col min="8458" max="8458" width="7.875" style="414" customWidth="1"/>
    <col min="8459" max="8704" width="9" style="414"/>
    <col min="8705" max="8705" width="12.875" style="414" customWidth="1"/>
    <col min="8706" max="8706" width="7.75" style="414" bestFit="1" customWidth="1"/>
    <col min="8707" max="8707" width="7.5" style="414" customWidth="1"/>
    <col min="8708" max="8708" width="7.25" style="414" customWidth="1"/>
    <col min="8709" max="8709" width="7.375" style="414" customWidth="1"/>
    <col min="8710" max="8710" width="13.25" style="414" customWidth="1"/>
    <col min="8711" max="8711" width="8.375" style="414" customWidth="1"/>
    <col min="8712" max="8712" width="7.375" style="414" customWidth="1"/>
    <col min="8713" max="8713" width="7.25" style="414" customWidth="1"/>
    <col min="8714" max="8714" width="7.875" style="414" customWidth="1"/>
    <col min="8715" max="8960" width="9" style="414"/>
    <col min="8961" max="8961" width="12.875" style="414" customWidth="1"/>
    <col min="8962" max="8962" width="7.75" style="414" bestFit="1" customWidth="1"/>
    <col min="8963" max="8963" width="7.5" style="414" customWidth="1"/>
    <col min="8964" max="8964" width="7.25" style="414" customWidth="1"/>
    <col min="8965" max="8965" width="7.375" style="414" customWidth="1"/>
    <col min="8966" max="8966" width="13.25" style="414" customWidth="1"/>
    <col min="8967" max="8967" width="8.375" style="414" customWidth="1"/>
    <col min="8968" max="8968" width="7.375" style="414" customWidth="1"/>
    <col min="8969" max="8969" width="7.25" style="414" customWidth="1"/>
    <col min="8970" max="8970" width="7.875" style="414" customWidth="1"/>
    <col min="8971" max="9216" width="9" style="414"/>
    <col min="9217" max="9217" width="12.875" style="414" customWidth="1"/>
    <col min="9218" max="9218" width="7.75" style="414" bestFit="1" customWidth="1"/>
    <col min="9219" max="9219" width="7.5" style="414" customWidth="1"/>
    <col min="9220" max="9220" width="7.25" style="414" customWidth="1"/>
    <col min="9221" max="9221" width="7.375" style="414" customWidth="1"/>
    <col min="9222" max="9222" width="13.25" style="414" customWidth="1"/>
    <col min="9223" max="9223" width="8.375" style="414" customWidth="1"/>
    <col min="9224" max="9224" width="7.375" style="414" customWidth="1"/>
    <col min="9225" max="9225" width="7.25" style="414" customWidth="1"/>
    <col min="9226" max="9226" width="7.875" style="414" customWidth="1"/>
    <col min="9227" max="9472" width="9" style="414"/>
    <col min="9473" max="9473" width="12.875" style="414" customWidth="1"/>
    <col min="9474" max="9474" width="7.75" style="414" bestFit="1" customWidth="1"/>
    <col min="9475" max="9475" width="7.5" style="414" customWidth="1"/>
    <col min="9476" max="9476" width="7.25" style="414" customWidth="1"/>
    <col min="9477" max="9477" width="7.375" style="414" customWidth="1"/>
    <col min="9478" max="9478" width="13.25" style="414" customWidth="1"/>
    <col min="9479" max="9479" width="8.375" style="414" customWidth="1"/>
    <col min="9480" max="9480" width="7.375" style="414" customWidth="1"/>
    <col min="9481" max="9481" width="7.25" style="414" customWidth="1"/>
    <col min="9482" max="9482" width="7.875" style="414" customWidth="1"/>
    <col min="9483" max="9728" width="9" style="414"/>
    <col min="9729" max="9729" width="12.875" style="414" customWidth="1"/>
    <col min="9730" max="9730" width="7.75" style="414" bestFit="1" customWidth="1"/>
    <col min="9731" max="9731" width="7.5" style="414" customWidth="1"/>
    <col min="9732" max="9732" width="7.25" style="414" customWidth="1"/>
    <col min="9733" max="9733" width="7.375" style="414" customWidth="1"/>
    <col min="9734" max="9734" width="13.25" style="414" customWidth="1"/>
    <col min="9735" max="9735" width="8.375" style="414" customWidth="1"/>
    <col min="9736" max="9736" width="7.375" style="414" customWidth="1"/>
    <col min="9737" max="9737" width="7.25" style="414" customWidth="1"/>
    <col min="9738" max="9738" width="7.875" style="414" customWidth="1"/>
    <col min="9739" max="9984" width="9" style="414"/>
    <col min="9985" max="9985" width="12.875" style="414" customWidth="1"/>
    <col min="9986" max="9986" width="7.75" style="414" bestFit="1" customWidth="1"/>
    <col min="9987" max="9987" width="7.5" style="414" customWidth="1"/>
    <col min="9988" max="9988" width="7.25" style="414" customWidth="1"/>
    <col min="9989" max="9989" width="7.375" style="414" customWidth="1"/>
    <col min="9990" max="9990" width="13.25" style="414" customWidth="1"/>
    <col min="9991" max="9991" width="8.375" style="414" customWidth="1"/>
    <col min="9992" max="9992" width="7.375" style="414" customWidth="1"/>
    <col min="9993" max="9993" width="7.25" style="414" customWidth="1"/>
    <col min="9994" max="9994" width="7.875" style="414" customWidth="1"/>
    <col min="9995" max="10240" width="9" style="414"/>
    <col min="10241" max="10241" width="12.875" style="414" customWidth="1"/>
    <col min="10242" max="10242" width="7.75" style="414" bestFit="1" customWidth="1"/>
    <col min="10243" max="10243" width="7.5" style="414" customWidth="1"/>
    <col min="10244" max="10244" width="7.25" style="414" customWidth="1"/>
    <col min="10245" max="10245" width="7.375" style="414" customWidth="1"/>
    <col min="10246" max="10246" width="13.25" style="414" customWidth="1"/>
    <col min="10247" max="10247" width="8.375" style="414" customWidth="1"/>
    <col min="10248" max="10248" width="7.375" style="414" customWidth="1"/>
    <col min="10249" max="10249" width="7.25" style="414" customWidth="1"/>
    <col min="10250" max="10250" width="7.875" style="414" customWidth="1"/>
    <col min="10251" max="10496" width="9" style="414"/>
    <col min="10497" max="10497" width="12.875" style="414" customWidth="1"/>
    <col min="10498" max="10498" width="7.75" style="414" bestFit="1" customWidth="1"/>
    <col min="10499" max="10499" width="7.5" style="414" customWidth="1"/>
    <col min="10500" max="10500" width="7.25" style="414" customWidth="1"/>
    <col min="10501" max="10501" width="7.375" style="414" customWidth="1"/>
    <col min="10502" max="10502" width="13.25" style="414" customWidth="1"/>
    <col min="10503" max="10503" width="8.375" style="414" customWidth="1"/>
    <col min="10504" max="10504" width="7.375" style="414" customWidth="1"/>
    <col min="10505" max="10505" width="7.25" style="414" customWidth="1"/>
    <col min="10506" max="10506" width="7.875" style="414" customWidth="1"/>
    <col min="10507" max="10752" width="9" style="414"/>
    <col min="10753" max="10753" width="12.875" style="414" customWidth="1"/>
    <col min="10754" max="10754" width="7.75" style="414" bestFit="1" customWidth="1"/>
    <col min="10755" max="10755" width="7.5" style="414" customWidth="1"/>
    <col min="10756" max="10756" width="7.25" style="414" customWidth="1"/>
    <col min="10757" max="10757" width="7.375" style="414" customWidth="1"/>
    <col min="10758" max="10758" width="13.25" style="414" customWidth="1"/>
    <col min="10759" max="10759" width="8.375" style="414" customWidth="1"/>
    <col min="10760" max="10760" width="7.375" style="414" customWidth="1"/>
    <col min="10761" max="10761" width="7.25" style="414" customWidth="1"/>
    <col min="10762" max="10762" width="7.875" style="414" customWidth="1"/>
    <col min="10763" max="11008" width="9" style="414"/>
    <col min="11009" max="11009" width="12.875" style="414" customWidth="1"/>
    <col min="11010" max="11010" width="7.75" style="414" bestFit="1" customWidth="1"/>
    <col min="11011" max="11011" width="7.5" style="414" customWidth="1"/>
    <col min="11012" max="11012" width="7.25" style="414" customWidth="1"/>
    <col min="11013" max="11013" width="7.375" style="414" customWidth="1"/>
    <col min="11014" max="11014" width="13.25" style="414" customWidth="1"/>
    <col min="11015" max="11015" width="8.375" style="414" customWidth="1"/>
    <col min="11016" max="11016" width="7.375" style="414" customWidth="1"/>
    <col min="11017" max="11017" width="7.25" style="414" customWidth="1"/>
    <col min="11018" max="11018" width="7.875" style="414" customWidth="1"/>
    <col min="11019" max="11264" width="9" style="414"/>
    <col min="11265" max="11265" width="12.875" style="414" customWidth="1"/>
    <col min="11266" max="11266" width="7.75" style="414" bestFit="1" customWidth="1"/>
    <col min="11267" max="11267" width="7.5" style="414" customWidth="1"/>
    <col min="11268" max="11268" width="7.25" style="414" customWidth="1"/>
    <col min="11269" max="11269" width="7.375" style="414" customWidth="1"/>
    <col min="11270" max="11270" width="13.25" style="414" customWidth="1"/>
    <col min="11271" max="11271" width="8.375" style="414" customWidth="1"/>
    <col min="11272" max="11272" width="7.375" style="414" customWidth="1"/>
    <col min="11273" max="11273" width="7.25" style="414" customWidth="1"/>
    <col min="11274" max="11274" width="7.875" style="414" customWidth="1"/>
    <col min="11275" max="11520" width="9" style="414"/>
    <col min="11521" max="11521" width="12.875" style="414" customWidth="1"/>
    <col min="11522" max="11522" width="7.75" style="414" bestFit="1" customWidth="1"/>
    <col min="11523" max="11523" width="7.5" style="414" customWidth="1"/>
    <col min="11524" max="11524" width="7.25" style="414" customWidth="1"/>
    <col min="11525" max="11525" width="7.375" style="414" customWidth="1"/>
    <col min="11526" max="11526" width="13.25" style="414" customWidth="1"/>
    <col min="11527" max="11527" width="8.375" style="414" customWidth="1"/>
    <col min="11528" max="11528" width="7.375" style="414" customWidth="1"/>
    <col min="11529" max="11529" width="7.25" style="414" customWidth="1"/>
    <col min="11530" max="11530" width="7.875" style="414" customWidth="1"/>
    <col min="11531" max="11776" width="9" style="414"/>
    <col min="11777" max="11777" width="12.875" style="414" customWidth="1"/>
    <col min="11778" max="11778" width="7.75" style="414" bestFit="1" customWidth="1"/>
    <col min="11779" max="11779" width="7.5" style="414" customWidth="1"/>
    <col min="11780" max="11780" width="7.25" style="414" customWidth="1"/>
    <col min="11781" max="11781" width="7.375" style="414" customWidth="1"/>
    <col min="11782" max="11782" width="13.25" style="414" customWidth="1"/>
    <col min="11783" max="11783" width="8.375" style="414" customWidth="1"/>
    <col min="11784" max="11784" width="7.375" style="414" customWidth="1"/>
    <col min="11785" max="11785" width="7.25" style="414" customWidth="1"/>
    <col min="11786" max="11786" width="7.875" style="414" customWidth="1"/>
    <col min="11787" max="12032" width="9" style="414"/>
    <col min="12033" max="12033" width="12.875" style="414" customWidth="1"/>
    <col min="12034" max="12034" width="7.75" style="414" bestFit="1" customWidth="1"/>
    <col min="12035" max="12035" width="7.5" style="414" customWidth="1"/>
    <col min="12036" max="12036" width="7.25" style="414" customWidth="1"/>
    <col min="12037" max="12037" width="7.375" style="414" customWidth="1"/>
    <col min="12038" max="12038" width="13.25" style="414" customWidth="1"/>
    <col min="12039" max="12039" width="8.375" style="414" customWidth="1"/>
    <col min="12040" max="12040" width="7.375" style="414" customWidth="1"/>
    <col min="12041" max="12041" width="7.25" style="414" customWidth="1"/>
    <col min="12042" max="12042" width="7.875" style="414" customWidth="1"/>
    <col min="12043" max="12288" width="9" style="414"/>
    <col min="12289" max="12289" width="12.875" style="414" customWidth="1"/>
    <col min="12290" max="12290" width="7.75" style="414" bestFit="1" customWidth="1"/>
    <col min="12291" max="12291" width="7.5" style="414" customWidth="1"/>
    <col min="12292" max="12292" width="7.25" style="414" customWidth="1"/>
    <col min="12293" max="12293" width="7.375" style="414" customWidth="1"/>
    <col min="12294" max="12294" width="13.25" style="414" customWidth="1"/>
    <col min="12295" max="12295" width="8.375" style="414" customWidth="1"/>
    <col min="12296" max="12296" width="7.375" style="414" customWidth="1"/>
    <col min="12297" max="12297" width="7.25" style="414" customWidth="1"/>
    <col min="12298" max="12298" width="7.875" style="414" customWidth="1"/>
    <col min="12299" max="12544" width="9" style="414"/>
    <col min="12545" max="12545" width="12.875" style="414" customWidth="1"/>
    <col min="12546" max="12546" width="7.75" style="414" bestFit="1" customWidth="1"/>
    <col min="12547" max="12547" width="7.5" style="414" customWidth="1"/>
    <col min="12548" max="12548" width="7.25" style="414" customWidth="1"/>
    <col min="12549" max="12549" width="7.375" style="414" customWidth="1"/>
    <col min="12550" max="12550" width="13.25" style="414" customWidth="1"/>
    <col min="12551" max="12551" width="8.375" style="414" customWidth="1"/>
    <col min="12552" max="12552" width="7.375" style="414" customWidth="1"/>
    <col min="12553" max="12553" width="7.25" style="414" customWidth="1"/>
    <col min="12554" max="12554" width="7.875" style="414" customWidth="1"/>
    <col min="12555" max="12800" width="9" style="414"/>
    <col min="12801" max="12801" width="12.875" style="414" customWidth="1"/>
    <col min="12802" max="12802" width="7.75" style="414" bestFit="1" customWidth="1"/>
    <col min="12803" max="12803" width="7.5" style="414" customWidth="1"/>
    <col min="12804" max="12804" width="7.25" style="414" customWidth="1"/>
    <col min="12805" max="12805" width="7.375" style="414" customWidth="1"/>
    <col min="12806" max="12806" width="13.25" style="414" customWidth="1"/>
    <col min="12807" max="12807" width="8.375" style="414" customWidth="1"/>
    <col min="12808" max="12808" width="7.375" style="414" customWidth="1"/>
    <col min="12809" max="12809" width="7.25" style="414" customWidth="1"/>
    <col min="12810" max="12810" width="7.875" style="414" customWidth="1"/>
    <col min="12811" max="13056" width="9" style="414"/>
    <col min="13057" max="13057" width="12.875" style="414" customWidth="1"/>
    <col min="13058" max="13058" width="7.75" style="414" bestFit="1" customWidth="1"/>
    <col min="13059" max="13059" width="7.5" style="414" customWidth="1"/>
    <col min="13060" max="13060" width="7.25" style="414" customWidth="1"/>
    <col min="13061" max="13061" width="7.375" style="414" customWidth="1"/>
    <col min="13062" max="13062" width="13.25" style="414" customWidth="1"/>
    <col min="13063" max="13063" width="8.375" style="414" customWidth="1"/>
    <col min="13064" max="13064" width="7.375" style="414" customWidth="1"/>
    <col min="13065" max="13065" width="7.25" style="414" customWidth="1"/>
    <col min="13066" max="13066" width="7.875" style="414" customWidth="1"/>
    <col min="13067" max="13312" width="9" style="414"/>
    <col min="13313" max="13313" width="12.875" style="414" customWidth="1"/>
    <col min="13314" max="13314" width="7.75" style="414" bestFit="1" customWidth="1"/>
    <col min="13315" max="13315" width="7.5" style="414" customWidth="1"/>
    <col min="13316" max="13316" width="7.25" style="414" customWidth="1"/>
    <col min="13317" max="13317" width="7.375" style="414" customWidth="1"/>
    <col min="13318" max="13318" width="13.25" style="414" customWidth="1"/>
    <col min="13319" max="13319" width="8.375" style="414" customWidth="1"/>
    <col min="13320" max="13320" width="7.375" style="414" customWidth="1"/>
    <col min="13321" max="13321" width="7.25" style="414" customWidth="1"/>
    <col min="13322" max="13322" width="7.875" style="414" customWidth="1"/>
    <col min="13323" max="13568" width="9" style="414"/>
    <col min="13569" max="13569" width="12.875" style="414" customWidth="1"/>
    <col min="13570" max="13570" width="7.75" style="414" bestFit="1" customWidth="1"/>
    <col min="13571" max="13571" width="7.5" style="414" customWidth="1"/>
    <col min="13572" max="13572" width="7.25" style="414" customWidth="1"/>
    <col min="13573" max="13573" width="7.375" style="414" customWidth="1"/>
    <col min="13574" max="13574" width="13.25" style="414" customWidth="1"/>
    <col min="13575" max="13575" width="8.375" style="414" customWidth="1"/>
    <col min="13576" max="13576" width="7.375" style="414" customWidth="1"/>
    <col min="13577" max="13577" width="7.25" style="414" customWidth="1"/>
    <col min="13578" max="13578" width="7.875" style="414" customWidth="1"/>
    <col min="13579" max="13824" width="9" style="414"/>
    <col min="13825" max="13825" width="12.875" style="414" customWidth="1"/>
    <col min="13826" max="13826" width="7.75" style="414" bestFit="1" customWidth="1"/>
    <col min="13827" max="13827" width="7.5" style="414" customWidth="1"/>
    <col min="13828" max="13828" width="7.25" style="414" customWidth="1"/>
    <col min="13829" max="13829" width="7.375" style="414" customWidth="1"/>
    <col min="13830" max="13830" width="13.25" style="414" customWidth="1"/>
    <col min="13831" max="13831" width="8.375" style="414" customWidth="1"/>
    <col min="13832" max="13832" width="7.375" style="414" customWidth="1"/>
    <col min="13833" max="13833" width="7.25" style="414" customWidth="1"/>
    <col min="13834" max="13834" width="7.875" style="414" customWidth="1"/>
    <col min="13835" max="14080" width="9" style="414"/>
    <col min="14081" max="14081" width="12.875" style="414" customWidth="1"/>
    <col min="14082" max="14082" width="7.75" style="414" bestFit="1" customWidth="1"/>
    <col min="14083" max="14083" width="7.5" style="414" customWidth="1"/>
    <col min="14084" max="14084" width="7.25" style="414" customWidth="1"/>
    <col min="14085" max="14085" width="7.375" style="414" customWidth="1"/>
    <col min="14086" max="14086" width="13.25" style="414" customWidth="1"/>
    <col min="14087" max="14087" width="8.375" style="414" customWidth="1"/>
    <col min="14088" max="14088" width="7.375" style="414" customWidth="1"/>
    <col min="14089" max="14089" width="7.25" style="414" customWidth="1"/>
    <col min="14090" max="14090" width="7.875" style="414" customWidth="1"/>
    <col min="14091" max="14336" width="9" style="414"/>
    <col min="14337" max="14337" width="12.875" style="414" customWidth="1"/>
    <col min="14338" max="14338" width="7.75" style="414" bestFit="1" customWidth="1"/>
    <col min="14339" max="14339" width="7.5" style="414" customWidth="1"/>
    <col min="14340" max="14340" width="7.25" style="414" customWidth="1"/>
    <col min="14341" max="14341" width="7.375" style="414" customWidth="1"/>
    <col min="14342" max="14342" width="13.25" style="414" customWidth="1"/>
    <col min="14343" max="14343" width="8.375" style="414" customWidth="1"/>
    <col min="14344" max="14344" width="7.375" style="414" customWidth="1"/>
    <col min="14345" max="14345" width="7.25" style="414" customWidth="1"/>
    <col min="14346" max="14346" width="7.875" style="414" customWidth="1"/>
    <col min="14347" max="14592" width="9" style="414"/>
    <col min="14593" max="14593" width="12.875" style="414" customWidth="1"/>
    <col min="14594" max="14594" width="7.75" style="414" bestFit="1" customWidth="1"/>
    <col min="14595" max="14595" width="7.5" style="414" customWidth="1"/>
    <col min="14596" max="14596" width="7.25" style="414" customWidth="1"/>
    <col min="14597" max="14597" width="7.375" style="414" customWidth="1"/>
    <col min="14598" max="14598" width="13.25" style="414" customWidth="1"/>
    <col min="14599" max="14599" width="8.375" style="414" customWidth="1"/>
    <col min="14600" max="14600" width="7.375" style="414" customWidth="1"/>
    <col min="14601" max="14601" width="7.25" style="414" customWidth="1"/>
    <col min="14602" max="14602" width="7.875" style="414" customWidth="1"/>
    <col min="14603" max="14848" width="9" style="414"/>
    <col min="14849" max="14849" width="12.875" style="414" customWidth="1"/>
    <col min="14850" max="14850" width="7.75" style="414" bestFit="1" customWidth="1"/>
    <col min="14851" max="14851" width="7.5" style="414" customWidth="1"/>
    <col min="14852" max="14852" width="7.25" style="414" customWidth="1"/>
    <col min="14853" max="14853" width="7.375" style="414" customWidth="1"/>
    <col min="14854" max="14854" width="13.25" style="414" customWidth="1"/>
    <col min="14855" max="14855" width="8.375" style="414" customWidth="1"/>
    <col min="14856" max="14856" width="7.375" style="414" customWidth="1"/>
    <col min="14857" max="14857" width="7.25" style="414" customWidth="1"/>
    <col min="14858" max="14858" width="7.875" style="414" customWidth="1"/>
    <col min="14859" max="15104" width="9" style="414"/>
    <col min="15105" max="15105" width="12.875" style="414" customWidth="1"/>
    <col min="15106" max="15106" width="7.75" style="414" bestFit="1" customWidth="1"/>
    <col min="15107" max="15107" width="7.5" style="414" customWidth="1"/>
    <col min="15108" max="15108" width="7.25" style="414" customWidth="1"/>
    <col min="15109" max="15109" width="7.375" style="414" customWidth="1"/>
    <col min="15110" max="15110" width="13.25" style="414" customWidth="1"/>
    <col min="15111" max="15111" width="8.375" style="414" customWidth="1"/>
    <col min="15112" max="15112" width="7.375" style="414" customWidth="1"/>
    <col min="15113" max="15113" width="7.25" style="414" customWidth="1"/>
    <col min="15114" max="15114" width="7.875" style="414" customWidth="1"/>
    <col min="15115" max="15360" width="9" style="414"/>
    <col min="15361" max="15361" width="12.875" style="414" customWidth="1"/>
    <col min="15362" max="15362" width="7.75" style="414" bestFit="1" customWidth="1"/>
    <col min="15363" max="15363" width="7.5" style="414" customWidth="1"/>
    <col min="15364" max="15364" width="7.25" style="414" customWidth="1"/>
    <col min="15365" max="15365" width="7.375" style="414" customWidth="1"/>
    <col min="15366" max="15366" width="13.25" style="414" customWidth="1"/>
    <col min="15367" max="15367" width="8.375" style="414" customWidth="1"/>
    <col min="15368" max="15368" width="7.375" style="414" customWidth="1"/>
    <col min="15369" max="15369" width="7.25" style="414" customWidth="1"/>
    <col min="15370" max="15370" width="7.875" style="414" customWidth="1"/>
    <col min="15371" max="15616" width="9" style="414"/>
    <col min="15617" max="15617" width="12.875" style="414" customWidth="1"/>
    <col min="15618" max="15618" width="7.75" style="414" bestFit="1" customWidth="1"/>
    <col min="15619" max="15619" width="7.5" style="414" customWidth="1"/>
    <col min="15620" max="15620" width="7.25" style="414" customWidth="1"/>
    <col min="15621" max="15621" width="7.375" style="414" customWidth="1"/>
    <col min="15622" max="15622" width="13.25" style="414" customWidth="1"/>
    <col min="15623" max="15623" width="8.375" style="414" customWidth="1"/>
    <col min="15624" max="15624" width="7.375" style="414" customWidth="1"/>
    <col min="15625" max="15625" width="7.25" style="414" customWidth="1"/>
    <col min="15626" max="15626" width="7.875" style="414" customWidth="1"/>
    <col min="15627" max="15872" width="9" style="414"/>
    <col min="15873" max="15873" width="12.875" style="414" customWidth="1"/>
    <col min="15874" max="15874" width="7.75" style="414" bestFit="1" customWidth="1"/>
    <col min="15875" max="15875" width="7.5" style="414" customWidth="1"/>
    <col min="15876" max="15876" width="7.25" style="414" customWidth="1"/>
    <col min="15877" max="15877" width="7.375" style="414" customWidth="1"/>
    <col min="15878" max="15878" width="13.25" style="414" customWidth="1"/>
    <col min="15879" max="15879" width="8.375" style="414" customWidth="1"/>
    <col min="15880" max="15880" width="7.375" style="414" customWidth="1"/>
    <col min="15881" max="15881" width="7.25" style="414" customWidth="1"/>
    <col min="15882" max="15882" width="7.875" style="414" customWidth="1"/>
    <col min="15883" max="16128" width="9" style="414"/>
    <col min="16129" max="16129" width="12.875" style="414" customWidth="1"/>
    <col min="16130" max="16130" width="7.75" style="414" bestFit="1" customWidth="1"/>
    <col min="16131" max="16131" width="7.5" style="414" customWidth="1"/>
    <col min="16132" max="16132" width="7.25" style="414" customWidth="1"/>
    <col min="16133" max="16133" width="7.375" style="414" customWidth="1"/>
    <col min="16134" max="16134" width="13.25" style="414" customWidth="1"/>
    <col min="16135" max="16135" width="8.375" style="414" customWidth="1"/>
    <col min="16136" max="16136" width="7.375" style="414" customWidth="1"/>
    <col min="16137" max="16137" width="7.25" style="414" customWidth="1"/>
    <col min="16138" max="16138" width="7.875" style="414" customWidth="1"/>
    <col min="16139" max="16384" width="9" style="414"/>
  </cols>
  <sheetData>
    <row r="1" spans="1:10" ht="12.75" customHeight="1">
      <c r="A1" s="563" t="s">
        <v>1</v>
      </c>
    </row>
    <row r="3" spans="1:10" ht="12.75" customHeight="1">
      <c r="A3" s="401" t="s">
        <v>502</v>
      </c>
      <c r="D3" s="577"/>
      <c r="E3" s="577"/>
      <c r="F3" s="577"/>
      <c r="G3" s="577"/>
      <c r="H3" s="578"/>
      <c r="I3" s="578"/>
      <c r="J3" s="578"/>
    </row>
    <row r="4" spans="1:10" ht="12.75" customHeight="1">
      <c r="A4" s="579">
        <v>40909</v>
      </c>
      <c r="B4" s="579"/>
    </row>
    <row r="5" spans="1:10" ht="13.5" customHeight="1">
      <c r="A5" s="422" t="s">
        <v>503</v>
      </c>
      <c r="B5" s="422" t="s">
        <v>396</v>
      </c>
      <c r="C5" s="423" t="s">
        <v>404</v>
      </c>
      <c r="D5" s="423" t="s">
        <v>405</v>
      </c>
      <c r="E5" s="424" t="s">
        <v>475</v>
      </c>
      <c r="F5" s="425" t="s">
        <v>503</v>
      </c>
      <c r="G5" s="422" t="s">
        <v>396</v>
      </c>
      <c r="H5" s="423" t="s">
        <v>404</v>
      </c>
      <c r="I5" s="423" t="s">
        <v>405</v>
      </c>
      <c r="J5" s="426" t="s">
        <v>475</v>
      </c>
    </row>
    <row r="6" spans="1:10" ht="12.75" customHeight="1">
      <c r="A6" s="427" t="s">
        <v>504</v>
      </c>
      <c r="B6" s="428">
        <f>SUM(B7:B16)</f>
        <v>15915</v>
      </c>
      <c r="C6" s="428">
        <f>SUM(C7:C16)</f>
        <v>19730</v>
      </c>
      <c r="D6" s="428">
        <f>SUM(D7:D16)</f>
        <v>20145</v>
      </c>
      <c r="E6" s="429">
        <f>SUM(E7:E16)</f>
        <v>39875</v>
      </c>
      <c r="F6" s="430" t="s">
        <v>505</v>
      </c>
      <c r="G6" s="431">
        <f>SUM(G7:G20)</f>
        <v>21460</v>
      </c>
      <c r="H6" s="431">
        <f>SUM(H7:H20)</f>
        <v>25333</v>
      </c>
      <c r="I6" s="431">
        <f>SUM(I7:I20)</f>
        <v>25632</v>
      </c>
      <c r="J6" s="431">
        <f>SUM(J7:J20)</f>
        <v>50965</v>
      </c>
    </row>
    <row r="7" spans="1:10" ht="12.75" customHeight="1">
      <c r="A7" s="432" t="s">
        <v>506</v>
      </c>
      <c r="B7" s="433">
        <v>2536</v>
      </c>
      <c r="C7" s="434">
        <v>3303</v>
      </c>
      <c r="D7" s="434">
        <v>3276</v>
      </c>
      <c r="E7" s="435">
        <f t="shared" ref="E7:E16" si="0">SUM(C7:D7)</f>
        <v>6579</v>
      </c>
      <c r="F7" s="436" t="s">
        <v>507</v>
      </c>
      <c r="G7" s="437">
        <v>1889</v>
      </c>
      <c r="H7" s="438">
        <v>2301</v>
      </c>
      <c r="I7" s="438">
        <v>2304</v>
      </c>
      <c r="J7" s="439">
        <f t="shared" ref="J7:J20" si="1">SUM(H7:I7)</f>
        <v>4605</v>
      </c>
    </row>
    <row r="8" spans="1:10" ht="12.75" customHeight="1">
      <c r="A8" s="432" t="s">
        <v>508</v>
      </c>
      <c r="B8" s="433">
        <v>3737</v>
      </c>
      <c r="C8" s="434">
        <v>4541</v>
      </c>
      <c r="D8" s="434">
        <v>4702</v>
      </c>
      <c r="E8" s="435">
        <f t="shared" si="0"/>
        <v>9243</v>
      </c>
      <c r="F8" s="436" t="s">
        <v>509</v>
      </c>
      <c r="G8" s="437">
        <v>623</v>
      </c>
      <c r="H8" s="438">
        <v>745</v>
      </c>
      <c r="I8" s="438">
        <v>749</v>
      </c>
      <c r="J8" s="440">
        <f t="shared" si="1"/>
        <v>1494</v>
      </c>
    </row>
    <row r="9" spans="1:10" ht="12.75" customHeight="1">
      <c r="A9" s="432" t="s">
        <v>510</v>
      </c>
      <c r="B9" s="433">
        <v>1694</v>
      </c>
      <c r="C9" s="434">
        <v>2017</v>
      </c>
      <c r="D9" s="434">
        <v>2146</v>
      </c>
      <c r="E9" s="435">
        <f t="shared" si="0"/>
        <v>4163</v>
      </c>
      <c r="F9" s="436" t="s">
        <v>511</v>
      </c>
      <c r="G9" s="437">
        <v>810</v>
      </c>
      <c r="H9" s="438">
        <v>1024</v>
      </c>
      <c r="I9" s="438">
        <v>1043</v>
      </c>
      <c r="J9" s="440">
        <f t="shared" si="1"/>
        <v>2067</v>
      </c>
    </row>
    <row r="10" spans="1:10" ht="12.75" customHeight="1">
      <c r="A10" s="432" t="s">
        <v>512</v>
      </c>
      <c r="B10" s="433">
        <v>2455</v>
      </c>
      <c r="C10" s="434">
        <v>3143</v>
      </c>
      <c r="D10" s="434">
        <v>3128</v>
      </c>
      <c r="E10" s="435">
        <f t="shared" si="0"/>
        <v>6271</v>
      </c>
      <c r="F10" s="436" t="s">
        <v>513</v>
      </c>
      <c r="G10" s="437">
        <v>465</v>
      </c>
      <c r="H10" s="438">
        <v>633</v>
      </c>
      <c r="I10" s="438">
        <v>571</v>
      </c>
      <c r="J10" s="440">
        <f t="shared" si="1"/>
        <v>1204</v>
      </c>
    </row>
    <row r="11" spans="1:10" ht="12.75" customHeight="1">
      <c r="A11" s="432" t="s">
        <v>514</v>
      </c>
      <c r="B11" s="433">
        <v>3028</v>
      </c>
      <c r="C11" s="434">
        <v>3794</v>
      </c>
      <c r="D11" s="434">
        <v>3774</v>
      </c>
      <c r="E11" s="435">
        <f t="shared" si="0"/>
        <v>7568</v>
      </c>
      <c r="F11" s="436" t="s">
        <v>515</v>
      </c>
      <c r="G11" s="437">
        <v>227</v>
      </c>
      <c r="H11" s="438">
        <v>292</v>
      </c>
      <c r="I11" s="438">
        <v>297</v>
      </c>
      <c r="J11" s="440">
        <f t="shared" si="1"/>
        <v>589</v>
      </c>
    </row>
    <row r="12" spans="1:10" ht="12.75" customHeight="1">
      <c r="A12" s="432" t="s">
        <v>516</v>
      </c>
      <c r="B12" s="433">
        <v>620</v>
      </c>
      <c r="C12" s="434">
        <v>836</v>
      </c>
      <c r="D12" s="434">
        <v>897</v>
      </c>
      <c r="E12" s="435">
        <f t="shared" si="0"/>
        <v>1733</v>
      </c>
      <c r="F12" s="436" t="s">
        <v>517</v>
      </c>
      <c r="G12" s="437">
        <v>5877</v>
      </c>
      <c r="H12" s="438">
        <v>6683</v>
      </c>
      <c r="I12" s="438">
        <v>6655</v>
      </c>
      <c r="J12" s="440">
        <f t="shared" si="1"/>
        <v>13338</v>
      </c>
    </row>
    <row r="13" spans="1:10" ht="12.75" customHeight="1">
      <c r="A13" s="432" t="s">
        <v>518</v>
      </c>
      <c r="B13" s="433">
        <v>562</v>
      </c>
      <c r="C13" s="434">
        <v>549</v>
      </c>
      <c r="D13" s="434">
        <v>597</v>
      </c>
      <c r="E13" s="435">
        <f t="shared" si="0"/>
        <v>1146</v>
      </c>
      <c r="F13" s="436" t="s">
        <v>519</v>
      </c>
      <c r="G13" s="437">
        <v>1864</v>
      </c>
      <c r="H13" s="438">
        <v>2340</v>
      </c>
      <c r="I13" s="438">
        <v>2289</v>
      </c>
      <c r="J13" s="440">
        <f t="shared" si="1"/>
        <v>4629</v>
      </c>
    </row>
    <row r="14" spans="1:10" ht="12.75" customHeight="1">
      <c r="A14" s="432" t="s">
        <v>520</v>
      </c>
      <c r="B14" s="433">
        <v>661</v>
      </c>
      <c r="C14" s="434">
        <v>763</v>
      </c>
      <c r="D14" s="434">
        <v>777</v>
      </c>
      <c r="E14" s="435">
        <f t="shared" si="0"/>
        <v>1540</v>
      </c>
      <c r="F14" s="436" t="s">
        <v>521</v>
      </c>
      <c r="G14" s="437">
        <v>2520</v>
      </c>
      <c r="H14" s="438">
        <v>2867</v>
      </c>
      <c r="I14" s="438">
        <v>3005</v>
      </c>
      <c r="J14" s="440">
        <f t="shared" si="1"/>
        <v>5872</v>
      </c>
    </row>
    <row r="15" spans="1:10" ht="12.75" customHeight="1">
      <c r="A15" s="432" t="s">
        <v>522</v>
      </c>
      <c r="B15" s="433">
        <v>389</v>
      </c>
      <c r="C15" s="434">
        <v>516</v>
      </c>
      <c r="D15" s="434">
        <v>574</v>
      </c>
      <c r="E15" s="435">
        <f t="shared" si="0"/>
        <v>1090</v>
      </c>
      <c r="F15" s="436" t="s">
        <v>523</v>
      </c>
      <c r="G15" s="437">
        <v>1575</v>
      </c>
      <c r="H15" s="438">
        <v>1754</v>
      </c>
      <c r="I15" s="438">
        <v>1840</v>
      </c>
      <c r="J15" s="440">
        <f t="shared" si="1"/>
        <v>3594</v>
      </c>
    </row>
    <row r="16" spans="1:10" ht="12.75" customHeight="1">
      <c r="A16" s="432" t="s">
        <v>524</v>
      </c>
      <c r="B16" s="433">
        <v>233</v>
      </c>
      <c r="C16" s="434">
        <v>268</v>
      </c>
      <c r="D16" s="434">
        <v>274</v>
      </c>
      <c r="E16" s="435">
        <f t="shared" si="0"/>
        <v>542</v>
      </c>
      <c r="F16" s="436" t="s">
        <v>525</v>
      </c>
      <c r="G16" s="437">
        <v>946</v>
      </c>
      <c r="H16" s="438">
        <v>1043</v>
      </c>
      <c r="I16" s="438">
        <v>1043</v>
      </c>
      <c r="J16" s="440">
        <f t="shared" si="1"/>
        <v>2086</v>
      </c>
    </row>
    <row r="17" spans="1:10" ht="12.75" customHeight="1">
      <c r="A17" s="432"/>
      <c r="B17" s="439"/>
      <c r="C17" s="439"/>
      <c r="D17" s="439"/>
      <c r="E17" s="435"/>
      <c r="F17" s="436" t="s">
        <v>526</v>
      </c>
      <c r="G17" s="437">
        <v>1603</v>
      </c>
      <c r="H17" s="438">
        <v>1943</v>
      </c>
      <c r="I17" s="438">
        <v>2016</v>
      </c>
      <c r="J17" s="440">
        <f t="shared" si="1"/>
        <v>3959</v>
      </c>
    </row>
    <row r="18" spans="1:10" ht="12.75" customHeight="1">
      <c r="A18" s="427" t="s">
        <v>527</v>
      </c>
      <c r="B18" s="428">
        <f>SUM(B19:B29)</f>
        <v>6189</v>
      </c>
      <c r="C18" s="428">
        <f>SUM(C19:C29)</f>
        <v>7586</v>
      </c>
      <c r="D18" s="428">
        <f>SUM(D19:D29)</f>
        <v>7662</v>
      </c>
      <c r="E18" s="428">
        <f>SUM(E19:E29)</f>
        <v>15248</v>
      </c>
      <c r="F18" s="436" t="s">
        <v>528</v>
      </c>
      <c r="G18" s="437">
        <v>936</v>
      </c>
      <c r="H18" s="438">
        <v>1229</v>
      </c>
      <c r="I18" s="438">
        <v>1270</v>
      </c>
      <c r="J18" s="440">
        <f t="shared" si="1"/>
        <v>2499</v>
      </c>
    </row>
    <row r="19" spans="1:10" ht="12.75" customHeight="1">
      <c r="A19" s="432" t="s">
        <v>529</v>
      </c>
      <c r="B19" s="433">
        <v>2172</v>
      </c>
      <c r="C19" s="434">
        <v>2667</v>
      </c>
      <c r="D19" s="434">
        <v>2689</v>
      </c>
      <c r="E19" s="435">
        <f t="shared" ref="E19:E29" si="2">SUM(C19:D19)</f>
        <v>5356</v>
      </c>
      <c r="F19" s="436" t="s">
        <v>530</v>
      </c>
      <c r="G19" s="437">
        <v>1200</v>
      </c>
      <c r="H19" s="438">
        <v>1379</v>
      </c>
      <c r="I19" s="438">
        <v>1419</v>
      </c>
      <c r="J19" s="440">
        <f t="shared" si="1"/>
        <v>2798</v>
      </c>
    </row>
    <row r="20" spans="1:10" ht="12.75" customHeight="1">
      <c r="A20" s="432" t="s">
        <v>531</v>
      </c>
      <c r="B20" s="433">
        <v>250</v>
      </c>
      <c r="C20" s="434">
        <v>252</v>
      </c>
      <c r="D20" s="434">
        <v>298</v>
      </c>
      <c r="E20" s="435">
        <f t="shared" si="2"/>
        <v>550</v>
      </c>
      <c r="F20" s="436" t="s">
        <v>532</v>
      </c>
      <c r="G20" s="437">
        <v>925</v>
      </c>
      <c r="H20" s="438">
        <v>1100</v>
      </c>
      <c r="I20" s="438">
        <v>1131</v>
      </c>
      <c r="J20" s="440">
        <f t="shared" si="1"/>
        <v>2231</v>
      </c>
    </row>
    <row r="21" spans="1:10" ht="12.75" customHeight="1">
      <c r="A21" s="432" t="s">
        <v>533</v>
      </c>
      <c r="B21" s="433">
        <v>400</v>
      </c>
      <c r="C21" s="434">
        <v>517</v>
      </c>
      <c r="D21" s="434">
        <v>491</v>
      </c>
      <c r="E21" s="435">
        <f t="shared" si="2"/>
        <v>1008</v>
      </c>
      <c r="F21" s="436"/>
      <c r="G21" s="440"/>
      <c r="H21" s="440"/>
      <c r="I21" s="440"/>
      <c r="J21" s="440"/>
    </row>
    <row r="22" spans="1:10" ht="12.75" customHeight="1">
      <c r="A22" s="432" t="s">
        <v>534</v>
      </c>
      <c r="B22" s="433">
        <v>292</v>
      </c>
      <c r="C22" s="434">
        <v>402</v>
      </c>
      <c r="D22" s="434">
        <v>377</v>
      </c>
      <c r="E22" s="435">
        <f t="shared" si="2"/>
        <v>779</v>
      </c>
      <c r="F22" s="430" t="s">
        <v>535</v>
      </c>
      <c r="G22" s="431">
        <f>SUM(G23:G29)</f>
        <v>5064</v>
      </c>
      <c r="H22" s="431">
        <f>SUM(H23:H29)</f>
        <v>6245</v>
      </c>
      <c r="I22" s="431">
        <f>SUM(I23:I29)</f>
        <v>6173</v>
      </c>
      <c r="J22" s="431">
        <f>SUM(J23:J29)</f>
        <v>12418</v>
      </c>
    </row>
    <row r="23" spans="1:10" ht="12.75" customHeight="1">
      <c r="A23" s="432" t="s">
        <v>536</v>
      </c>
      <c r="B23" s="433">
        <v>476</v>
      </c>
      <c r="C23" s="434">
        <v>605</v>
      </c>
      <c r="D23" s="434">
        <v>593</v>
      </c>
      <c r="E23" s="435">
        <f t="shared" si="2"/>
        <v>1198</v>
      </c>
      <c r="F23" s="436" t="s">
        <v>537</v>
      </c>
      <c r="G23" s="437">
        <v>147</v>
      </c>
      <c r="H23" s="438">
        <v>192</v>
      </c>
      <c r="I23" s="438">
        <v>185</v>
      </c>
      <c r="J23" s="440">
        <f t="shared" ref="J23:J29" si="3">SUM(H23:I23)</f>
        <v>377</v>
      </c>
    </row>
    <row r="24" spans="1:10" ht="12.75" customHeight="1">
      <c r="A24" s="432" t="s">
        <v>538</v>
      </c>
      <c r="B24" s="433">
        <v>74</v>
      </c>
      <c r="C24" s="434">
        <v>113</v>
      </c>
      <c r="D24" s="434">
        <v>108</v>
      </c>
      <c r="E24" s="435">
        <f t="shared" si="2"/>
        <v>221</v>
      </c>
      <c r="F24" s="436" t="s">
        <v>539</v>
      </c>
      <c r="G24" s="437">
        <v>159</v>
      </c>
      <c r="H24" s="438">
        <v>209</v>
      </c>
      <c r="I24" s="438">
        <v>232</v>
      </c>
      <c r="J24" s="440">
        <f t="shared" si="3"/>
        <v>441</v>
      </c>
    </row>
    <row r="25" spans="1:10" ht="12.75" customHeight="1">
      <c r="A25" s="432" t="s">
        <v>540</v>
      </c>
      <c r="B25" s="433">
        <v>943</v>
      </c>
      <c r="C25" s="434">
        <v>1136</v>
      </c>
      <c r="D25" s="434">
        <v>1165</v>
      </c>
      <c r="E25" s="435">
        <f t="shared" si="2"/>
        <v>2301</v>
      </c>
      <c r="F25" s="436" t="s">
        <v>541</v>
      </c>
      <c r="G25" s="437">
        <v>292</v>
      </c>
      <c r="H25" s="438">
        <v>386</v>
      </c>
      <c r="I25" s="438">
        <v>332</v>
      </c>
      <c r="J25" s="440">
        <f t="shared" si="3"/>
        <v>718</v>
      </c>
    </row>
    <row r="26" spans="1:10" ht="12.75" customHeight="1">
      <c r="A26" s="432" t="s">
        <v>542</v>
      </c>
      <c r="B26" s="433">
        <v>461</v>
      </c>
      <c r="C26" s="434">
        <v>554</v>
      </c>
      <c r="D26" s="434">
        <v>594</v>
      </c>
      <c r="E26" s="435">
        <f t="shared" si="2"/>
        <v>1148</v>
      </c>
      <c r="F26" s="436" t="s">
        <v>543</v>
      </c>
      <c r="G26" s="437">
        <v>3777</v>
      </c>
      <c r="H26" s="438">
        <v>4544</v>
      </c>
      <c r="I26" s="438">
        <v>4602</v>
      </c>
      <c r="J26" s="440">
        <f t="shared" si="3"/>
        <v>9146</v>
      </c>
    </row>
    <row r="27" spans="1:10" ht="12.75" customHeight="1">
      <c r="A27" s="432" t="s">
        <v>544</v>
      </c>
      <c r="B27" s="433">
        <v>384</v>
      </c>
      <c r="C27" s="434">
        <v>450</v>
      </c>
      <c r="D27" s="434">
        <v>468</v>
      </c>
      <c r="E27" s="435">
        <f t="shared" si="2"/>
        <v>918</v>
      </c>
      <c r="F27" s="436" t="s">
        <v>545</v>
      </c>
      <c r="G27" s="437">
        <v>445</v>
      </c>
      <c r="H27" s="438">
        <v>557</v>
      </c>
      <c r="I27" s="438">
        <v>526</v>
      </c>
      <c r="J27" s="440">
        <f t="shared" si="3"/>
        <v>1083</v>
      </c>
    </row>
    <row r="28" spans="1:10" ht="12.75" customHeight="1">
      <c r="A28" s="432" t="s">
        <v>546</v>
      </c>
      <c r="B28" s="433">
        <v>395</v>
      </c>
      <c r="C28" s="434">
        <v>492</v>
      </c>
      <c r="D28" s="434">
        <v>470</v>
      </c>
      <c r="E28" s="435">
        <f t="shared" si="2"/>
        <v>962</v>
      </c>
      <c r="F28" s="436" t="s">
        <v>547</v>
      </c>
      <c r="G28" s="437">
        <v>163</v>
      </c>
      <c r="H28" s="438">
        <v>256</v>
      </c>
      <c r="I28" s="438">
        <v>204</v>
      </c>
      <c r="J28" s="440">
        <f t="shared" si="3"/>
        <v>460</v>
      </c>
    </row>
    <row r="29" spans="1:10" ht="12.75" customHeight="1">
      <c r="A29" s="432" t="s">
        <v>548</v>
      </c>
      <c r="B29" s="433">
        <v>342</v>
      </c>
      <c r="C29" s="434">
        <v>398</v>
      </c>
      <c r="D29" s="434">
        <v>409</v>
      </c>
      <c r="E29" s="435">
        <f t="shared" si="2"/>
        <v>807</v>
      </c>
      <c r="F29" s="436" t="s">
        <v>549</v>
      </c>
      <c r="G29" s="437">
        <v>81</v>
      </c>
      <c r="H29" s="438">
        <v>101</v>
      </c>
      <c r="I29" s="438">
        <v>92</v>
      </c>
      <c r="J29" s="440">
        <f t="shared" si="3"/>
        <v>193</v>
      </c>
    </row>
    <row r="30" spans="1:10" ht="12.75" customHeight="1">
      <c r="A30" s="432"/>
      <c r="B30" s="439"/>
      <c r="C30" s="439"/>
      <c r="D30" s="439"/>
      <c r="E30" s="435"/>
      <c r="F30" s="436"/>
      <c r="G30" s="440"/>
      <c r="H30" s="440"/>
      <c r="I30" s="440"/>
      <c r="J30" s="440"/>
    </row>
    <row r="31" spans="1:10" ht="12.75" customHeight="1">
      <c r="A31" s="427" t="s">
        <v>550</v>
      </c>
      <c r="B31" s="428">
        <f>SUM(B32:B60)</f>
        <v>13047</v>
      </c>
      <c r="C31" s="428">
        <f>SUM(C32:C60)</f>
        <v>16333</v>
      </c>
      <c r="D31" s="428">
        <f>SUM(D32:D60)</f>
        <v>16386</v>
      </c>
      <c r="E31" s="428">
        <f>SUM(E32:E60)</f>
        <v>32719</v>
      </c>
      <c r="F31" s="430" t="s">
        <v>551</v>
      </c>
      <c r="G31" s="431">
        <f>SUM(G32:G57)</f>
        <v>13052</v>
      </c>
      <c r="H31" s="431">
        <f>SUM(H32:H57)</f>
        <v>16146</v>
      </c>
      <c r="I31" s="431">
        <f>SUM(I32:I57)</f>
        <v>15799</v>
      </c>
      <c r="J31" s="431">
        <f>SUM(J32:J57)</f>
        <v>31945</v>
      </c>
    </row>
    <row r="32" spans="1:10" ht="12.75" customHeight="1">
      <c r="A32" s="432" t="s">
        <v>552</v>
      </c>
      <c r="B32" s="433">
        <v>283</v>
      </c>
      <c r="C32" s="434">
        <v>310</v>
      </c>
      <c r="D32" s="434">
        <v>309</v>
      </c>
      <c r="E32" s="435">
        <f t="shared" ref="E32:E60" si="4">SUM(C32:D32)</f>
        <v>619</v>
      </c>
      <c r="F32" s="436" t="s">
        <v>553</v>
      </c>
      <c r="G32" s="437">
        <v>828</v>
      </c>
      <c r="H32" s="438">
        <v>982</v>
      </c>
      <c r="I32" s="438">
        <v>970</v>
      </c>
      <c r="J32" s="440">
        <f t="shared" ref="J32:J57" si="5">SUM(H32:I32)</f>
        <v>1952</v>
      </c>
    </row>
    <row r="33" spans="1:10" ht="12.75" customHeight="1">
      <c r="A33" s="432" t="s">
        <v>554</v>
      </c>
      <c r="B33" s="433">
        <v>782</v>
      </c>
      <c r="C33" s="434">
        <v>1010</v>
      </c>
      <c r="D33" s="434">
        <v>1052</v>
      </c>
      <c r="E33" s="435">
        <f t="shared" si="4"/>
        <v>2062</v>
      </c>
      <c r="F33" s="436" t="s">
        <v>555</v>
      </c>
      <c r="G33" s="437">
        <v>663</v>
      </c>
      <c r="H33" s="438">
        <v>804</v>
      </c>
      <c r="I33" s="438">
        <v>744</v>
      </c>
      <c r="J33" s="440">
        <f t="shared" si="5"/>
        <v>1548</v>
      </c>
    </row>
    <row r="34" spans="1:10" ht="12.75" customHeight="1">
      <c r="A34" s="432" t="s">
        <v>556</v>
      </c>
      <c r="B34" s="433">
        <v>481</v>
      </c>
      <c r="C34" s="434">
        <v>649</v>
      </c>
      <c r="D34" s="434">
        <v>672</v>
      </c>
      <c r="E34" s="435">
        <f t="shared" si="4"/>
        <v>1321</v>
      </c>
      <c r="F34" s="436" t="s">
        <v>557</v>
      </c>
      <c r="G34" s="437">
        <v>1213</v>
      </c>
      <c r="H34" s="438">
        <v>1385</v>
      </c>
      <c r="I34" s="438">
        <v>1348</v>
      </c>
      <c r="J34" s="440">
        <f t="shared" si="5"/>
        <v>2733</v>
      </c>
    </row>
    <row r="35" spans="1:10" ht="12.75" customHeight="1">
      <c r="A35" s="432" t="s">
        <v>558</v>
      </c>
      <c r="B35" s="433">
        <v>32</v>
      </c>
      <c r="C35" s="434">
        <v>47</v>
      </c>
      <c r="D35" s="434">
        <v>41</v>
      </c>
      <c r="E35" s="435">
        <f t="shared" si="4"/>
        <v>88</v>
      </c>
      <c r="F35" s="436" t="s">
        <v>559</v>
      </c>
      <c r="G35" s="437">
        <v>457</v>
      </c>
      <c r="H35" s="438">
        <v>524</v>
      </c>
      <c r="I35" s="438">
        <v>496</v>
      </c>
      <c r="J35" s="440">
        <f t="shared" si="5"/>
        <v>1020</v>
      </c>
    </row>
    <row r="36" spans="1:10" ht="12.75" customHeight="1">
      <c r="A36" s="432" t="s">
        <v>560</v>
      </c>
      <c r="B36" s="433">
        <v>1097</v>
      </c>
      <c r="C36" s="434">
        <v>1242</v>
      </c>
      <c r="D36" s="434">
        <v>1186</v>
      </c>
      <c r="E36" s="435">
        <f t="shared" si="4"/>
        <v>2428</v>
      </c>
      <c r="F36" s="436" t="s">
        <v>561</v>
      </c>
      <c r="G36" s="437">
        <v>1295</v>
      </c>
      <c r="H36" s="438">
        <v>1523</v>
      </c>
      <c r="I36" s="438">
        <v>1531</v>
      </c>
      <c r="J36" s="440">
        <f t="shared" si="5"/>
        <v>3054</v>
      </c>
    </row>
    <row r="37" spans="1:10" ht="12.75" customHeight="1">
      <c r="A37" s="432" t="s">
        <v>562</v>
      </c>
      <c r="B37" s="433">
        <v>1039</v>
      </c>
      <c r="C37" s="434">
        <v>1106</v>
      </c>
      <c r="D37" s="434">
        <v>1054</v>
      </c>
      <c r="E37" s="435">
        <f t="shared" si="4"/>
        <v>2160</v>
      </c>
      <c r="F37" s="436" t="s">
        <v>563</v>
      </c>
      <c r="G37" s="437">
        <v>1069</v>
      </c>
      <c r="H37" s="438">
        <v>1259</v>
      </c>
      <c r="I37" s="438">
        <v>1238</v>
      </c>
      <c r="J37" s="440">
        <f t="shared" si="5"/>
        <v>2497</v>
      </c>
    </row>
    <row r="38" spans="1:10" ht="12.75" customHeight="1">
      <c r="A38" s="432" t="s">
        <v>564</v>
      </c>
      <c r="B38" s="433">
        <v>601</v>
      </c>
      <c r="C38" s="434">
        <v>714</v>
      </c>
      <c r="D38" s="434">
        <v>676</v>
      </c>
      <c r="E38" s="435">
        <f t="shared" si="4"/>
        <v>1390</v>
      </c>
      <c r="F38" s="436" t="s">
        <v>565</v>
      </c>
      <c r="G38" s="437">
        <v>1120</v>
      </c>
      <c r="H38" s="438">
        <v>1443</v>
      </c>
      <c r="I38" s="438">
        <v>1490</v>
      </c>
      <c r="J38" s="440">
        <f t="shared" si="5"/>
        <v>2933</v>
      </c>
    </row>
    <row r="39" spans="1:10" ht="12.75" customHeight="1">
      <c r="A39" s="432" t="s">
        <v>566</v>
      </c>
      <c r="B39" s="433">
        <v>584</v>
      </c>
      <c r="C39" s="434">
        <v>679</v>
      </c>
      <c r="D39" s="434">
        <v>664</v>
      </c>
      <c r="E39" s="435">
        <f t="shared" si="4"/>
        <v>1343</v>
      </c>
      <c r="F39" s="436" t="s">
        <v>567</v>
      </c>
      <c r="G39" s="437">
        <v>416</v>
      </c>
      <c r="H39" s="438">
        <v>528</v>
      </c>
      <c r="I39" s="438">
        <v>506</v>
      </c>
      <c r="J39" s="440">
        <f t="shared" si="5"/>
        <v>1034</v>
      </c>
    </row>
    <row r="40" spans="1:10" ht="12.75" customHeight="1">
      <c r="A40" s="432" t="s">
        <v>568</v>
      </c>
      <c r="B40" s="433">
        <v>590</v>
      </c>
      <c r="C40" s="434">
        <v>636</v>
      </c>
      <c r="D40" s="434">
        <v>623</v>
      </c>
      <c r="E40" s="435">
        <f t="shared" si="4"/>
        <v>1259</v>
      </c>
      <c r="F40" s="436" t="s">
        <v>569</v>
      </c>
      <c r="G40" s="437">
        <v>624</v>
      </c>
      <c r="H40" s="438">
        <v>798</v>
      </c>
      <c r="I40" s="438">
        <v>795</v>
      </c>
      <c r="J40" s="440">
        <f t="shared" si="5"/>
        <v>1593</v>
      </c>
    </row>
    <row r="41" spans="1:10" ht="12.75" customHeight="1">
      <c r="A41" s="432" t="s">
        <v>570</v>
      </c>
      <c r="B41" s="433">
        <v>757</v>
      </c>
      <c r="C41" s="434">
        <v>1026</v>
      </c>
      <c r="D41" s="434">
        <v>1056</v>
      </c>
      <c r="E41" s="435">
        <f t="shared" si="4"/>
        <v>2082</v>
      </c>
      <c r="F41" s="436" t="s">
        <v>571</v>
      </c>
      <c r="G41" s="437">
        <v>338</v>
      </c>
      <c r="H41" s="438">
        <v>456</v>
      </c>
      <c r="I41" s="438">
        <v>458</v>
      </c>
      <c r="J41" s="440">
        <f t="shared" si="5"/>
        <v>914</v>
      </c>
    </row>
    <row r="42" spans="1:10" ht="12.75" customHeight="1">
      <c r="A42" s="432" t="s">
        <v>572</v>
      </c>
      <c r="B42" s="433">
        <v>756</v>
      </c>
      <c r="C42" s="434">
        <v>973</v>
      </c>
      <c r="D42" s="434">
        <v>1002</v>
      </c>
      <c r="E42" s="435">
        <f t="shared" si="4"/>
        <v>1975</v>
      </c>
      <c r="F42" s="436" t="s">
        <v>573</v>
      </c>
      <c r="G42" s="437">
        <v>72</v>
      </c>
      <c r="H42" s="438">
        <v>92</v>
      </c>
      <c r="I42" s="438">
        <v>94</v>
      </c>
      <c r="J42" s="440">
        <f t="shared" si="5"/>
        <v>186</v>
      </c>
    </row>
    <row r="43" spans="1:10" ht="12.75" customHeight="1">
      <c r="A43" s="432" t="s">
        <v>574</v>
      </c>
      <c r="B43" s="433">
        <v>717</v>
      </c>
      <c r="C43" s="434">
        <v>977</v>
      </c>
      <c r="D43" s="434">
        <v>1029</v>
      </c>
      <c r="E43" s="435">
        <f t="shared" si="4"/>
        <v>2006</v>
      </c>
      <c r="F43" s="436" t="s">
        <v>575</v>
      </c>
      <c r="G43" s="437">
        <v>155</v>
      </c>
      <c r="H43" s="438">
        <v>147</v>
      </c>
      <c r="I43" s="438">
        <v>168</v>
      </c>
      <c r="J43" s="440">
        <f t="shared" si="5"/>
        <v>315</v>
      </c>
    </row>
    <row r="44" spans="1:10" ht="12.75" customHeight="1">
      <c r="A44" s="432" t="s">
        <v>576</v>
      </c>
      <c r="B44" s="433">
        <v>506</v>
      </c>
      <c r="C44" s="434">
        <v>703</v>
      </c>
      <c r="D44" s="434">
        <v>693</v>
      </c>
      <c r="E44" s="435">
        <f t="shared" si="4"/>
        <v>1396</v>
      </c>
      <c r="F44" s="436" t="s">
        <v>577</v>
      </c>
      <c r="G44" s="437">
        <v>942</v>
      </c>
      <c r="H44" s="438">
        <v>1197</v>
      </c>
      <c r="I44" s="438">
        <v>1184</v>
      </c>
      <c r="J44" s="440">
        <f t="shared" si="5"/>
        <v>2381</v>
      </c>
    </row>
    <row r="45" spans="1:10" ht="12.75" customHeight="1">
      <c r="A45" s="432" t="s">
        <v>578</v>
      </c>
      <c r="B45" s="433">
        <v>697</v>
      </c>
      <c r="C45" s="434">
        <v>919</v>
      </c>
      <c r="D45" s="434">
        <v>962</v>
      </c>
      <c r="E45" s="435">
        <f t="shared" si="4"/>
        <v>1881</v>
      </c>
      <c r="F45" s="436" t="s">
        <v>579</v>
      </c>
      <c r="G45" s="437">
        <v>300</v>
      </c>
      <c r="H45" s="438">
        <v>338</v>
      </c>
      <c r="I45" s="438">
        <v>293</v>
      </c>
      <c r="J45" s="440">
        <f t="shared" si="5"/>
        <v>631</v>
      </c>
    </row>
    <row r="46" spans="1:10" ht="12.75" customHeight="1">
      <c r="A46" s="432" t="s">
        <v>580</v>
      </c>
      <c r="B46" s="433">
        <v>64</v>
      </c>
      <c r="C46" s="434">
        <v>92</v>
      </c>
      <c r="D46" s="434">
        <v>81</v>
      </c>
      <c r="E46" s="435">
        <f t="shared" si="4"/>
        <v>173</v>
      </c>
      <c r="F46" s="436" t="s">
        <v>581</v>
      </c>
      <c r="G46" s="437">
        <v>303</v>
      </c>
      <c r="H46" s="438">
        <v>405</v>
      </c>
      <c r="I46" s="438">
        <v>387</v>
      </c>
      <c r="J46" s="440">
        <f t="shared" si="5"/>
        <v>792</v>
      </c>
    </row>
    <row r="47" spans="1:10" ht="12.75" customHeight="1">
      <c r="A47" s="432" t="s">
        <v>582</v>
      </c>
      <c r="B47" s="433">
        <v>75</v>
      </c>
      <c r="C47" s="434">
        <v>99</v>
      </c>
      <c r="D47" s="434">
        <v>107</v>
      </c>
      <c r="E47" s="435">
        <f t="shared" si="4"/>
        <v>206</v>
      </c>
      <c r="F47" s="436" t="s">
        <v>583</v>
      </c>
      <c r="G47" s="437">
        <v>187</v>
      </c>
      <c r="H47" s="438">
        <v>254</v>
      </c>
      <c r="I47" s="438">
        <v>225</v>
      </c>
      <c r="J47" s="440">
        <f t="shared" si="5"/>
        <v>479</v>
      </c>
    </row>
    <row r="48" spans="1:10" ht="12.75" customHeight="1">
      <c r="A48" s="432" t="s">
        <v>584</v>
      </c>
      <c r="B48" s="433">
        <v>31</v>
      </c>
      <c r="C48" s="434">
        <v>36</v>
      </c>
      <c r="D48" s="434">
        <v>41</v>
      </c>
      <c r="E48" s="435">
        <f t="shared" si="4"/>
        <v>77</v>
      </c>
      <c r="F48" s="436" t="s">
        <v>585</v>
      </c>
      <c r="G48" s="437">
        <v>282</v>
      </c>
      <c r="H48" s="438">
        <v>373</v>
      </c>
      <c r="I48" s="438">
        <v>397</v>
      </c>
      <c r="J48" s="440">
        <f t="shared" si="5"/>
        <v>770</v>
      </c>
    </row>
    <row r="49" spans="1:10" ht="12.75" customHeight="1">
      <c r="A49" s="432" t="s">
        <v>586</v>
      </c>
      <c r="B49" s="433">
        <v>24</v>
      </c>
      <c r="C49" s="434">
        <v>33</v>
      </c>
      <c r="D49" s="434">
        <v>38</v>
      </c>
      <c r="E49" s="435">
        <f t="shared" si="4"/>
        <v>71</v>
      </c>
      <c r="F49" s="436" t="s">
        <v>587</v>
      </c>
      <c r="G49" s="437">
        <v>400</v>
      </c>
      <c r="H49" s="438">
        <v>548</v>
      </c>
      <c r="I49" s="438">
        <v>503</v>
      </c>
      <c r="J49" s="440">
        <f t="shared" si="5"/>
        <v>1051</v>
      </c>
    </row>
    <row r="50" spans="1:10" ht="12.75" customHeight="1">
      <c r="A50" s="432" t="s">
        <v>588</v>
      </c>
      <c r="B50" s="433">
        <v>100</v>
      </c>
      <c r="C50" s="434">
        <v>143</v>
      </c>
      <c r="D50" s="434">
        <v>145</v>
      </c>
      <c r="E50" s="435">
        <f t="shared" si="4"/>
        <v>288</v>
      </c>
      <c r="F50" s="436" t="s">
        <v>589</v>
      </c>
      <c r="G50" s="437">
        <v>253</v>
      </c>
      <c r="H50" s="438">
        <v>359</v>
      </c>
      <c r="I50" s="438">
        <v>314</v>
      </c>
      <c r="J50" s="440">
        <f t="shared" si="5"/>
        <v>673</v>
      </c>
    </row>
    <row r="51" spans="1:10" ht="12.75" customHeight="1">
      <c r="A51" s="432" t="s">
        <v>590</v>
      </c>
      <c r="B51" s="433">
        <v>54</v>
      </c>
      <c r="C51" s="434">
        <v>88</v>
      </c>
      <c r="D51" s="434">
        <v>74</v>
      </c>
      <c r="E51" s="435">
        <f t="shared" si="4"/>
        <v>162</v>
      </c>
      <c r="F51" s="436" t="s">
        <v>591</v>
      </c>
      <c r="G51" s="437">
        <v>262</v>
      </c>
      <c r="H51" s="438">
        <v>327</v>
      </c>
      <c r="I51" s="438">
        <v>317</v>
      </c>
      <c r="J51" s="440">
        <f t="shared" si="5"/>
        <v>644</v>
      </c>
    </row>
    <row r="52" spans="1:10" ht="12.75" customHeight="1">
      <c r="A52" s="432" t="s">
        <v>592</v>
      </c>
      <c r="B52" s="433">
        <v>78</v>
      </c>
      <c r="C52" s="434">
        <v>35</v>
      </c>
      <c r="D52" s="434">
        <v>62</v>
      </c>
      <c r="E52" s="435">
        <f t="shared" si="4"/>
        <v>97</v>
      </c>
      <c r="F52" s="436" t="s">
        <v>593</v>
      </c>
      <c r="G52" s="437">
        <v>396</v>
      </c>
      <c r="H52" s="438">
        <v>468</v>
      </c>
      <c r="I52" s="438">
        <v>488</v>
      </c>
      <c r="J52" s="440">
        <f t="shared" si="5"/>
        <v>956</v>
      </c>
    </row>
    <row r="53" spans="1:10" ht="12.75" customHeight="1">
      <c r="A53" s="432" t="s">
        <v>594</v>
      </c>
      <c r="B53" s="433">
        <v>66</v>
      </c>
      <c r="C53" s="434">
        <v>92</v>
      </c>
      <c r="D53" s="434">
        <v>98</v>
      </c>
      <c r="E53" s="435">
        <f t="shared" si="4"/>
        <v>190</v>
      </c>
      <c r="F53" s="436" t="s">
        <v>595</v>
      </c>
      <c r="G53" s="437">
        <v>219</v>
      </c>
      <c r="H53" s="438">
        <v>259</v>
      </c>
      <c r="I53" s="438">
        <v>249</v>
      </c>
      <c r="J53" s="440">
        <f t="shared" si="5"/>
        <v>508</v>
      </c>
    </row>
    <row r="54" spans="1:10" ht="12.75" customHeight="1">
      <c r="A54" s="432" t="s">
        <v>596</v>
      </c>
      <c r="B54" s="433">
        <v>719</v>
      </c>
      <c r="C54" s="434">
        <v>863</v>
      </c>
      <c r="D54" s="434">
        <v>884</v>
      </c>
      <c r="E54" s="435">
        <f t="shared" si="4"/>
        <v>1747</v>
      </c>
      <c r="F54" s="436" t="s">
        <v>597</v>
      </c>
      <c r="G54" s="437">
        <v>444</v>
      </c>
      <c r="H54" s="438">
        <v>590</v>
      </c>
      <c r="I54" s="438">
        <v>560</v>
      </c>
      <c r="J54" s="440">
        <f t="shared" si="5"/>
        <v>1150</v>
      </c>
    </row>
    <row r="55" spans="1:10" ht="12.75" customHeight="1">
      <c r="A55" s="432" t="s">
        <v>598</v>
      </c>
      <c r="B55" s="433">
        <v>411</v>
      </c>
      <c r="C55" s="434">
        <v>566</v>
      </c>
      <c r="D55" s="434">
        <v>554</v>
      </c>
      <c r="E55" s="435">
        <f t="shared" si="4"/>
        <v>1120</v>
      </c>
      <c r="F55" s="436" t="s">
        <v>599</v>
      </c>
      <c r="G55" s="437">
        <v>326</v>
      </c>
      <c r="H55" s="438">
        <v>419</v>
      </c>
      <c r="I55" s="438">
        <v>437</v>
      </c>
      <c r="J55" s="440">
        <f t="shared" si="5"/>
        <v>856</v>
      </c>
    </row>
    <row r="56" spans="1:10" ht="12.75" customHeight="1">
      <c r="A56" s="432" t="s">
        <v>600</v>
      </c>
      <c r="B56" s="433">
        <v>491</v>
      </c>
      <c r="C56" s="434">
        <v>650</v>
      </c>
      <c r="D56" s="434">
        <v>683</v>
      </c>
      <c r="E56" s="435">
        <f t="shared" si="4"/>
        <v>1333</v>
      </c>
      <c r="F56" s="436" t="s">
        <v>601</v>
      </c>
      <c r="G56" s="437">
        <v>252</v>
      </c>
      <c r="H56" s="438">
        <v>329</v>
      </c>
      <c r="I56" s="438">
        <v>300</v>
      </c>
      <c r="J56" s="440">
        <f t="shared" si="5"/>
        <v>629</v>
      </c>
    </row>
    <row r="57" spans="1:10" ht="12.75" customHeight="1">
      <c r="A57" s="432" t="s">
        <v>602</v>
      </c>
      <c r="B57" s="433">
        <v>682</v>
      </c>
      <c r="C57" s="434">
        <v>911</v>
      </c>
      <c r="D57" s="434">
        <v>899</v>
      </c>
      <c r="E57" s="435">
        <f t="shared" si="4"/>
        <v>1810</v>
      </c>
      <c r="F57" s="436" t="s">
        <v>603</v>
      </c>
      <c r="G57" s="437">
        <v>236</v>
      </c>
      <c r="H57" s="438">
        <v>339</v>
      </c>
      <c r="I57" s="438">
        <v>307</v>
      </c>
      <c r="J57" s="440">
        <f t="shared" si="5"/>
        <v>646</v>
      </c>
    </row>
    <row r="58" spans="1:10" ht="12.75" customHeight="1">
      <c r="A58" s="432" t="s">
        <v>604</v>
      </c>
      <c r="B58" s="433">
        <v>745</v>
      </c>
      <c r="C58" s="434">
        <v>936</v>
      </c>
      <c r="D58" s="434">
        <v>934</v>
      </c>
      <c r="E58" s="435">
        <f t="shared" si="4"/>
        <v>1870</v>
      </c>
      <c r="F58" s="436"/>
      <c r="G58" s="440"/>
      <c r="H58" s="440"/>
      <c r="I58" s="440"/>
      <c r="J58" s="440"/>
    </row>
    <row r="59" spans="1:10" ht="12.75" customHeight="1">
      <c r="A59" s="432" t="s">
        <v>605</v>
      </c>
      <c r="B59" s="433">
        <v>242</v>
      </c>
      <c r="C59" s="434">
        <v>342</v>
      </c>
      <c r="D59" s="434">
        <v>337</v>
      </c>
      <c r="E59" s="435">
        <f t="shared" si="4"/>
        <v>679</v>
      </c>
      <c r="F59" s="436"/>
    </row>
    <row r="60" spans="1:10" ht="12.75" customHeight="1">
      <c r="A60" s="441" t="s">
        <v>606</v>
      </c>
      <c r="B60" s="442">
        <v>343</v>
      </c>
      <c r="C60" s="443">
        <v>456</v>
      </c>
      <c r="D60" s="443">
        <v>430</v>
      </c>
      <c r="E60" s="444">
        <f t="shared" si="4"/>
        <v>886</v>
      </c>
      <c r="F60" s="445"/>
      <c r="G60" s="446"/>
      <c r="H60" s="446"/>
      <c r="I60" s="446"/>
      <c r="J60" s="446"/>
    </row>
    <row r="61" spans="1:10" ht="12.75" customHeight="1">
      <c r="B61" s="439"/>
      <c r="C61" s="439"/>
      <c r="D61" s="439"/>
      <c r="E61" s="439"/>
      <c r="J61" s="447" t="s">
        <v>607</v>
      </c>
    </row>
    <row r="68" spans="1:10" ht="12.75" customHeight="1">
      <c r="A68" s="422" t="s">
        <v>503</v>
      </c>
      <c r="B68" s="422" t="s">
        <v>396</v>
      </c>
      <c r="C68" s="423" t="s">
        <v>404</v>
      </c>
      <c r="D68" s="423" t="s">
        <v>405</v>
      </c>
      <c r="E68" s="424" t="s">
        <v>475</v>
      </c>
      <c r="F68" s="425" t="s">
        <v>503</v>
      </c>
      <c r="G68" s="422" t="s">
        <v>396</v>
      </c>
      <c r="H68" s="423" t="s">
        <v>404</v>
      </c>
      <c r="I68" s="423" t="s">
        <v>405</v>
      </c>
      <c r="J68" s="426" t="s">
        <v>475</v>
      </c>
    </row>
    <row r="69" spans="1:10" ht="12.75" customHeight="1">
      <c r="A69" s="427" t="s">
        <v>608</v>
      </c>
      <c r="B69" s="448">
        <f>SUM(B70:B90)</f>
        <v>19580</v>
      </c>
      <c r="C69" s="448">
        <f>SUM(C70:C90)</f>
        <v>22166</v>
      </c>
      <c r="D69" s="448">
        <f>SUM(D70:D90)</f>
        <v>21948</v>
      </c>
      <c r="E69" s="448">
        <f>SUM(E70:E90)</f>
        <v>44114</v>
      </c>
      <c r="F69" s="449" t="s">
        <v>609</v>
      </c>
      <c r="G69" s="415">
        <v>0</v>
      </c>
      <c r="H69" s="450">
        <v>0</v>
      </c>
      <c r="I69" s="450">
        <v>0</v>
      </c>
      <c r="J69" s="440">
        <f>SUM(H69:I69)</f>
        <v>0</v>
      </c>
    </row>
    <row r="70" spans="1:10" ht="12.75" customHeight="1">
      <c r="A70" s="451" t="s">
        <v>610</v>
      </c>
      <c r="B70" s="416">
        <v>1</v>
      </c>
      <c r="C70" s="416">
        <v>2</v>
      </c>
      <c r="D70" s="416">
        <v>1</v>
      </c>
      <c r="E70" s="435">
        <f t="shared" ref="E70:E90" si="6">SUM(C70:D70)</f>
        <v>3</v>
      </c>
      <c r="F70" s="449" t="s">
        <v>611</v>
      </c>
      <c r="G70" s="415">
        <v>0</v>
      </c>
      <c r="H70" s="416">
        <v>0</v>
      </c>
      <c r="I70" s="416">
        <v>0</v>
      </c>
      <c r="J70" s="364">
        <f>SUM(H70:I70)</f>
        <v>0</v>
      </c>
    </row>
    <row r="71" spans="1:10" ht="12.75" customHeight="1">
      <c r="A71" s="432" t="s">
        <v>612</v>
      </c>
      <c r="B71" s="416">
        <v>443</v>
      </c>
      <c r="C71" s="416">
        <v>553</v>
      </c>
      <c r="D71" s="416">
        <v>570</v>
      </c>
      <c r="E71" s="435">
        <f t="shared" si="6"/>
        <v>1123</v>
      </c>
      <c r="F71" s="449" t="s">
        <v>613</v>
      </c>
      <c r="G71" s="415">
        <v>4</v>
      </c>
      <c r="H71" s="416">
        <v>4</v>
      </c>
      <c r="I71" s="416">
        <v>0</v>
      </c>
      <c r="J71" s="364">
        <f>SUM(H71:I71)</f>
        <v>4</v>
      </c>
    </row>
    <row r="72" spans="1:10" ht="12.75" customHeight="1">
      <c r="A72" s="432" t="s">
        <v>614</v>
      </c>
      <c r="B72" s="416">
        <v>994</v>
      </c>
      <c r="C72" s="416">
        <v>1056</v>
      </c>
      <c r="D72" s="416">
        <v>1069</v>
      </c>
      <c r="E72" s="435">
        <f t="shared" si="6"/>
        <v>2125</v>
      </c>
      <c r="F72" s="449" t="s">
        <v>615</v>
      </c>
      <c r="G72" s="415">
        <v>532</v>
      </c>
      <c r="H72" s="416">
        <v>620</v>
      </c>
      <c r="I72" s="416">
        <v>603</v>
      </c>
      <c r="J72" s="364">
        <f>SUM(H72:I72)</f>
        <v>1223</v>
      </c>
    </row>
    <row r="73" spans="1:10" ht="12.75" customHeight="1">
      <c r="A73" s="432" t="s">
        <v>616</v>
      </c>
      <c r="B73" s="416">
        <v>1698</v>
      </c>
      <c r="C73" s="416">
        <v>1875</v>
      </c>
      <c r="D73" s="416">
        <v>1851</v>
      </c>
      <c r="E73" s="435">
        <f t="shared" si="6"/>
        <v>3726</v>
      </c>
      <c r="F73" s="449" t="s">
        <v>617</v>
      </c>
      <c r="G73" s="415">
        <v>449</v>
      </c>
      <c r="H73" s="416">
        <v>531</v>
      </c>
      <c r="I73" s="416">
        <v>469</v>
      </c>
      <c r="J73" s="364">
        <f>SUM(H73:I73)</f>
        <v>1000</v>
      </c>
    </row>
    <row r="74" spans="1:10" ht="12.75" customHeight="1">
      <c r="A74" s="432" t="s">
        <v>618</v>
      </c>
      <c r="B74" s="416">
        <v>1960</v>
      </c>
      <c r="C74" s="416">
        <v>2009</v>
      </c>
      <c r="D74" s="416">
        <v>2035</v>
      </c>
      <c r="E74" s="435">
        <f t="shared" si="6"/>
        <v>4044</v>
      </c>
      <c r="F74" s="449"/>
      <c r="G74" s="364"/>
      <c r="H74" s="364"/>
      <c r="I74" s="364"/>
      <c r="J74" s="364"/>
    </row>
    <row r="75" spans="1:10" ht="12.75" customHeight="1">
      <c r="A75" s="432" t="s">
        <v>619</v>
      </c>
      <c r="B75" s="416">
        <v>1947</v>
      </c>
      <c r="C75" s="416">
        <v>2243</v>
      </c>
      <c r="D75" s="416">
        <v>2222</v>
      </c>
      <c r="E75" s="435">
        <f t="shared" si="6"/>
        <v>4465</v>
      </c>
      <c r="F75" s="452" t="s">
        <v>620</v>
      </c>
      <c r="G75" s="448">
        <f>SUM(G76:G85)</f>
        <v>9122</v>
      </c>
      <c r="H75" s="448">
        <f>SUM(H76:H85)</f>
        <v>10854</v>
      </c>
      <c r="I75" s="448">
        <f>SUM(I76:I85)</f>
        <v>11260</v>
      </c>
      <c r="J75" s="448">
        <f>SUM(J76:J85)</f>
        <v>22114</v>
      </c>
    </row>
    <row r="76" spans="1:10" ht="12.75" customHeight="1">
      <c r="A76" s="432" t="s">
        <v>621</v>
      </c>
      <c r="B76" s="416">
        <v>1557</v>
      </c>
      <c r="C76" s="416">
        <v>1837</v>
      </c>
      <c r="D76" s="416">
        <v>1898</v>
      </c>
      <c r="E76" s="435">
        <f t="shared" si="6"/>
        <v>3735</v>
      </c>
      <c r="F76" s="449" t="s">
        <v>622</v>
      </c>
      <c r="G76" s="415">
        <v>2252</v>
      </c>
      <c r="H76" s="416">
        <v>2787</v>
      </c>
      <c r="I76" s="416">
        <v>2787</v>
      </c>
      <c r="J76" s="364">
        <f t="shared" ref="J76:J85" si="7">SUM(H76:I76)</f>
        <v>5574</v>
      </c>
    </row>
    <row r="77" spans="1:10" ht="12.75" customHeight="1">
      <c r="A77" s="432" t="s">
        <v>623</v>
      </c>
      <c r="B77" s="416">
        <v>1798</v>
      </c>
      <c r="C77" s="416">
        <v>1848</v>
      </c>
      <c r="D77" s="416">
        <v>1930</v>
      </c>
      <c r="E77" s="435">
        <f t="shared" si="6"/>
        <v>3778</v>
      </c>
      <c r="F77" s="449" t="s">
        <v>624</v>
      </c>
      <c r="G77" s="415">
        <v>310</v>
      </c>
      <c r="H77" s="416">
        <v>350</v>
      </c>
      <c r="I77" s="416">
        <v>391</v>
      </c>
      <c r="J77" s="364">
        <f t="shared" si="7"/>
        <v>741</v>
      </c>
    </row>
    <row r="78" spans="1:10" ht="12.75" customHeight="1">
      <c r="A78" s="432" t="s">
        <v>625</v>
      </c>
      <c r="B78" s="416">
        <v>862</v>
      </c>
      <c r="C78" s="416">
        <v>991</v>
      </c>
      <c r="D78" s="416">
        <v>953</v>
      </c>
      <c r="E78" s="435">
        <f t="shared" si="6"/>
        <v>1944</v>
      </c>
      <c r="F78" s="449" t="s">
        <v>626</v>
      </c>
      <c r="G78" s="415">
        <v>329</v>
      </c>
      <c r="H78" s="416">
        <v>322</v>
      </c>
      <c r="I78" s="416">
        <v>358</v>
      </c>
      <c r="J78" s="364">
        <f t="shared" si="7"/>
        <v>680</v>
      </c>
    </row>
    <row r="79" spans="1:10" ht="12.75" customHeight="1">
      <c r="A79" s="432" t="s">
        <v>627</v>
      </c>
      <c r="B79" s="416">
        <v>501</v>
      </c>
      <c r="C79" s="416">
        <v>580</v>
      </c>
      <c r="D79" s="416">
        <v>599</v>
      </c>
      <c r="E79" s="435">
        <f t="shared" si="6"/>
        <v>1179</v>
      </c>
      <c r="F79" s="449" t="s">
        <v>628</v>
      </c>
      <c r="G79" s="415">
        <v>1097</v>
      </c>
      <c r="H79" s="416">
        <v>1110</v>
      </c>
      <c r="I79" s="416">
        <v>1271</v>
      </c>
      <c r="J79" s="364">
        <f t="shared" si="7"/>
        <v>2381</v>
      </c>
    </row>
    <row r="80" spans="1:10" ht="12.75" customHeight="1">
      <c r="A80" s="432" t="s">
        <v>629</v>
      </c>
      <c r="B80" s="416">
        <v>657</v>
      </c>
      <c r="C80" s="416">
        <v>640</v>
      </c>
      <c r="D80" s="416">
        <v>613</v>
      </c>
      <c r="E80" s="435">
        <f t="shared" si="6"/>
        <v>1253</v>
      </c>
      <c r="F80" s="449" t="s">
        <v>630</v>
      </c>
      <c r="G80" s="415">
        <v>1100</v>
      </c>
      <c r="H80" s="416">
        <v>1297</v>
      </c>
      <c r="I80" s="416">
        <v>1354</v>
      </c>
      <c r="J80" s="364">
        <f t="shared" si="7"/>
        <v>2651</v>
      </c>
    </row>
    <row r="81" spans="1:10" ht="12.75" customHeight="1">
      <c r="A81" s="432" t="s">
        <v>631</v>
      </c>
      <c r="B81" s="416">
        <v>848</v>
      </c>
      <c r="C81" s="416">
        <v>828</v>
      </c>
      <c r="D81" s="416">
        <v>759</v>
      </c>
      <c r="E81" s="435">
        <f t="shared" si="6"/>
        <v>1587</v>
      </c>
      <c r="F81" s="449" t="s">
        <v>632</v>
      </c>
      <c r="G81" s="415">
        <v>1099</v>
      </c>
      <c r="H81" s="416">
        <v>1287</v>
      </c>
      <c r="I81" s="416">
        <v>1267</v>
      </c>
      <c r="J81" s="364">
        <f t="shared" si="7"/>
        <v>2554</v>
      </c>
    </row>
    <row r="82" spans="1:10" ht="12.75" customHeight="1">
      <c r="A82" s="432" t="s">
        <v>633</v>
      </c>
      <c r="B82" s="416">
        <v>593</v>
      </c>
      <c r="C82" s="416">
        <v>701</v>
      </c>
      <c r="D82" s="416">
        <v>686</v>
      </c>
      <c r="E82" s="435">
        <f t="shared" si="6"/>
        <v>1387</v>
      </c>
      <c r="F82" s="449" t="s">
        <v>634</v>
      </c>
      <c r="G82" s="415">
        <v>833</v>
      </c>
      <c r="H82" s="416">
        <v>1077</v>
      </c>
      <c r="I82" s="416">
        <v>1074</v>
      </c>
      <c r="J82" s="364">
        <f t="shared" si="7"/>
        <v>2151</v>
      </c>
    </row>
    <row r="83" spans="1:10" ht="12.75" customHeight="1">
      <c r="A83" s="432" t="s">
        <v>635</v>
      </c>
      <c r="B83" s="416">
        <v>772</v>
      </c>
      <c r="C83" s="416">
        <v>975</v>
      </c>
      <c r="D83" s="416">
        <v>935</v>
      </c>
      <c r="E83" s="435">
        <f t="shared" si="6"/>
        <v>1910</v>
      </c>
      <c r="F83" s="449" t="s">
        <v>636</v>
      </c>
      <c r="G83" s="415">
        <v>917</v>
      </c>
      <c r="H83" s="416">
        <v>1194</v>
      </c>
      <c r="I83" s="416">
        <v>1279</v>
      </c>
      <c r="J83" s="364">
        <f t="shared" si="7"/>
        <v>2473</v>
      </c>
    </row>
    <row r="84" spans="1:10" ht="12.75" customHeight="1">
      <c r="A84" s="432" t="s">
        <v>637</v>
      </c>
      <c r="B84" s="416">
        <v>1356</v>
      </c>
      <c r="C84" s="416">
        <v>1710</v>
      </c>
      <c r="D84" s="416">
        <v>1614</v>
      </c>
      <c r="E84" s="435">
        <f t="shared" si="6"/>
        <v>3324</v>
      </c>
      <c r="F84" s="449" t="s">
        <v>638</v>
      </c>
      <c r="G84" s="415">
        <v>738</v>
      </c>
      <c r="H84" s="416">
        <v>910</v>
      </c>
      <c r="I84" s="416">
        <v>959</v>
      </c>
      <c r="J84" s="364">
        <f t="shared" si="7"/>
        <v>1869</v>
      </c>
    </row>
    <row r="85" spans="1:10" ht="12.75" customHeight="1">
      <c r="A85" s="432" t="s">
        <v>639</v>
      </c>
      <c r="B85" s="416">
        <v>835</v>
      </c>
      <c r="C85" s="416">
        <v>962</v>
      </c>
      <c r="D85" s="416">
        <v>967</v>
      </c>
      <c r="E85" s="435">
        <f t="shared" si="6"/>
        <v>1929</v>
      </c>
      <c r="F85" s="449" t="s">
        <v>640</v>
      </c>
      <c r="G85" s="415">
        <v>447</v>
      </c>
      <c r="H85" s="416">
        <v>520</v>
      </c>
      <c r="I85" s="416">
        <v>520</v>
      </c>
      <c r="J85" s="364">
        <f t="shared" si="7"/>
        <v>1040</v>
      </c>
    </row>
    <row r="86" spans="1:10" ht="12.75" customHeight="1">
      <c r="A86" s="432" t="s">
        <v>641</v>
      </c>
      <c r="B86" s="416">
        <v>604</v>
      </c>
      <c r="C86" s="416">
        <v>768</v>
      </c>
      <c r="D86" s="416">
        <v>741</v>
      </c>
      <c r="E86" s="435">
        <f t="shared" si="6"/>
        <v>1509</v>
      </c>
      <c r="F86" s="449"/>
      <c r="G86" s="364"/>
      <c r="H86" s="364"/>
      <c r="I86" s="364"/>
      <c r="J86" s="364"/>
    </row>
    <row r="87" spans="1:10" ht="12.75" customHeight="1">
      <c r="A87" s="432" t="s">
        <v>642</v>
      </c>
      <c r="B87" s="416">
        <v>757</v>
      </c>
      <c r="C87" s="416">
        <v>901</v>
      </c>
      <c r="D87" s="416">
        <v>920</v>
      </c>
      <c r="E87" s="435">
        <f t="shared" si="6"/>
        <v>1821</v>
      </c>
      <c r="F87" s="452" t="s">
        <v>643</v>
      </c>
      <c r="G87" s="448">
        <f>SUM(G88:G92)</f>
        <v>4306</v>
      </c>
      <c r="H87" s="448">
        <f>SUM(H88:H92)</f>
        <v>4389</v>
      </c>
      <c r="I87" s="448">
        <f>SUM(I88:I92)</f>
        <v>4028</v>
      </c>
      <c r="J87" s="448">
        <f>SUM(J88:J92)</f>
        <v>8417</v>
      </c>
    </row>
    <row r="88" spans="1:10" ht="12.75" customHeight="1">
      <c r="A88" s="432" t="s">
        <v>644</v>
      </c>
      <c r="B88" s="416">
        <v>507</v>
      </c>
      <c r="C88" s="416">
        <v>623</v>
      </c>
      <c r="D88" s="416">
        <v>590</v>
      </c>
      <c r="E88" s="435">
        <f t="shared" si="6"/>
        <v>1213</v>
      </c>
      <c r="F88" s="449" t="s">
        <v>645</v>
      </c>
      <c r="G88" s="415">
        <v>923</v>
      </c>
      <c r="H88" s="416">
        <v>917</v>
      </c>
      <c r="I88" s="416">
        <v>804</v>
      </c>
      <c r="J88" s="364">
        <f>SUM(H88:I88)</f>
        <v>1721</v>
      </c>
    </row>
    <row r="89" spans="1:10" ht="12.75" customHeight="1">
      <c r="A89" s="432" t="s">
        <v>646</v>
      </c>
      <c r="B89" s="416">
        <v>350</v>
      </c>
      <c r="C89" s="416">
        <v>462</v>
      </c>
      <c r="D89" s="416">
        <v>456</v>
      </c>
      <c r="E89" s="435">
        <f t="shared" si="6"/>
        <v>918</v>
      </c>
      <c r="F89" s="449" t="s">
        <v>647</v>
      </c>
      <c r="G89" s="415">
        <v>1473</v>
      </c>
      <c r="H89" s="416">
        <v>1524</v>
      </c>
      <c r="I89" s="416">
        <v>1478</v>
      </c>
      <c r="J89" s="364">
        <f>SUM(H89:I89)</f>
        <v>3002</v>
      </c>
    </row>
    <row r="90" spans="1:10" ht="12.75" customHeight="1">
      <c r="A90" s="432" t="s">
        <v>648</v>
      </c>
      <c r="B90" s="416">
        <v>540</v>
      </c>
      <c r="C90" s="416">
        <v>602</v>
      </c>
      <c r="D90" s="416">
        <v>539</v>
      </c>
      <c r="E90" s="435">
        <f t="shared" si="6"/>
        <v>1141</v>
      </c>
      <c r="F90" s="449" t="s">
        <v>649</v>
      </c>
      <c r="G90" s="415">
        <v>862</v>
      </c>
      <c r="H90" s="416">
        <v>900</v>
      </c>
      <c r="I90" s="416">
        <v>746</v>
      </c>
      <c r="J90" s="364">
        <f>SUM(H90:I90)</f>
        <v>1646</v>
      </c>
    </row>
    <row r="91" spans="1:10" ht="12.75" customHeight="1">
      <c r="A91" s="451"/>
      <c r="B91" s="364"/>
      <c r="C91" s="364"/>
      <c r="D91" s="364"/>
      <c r="F91" s="449" t="s">
        <v>650</v>
      </c>
      <c r="G91" s="415">
        <v>815</v>
      </c>
      <c r="H91" s="416">
        <v>820</v>
      </c>
      <c r="I91" s="416">
        <v>766</v>
      </c>
      <c r="J91" s="364">
        <f>SUM(H91:I91)</f>
        <v>1586</v>
      </c>
    </row>
    <row r="92" spans="1:10" ht="12.75" customHeight="1">
      <c r="A92" s="427" t="s">
        <v>651</v>
      </c>
      <c r="B92" s="448">
        <f>SUM(B93:B100)</f>
        <v>3246</v>
      </c>
      <c r="C92" s="448">
        <f>SUM(C93:C100)</f>
        <v>4081</v>
      </c>
      <c r="D92" s="448">
        <f>SUM(D93:D100)</f>
        <v>4108</v>
      </c>
      <c r="E92" s="448">
        <f>SUM(E93:E100)</f>
        <v>8189</v>
      </c>
      <c r="F92" s="449" t="s">
        <v>652</v>
      </c>
      <c r="G92" s="415">
        <v>233</v>
      </c>
      <c r="H92" s="416">
        <v>228</v>
      </c>
      <c r="I92" s="416">
        <v>234</v>
      </c>
      <c r="J92" s="364">
        <f>SUM(H92:I92)</f>
        <v>462</v>
      </c>
    </row>
    <row r="93" spans="1:10" ht="12.75" customHeight="1">
      <c r="A93" s="432" t="s">
        <v>653</v>
      </c>
      <c r="B93" s="416">
        <v>350</v>
      </c>
      <c r="C93" s="416">
        <v>397</v>
      </c>
      <c r="D93" s="416">
        <v>428</v>
      </c>
      <c r="E93" s="435">
        <f t="shared" ref="E93:E100" si="8">SUM(C93:D93)</f>
        <v>825</v>
      </c>
      <c r="F93" s="449"/>
      <c r="G93" s="364"/>
      <c r="H93" s="364"/>
      <c r="I93" s="364"/>
      <c r="J93" s="364"/>
    </row>
    <row r="94" spans="1:10" ht="12.75" customHeight="1">
      <c r="A94" s="432" t="s">
        <v>654</v>
      </c>
      <c r="B94" s="416">
        <v>632</v>
      </c>
      <c r="C94" s="416">
        <v>795</v>
      </c>
      <c r="D94" s="416">
        <v>775</v>
      </c>
      <c r="E94" s="435">
        <f t="shared" si="8"/>
        <v>1570</v>
      </c>
      <c r="F94" s="452" t="s">
        <v>655</v>
      </c>
      <c r="G94" s="448">
        <f>SUM(G95:G109)</f>
        <v>6853</v>
      </c>
      <c r="H94" s="448">
        <f>SUM(H95:H109)</f>
        <v>7442</v>
      </c>
      <c r="I94" s="448">
        <f>SUM(I95:I109)</f>
        <v>7265</v>
      </c>
      <c r="J94" s="448">
        <f>SUM(J95:J109)</f>
        <v>14707</v>
      </c>
    </row>
    <row r="95" spans="1:10" ht="12.75" customHeight="1">
      <c r="A95" s="432" t="s">
        <v>656</v>
      </c>
      <c r="B95" s="416">
        <v>610</v>
      </c>
      <c r="C95" s="416">
        <v>728</v>
      </c>
      <c r="D95" s="416">
        <v>714</v>
      </c>
      <c r="E95" s="435">
        <f t="shared" si="8"/>
        <v>1442</v>
      </c>
      <c r="F95" s="449" t="s">
        <v>451</v>
      </c>
      <c r="G95" s="415">
        <v>700</v>
      </c>
      <c r="H95" s="416">
        <v>923</v>
      </c>
      <c r="I95" s="416">
        <v>888</v>
      </c>
      <c r="J95" s="364">
        <f t="shared" ref="J95:J109" si="9">SUM(H95:I95)</f>
        <v>1811</v>
      </c>
    </row>
    <row r="96" spans="1:10" ht="12.75" customHeight="1">
      <c r="A96" s="432" t="s">
        <v>657</v>
      </c>
      <c r="B96" s="416">
        <v>424</v>
      </c>
      <c r="C96" s="416">
        <v>548</v>
      </c>
      <c r="D96" s="416">
        <v>550</v>
      </c>
      <c r="E96" s="435">
        <f t="shared" si="8"/>
        <v>1098</v>
      </c>
      <c r="F96" s="449" t="s">
        <v>658</v>
      </c>
      <c r="G96" s="415">
        <v>427</v>
      </c>
      <c r="H96" s="416">
        <v>415</v>
      </c>
      <c r="I96" s="416">
        <v>432</v>
      </c>
      <c r="J96" s="364">
        <f t="shared" si="9"/>
        <v>847</v>
      </c>
    </row>
    <row r="97" spans="1:10" ht="12.75" customHeight="1">
      <c r="A97" s="432" t="s">
        <v>659</v>
      </c>
      <c r="B97" s="416">
        <v>243</v>
      </c>
      <c r="C97" s="416">
        <v>254</v>
      </c>
      <c r="D97" s="416">
        <v>287</v>
      </c>
      <c r="E97" s="435">
        <f t="shared" si="8"/>
        <v>541</v>
      </c>
      <c r="F97" s="449" t="s">
        <v>660</v>
      </c>
      <c r="G97" s="415">
        <v>269</v>
      </c>
      <c r="H97" s="416">
        <v>293</v>
      </c>
      <c r="I97" s="416">
        <v>319</v>
      </c>
      <c r="J97" s="364">
        <f t="shared" si="9"/>
        <v>612</v>
      </c>
    </row>
    <row r="98" spans="1:10" ht="12.75" customHeight="1">
      <c r="A98" s="432" t="s">
        <v>661</v>
      </c>
      <c r="B98" s="416">
        <v>653</v>
      </c>
      <c r="C98" s="416">
        <v>893</v>
      </c>
      <c r="D98" s="416">
        <v>856</v>
      </c>
      <c r="E98" s="435">
        <f t="shared" si="8"/>
        <v>1749</v>
      </c>
      <c r="F98" s="449" t="s">
        <v>662</v>
      </c>
      <c r="G98" s="415">
        <v>123</v>
      </c>
      <c r="H98" s="416">
        <v>156</v>
      </c>
      <c r="I98" s="416">
        <v>135</v>
      </c>
      <c r="J98" s="364">
        <f t="shared" si="9"/>
        <v>291</v>
      </c>
    </row>
    <row r="99" spans="1:10" ht="12.75" customHeight="1">
      <c r="A99" s="432" t="s">
        <v>663</v>
      </c>
      <c r="B99" s="416">
        <v>314</v>
      </c>
      <c r="C99" s="416">
        <v>444</v>
      </c>
      <c r="D99" s="416">
        <v>472</v>
      </c>
      <c r="E99" s="435">
        <f t="shared" si="8"/>
        <v>916</v>
      </c>
      <c r="F99" s="449" t="s">
        <v>664</v>
      </c>
      <c r="G99" s="415">
        <v>11</v>
      </c>
      <c r="H99" s="416">
        <v>14</v>
      </c>
      <c r="I99" s="416">
        <v>17</v>
      </c>
      <c r="J99" s="364">
        <f t="shared" si="9"/>
        <v>31</v>
      </c>
    </row>
    <row r="100" spans="1:10" ht="12.75" customHeight="1">
      <c r="A100" s="432" t="s">
        <v>665</v>
      </c>
      <c r="B100" s="416">
        <v>20</v>
      </c>
      <c r="C100" s="416">
        <v>22</v>
      </c>
      <c r="D100" s="416">
        <v>26</v>
      </c>
      <c r="E100" s="435">
        <f t="shared" si="8"/>
        <v>48</v>
      </c>
      <c r="F100" s="449" t="s">
        <v>666</v>
      </c>
      <c r="G100" s="415">
        <v>308</v>
      </c>
      <c r="H100" s="416">
        <v>319</v>
      </c>
      <c r="I100" s="416">
        <v>301</v>
      </c>
      <c r="J100" s="364">
        <f t="shared" si="9"/>
        <v>620</v>
      </c>
    </row>
    <row r="101" spans="1:10" ht="12.75" customHeight="1">
      <c r="A101" s="451"/>
      <c r="B101" s="364"/>
      <c r="C101" s="364"/>
      <c r="D101" s="364"/>
      <c r="F101" s="449" t="s">
        <v>667</v>
      </c>
      <c r="G101" s="415">
        <v>157</v>
      </c>
      <c r="H101" s="416">
        <v>183</v>
      </c>
      <c r="I101" s="416">
        <v>174</v>
      </c>
      <c r="J101" s="364">
        <f t="shared" si="9"/>
        <v>357</v>
      </c>
    </row>
    <row r="102" spans="1:10" ht="12.75" customHeight="1">
      <c r="A102" s="427" t="s">
        <v>668</v>
      </c>
      <c r="B102" s="448">
        <f>SUM(B103:B125)+SUM(G69:G73)</f>
        <v>8490</v>
      </c>
      <c r="C102" s="448">
        <f>SUM(C103:C125)+SUM(H69:H73)</f>
        <v>10676</v>
      </c>
      <c r="D102" s="448">
        <f>SUM(D103:D125)+SUM(I69:I73)</f>
        <v>10664</v>
      </c>
      <c r="E102" s="448">
        <f>SUM(E103:E125)+SUM(J69:J73)</f>
        <v>21340</v>
      </c>
      <c r="F102" s="449" t="s">
        <v>669</v>
      </c>
      <c r="G102" s="415">
        <v>205</v>
      </c>
      <c r="H102" s="416">
        <v>232</v>
      </c>
      <c r="I102" s="416">
        <v>236</v>
      </c>
      <c r="J102" s="364">
        <f t="shared" si="9"/>
        <v>468</v>
      </c>
    </row>
    <row r="103" spans="1:10" ht="12.75" customHeight="1">
      <c r="A103" s="432" t="s">
        <v>670</v>
      </c>
      <c r="B103" s="416">
        <v>1079</v>
      </c>
      <c r="C103" s="416">
        <v>1403</v>
      </c>
      <c r="D103" s="416">
        <v>1514</v>
      </c>
      <c r="E103" s="435">
        <f t="shared" ref="E103:E125" si="10">SUM(C103:D103)</f>
        <v>2917</v>
      </c>
      <c r="F103" s="449" t="s">
        <v>671</v>
      </c>
      <c r="G103" s="415">
        <v>275</v>
      </c>
      <c r="H103" s="416">
        <v>306</v>
      </c>
      <c r="I103" s="416">
        <v>326</v>
      </c>
      <c r="J103" s="364">
        <f t="shared" si="9"/>
        <v>632</v>
      </c>
    </row>
    <row r="104" spans="1:10" ht="12.75" customHeight="1">
      <c r="A104" s="432" t="s">
        <v>672</v>
      </c>
      <c r="B104" s="416">
        <v>835</v>
      </c>
      <c r="C104" s="416">
        <v>1021</v>
      </c>
      <c r="D104" s="416">
        <v>1024</v>
      </c>
      <c r="E104" s="435">
        <f t="shared" si="10"/>
        <v>2045</v>
      </c>
      <c r="F104" s="449" t="s">
        <v>673</v>
      </c>
      <c r="G104" s="415">
        <v>236</v>
      </c>
      <c r="H104" s="416">
        <v>251</v>
      </c>
      <c r="I104" s="416">
        <v>251</v>
      </c>
      <c r="J104" s="364">
        <f t="shared" si="9"/>
        <v>502</v>
      </c>
    </row>
    <row r="105" spans="1:10" ht="12.75" customHeight="1">
      <c r="A105" s="432" t="s">
        <v>674</v>
      </c>
      <c r="B105" s="416">
        <v>334</v>
      </c>
      <c r="C105" s="416">
        <v>422</v>
      </c>
      <c r="D105" s="416">
        <v>439</v>
      </c>
      <c r="E105" s="435">
        <f t="shared" si="10"/>
        <v>861</v>
      </c>
      <c r="F105" s="449" t="s">
        <v>675</v>
      </c>
      <c r="G105" s="415">
        <v>241</v>
      </c>
      <c r="H105" s="416">
        <v>190</v>
      </c>
      <c r="I105" s="416">
        <v>193</v>
      </c>
      <c r="J105" s="364">
        <f t="shared" si="9"/>
        <v>383</v>
      </c>
    </row>
    <row r="106" spans="1:10" ht="12.75" customHeight="1">
      <c r="A106" s="432" t="s">
        <v>676</v>
      </c>
      <c r="B106" s="416">
        <v>159</v>
      </c>
      <c r="C106" s="416">
        <v>195</v>
      </c>
      <c r="D106" s="416">
        <v>210</v>
      </c>
      <c r="E106" s="435">
        <f t="shared" si="10"/>
        <v>405</v>
      </c>
      <c r="F106" s="449" t="s">
        <v>677</v>
      </c>
      <c r="G106" s="415">
        <v>1410</v>
      </c>
      <c r="H106" s="416">
        <v>1431</v>
      </c>
      <c r="I106" s="416">
        <v>1364</v>
      </c>
      <c r="J106" s="364">
        <f t="shared" si="9"/>
        <v>2795</v>
      </c>
    </row>
    <row r="107" spans="1:10" ht="12.75" customHeight="1">
      <c r="A107" s="432" t="s">
        <v>678</v>
      </c>
      <c r="B107" s="416">
        <v>61</v>
      </c>
      <c r="C107" s="416">
        <v>86</v>
      </c>
      <c r="D107" s="416">
        <v>81</v>
      </c>
      <c r="E107" s="435">
        <f t="shared" si="10"/>
        <v>167</v>
      </c>
      <c r="F107" s="449" t="s">
        <v>679</v>
      </c>
      <c r="G107" s="415">
        <v>1321</v>
      </c>
      <c r="H107" s="416">
        <v>1439</v>
      </c>
      <c r="I107" s="416">
        <v>1350</v>
      </c>
      <c r="J107" s="364">
        <f t="shared" si="9"/>
        <v>2789</v>
      </c>
    </row>
    <row r="108" spans="1:10" ht="12.75" customHeight="1">
      <c r="A108" s="432" t="s">
        <v>680</v>
      </c>
      <c r="B108" s="416">
        <v>303</v>
      </c>
      <c r="C108" s="416">
        <v>389</v>
      </c>
      <c r="D108" s="416">
        <v>378</v>
      </c>
      <c r="E108" s="435">
        <f t="shared" si="10"/>
        <v>767</v>
      </c>
      <c r="F108" s="449" t="s">
        <v>681</v>
      </c>
      <c r="G108" s="415">
        <v>548</v>
      </c>
      <c r="H108" s="416">
        <v>699</v>
      </c>
      <c r="I108" s="416">
        <v>666</v>
      </c>
      <c r="J108" s="364">
        <f t="shared" si="9"/>
        <v>1365</v>
      </c>
    </row>
    <row r="109" spans="1:10" ht="12.75" customHeight="1">
      <c r="A109" s="432" t="s">
        <v>682</v>
      </c>
      <c r="B109" s="416">
        <v>533</v>
      </c>
      <c r="C109" s="416">
        <v>698</v>
      </c>
      <c r="D109" s="416">
        <v>659</v>
      </c>
      <c r="E109" s="435">
        <f t="shared" si="10"/>
        <v>1357</v>
      </c>
      <c r="F109" s="449" t="s">
        <v>683</v>
      </c>
      <c r="G109" s="415">
        <v>622</v>
      </c>
      <c r="H109" s="416">
        <v>591</v>
      </c>
      <c r="I109" s="416">
        <v>613</v>
      </c>
      <c r="J109" s="364">
        <f t="shared" si="9"/>
        <v>1204</v>
      </c>
    </row>
    <row r="110" spans="1:10" ht="12.75" customHeight="1">
      <c r="A110" s="432" t="s">
        <v>684</v>
      </c>
      <c r="B110" s="416">
        <v>442</v>
      </c>
      <c r="C110" s="416">
        <v>563</v>
      </c>
      <c r="D110" s="416">
        <v>596</v>
      </c>
      <c r="E110" s="435">
        <f t="shared" si="10"/>
        <v>1159</v>
      </c>
      <c r="F110" s="449"/>
      <c r="G110" s="364"/>
      <c r="H110" s="364"/>
      <c r="I110" s="364"/>
      <c r="J110" s="364"/>
    </row>
    <row r="111" spans="1:10" ht="12.75" customHeight="1">
      <c r="A111" s="432" t="s">
        <v>685</v>
      </c>
      <c r="B111" s="416">
        <v>495</v>
      </c>
      <c r="C111" s="416">
        <v>527</v>
      </c>
      <c r="D111" s="416">
        <v>483</v>
      </c>
      <c r="E111" s="435">
        <f t="shared" si="10"/>
        <v>1010</v>
      </c>
      <c r="F111" s="452" t="s">
        <v>686</v>
      </c>
      <c r="G111" s="448">
        <f>SUM(G112:G123)</f>
        <v>12568</v>
      </c>
      <c r="H111" s="448">
        <f>SUM(H112:H123)</f>
        <v>13605</v>
      </c>
      <c r="I111" s="448">
        <f>SUM(I112:I123)</f>
        <v>13573</v>
      </c>
      <c r="J111" s="448">
        <f>SUM(J112:J123)</f>
        <v>27178</v>
      </c>
    </row>
    <row r="112" spans="1:10" ht="12.75" customHeight="1">
      <c r="A112" s="432" t="s">
        <v>687</v>
      </c>
      <c r="B112" s="416">
        <v>869</v>
      </c>
      <c r="C112" s="416">
        <v>1108</v>
      </c>
      <c r="D112" s="416">
        <v>1174</v>
      </c>
      <c r="E112" s="435">
        <f t="shared" si="10"/>
        <v>2282</v>
      </c>
      <c r="F112" s="449" t="s">
        <v>688</v>
      </c>
      <c r="G112" s="415">
        <v>988</v>
      </c>
      <c r="H112" s="416">
        <v>1233</v>
      </c>
      <c r="I112" s="416">
        <v>1205</v>
      </c>
      <c r="J112" s="364">
        <f t="shared" ref="J112:J123" si="11">SUM(H112:I112)</f>
        <v>2438</v>
      </c>
    </row>
    <row r="113" spans="1:10" ht="12.75" customHeight="1">
      <c r="A113" s="432" t="s">
        <v>689</v>
      </c>
      <c r="B113" s="416">
        <v>422</v>
      </c>
      <c r="C113" s="416">
        <v>487</v>
      </c>
      <c r="D113" s="416">
        <v>497</v>
      </c>
      <c r="E113" s="435">
        <f t="shared" si="10"/>
        <v>984</v>
      </c>
      <c r="F113" s="449" t="s">
        <v>690</v>
      </c>
      <c r="G113" s="415">
        <v>559</v>
      </c>
      <c r="H113" s="416">
        <v>538</v>
      </c>
      <c r="I113" s="416">
        <v>573</v>
      </c>
      <c r="J113" s="364">
        <f t="shared" si="11"/>
        <v>1111</v>
      </c>
    </row>
    <row r="114" spans="1:10" ht="12.75" customHeight="1">
      <c r="A114" s="432" t="s">
        <v>691</v>
      </c>
      <c r="B114" s="416">
        <v>235</v>
      </c>
      <c r="C114" s="416">
        <v>328</v>
      </c>
      <c r="D114" s="416">
        <v>292</v>
      </c>
      <c r="E114" s="435">
        <f t="shared" si="10"/>
        <v>620</v>
      </c>
      <c r="F114" s="449" t="s">
        <v>692</v>
      </c>
      <c r="G114" s="415">
        <v>934</v>
      </c>
      <c r="H114" s="416">
        <v>1037</v>
      </c>
      <c r="I114" s="416">
        <v>1103</v>
      </c>
      <c r="J114" s="364">
        <f t="shared" si="11"/>
        <v>2140</v>
      </c>
    </row>
    <row r="115" spans="1:10" ht="12.75" customHeight="1">
      <c r="A115" s="432" t="s">
        <v>693</v>
      </c>
      <c r="B115" s="416">
        <v>7</v>
      </c>
      <c r="C115" s="416">
        <v>19</v>
      </c>
      <c r="D115" s="416">
        <v>15</v>
      </c>
      <c r="E115" s="435">
        <f t="shared" si="10"/>
        <v>34</v>
      </c>
      <c r="F115" s="449" t="s">
        <v>694</v>
      </c>
      <c r="G115" s="415">
        <v>1099</v>
      </c>
      <c r="H115" s="416">
        <v>1210</v>
      </c>
      <c r="I115" s="416">
        <v>1159</v>
      </c>
      <c r="J115" s="364">
        <f t="shared" si="11"/>
        <v>2369</v>
      </c>
    </row>
    <row r="116" spans="1:10" ht="12.75" customHeight="1">
      <c r="A116" s="432" t="s">
        <v>695</v>
      </c>
      <c r="B116" s="416">
        <v>356</v>
      </c>
      <c r="C116" s="416">
        <v>456</v>
      </c>
      <c r="D116" s="416">
        <v>456</v>
      </c>
      <c r="E116" s="435">
        <f t="shared" si="10"/>
        <v>912</v>
      </c>
      <c r="F116" s="449" t="s">
        <v>696</v>
      </c>
      <c r="G116" s="415">
        <v>1819</v>
      </c>
      <c r="H116" s="416">
        <v>1713</v>
      </c>
      <c r="I116" s="416">
        <v>1586</v>
      </c>
      <c r="J116" s="364">
        <f t="shared" si="11"/>
        <v>3299</v>
      </c>
    </row>
    <row r="117" spans="1:10" ht="12.75" customHeight="1">
      <c r="A117" s="432" t="s">
        <v>697</v>
      </c>
      <c r="B117" s="416">
        <v>254</v>
      </c>
      <c r="C117" s="416">
        <v>389</v>
      </c>
      <c r="D117" s="416">
        <v>379</v>
      </c>
      <c r="E117" s="435">
        <f t="shared" si="10"/>
        <v>768</v>
      </c>
      <c r="F117" s="449" t="s">
        <v>698</v>
      </c>
      <c r="G117" s="415">
        <v>1293</v>
      </c>
      <c r="H117" s="416">
        <v>1242</v>
      </c>
      <c r="I117" s="416">
        <v>1258</v>
      </c>
      <c r="J117" s="364">
        <f t="shared" si="11"/>
        <v>2500</v>
      </c>
    </row>
    <row r="118" spans="1:10" ht="12.75" customHeight="1">
      <c r="A118" s="432" t="s">
        <v>699</v>
      </c>
      <c r="B118" s="416">
        <v>5</v>
      </c>
      <c r="C118" s="416">
        <v>5</v>
      </c>
      <c r="D118" s="416">
        <v>4</v>
      </c>
      <c r="E118" s="435">
        <f t="shared" si="10"/>
        <v>9</v>
      </c>
      <c r="F118" s="449" t="s">
        <v>700</v>
      </c>
      <c r="G118" s="415">
        <v>1302</v>
      </c>
      <c r="H118" s="416">
        <v>1368</v>
      </c>
      <c r="I118" s="416">
        <v>1367</v>
      </c>
      <c r="J118" s="364">
        <f t="shared" si="11"/>
        <v>2735</v>
      </c>
    </row>
    <row r="119" spans="1:10" ht="12.75" customHeight="1">
      <c r="A119" s="432" t="s">
        <v>701</v>
      </c>
      <c r="B119" s="416">
        <v>277</v>
      </c>
      <c r="C119" s="416">
        <v>400</v>
      </c>
      <c r="D119" s="416">
        <v>364</v>
      </c>
      <c r="E119" s="435">
        <f t="shared" si="10"/>
        <v>764</v>
      </c>
      <c r="F119" s="449" t="s">
        <v>702</v>
      </c>
      <c r="G119" s="415">
        <v>484</v>
      </c>
      <c r="H119" s="416">
        <v>516</v>
      </c>
      <c r="I119" s="416">
        <v>503</v>
      </c>
      <c r="J119" s="364">
        <f t="shared" si="11"/>
        <v>1019</v>
      </c>
    </row>
    <row r="120" spans="1:10" ht="12.75" customHeight="1">
      <c r="A120" s="432" t="s">
        <v>703</v>
      </c>
      <c r="B120" s="416">
        <v>1</v>
      </c>
      <c r="C120" s="416">
        <v>2</v>
      </c>
      <c r="D120" s="416">
        <v>2</v>
      </c>
      <c r="E120" s="435">
        <f t="shared" si="10"/>
        <v>4</v>
      </c>
      <c r="F120" s="449" t="s">
        <v>704</v>
      </c>
      <c r="G120" s="415">
        <v>325</v>
      </c>
      <c r="H120" s="416">
        <v>370</v>
      </c>
      <c r="I120" s="416">
        <v>345</v>
      </c>
      <c r="J120" s="364">
        <f t="shared" si="11"/>
        <v>715</v>
      </c>
    </row>
    <row r="121" spans="1:10" ht="12.75" customHeight="1">
      <c r="A121" s="432" t="s">
        <v>705</v>
      </c>
      <c r="B121" s="416">
        <v>9</v>
      </c>
      <c r="C121" s="416">
        <v>8</v>
      </c>
      <c r="D121" s="416">
        <v>8</v>
      </c>
      <c r="E121" s="435">
        <f t="shared" si="10"/>
        <v>16</v>
      </c>
      <c r="F121" s="449" t="s">
        <v>706</v>
      </c>
      <c r="G121" s="415">
        <v>1650</v>
      </c>
      <c r="H121" s="416">
        <v>1933</v>
      </c>
      <c r="I121" s="416">
        <v>1946</v>
      </c>
      <c r="J121" s="364">
        <f t="shared" si="11"/>
        <v>3879</v>
      </c>
    </row>
    <row r="122" spans="1:10" ht="12.75" customHeight="1">
      <c r="A122" s="432" t="s">
        <v>707</v>
      </c>
      <c r="B122" s="416">
        <v>335</v>
      </c>
      <c r="C122" s="416">
        <v>438</v>
      </c>
      <c r="D122" s="416">
        <v>444</v>
      </c>
      <c r="E122" s="435">
        <f t="shared" si="10"/>
        <v>882</v>
      </c>
      <c r="F122" s="449" t="s">
        <v>708</v>
      </c>
      <c r="G122" s="415">
        <v>1329</v>
      </c>
      <c r="H122" s="416">
        <v>1505</v>
      </c>
      <c r="I122" s="416">
        <v>1604</v>
      </c>
      <c r="J122" s="364">
        <f t="shared" si="11"/>
        <v>3109</v>
      </c>
    </row>
    <row r="123" spans="1:10" ht="12.75" customHeight="1">
      <c r="A123" s="432" t="s">
        <v>709</v>
      </c>
      <c r="B123" s="416">
        <v>252</v>
      </c>
      <c r="C123" s="416">
        <v>265</v>
      </c>
      <c r="D123" s="416">
        <v>266</v>
      </c>
      <c r="E123" s="435">
        <f t="shared" si="10"/>
        <v>531</v>
      </c>
      <c r="F123" s="449" t="s">
        <v>710</v>
      </c>
      <c r="G123" s="415">
        <v>786</v>
      </c>
      <c r="H123" s="416">
        <v>940</v>
      </c>
      <c r="I123" s="416">
        <v>924</v>
      </c>
      <c r="J123" s="364">
        <f t="shared" si="11"/>
        <v>1864</v>
      </c>
    </row>
    <row r="124" spans="1:10" ht="12.75" customHeight="1">
      <c r="A124" s="432" t="s">
        <v>711</v>
      </c>
      <c r="B124" s="416">
        <v>231</v>
      </c>
      <c r="C124" s="416">
        <v>301</v>
      </c>
      <c r="D124" s="416">
        <v>307</v>
      </c>
      <c r="E124" s="435">
        <f t="shared" si="10"/>
        <v>608</v>
      </c>
      <c r="F124" s="453"/>
      <c r="G124" s="364"/>
      <c r="H124" s="364"/>
      <c r="I124" s="364"/>
      <c r="J124" s="364"/>
    </row>
    <row r="125" spans="1:10" ht="12.75" customHeight="1">
      <c r="A125" s="432" t="s">
        <v>712</v>
      </c>
      <c r="B125" s="416">
        <v>11</v>
      </c>
      <c r="C125" s="416">
        <v>11</v>
      </c>
      <c r="D125" s="416">
        <v>0</v>
      </c>
      <c r="E125" s="435">
        <f t="shared" si="10"/>
        <v>11</v>
      </c>
      <c r="F125" s="454"/>
      <c r="G125" s="364"/>
      <c r="H125" s="364"/>
      <c r="I125" s="364"/>
      <c r="J125" s="364"/>
    </row>
    <row r="126" spans="1:10" ht="15" customHeight="1">
      <c r="A126" s="441"/>
      <c r="B126" s="367"/>
      <c r="C126" s="367"/>
      <c r="D126" s="367"/>
      <c r="E126" s="455"/>
      <c r="F126" s="456" t="s">
        <v>713</v>
      </c>
      <c r="G126" s="457">
        <f>B6+B18+B31+G6+G22+G31+B69+B92+B102+G75+G87+G94+G111</f>
        <v>138892</v>
      </c>
      <c r="H126" s="457">
        <f>C6+C18+C31+H6+H22+H31+C69+C92+C102+H75+H87+H94+H111</f>
        <v>164586</v>
      </c>
      <c r="I126" s="457">
        <f>D6+D18+D31+I6+I22+I31+D69+D92+D102+I75+I87+I94+I111</f>
        <v>164643</v>
      </c>
      <c r="J126" s="457">
        <f>E6+E18+E31+J6+J22+J31+E69+E92+E102+J75+J87+J94+J111</f>
        <v>329229</v>
      </c>
    </row>
    <row r="127" spans="1:10" ht="12.75" customHeight="1">
      <c r="J127" s="447" t="s">
        <v>434</v>
      </c>
    </row>
  </sheetData>
  <mergeCells count="3">
    <mergeCell ref="D3:G3"/>
    <mergeCell ref="H3:J3"/>
    <mergeCell ref="A4:B4"/>
  </mergeCells>
  <phoneticPr fontId="1"/>
  <hyperlinks>
    <hyperlink ref="A1" location="目次!A1" display="目次へもどる"/>
  </hyperlinks>
  <printOptions horizontalCentered="1"/>
  <pageMargins left="0.78740157480314965" right="0.78740157480314965" top="0.98425196850393704" bottom="0.59055118110236227" header="0.39370078740157483" footer="0.39370078740157483"/>
  <pageSetup paperSize="9" orientation="portrait" r:id="rId1"/>
  <headerFooter alignWithMargins="0">
    <oddHeader xml:space="preserve">&amp;R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zoomScale="110" zoomScaleNormal="115" zoomScaleSheetLayoutView="100" workbookViewId="0"/>
  </sheetViews>
  <sheetFormatPr defaultRowHeight="14.45" customHeight="1"/>
  <cols>
    <col min="1" max="1" width="9.125" style="138" customWidth="1"/>
    <col min="2" max="2" width="11.75" style="138" customWidth="1"/>
    <col min="3" max="8" width="9.125" style="138" customWidth="1"/>
    <col min="9" max="9" width="9.75" style="138" customWidth="1"/>
    <col min="10" max="256" width="9" style="138"/>
    <col min="257" max="257" width="9.125" style="138" customWidth="1"/>
    <col min="258" max="258" width="11.75" style="138" customWidth="1"/>
    <col min="259" max="264" width="9.125" style="138" customWidth="1"/>
    <col min="265" max="265" width="9.75" style="138" customWidth="1"/>
    <col min="266" max="512" width="9" style="138"/>
    <col min="513" max="513" width="9.125" style="138" customWidth="1"/>
    <col min="514" max="514" width="11.75" style="138" customWidth="1"/>
    <col min="515" max="520" width="9.125" style="138" customWidth="1"/>
    <col min="521" max="521" width="9.75" style="138" customWidth="1"/>
    <col min="522" max="768" width="9" style="138"/>
    <col min="769" max="769" width="9.125" style="138" customWidth="1"/>
    <col min="770" max="770" width="11.75" style="138" customWidth="1"/>
    <col min="771" max="776" width="9.125" style="138" customWidth="1"/>
    <col min="777" max="777" width="9.75" style="138" customWidth="1"/>
    <col min="778" max="1024" width="9" style="138"/>
    <col min="1025" max="1025" width="9.125" style="138" customWidth="1"/>
    <col min="1026" max="1026" width="11.75" style="138" customWidth="1"/>
    <col min="1027" max="1032" width="9.125" style="138" customWidth="1"/>
    <col min="1033" max="1033" width="9.75" style="138" customWidth="1"/>
    <col min="1034" max="1280" width="9" style="138"/>
    <col min="1281" max="1281" width="9.125" style="138" customWidth="1"/>
    <col min="1282" max="1282" width="11.75" style="138" customWidth="1"/>
    <col min="1283" max="1288" width="9.125" style="138" customWidth="1"/>
    <col min="1289" max="1289" width="9.75" style="138" customWidth="1"/>
    <col min="1290" max="1536" width="9" style="138"/>
    <col min="1537" max="1537" width="9.125" style="138" customWidth="1"/>
    <col min="1538" max="1538" width="11.75" style="138" customWidth="1"/>
    <col min="1539" max="1544" width="9.125" style="138" customWidth="1"/>
    <col min="1545" max="1545" width="9.75" style="138" customWidth="1"/>
    <col min="1546" max="1792" width="9" style="138"/>
    <col min="1793" max="1793" width="9.125" style="138" customWidth="1"/>
    <col min="1794" max="1794" width="11.75" style="138" customWidth="1"/>
    <col min="1795" max="1800" width="9.125" style="138" customWidth="1"/>
    <col min="1801" max="1801" width="9.75" style="138" customWidth="1"/>
    <col min="1802" max="2048" width="9" style="138"/>
    <col min="2049" max="2049" width="9.125" style="138" customWidth="1"/>
    <col min="2050" max="2050" width="11.75" style="138" customWidth="1"/>
    <col min="2051" max="2056" width="9.125" style="138" customWidth="1"/>
    <col min="2057" max="2057" width="9.75" style="138" customWidth="1"/>
    <col min="2058" max="2304" width="9" style="138"/>
    <col min="2305" max="2305" width="9.125" style="138" customWidth="1"/>
    <col min="2306" max="2306" width="11.75" style="138" customWidth="1"/>
    <col min="2307" max="2312" width="9.125" style="138" customWidth="1"/>
    <col min="2313" max="2313" width="9.75" style="138" customWidth="1"/>
    <col min="2314" max="2560" width="9" style="138"/>
    <col min="2561" max="2561" width="9.125" style="138" customWidth="1"/>
    <col min="2562" max="2562" width="11.75" style="138" customWidth="1"/>
    <col min="2563" max="2568" width="9.125" style="138" customWidth="1"/>
    <col min="2569" max="2569" width="9.75" style="138" customWidth="1"/>
    <col min="2570" max="2816" width="9" style="138"/>
    <col min="2817" max="2817" width="9.125" style="138" customWidth="1"/>
    <col min="2818" max="2818" width="11.75" style="138" customWidth="1"/>
    <col min="2819" max="2824" width="9.125" style="138" customWidth="1"/>
    <col min="2825" max="2825" width="9.75" style="138" customWidth="1"/>
    <col min="2826" max="3072" width="9" style="138"/>
    <col min="3073" max="3073" width="9.125" style="138" customWidth="1"/>
    <col min="3074" max="3074" width="11.75" style="138" customWidth="1"/>
    <col min="3075" max="3080" width="9.125" style="138" customWidth="1"/>
    <col min="3081" max="3081" width="9.75" style="138" customWidth="1"/>
    <col min="3082" max="3328" width="9" style="138"/>
    <col min="3329" max="3329" width="9.125" style="138" customWidth="1"/>
    <col min="3330" max="3330" width="11.75" style="138" customWidth="1"/>
    <col min="3331" max="3336" width="9.125" style="138" customWidth="1"/>
    <col min="3337" max="3337" width="9.75" style="138" customWidth="1"/>
    <col min="3338" max="3584" width="9" style="138"/>
    <col min="3585" max="3585" width="9.125" style="138" customWidth="1"/>
    <col min="3586" max="3586" width="11.75" style="138" customWidth="1"/>
    <col min="3587" max="3592" width="9.125" style="138" customWidth="1"/>
    <col min="3593" max="3593" width="9.75" style="138" customWidth="1"/>
    <col min="3594" max="3840" width="9" style="138"/>
    <col min="3841" max="3841" width="9.125" style="138" customWidth="1"/>
    <col min="3842" max="3842" width="11.75" style="138" customWidth="1"/>
    <col min="3843" max="3848" width="9.125" style="138" customWidth="1"/>
    <col min="3849" max="3849" width="9.75" style="138" customWidth="1"/>
    <col min="3850" max="4096" width="9" style="138"/>
    <col min="4097" max="4097" width="9.125" style="138" customWidth="1"/>
    <col min="4098" max="4098" width="11.75" style="138" customWidth="1"/>
    <col min="4099" max="4104" width="9.125" style="138" customWidth="1"/>
    <col min="4105" max="4105" width="9.75" style="138" customWidth="1"/>
    <col min="4106" max="4352" width="9" style="138"/>
    <col min="4353" max="4353" width="9.125" style="138" customWidth="1"/>
    <col min="4354" max="4354" width="11.75" style="138" customWidth="1"/>
    <col min="4355" max="4360" width="9.125" style="138" customWidth="1"/>
    <col min="4361" max="4361" width="9.75" style="138" customWidth="1"/>
    <col min="4362" max="4608" width="9" style="138"/>
    <col min="4609" max="4609" width="9.125" style="138" customWidth="1"/>
    <col min="4610" max="4610" width="11.75" style="138" customWidth="1"/>
    <col min="4611" max="4616" width="9.125" style="138" customWidth="1"/>
    <col min="4617" max="4617" width="9.75" style="138" customWidth="1"/>
    <col min="4618" max="4864" width="9" style="138"/>
    <col min="4865" max="4865" width="9.125" style="138" customWidth="1"/>
    <col min="4866" max="4866" width="11.75" style="138" customWidth="1"/>
    <col min="4867" max="4872" width="9.125" style="138" customWidth="1"/>
    <col min="4873" max="4873" width="9.75" style="138" customWidth="1"/>
    <col min="4874" max="5120" width="9" style="138"/>
    <col min="5121" max="5121" width="9.125" style="138" customWidth="1"/>
    <col min="5122" max="5122" width="11.75" style="138" customWidth="1"/>
    <col min="5123" max="5128" width="9.125" style="138" customWidth="1"/>
    <col min="5129" max="5129" width="9.75" style="138" customWidth="1"/>
    <col min="5130" max="5376" width="9" style="138"/>
    <col min="5377" max="5377" width="9.125" style="138" customWidth="1"/>
    <col min="5378" max="5378" width="11.75" style="138" customWidth="1"/>
    <col min="5379" max="5384" width="9.125" style="138" customWidth="1"/>
    <col min="5385" max="5385" width="9.75" style="138" customWidth="1"/>
    <col min="5386" max="5632" width="9" style="138"/>
    <col min="5633" max="5633" width="9.125" style="138" customWidth="1"/>
    <col min="5634" max="5634" width="11.75" style="138" customWidth="1"/>
    <col min="5635" max="5640" width="9.125" style="138" customWidth="1"/>
    <col min="5641" max="5641" width="9.75" style="138" customWidth="1"/>
    <col min="5642" max="5888" width="9" style="138"/>
    <col min="5889" max="5889" width="9.125" style="138" customWidth="1"/>
    <col min="5890" max="5890" width="11.75" style="138" customWidth="1"/>
    <col min="5891" max="5896" width="9.125" style="138" customWidth="1"/>
    <col min="5897" max="5897" width="9.75" style="138" customWidth="1"/>
    <col min="5898" max="6144" width="9" style="138"/>
    <col min="6145" max="6145" width="9.125" style="138" customWidth="1"/>
    <col min="6146" max="6146" width="11.75" style="138" customWidth="1"/>
    <col min="6147" max="6152" width="9.125" style="138" customWidth="1"/>
    <col min="6153" max="6153" width="9.75" style="138" customWidth="1"/>
    <col min="6154" max="6400" width="9" style="138"/>
    <col min="6401" max="6401" width="9.125" style="138" customWidth="1"/>
    <col min="6402" max="6402" width="11.75" style="138" customWidth="1"/>
    <col min="6403" max="6408" width="9.125" style="138" customWidth="1"/>
    <col min="6409" max="6409" width="9.75" style="138" customWidth="1"/>
    <col min="6410" max="6656" width="9" style="138"/>
    <col min="6657" max="6657" width="9.125" style="138" customWidth="1"/>
    <col min="6658" max="6658" width="11.75" style="138" customWidth="1"/>
    <col min="6659" max="6664" width="9.125" style="138" customWidth="1"/>
    <col min="6665" max="6665" width="9.75" style="138" customWidth="1"/>
    <col min="6666" max="6912" width="9" style="138"/>
    <col min="6913" max="6913" width="9.125" style="138" customWidth="1"/>
    <col min="6914" max="6914" width="11.75" style="138" customWidth="1"/>
    <col min="6915" max="6920" width="9.125" style="138" customWidth="1"/>
    <col min="6921" max="6921" width="9.75" style="138" customWidth="1"/>
    <col min="6922" max="7168" width="9" style="138"/>
    <col min="7169" max="7169" width="9.125" style="138" customWidth="1"/>
    <col min="7170" max="7170" width="11.75" style="138" customWidth="1"/>
    <col min="7171" max="7176" width="9.125" style="138" customWidth="1"/>
    <col min="7177" max="7177" width="9.75" style="138" customWidth="1"/>
    <col min="7178" max="7424" width="9" style="138"/>
    <col min="7425" max="7425" width="9.125" style="138" customWidth="1"/>
    <col min="7426" max="7426" width="11.75" style="138" customWidth="1"/>
    <col min="7427" max="7432" width="9.125" style="138" customWidth="1"/>
    <col min="7433" max="7433" width="9.75" style="138" customWidth="1"/>
    <col min="7434" max="7680" width="9" style="138"/>
    <col min="7681" max="7681" width="9.125" style="138" customWidth="1"/>
    <col min="7682" max="7682" width="11.75" style="138" customWidth="1"/>
    <col min="7683" max="7688" width="9.125" style="138" customWidth="1"/>
    <col min="7689" max="7689" width="9.75" style="138" customWidth="1"/>
    <col min="7690" max="7936" width="9" style="138"/>
    <col min="7937" max="7937" width="9.125" style="138" customWidth="1"/>
    <col min="7938" max="7938" width="11.75" style="138" customWidth="1"/>
    <col min="7939" max="7944" width="9.125" style="138" customWidth="1"/>
    <col min="7945" max="7945" width="9.75" style="138" customWidth="1"/>
    <col min="7946" max="8192" width="9" style="138"/>
    <col min="8193" max="8193" width="9.125" style="138" customWidth="1"/>
    <col min="8194" max="8194" width="11.75" style="138" customWidth="1"/>
    <col min="8195" max="8200" width="9.125" style="138" customWidth="1"/>
    <col min="8201" max="8201" width="9.75" style="138" customWidth="1"/>
    <col min="8202" max="8448" width="9" style="138"/>
    <col min="8449" max="8449" width="9.125" style="138" customWidth="1"/>
    <col min="8450" max="8450" width="11.75" style="138" customWidth="1"/>
    <col min="8451" max="8456" width="9.125" style="138" customWidth="1"/>
    <col min="8457" max="8457" width="9.75" style="138" customWidth="1"/>
    <col min="8458" max="8704" width="9" style="138"/>
    <col min="8705" max="8705" width="9.125" style="138" customWidth="1"/>
    <col min="8706" max="8706" width="11.75" style="138" customWidth="1"/>
    <col min="8707" max="8712" width="9.125" style="138" customWidth="1"/>
    <col min="8713" max="8713" width="9.75" style="138" customWidth="1"/>
    <col min="8714" max="8960" width="9" style="138"/>
    <col min="8961" max="8961" width="9.125" style="138" customWidth="1"/>
    <col min="8962" max="8962" width="11.75" style="138" customWidth="1"/>
    <col min="8963" max="8968" width="9.125" style="138" customWidth="1"/>
    <col min="8969" max="8969" width="9.75" style="138" customWidth="1"/>
    <col min="8970" max="9216" width="9" style="138"/>
    <col min="9217" max="9217" width="9.125" style="138" customWidth="1"/>
    <col min="9218" max="9218" width="11.75" style="138" customWidth="1"/>
    <col min="9219" max="9224" width="9.125" style="138" customWidth="1"/>
    <col min="9225" max="9225" width="9.75" style="138" customWidth="1"/>
    <col min="9226" max="9472" width="9" style="138"/>
    <col min="9473" max="9473" width="9.125" style="138" customWidth="1"/>
    <col min="9474" max="9474" width="11.75" style="138" customWidth="1"/>
    <col min="9475" max="9480" width="9.125" style="138" customWidth="1"/>
    <col min="9481" max="9481" width="9.75" style="138" customWidth="1"/>
    <col min="9482" max="9728" width="9" style="138"/>
    <col min="9729" max="9729" width="9.125" style="138" customWidth="1"/>
    <col min="9730" max="9730" width="11.75" style="138" customWidth="1"/>
    <col min="9731" max="9736" width="9.125" style="138" customWidth="1"/>
    <col min="9737" max="9737" width="9.75" style="138" customWidth="1"/>
    <col min="9738" max="9984" width="9" style="138"/>
    <col min="9985" max="9985" width="9.125" style="138" customWidth="1"/>
    <col min="9986" max="9986" width="11.75" style="138" customWidth="1"/>
    <col min="9987" max="9992" width="9.125" style="138" customWidth="1"/>
    <col min="9993" max="9993" width="9.75" style="138" customWidth="1"/>
    <col min="9994" max="10240" width="9" style="138"/>
    <col min="10241" max="10241" width="9.125" style="138" customWidth="1"/>
    <col min="10242" max="10242" width="11.75" style="138" customWidth="1"/>
    <col min="10243" max="10248" width="9.125" style="138" customWidth="1"/>
    <col min="10249" max="10249" width="9.75" style="138" customWidth="1"/>
    <col min="10250" max="10496" width="9" style="138"/>
    <col min="10497" max="10497" width="9.125" style="138" customWidth="1"/>
    <col min="10498" max="10498" width="11.75" style="138" customWidth="1"/>
    <col min="10499" max="10504" width="9.125" style="138" customWidth="1"/>
    <col min="10505" max="10505" width="9.75" style="138" customWidth="1"/>
    <col min="10506" max="10752" width="9" style="138"/>
    <col min="10753" max="10753" width="9.125" style="138" customWidth="1"/>
    <col min="10754" max="10754" width="11.75" style="138" customWidth="1"/>
    <col min="10755" max="10760" width="9.125" style="138" customWidth="1"/>
    <col min="10761" max="10761" width="9.75" style="138" customWidth="1"/>
    <col min="10762" max="11008" width="9" style="138"/>
    <col min="11009" max="11009" width="9.125" style="138" customWidth="1"/>
    <col min="11010" max="11010" width="11.75" style="138" customWidth="1"/>
    <col min="11011" max="11016" width="9.125" style="138" customWidth="1"/>
    <col min="11017" max="11017" width="9.75" style="138" customWidth="1"/>
    <col min="11018" max="11264" width="9" style="138"/>
    <col min="11265" max="11265" width="9.125" style="138" customWidth="1"/>
    <col min="11266" max="11266" width="11.75" style="138" customWidth="1"/>
    <col min="11267" max="11272" width="9.125" style="138" customWidth="1"/>
    <col min="11273" max="11273" width="9.75" style="138" customWidth="1"/>
    <col min="11274" max="11520" width="9" style="138"/>
    <col min="11521" max="11521" width="9.125" style="138" customWidth="1"/>
    <col min="11522" max="11522" width="11.75" style="138" customWidth="1"/>
    <col min="11523" max="11528" width="9.125" style="138" customWidth="1"/>
    <col min="11529" max="11529" width="9.75" style="138" customWidth="1"/>
    <col min="11530" max="11776" width="9" style="138"/>
    <col min="11777" max="11777" width="9.125" style="138" customWidth="1"/>
    <col min="11778" max="11778" width="11.75" style="138" customWidth="1"/>
    <col min="11779" max="11784" width="9.125" style="138" customWidth="1"/>
    <col min="11785" max="11785" width="9.75" style="138" customWidth="1"/>
    <col min="11786" max="12032" width="9" style="138"/>
    <col min="12033" max="12033" width="9.125" style="138" customWidth="1"/>
    <col min="12034" max="12034" width="11.75" style="138" customWidth="1"/>
    <col min="12035" max="12040" width="9.125" style="138" customWidth="1"/>
    <col min="12041" max="12041" width="9.75" style="138" customWidth="1"/>
    <col min="12042" max="12288" width="9" style="138"/>
    <col min="12289" max="12289" width="9.125" style="138" customWidth="1"/>
    <col min="12290" max="12290" width="11.75" style="138" customWidth="1"/>
    <col min="12291" max="12296" width="9.125" style="138" customWidth="1"/>
    <col min="12297" max="12297" width="9.75" style="138" customWidth="1"/>
    <col min="12298" max="12544" width="9" style="138"/>
    <col min="12545" max="12545" width="9.125" style="138" customWidth="1"/>
    <col min="12546" max="12546" width="11.75" style="138" customWidth="1"/>
    <col min="12547" max="12552" width="9.125" style="138" customWidth="1"/>
    <col min="12553" max="12553" width="9.75" style="138" customWidth="1"/>
    <col min="12554" max="12800" width="9" style="138"/>
    <col min="12801" max="12801" width="9.125" style="138" customWidth="1"/>
    <col min="12802" max="12802" width="11.75" style="138" customWidth="1"/>
    <col min="12803" max="12808" width="9.125" style="138" customWidth="1"/>
    <col min="12809" max="12809" width="9.75" style="138" customWidth="1"/>
    <col min="12810" max="13056" width="9" style="138"/>
    <col min="13057" max="13057" width="9.125" style="138" customWidth="1"/>
    <col min="13058" max="13058" width="11.75" style="138" customWidth="1"/>
    <col min="13059" max="13064" width="9.125" style="138" customWidth="1"/>
    <col min="13065" max="13065" width="9.75" style="138" customWidth="1"/>
    <col min="13066" max="13312" width="9" style="138"/>
    <col min="13313" max="13313" width="9.125" style="138" customWidth="1"/>
    <col min="13314" max="13314" width="11.75" style="138" customWidth="1"/>
    <col min="13315" max="13320" width="9.125" style="138" customWidth="1"/>
    <col min="13321" max="13321" width="9.75" style="138" customWidth="1"/>
    <col min="13322" max="13568" width="9" style="138"/>
    <col min="13569" max="13569" width="9.125" style="138" customWidth="1"/>
    <col min="13570" max="13570" width="11.75" style="138" customWidth="1"/>
    <col min="13571" max="13576" width="9.125" style="138" customWidth="1"/>
    <col min="13577" max="13577" width="9.75" style="138" customWidth="1"/>
    <col min="13578" max="13824" width="9" style="138"/>
    <col min="13825" max="13825" width="9.125" style="138" customWidth="1"/>
    <col min="13826" max="13826" width="11.75" style="138" customWidth="1"/>
    <col min="13827" max="13832" width="9.125" style="138" customWidth="1"/>
    <col min="13833" max="13833" width="9.75" style="138" customWidth="1"/>
    <col min="13834" max="14080" width="9" style="138"/>
    <col min="14081" max="14081" width="9.125" style="138" customWidth="1"/>
    <col min="14082" max="14082" width="11.75" style="138" customWidth="1"/>
    <col min="14083" max="14088" width="9.125" style="138" customWidth="1"/>
    <col min="14089" max="14089" width="9.75" style="138" customWidth="1"/>
    <col min="14090" max="14336" width="9" style="138"/>
    <col min="14337" max="14337" width="9.125" style="138" customWidth="1"/>
    <col min="14338" max="14338" width="11.75" style="138" customWidth="1"/>
    <col min="14339" max="14344" width="9.125" style="138" customWidth="1"/>
    <col min="14345" max="14345" width="9.75" style="138" customWidth="1"/>
    <col min="14346" max="14592" width="9" style="138"/>
    <col min="14593" max="14593" width="9.125" style="138" customWidth="1"/>
    <col min="14594" max="14594" width="11.75" style="138" customWidth="1"/>
    <col min="14595" max="14600" width="9.125" style="138" customWidth="1"/>
    <col min="14601" max="14601" width="9.75" style="138" customWidth="1"/>
    <col min="14602" max="14848" width="9" style="138"/>
    <col min="14849" max="14849" width="9.125" style="138" customWidth="1"/>
    <col min="14850" max="14850" width="11.75" style="138" customWidth="1"/>
    <col min="14851" max="14856" width="9.125" style="138" customWidth="1"/>
    <col min="14857" max="14857" width="9.75" style="138" customWidth="1"/>
    <col min="14858" max="15104" width="9" style="138"/>
    <col min="15105" max="15105" width="9.125" style="138" customWidth="1"/>
    <col min="15106" max="15106" width="11.75" style="138" customWidth="1"/>
    <col min="15107" max="15112" width="9.125" style="138" customWidth="1"/>
    <col min="15113" max="15113" width="9.75" style="138" customWidth="1"/>
    <col min="15114" max="15360" width="9" style="138"/>
    <col min="15361" max="15361" width="9.125" style="138" customWidth="1"/>
    <col min="15362" max="15362" width="11.75" style="138" customWidth="1"/>
    <col min="15363" max="15368" width="9.125" style="138" customWidth="1"/>
    <col min="15369" max="15369" width="9.75" style="138" customWidth="1"/>
    <col min="15370" max="15616" width="9" style="138"/>
    <col min="15617" max="15617" width="9.125" style="138" customWidth="1"/>
    <col min="15618" max="15618" width="11.75" style="138" customWidth="1"/>
    <col min="15619" max="15624" width="9.125" style="138" customWidth="1"/>
    <col min="15625" max="15625" width="9.75" style="138" customWidth="1"/>
    <col min="15626" max="15872" width="9" style="138"/>
    <col min="15873" max="15873" width="9.125" style="138" customWidth="1"/>
    <col min="15874" max="15874" width="11.75" style="138" customWidth="1"/>
    <col min="15875" max="15880" width="9.125" style="138" customWidth="1"/>
    <col min="15881" max="15881" width="9.75" style="138" customWidth="1"/>
    <col min="15882" max="16128" width="9" style="138"/>
    <col min="16129" max="16129" width="9.125" style="138" customWidth="1"/>
    <col min="16130" max="16130" width="11.75" style="138" customWidth="1"/>
    <col min="16131" max="16136" width="9.125" style="138" customWidth="1"/>
    <col min="16137" max="16137" width="9.75" style="138" customWidth="1"/>
    <col min="16138" max="16384" width="9" style="138"/>
  </cols>
  <sheetData>
    <row r="1" spans="1:9" ht="14.45" customHeight="1">
      <c r="A1" s="458" t="s">
        <v>1</v>
      </c>
    </row>
    <row r="3" spans="1:9" ht="14.45" customHeight="1">
      <c r="A3" s="113" t="s">
        <v>714</v>
      </c>
    </row>
    <row r="4" spans="1:9" s="112" customFormat="1" ht="12.6" customHeight="1">
      <c r="A4" s="107"/>
      <c r="I4" s="459" t="s">
        <v>359</v>
      </c>
    </row>
    <row r="5" spans="1:9" s="112" customFormat="1" ht="15" customHeight="1">
      <c r="A5" s="122" t="s">
        <v>155</v>
      </c>
      <c r="B5" s="460" t="s">
        <v>162</v>
      </c>
      <c r="C5" s="461" t="s">
        <v>715</v>
      </c>
      <c r="D5" s="462"/>
      <c r="E5" s="463"/>
      <c r="F5" s="461" t="s">
        <v>716</v>
      </c>
      <c r="G5" s="462"/>
      <c r="H5" s="463"/>
      <c r="I5" s="580" t="s">
        <v>717</v>
      </c>
    </row>
    <row r="6" spans="1:9" s="112" customFormat="1" ht="15" customHeight="1">
      <c r="A6" s="118" t="s">
        <v>718</v>
      </c>
      <c r="B6" s="464" t="s">
        <v>719</v>
      </c>
      <c r="C6" s="115" t="s">
        <v>720</v>
      </c>
      <c r="D6" s="115" t="s">
        <v>721</v>
      </c>
      <c r="E6" s="115" t="s">
        <v>722</v>
      </c>
      <c r="F6" s="115" t="s">
        <v>723</v>
      </c>
      <c r="G6" s="115" t="s">
        <v>724</v>
      </c>
      <c r="H6" s="115" t="s">
        <v>722</v>
      </c>
      <c r="I6" s="581"/>
    </row>
    <row r="7" spans="1:9" s="112" customFormat="1" ht="12.2" customHeight="1">
      <c r="A7" s="465" t="s">
        <v>725</v>
      </c>
      <c r="B7" s="466">
        <v>47350</v>
      </c>
      <c r="C7" s="466">
        <v>1020</v>
      </c>
      <c r="D7" s="466">
        <v>506</v>
      </c>
      <c r="E7" s="466">
        <v>514</v>
      </c>
      <c r="F7" s="466">
        <v>1414</v>
      </c>
      <c r="G7" s="466">
        <v>1416</v>
      </c>
      <c r="H7" s="466">
        <v>-2</v>
      </c>
      <c r="I7" s="466">
        <v>512</v>
      </c>
    </row>
    <row r="8" spans="1:9" s="112" customFormat="1" ht="12.2" customHeight="1">
      <c r="A8" s="467">
        <v>32</v>
      </c>
      <c r="B8" s="466">
        <v>47897</v>
      </c>
      <c r="C8" s="466">
        <v>1001</v>
      </c>
      <c r="D8" s="466">
        <v>539</v>
      </c>
      <c r="E8" s="466">
        <v>462</v>
      </c>
      <c r="F8" s="466">
        <v>1734</v>
      </c>
      <c r="G8" s="466">
        <v>1649</v>
      </c>
      <c r="H8" s="466">
        <v>85</v>
      </c>
      <c r="I8" s="466">
        <v>547</v>
      </c>
    </row>
    <row r="9" spans="1:9" s="112" customFormat="1" ht="12.2" customHeight="1">
      <c r="A9" s="467">
        <v>33</v>
      </c>
      <c r="B9" s="466">
        <v>48595</v>
      </c>
      <c r="C9" s="466">
        <v>1010</v>
      </c>
      <c r="D9" s="466">
        <v>431</v>
      </c>
      <c r="E9" s="466">
        <v>579</v>
      </c>
      <c r="F9" s="466">
        <v>1789</v>
      </c>
      <c r="G9" s="466">
        <v>1670</v>
      </c>
      <c r="H9" s="466">
        <v>119</v>
      </c>
      <c r="I9" s="466">
        <v>698</v>
      </c>
    </row>
    <row r="10" spans="1:9" s="112" customFormat="1" ht="12.2" customHeight="1">
      <c r="A10" s="467">
        <v>34</v>
      </c>
      <c r="B10" s="466">
        <v>49281</v>
      </c>
      <c r="C10" s="466">
        <v>1045</v>
      </c>
      <c r="D10" s="466">
        <v>461</v>
      </c>
      <c r="E10" s="466">
        <v>584</v>
      </c>
      <c r="F10" s="466">
        <v>1869</v>
      </c>
      <c r="G10" s="466">
        <v>1767</v>
      </c>
      <c r="H10" s="466">
        <v>102</v>
      </c>
      <c r="I10" s="466">
        <v>686</v>
      </c>
    </row>
    <row r="11" spans="1:9" s="112" customFormat="1" ht="12.2" customHeight="1">
      <c r="A11" s="467">
        <v>35</v>
      </c>
      <c r="B11" s="466">
        <v>50466</v>
      </c>
      <c r="C11" s="466">
        <v>928</v>
      </c>
      <c r="D11" s="466">
        <v>431</v>
      </c>
      <c r="E11" s="466">
        <v>497</v>
      </c>
      <c r="F11" s="466">
        <v>2565</v>
      </c>
      <c r="G11" s="466">
        <v>1877</v>
      </c>
      <c r="H11" s="466">
        <v>688</v>
      </c>
      <c r="I11" s="466">
        <v>1185</v>
      </c>
    </row>
    <row r="12" spans="1:9" s="112" customFormat="1" ht="12.2" customHeight="1">
      <c r="A12" s="467">
        <v>36</v>
      </c>
      <c r="B12" s="466">
        <v>51906</v>
      </c>
      <c r="C12" s="466">
        <v>952</v>
      </c>
      <c r="D12" s="466">
        <v>438</v>
      </c>
      <c r="E12" s="466">
        <v>514</v>
      </c>
      <c r="F12" s="466">
        <v>3499</v>
      </c>
      <c r="G12" s="466">
        <v>2573</v>
      </c>
      <c r="H12" s="466">
        <v>926</v>
      </c>
      <c r="I12" s="466">
        <v>1440</v>
      </c>
    </row>
    <row r="13" spans="1:9" s="112" customFormat="1" ht="12.2" customHeight="1">
      <c r="A13" s="467">
        <v>37</v>
      </c>
      <c r="B13" s="466">
        <v>54701</v>
      </c>
      <c r="C13" s="466">
        <v>977</v>
      </c>
      <c r="D13" s="466">
        <v>466</v>
      </c>
      <c r="E13" s="466">
        <v>511</v>
      </c>
      <c r="F13" s="466">
        <v>4554</v>
      </c>
      <c r="G13" s="466">
        <v>2270</v>
      </c>
      <c r="H13" s="466">
        <v>2284</v>
      </c>
      <c r="I13" s="466">
        <v>2795</v>
      </c>
    </row>
    <row r="14" spans="1:9" s="112" customFormat="1" ht="12.2" customHeight="1">
      <c r="A14" s="467">
        <v>38</v>
      </c>
      <c r="B14" s="466">
        <v>60353</v>
      </c>
      <c r="C14" s="466">
        <v>1171</v>
      </c>
      <c r="D14" s="466">
        <v>410</v>
      </c>
      <c r="E14" s="466">
        <v>761</v>
      </c>
      <c r="F14" s="466">
        <v>7213</v>
      </c>
      <c r="G14" s="466">
        <v>2322</v>
      </c>
      <c r="H14" s="466">
        <v>4891</v>
      </c>
      <c r="I14" s="466">
        <v>5652</v>
      </c>
    </row>
    <row r="15" spans="1:9" s="112" customFormat="1" ht="12.2" customHeight="1">
      <c r="A15" s="467">
        <v>39</v>
      </c>
      <c r="B15" s="466">
        <v>67988</v>
      </c>
      <c r="C15" s="466">
        <v>1549</v>
      </c>
      <c r="D15" s="466">
        <v>436</v>
      </c>
      <c r="E15" s="466">
        <v>1113</v>
      </c>
      <c r="F15" s="466">
        <v>9659</v>
      </c>
      <c r="G15" s="466">
        <v>3137</v>
      </c>
      <c r="H15" s="466">
        <v>6522</v>
      </c>
      <c r="I15" s="466">
        <v>7635</v>
      </c>
    </row>
    <row r="16" spans="1:9" s="112" customFormat="1" ht="12.2" customHeight="1">
      <c r="A16" s="467">
        <v>40</v>
      </c>
      <c r="B16" s="466">
        <v>77883</v>
      </c>
      <c r="C16" s="466">
        <v>1877</v>
      </c>
      <c r="D16" s="466">
        <v>529</v>
      </c>
      <c r="E16" s="466">
        <v>1348</v>
      </c>
      <c r="F16" s="466">
        <v>12379</v>
      </c>
      <c r="G16" s="466">
        <v>3832</v>
      </c>
      <c r="H16" s="466">
        <v>8547</v>
      </c>
      <c r="I16" s="466">
        <v>9895</v>
      </c>
    </row>
    <row r="17" spans="1:9" s="112" customFormat="1" ht="12.2" customHeight="1">
      <c r="A17" s="467">
        <v>41</v>
      </c>
      <c r="B17" s="466">
        <v>89488</v>
      </c>
      <c r="C17" s="466">
        <v>1699</v>
      </c>
      <c r="D17" s="466">
        <v>367</v>
      </c>
      <c r="E17" s="466">
        <v>1332</v>
      </c>
      <c r="F17" s="466">
        <v>15276</v>
      </c>
      <c r="G17" s="466">
        <v>5003</v>
      </c>
      <c r="H17" s="466">
        <v>10273</v>
      </c>
      <c r="I17" s="466">
        <v>11605</v>
      </c>
    </row>
    <row r="18" spans="1:9" s="112" customFormat="1" ht="12.2" customHeight="1">
      <c r="A18" s="467">
        <v>42</v>
      </c>
      <c r="B18" s="466">
        <v>102240</v>
      </c>
      <c r="C18" s="466">
        <v>2939</v>
      </c>
      <c r="D18" s="466">
        <v>440</v>
      </c>
      <c r="E18" s="466">
        <v>2499</v>
      </c>
      <c r="F18" s="466">
        <v>16187</v>
      </c>
      <c r="G18" s="466">
        <v>5934</v>
      </c>
      <c r="H18" s="466">
        <v>10253</v>
      </c>
      <c r="I18" s="466">
        <v>12752</v>
      </c>
    </row>
    <row r="19" spans="1:9" s="112" customFormat="1" ht="12.2" customHeight="1">
      <c r="A19" s="467">
        <v>43</v>
      </c>
      <c r="B19" s="466">
        <v>115517</v>
      </c>
      <c r="C19" s="466">
        <v>3232</v>
      </c>
      <c r="D19" s="466">
        <v>490</v>
      </c>
      <c r="E19" s="466">
        <v>2742</v>
      </c>
      <c r="F19" s="466">
        <v>17241</v>
      </c>
      <c r="G19" s="466">
        <v>6706</v>
      </c>
      <c r="H19" s="466">
        <v>10535</v>
      </c>
      <c r="I19" s="466">
        <v>13277</v>
      </c>
    </row>
    <row r="20" spans="1:9" s="112" customFormat="1" ht="12.2" customHeight="1">
      <c r="A20" s="467">
        <v>44</v>
      </c>
      <c r="B20" s="466">
        <v>128390</v>
      </c>
      <c r="C20" s="466">
        <v>3580</v>
      </c>
      <c r="D20" s="466">
        <v>570</v>
      </c>
      <c r="E20" s="466">
        <v>3010</v>
      </c>
      <c r="F20" s="466">
        <v>18338</v>
      </c>
      <c r="G20" s="466">
        <v>8475</v>
      </c>
      <c r="H20" s="466">
        <v>9863</v>
      </c>
      <c r="I20" s="466">
        <v>12873</v>
      </c>
    </row>
    <row r="21" spans="1:9" s="112" customFormat="1" ht="12.2" customHeight="1">
      <c r="A21" s="467">
        <v>45</v>
      </c>
      <c r="B21" s="466">
        <v>142700</v>
      </c>
      <c r="C21" s="466">
        <v>4120</v>
      </c>
      <c r="D21" s="466">
        <v>643</v>
      </c>
      <c r="E21" s="466">
        <v>3477</v>
      </c>
      <c r="F21" s="466">
        <v>21172</v>
      </c>
      <c r="G21" s="466">
        <v>10339</v>
      </c>
      <c r="H21" s="466">
        <v>10833</v>
      </c>
      <c r="I21" s="466">
        <v>14310</v>
      </c>
    </row>
    <row r="22" spans="1:9" s="112" customFormat="1" ht="12.2" customHeight="1">
      <c r="A22" s="467">
        <v>46</v>
      </c>
      <c r="B22" s="466">
        <v>156330</v>
      </c>
      <c r="C22" s="466">
        <v>4556</v>
      </c>
      <c r="D22" s="466">
        <v>668</v>
      </c>
      <c r="E22" s="466">
        <v>3888</v>
      </c>
      <c r="F22" s="466">
        <v>21301</v>
      </c>
      <c r="G22" s="466">
        <v>11559</v>
      </c>
      <c r="H22" s="466">
        <v>9742</v>
      </c>
      <c r="I22" s="466">
        <v>13630</v>
      </c>
    </row>
    <row r="23" spans="1:9" s="112" customFormat="1" ht="12.2" customHeight="1">
      <c r="A23" s="467">
        <v>47</v>
      </c>
      <c r="B23" s="466">
        <v>169827</v>
      </c>
      <c r="C23" s="466">
        <v>4764</v>
      </c>
      <c r="D23" s="466">
        <v>663</v>
      </c>
      <c r="E23" s="466">
        <v>4101</v>
      </c>
      <c r="F23" s="466">
        <v>22756</v>
      </c>
      <c r="G23" s="466">
        <v>13360</v>
      </c>
      <c r="H23" s="466">
        <v>9396</v>
      </c>
      <c r="I23" s="466">
        <v>13497</v>
      </c>
    </row>
    <row r="24" spans="1:9" s="112" customFormat="1" ht="12.2" customHeight="1">
      <c r="A24" s="467">
        <v>48</v>
      </c>
      <c r="B24" s="466">
        <v>179967</v>
      </c>
      <c r="C24" s="466">
        <v>5033</v>
      </c>
      <c r="D24" s="466">
        <v>742</v>
      </c>
      <c r="E24" s="466">
        <v>4291</v>
      </c>
      <c r="F24" s="466">
        <v>21291</v>
      </c>
      <c r="G24" s="466">
        <v>15442</v>
      </c>
      <c r="H24" s="466">
        <v>5849</v>
      </c>
      <c r="I24" s="466">
        <v>10140</v>
      </c>
    </row>
    <row r="25" spans="1:9" s="112" customFormat="1" ht="12.2" customHeight="1">
      <c r="A25" s="467">
        <v>49</v>
      </c>
      <c r="B25" s="466">
        <v>188773</v>
      </c>
      <c r="C25" s="466">
        <v>4882</v>
      </c>
      <c r="D25" s="466">
        <v>665</v>
      </c>
      <c r="E25" s="466">
        <v>4217</v>
      </c>
      <c r="F25" s="466">
        <v>18297</v>
      </c>
      <c r="G25" s="466">
        <v>13708</v>
      </c>
      <c r="H25" s="466">
        <v>4589</v>
      </c>
      <c r="I25" s="466">
        <v>8806</v>
      </c>
    </row>
    <row r="26" spans="1:9" s="112" customFormat="1" ht="12.2" customHeight="1">
      <c r="A26" s="467">
        <v>50</v>
      </c>
      <c r="B26" s="466">
        <v>195669</v>
      </c>
      <c r="C26" s="466">
        <v>4399</v>
      </c>
      <c r="D26" s="466">
        <v>752</v>
      </c>
      <c r="E26" s="466">
        <v>3647</v>
      </c>
      <c r="F26" s="466">
        <v>17045</v>
      </c>
      <c r="G26" s="466">
        <v>13796</v>
      </c>
      <c r="H26" s="466">
        <v>3249</v>
      </c>
      <c r="I26" s="466">
        <v>6896</v>
      </c>
    </row>
    <row r="27" spans="1:9" s="112" customFormat="1" ht="12.2" customHeight="1">
      <c r="A27" s="467">
        <v>51</v>
      </c>
      <c r="B27" s="466">
        <v>201930</v>
      </c>
      <c r="C27" s="466">
        <v>3986</v>
      </c>
      <c r="D27" s="466">
        <v>730</v>
      </c>
      <c r="E27" s="466">
        <v>3256</v>
      </c>
      <c r="F27" s="466">
        <v>17001</v>
      </c>
      <c r="G27" s="466">
        <v>13996</v>
      </c>
      <c r="H27" s="466">
        <v>3005</v>
      </c>
      <c r="I27" s="466">
        <v>6261</v>
      </c>
    </row>
    <row r="28" spans="1:9" s="112" customFormat="1" ht="12.2" customHeight="1">
      <c r="A28" s="467">
        <v>52</v>
      </c>
      <c r="B28" s="466">
        <v>207079</v>
      </c>
      <c r="C28" s="466">
        <v>3713</v>
      </c>
      <c r="D28" s="466">
        <v>718</v>
      </c>
      <c r="E28" s="466">
        <v>2995</v>
      </c>
      <c r="F28" s="466">
        <v>17075</v>
      </c>
      <c r="G28" s="466">
        <v>14921</v>
      </c>
      <c r="H28" s="466">
        <v>2154</v>
      </c>
      <c r="I28" s="466">
        <v>5149</v>
      </c>
    </row>
    <row r="29" spans="1:9" s="112" customFormat="1" ht="12.2" customHeight="1">
      <c r="A29" s="467">
        <v>53</v>
      </c>
      <c r="B29" s="466">
        <v>212193</v>
      </c>
      <c r="C29" s="466">
        <v>3612</v>
      </c>
      <c r="D29" s="466">
        <v>777</v>
      </c>
      <c r="E29" s="466">
        <v>2835</v>
      </c>
      <c r="F29" s="466">
        <v>16948</v>
      </c>
      <c r="G29" s="466">
        <v>14669</v>
      </c>
      <c r="H29" s="466">
        <v>2279</v>
      </c>
      <c r="I29" s="466">
        <v>5114</v>
      </c>
    </row>
    <row r="30" spans="1:9" s="112" customFormat="1" ht="12.2" customHeight="1">
      <c r="A30" s="467">
        <v>54</v>
      </c>
      <c r="B30" s="466">
        <v>218127</v>
      </c>
      <c r="C30" s="466">
        <v>3354</v>
      </c>
      <c r="D30" s="466">
        <v>741</v>
      </c>
      <c r="E30" s="466">
        <v>2613</v>
      </c>
      <c r="F30" s="466">
        <v>17750</v>
      </c>
      <c r="G30" s="466">
        <v>14429</v>
      </c>
      <c r="H30" s="466">
        <v>3321</v>
      </c>
      <c r="I30" s="466">
        <v>5934</v>
      </c>
    </row>
    <row r="31" spans="1:9" s="112" customFormat="1" ht="12.2" customHeight="1">
      <c r="A31" s="467">
        <v>55</v>
      </c>
      <c r="B31" s="466">
        <v>223317</v>
      </c>
      <c r="C31" s="466">
        <v>3058</v>
      </c>
      <c r="D31" s="466">
        <v>732</v>
      </c>
      <c r="E31" s="466">
        <v>2326</v>
      </c>
      <c r="F31" s="466">
        <v>16351</v>
      </c>
      <c r="G31" s="466">
        <v>13487</v>
      </c>
      <c r="H31" s="466">
        <v>2864</v>
      </c>
      <c r="I31" s="466">
        <v>5190</v>
      </c>
    </row>
    <row r="32" spans="1:9" s="112" customFormat="1" ht="12.2" customHeight="1">
      <c r="A32" s="467">
        <v>56</v>
      </c>
      <c r="B32" s="466">
        <v>227689</v>
      </c>
      <c r="C32" s="466">
        <v>2982</v>
      </c>
      <c r="D32" s="466">
        <v>772</v>
      </c>
      <c r="E32" s="466">
        <v>2210</v>
      </c>
      <c r="F32" s="466">
        <v>15169</v>
      </c>
      <c r="G32" s="466">
        <v>13007</v>
      </c>
      <c r="H32" s="466">
        <v>2162</v>
      </c>
      <c r="I32" s="466">
        <v>4372</v>
      </c>
    </row>
    <row r="33" spans="1:9" s="112" customFormat="1" ht="12.2" customHeight="1">
      <c r="A33" s="467">
        <v>57</v>
      </c>
      <c r="B33" s="466">
        <v>234890</v>
      </c>
      <c r="C33" s="466">
        <v>2999</v>
      </c>
      <c r="D33" s="466">
        <v>795</v>
      </c>
      <c r="E33" s="466">
        <v>2204</v>
      </c>
      <c r="F33" s="466">
        <v>16926</v>
      </c>
      <c r="G33" s="466">
        <v>11929</v>
      </c>
      <c r="H33" s="466">
        <v>4997</v>
      </c>
      <c r="I33" s="466">
        <v>7201</v>
      </c>
    </row>
    <row r="34" spans="1:9" s="112" customFormat="1" ht="12.2" customHeight="1">
      <c r="A34" s="467">
        <v>58</v>
      </c>
      <c r="B34" s="466">
        <v>241893</v>
      </c>
      <c r="C34" s="466">
        <v>2904</v>
      </c>
      <c r="D34" s="466">
        <v>862</v>
      </c>
      <c r="E34" s="466">
        <v>2042</v>
      </c>
      <c r="F34" s="466">
        <v>16773</v>
      </c>
      <c r="G34" s="466">
        <v>11812</v>
      </c>
      <c r="H34" s="466">
        <v>4961</v>
      </c>
      <c r="I34" s="466">
        <v>7003</v>
      </c>
    </row>
    <row r="35" spans="1:9" s="112" customFormat="1" ht="12.2" customHeight="1">
      <c r="A35" s="467">
        <v>59</v>
      </c>
      <c r="B35" s="466">
        <v>247808</v>
      </c>
      <c r="C35" s="466">
        <v>2927</v>
      </c>
      <c r="D35" s="466">
        <v>943</v>
      </c>
      <c r="E35" s="466">
        <v>1984</v>
      </c>
      <c r="F35" s="466">
        <v>15793</v>
      </c>
      <c r="G35" s="466">
        <v>11862</v>
      </c>
      <c r="H35" s="466">
        <v>3931</v>
      </c>
      <c r="I35" s="466">
        <v>5915</v>
      </c>
    </row>
    <row r="36" spans="1:9" s="112" customFormat="1" ht="12.2" customHeight="1">
      <c r="A36" s="467">
        <v>60</v>
      </c>
      <c r="B36" s="466">
        <v>254168</v>
      </c>
      <c r="C36" s="466">
        <v>2767</v>
      </c>
      <c r="D36" s="466">
        <v>904</v>
      </c>
      <c r="E36" s="466">
        <v>1863</v>
      </c>
      <c r="F36" s="466">
        <v>16706</v>
      </c>
      <c r="G36" s="466">
        <v>12209</v>
      </c>
      <c r="H36" s="466">
        <v>4497</v>
      </c>
      <c r="I36" s="466">
        <v>6360</v>
      </c>
    </row>
    <row r="37" spans="1:9" s="112" customFormat="1" ht="12.2" customHeight="1">
      <c r="A37" s="467">
        <v>61</v>
      </c>
      <c r="B37" s="466">
        <v>261497</v>
      </c>
      <c r="C37" s="466">
        <v>2753</v>
      </c>
      <c r="D37" s="466">
        <v>936</v>
      </c>
      <c r="E37" s="466">
        <v>1817</v>
      </c>
      <c r="F37" s="466">
        <v>17662</v>
      </c>
      <c r="G37" s="466">
        <v>12150</v>
      </c>
      <c r="H37" s="466">
        <v>5512</v>
      </c>
      <c r="I37" s="466">
        <v>7329</v>
      </c>
    </row>
    <row r="38" spans="1:9" s="112" customFormat="1" ht="12.2" customHeight="1">
      <c r="A38" s="467">
        <v>62</v>
      </c>
      <c r="B38" s="466">
        <v>270970</v>
      </c>
      <c r="C38" s="466">
        <v>2859</v>
      </c>
      <c r="D38" s="466">
        <v>1005</v>
      </c>
      <c r="E38" s="466">
        <v>1854</v>
      </c>
      <c r="F38" s="466">
        <v>19829</v>
      </c>
      <c r="G38" s="466">
        <v>13183</v>
      </c>
      <c r="H38" s="466">
        <v>6646</v>
      </c>
      <c r="I38" s="466">
        <v>8500</v>
      </c>
    </row>
    <row r="39" spans="1:9" s="112" customFormat="1" ht="12.2" customHeight="1">
      <c r="A39" s="467">
        <v>63</v>
      </c>
      <c r="B39" s="466">
        <v>276734</v>
      </c>
      <c r="C39" s="466">
        <v>2865</v>
      </c>
      <c r="D39" s="466">
        <v>1086</v>
      </c>
      <c r="E39" s="466">
        <v>1779</v>
      </c>
      <c r="F39" s="466">
        <v>18071</v>
      </c>
      <c r="G39" s="466">
        <v>14086</v>
      </c>
      <c r="H39" s="466">
        <v>3985</v>
      </c>
      <c r="I39" s="466">
        <v>5764</v>
      </c>
    </row>
    <row r="40" spans="1:9" s="112" customFormat="1" ht="12.2" customHeight="1">
      <c r="A40" s="467" t="s">
        <v>412</v>
      </c>
      <c r="B40" s="466">
        <v>281523</v>
      </c>
      <c r="C40" s="466">
        <v>2893</v>
      </c>
      <c r="D40" s="466">
        <v>1094</v>
      </c>
      <c r="E40" s="466">
        <v>1799</v>
      </c>
      <c r="F40" s="466">
        <v>18438</v>
      </c>
      <c r="G40" s="466">
        <v>15448</v>
      </c>
      <c r="H40" s="466">
        <v>2990</v>
      </c>
      <c r="I40" s="466">
        <v>4789</v>
      </c>
    </row>
    <row r="41" spans="1:9" s="112" customFormat="1" ht="12.2" customHeight="1">
      <c r="A41" s="467">
        <v>2</v>
      </c>
      <c r="B41" s="466">
        <v>284824</v>
      </c>
      <c r="C41" s="466">
        <v>2817</v>
      </c>
      <c r="D41" s="466">
        <v>1169</v>
      </c>
      <c r="E41" s="466">
        <v>1648</v>
      </c>
      <c r="F41" s="466">
        <v>17990</v>
      </c>
      <c r="G41" s="466">
        <v>16337</v>
      </c>
      <c r="H41" s="466">
        <v>1653</v>
      </c>
      <c r="I41" s="466">
        <v>3301</v>
      </c>
    </row>
    <row r="42" spans="1:9" s="112" customFormat="1" ht="12.2" customHeight="1">
      <c r="A42" s="467">
        <v>3</v>
      </c>
      <c r="B42" s="466">
        <v>287922</v>
      </c>
      <c r="C42" s="466">
        <v>2888</v>
      </c>
      <c r="D42" s="466">
        <v>1206</v>
      </c>
      <c r="E42" s="466">
        <v>1682</v>
      </c>
      <c r="F42" s="466">
        <v>17242</v>
      </c>
      <c r="G42" s="466">
        <v>15826</v>
      </c>
      <c r="H42" s="466">
        <v>1416</v>
      </c>
      <c r="I42" s="466">
        <v>3098</v>
      </c>
    </row>
    <row r="43" spans="1:9" s="112" customFormat="1" ht="12.2" customHeight="1">
      <c r="A43" s="467">
        <v>4</v>
      </c>
      <c r="B43" s="466">
        <v>291194</v>
      </c>
      <c r="C43" s="466">
        <v>2883</v>
      </c>
      <c r="D43" s="466">
        <v>1314</v>
      </c>
      <c r="E43" s="466">
        <v>1569</v>
      </c>
      <c r="F43" s="466">
        <v>18049</v>
      </c>
      <c r="G43" s="466">
        <v>16346</v>
      </c>
      <c r="H43" s="466">
        <v>1703</v>
      </c>
      <c r="I43" s="466">
        <v>3272</v>
      </c>
    </row>
    <row r="44" spans="1:9" s="112" customFormat="1" ht="12.2" customHeight="1">
      <c r="A44" s="467">
        <v>5</v>
      </c>
      <c r="B44" s="466">
        <v>294346</v>
      </c>
      <c r="C44" s="466">
        <v>2942</v>
      </c>
      <c r="D44" s="466">
        <v>1377</v>
      </c>
      <c r="E44" s="466">
        <v>1565</v>
      </c>
      <c r="F44" s="466">
        <v>18832</v>
      </c>
      <c r="G44" s="466">
        <v>17245</v>
      </c>
      <c r="H44" s="466">
        <v>1587</v>
      </c>
      <c r="I44" s="466">
        <v>3152</v>
      </c>
    </row>
    <row r="45" spans="1:9" s="112" customFormat="1" ht="12.2" customHeight="1">
      <c r="A45" s="467">
        <v>6</v>
      </c>
      <c r="B45" s="466">
        <v>296601</v>
      </c>
      <c r="C45" s="466">
        <v>3178</v>
      </c>
      <c r="D45" s="466">
        <v>1344</v>
      </c>
      <c r="E45" s="466">
        <v>1834</v>
      </c>
      <c r="F45" s="466">
        <v>17799</v>
      </c>
      <c r="G45" s="466">
        <v>17378</v>
      </c>
      <c r="H45" s="466">
        <v>421</v>
      </c>
      <c r="I45" s="466">
        <v>2255</v>
      </c>
    </row>
    <row r="46" spans="1:9" s="112" customFormat="1" ht="12.2" customHeight="1">
      <c r="A46" s="467">
        <v>7</v>
      </c>
      <c r="B46" s="466">
        <v>298495</v>
      </c>
      <c r="C46" s="466">
        <v>3043</v>
      </c>
      <c r="D46" s="466">
        <v>1408</v>
      </c>
      <c r="E46" s="466">
        <v>1635</v>
      </c>
      <c r="F46" s="466">
        <v>17834</v>
      </c>
      <c r="G46" s="466">
        <v>17575</v>
      </c>
      <c r="H46" s="466">
        <v>259</v>
      </c>
      <c r="I46" s="466">
        <v>1894</v>
      </c>
    </row>
    <row r="47" spans="1:9" s="112" customFormat="1" ht="12.2" customHeight="1">
      <c r="A47" s="467">
        <v>8</v>
      </c>
      <c r="B47" s="466">
        <v>300025</v>
      </c>
      <c r="C47" s="466">
        <v>3212</v>
      </c>
      <c r="D47" s="466">
        <v>1387</v>
      </c>
      <c r="E47" s="466">
        <v>1825</v>
      </c>
      <c r="F47" s="466">
        <v>17189</v>
      </c>
      <c r="G47" s="466">
        <v>17484</v>
      </c>
      <c r="H47" s="466">
        <v>-295</v>
      </c>
      <c r="I47" s="466">
        <v>1530</v>
      </c>
    </row>
    <row r="48" spans="1:9" s="112" customFormat="1" ht="12.2" customHeight="1">
      <c r="A48" s="52">
        <v>9</v>
      </c>
      <c r="B48" s="468">
        <v>302125</v>
      </c>
      <c r="C48" s="469">
        <v>3057</v>
      </c>
      <c r="D48" s="469">
        <v>1387</v>
      </c>
      <c r="E48" s="469">
        <v>1670</v>
      </c>
      <c r="F48" s="469">
        <v>16720</v>
      </c>
      <c r="G48" s="469">
        <v>16290</v>
      </c>
      <c r="H48" s="469">
        <v>430</v>
      </c>
      <c r="I48" s="469">
        <v>2100</v>
      </c>
    </row>
    <row r="49" spans="1:9" s="112" customFormat="1" ht="12.2" customHeight="1">
      <c r="A49" s="52">
        <v>10</v>
      </c>
      <c r="B49" s="468">
        <v>305102</v>
      </c>
      <c r="C49" s="469">
        <v>3174</v>
      </c>
      <c r="D49" s="469">
        <v>1456</v>
      </c>
      <c r="E49" s="469">
        <v>1718</v>
      </c>
      <c r="F49" s="469">
        <v>16848</v>
      </c>
      <c r="G49" s="469">
        <v>15589</v>
      </c>
      <c r="H49" s="469">
        <v>1259</v>
      </c>
      <c r="I49" s="469">
        <v>2977</v>
      </c>
    </row>
    <row r="50" spans="1:9" s="112" customFormat="1" ht="12.2" customHeight="1">
      <c r="A50" s="52">
        <v>11</v>
      </c>
      <c r="B50" s="468">
        <v>308077</v>
      </c>
      <c r="C50" s="469">
        <v>3138</v>
      </c>
      <c r="D50" s="469">
        <v>1628</v>
      </c>
      <c r="E50" s="469">
        <v>1510</v>
      </c>
      <c r="F50" s="469">
        <v>17217</v>
      </c>
      <c r="G50" s="469">
        <v>15752</v>
      </c>
      <c r="H50" s="469">
        <v>1465</v>
      </c>
      <c r="I50" s="469">
        <v>2975</v>
      </c>
    </row>
    <row r="51" spans="1:9" s="112" customFormat="1" ht="12.2" customHeight="1">
      <c r="A51" s="52">
        <v>12</v>
      </c>
      <c r="B51" s="468">
        <v>310048</v>
      </c>
      <c r="C51" s="469">
        <v>3050</v>
      </c>
      <c r="D51" s="469">
        <v>1612</v>
      </c>
      <c r="E51" s="469">
        <v>1438</v>
      </c>
      <c r="F51" s="469">
        <v>16453</v>
      </c>
      <c r="G51" s="469">
        <v>15920</v>
      </c>
      <c r="H51" s="469">
        <v>533</v>
      </c>
      <c r="I51" s="469">
        <v>1971</v>
      </c>
    </row>
    <row r="52" spans="1:9" s="112" customFormat="1" ht="12.2" customHeight="1">
      <c r="A52" s="467">
        <v>13</v>
      </c>
      <c r="B52" s="469">
        <v>311888</v>
      </c>
      <c r="C52" s="469">
        <v>3098</v>
      </c>
      <c r="D52" s="469">
        <v>1617</v>
      </c>
      <c r="E52" s="469">
        <v>1481</v>
      </c>
      <c r="F52" s="469">
        <v>16025</v>
      </c>
      <c r="G52" s="469">
        <v>15666</v>
      </c>
      <c r="H52" s="469">
        <v>359</v>
      </c>
      <c r="I52" s="469">
        <v>1840</v>
      </c>
    </row>
    <row r="53" spans="1:9" s="112" customFormat="1" ht="12.2" customHeight="1">
      <c r="A53" s="470" t="s">
        <v>726</v>
      </c>
      <c r="B53" s="469">
        <v>314439</v>
      </c>
      <c r="C53" s="469">
        <v>3037</v>
      </c>
      <c r="D53" s="469">
        <v>1680</v>
      </c>
      <c r="E53" s="469">
        <v>1357</v>
      </c>
      <c r="F53" s="469">
        <v>16144</v>
      </c>
      <c r="G53" s="469">
        <v>14950</v>
      </c>
      <c r="H53" s="469">
        <v>1194</v>
      </c>
      <c r="I53" s="469">
        <v>2551</v>
      </c>
    </row>
    <row r="54" spans="1:9" s="112" customFormat="1" ht="12.2" customHeight="1">
      <c r="A54" s="470" t="s">
        <v>426</v>
      </c>
      <c r="B54" s="469">
        <v>316200</v>
      </c>
      <c r="C54" s="469">
        <v>3077</v>
      </c>
      <c r="D54" s="469">
        <v>1727</v>
      </c>
      <c r="E54" s="469">
        <v>1350</v>
      </c>
      <c r="F54" s="469">
        <v>15670</v>
      </c>
      <c r="G54" s="469">
        <v>15259</v>
      </c>
      <c r="H54" s="469">
        <v>411</v>
      </c>
      <c r="I54" s="469">
        <v>1761</v>
      </c>
    </row>
    <row r="55" spans="1:9" s="112" customFormat="1" ht="12.2" customHeight="1">
      <c r="A55" s="470" t="s">
        <v>427</v>
      </c>
      <c r="B55" s="469">
        <v>317731</v>
      </c>
      <c r="C55" s="469">
        <v>3039</v>
      </c>
      <c r="D55" s="469">
        <v>1860</v>
      </c>
      <c r="E55" s="469">
        <v>1179</v>
      </c>
      <c r="F55" s="469">
        <v>14991</v>
      </c>
      <c r="G55" s="469">
        <v>14639</v>
      </c>
      <c r="H55" s="469">
        <v>352</v>
      </c>
      <c r="I55" s="469">
        <v>1531</v>
      </c>
    </row>
    <row r="56" spans="1:9" s="112" customFormat="1" ht="12.2" customHeight="1">
      <c r="A56" s="470" t="s">
        <v>428</v>
      </c>
      <c r="B56" s="469">
        <v>317358</v>
      </c>
      <c r="C56" s="469">
        <v>2751</v>
      </c>
      <c r="D56" s="469">
        <v>1932</v>
      </c>
      <c r="E56" s="469">
        <v>819</v>
      </c>
      <c r="F56" s="469">
        <v>13882</v>
      </c>
      <c r="G56" s="469">
        <v>15074</v>
      </c>
      <c r="H56" s="469">
        <v>-1192</v>
      </c>
      <c r="I56" s="469">
        <v>-373</v>
      </c>
    </row>
    <row r="57" spans="1:9" s="112" customFormat="1" ht="12.2" customHeight="1">
      <c r="A57" s="470" t="s">
        <v>429</v>
      </c>
      <c r="B57" s="469">
        <v>318929</v>
      </c>
      <c r="C57" s="469">
        <v>2830</v>
      </c>
      <c r="D57" s="469">
        <v>1922</v>
      </c>
      <c r="E57" s="469">
        <v>908</v>
      </c>
      <c r="F57" s="469">
        <v>15377</v>
      </c>
      <c r="G57" s="469">
        <v>14714</v>
      </c>
      <c r="H57" s="469">
        <v>663</v>
      </c>
      <c r="I57" s="469">
        <v>1571</v>
      </c>
    </row>
    <row r="58" spans="1:9" s="112" customFormat="1" ht="12.2" customHeight="1">
      <c r="A58" s="470" t="s">
        <v>430</v>
      </c>
      <c r="B58" s="471">
        <v>320332</v>
      </c>
      <c r="C58" s="471">
        <v>2914</v>
      </c>
      <c r="D58" s="471">
        <v>2087</v>
      </c>
      <c r="E58" s="471">
        <v>827</v>
      </c>
      <c r="F58" s="471">
        <v>14444</v>
      </c>
      <c r="G58" s="471">
        <v>13868</v>
      </c>
      <c r="H58" s="471">
        <v>576</v>
      </c>
      <c r="I58" s="471">
        <v>1403</v>
      </c>
    </row>
    <row r="59" spans="1:9" s="112" customFormat="1" ht="12.2" customHeight="1">
      <c r="A59" s="470" t="s">
        <v>431</v>
      </c>
      <c r="B59" s="471">
        <v>322720</v>
      </c>
      <c r="C59" s="471">
        <v>2780</v>
      </c>
      <c r="D59" s="471">
        <v>2008</v>
      </c>
      <c r="E59" s="471">
        <v>772</v>
      </c>
      <c r="F59" s="471">
        <v>14575</v>
      </c>
      <c r="G59" s="471">
        <v>12959</v>
      </c>
      <c r="H59" s="471">
        <v>1616</v>
      </c>
      <c r="I59" s="471">
        <v>2388</v>
      </c>
    </row>
    <row r="60" spans="1:9" s="112" customFormat="1" ht="12.2" customHeight="1">
      <c r="A60" s="470" t="s">
        <v>727</v>
      </c>
      <c r="B60" s="471">
        <v>325862</v>
      </c>
      <c r="C60" s="471">
        <v>2825</v>
      </c>
      <c r="D60" s="471">
        <v>2114</v>
      </c>
      <c r="E60" s="471">
        <v>711</v>
      </c>
      <c r="F60" s="471">
        <v>14948</v>
      </c>
      <c r="G60" s="471">
        <v>12517</v>
      </c>
      <c r="H60" s="471">
        <v>2431</v>
      </c>
      <c r="I60" s="471">
        <v>3142</v>
      </c>
    </row>
    <row r="61" spans="1:9" s="112" customFormat="1" ht="12.2" customHeight="1">
      <c r="A61" s="470" t="s">
        <v>728</v>
      </c>
      <c r="B61" s="471">
        <v>328182</v>
      </c>
      <c r="C61" s="471">
        <v>2813</v>
      </c>
      <c r="D61" s="471">
        <v>2273</v>
      </c>
      <c r="E61" s="471">
        <v>540</v>
      </c>
      <c r="F61" s="471">
        <v>14550</v>
      </c>
      <c r="G61" s="471">
        <v>12770</v>
      </c>
      <c r="H61" s="471">
        <v>1780</v>
      </c>
      <c r="I61" s="471">
        <v>2320</v>
      </c>
    </row>
    <row r="62" spans="1:9" s="354" customFormat="1" ht="12.2" customHeight="1">
      <c r="A62" s="472">
        <v>23</v>
      </c>
      <c r="B62" s="471">
        <v>329229</v>
      </c>
      <c r="C62" s="471">
        <v>2746</v>
      </c>
      <c r="D62" s="471">
        <v>2386</v>
      </c>
      <c r="E62" s="471">
        <v>360</v>
      </c>
      <c r="F62" s="471">
        <v>13391</v>
      </c>
      <c r="G62" s="471">
        <v>12704</v>
      </c>
      <c r="H62" s="471">
        <v>687</v>
      </c>
      <c r="I62" s="471">
        <v>1047</v>
      </c>
    </row>
    <row r="63" spans="1:9" s="112" customFormat="1" ht="12.75" customHeight="1">
      <c r="A63" s="582" t="s">
        <v>729</v>
      </c>
      <c r="B63" s="583"/>
      <c r="C63" s="583"/>
      <c r="D63" s="583"/>
      <c r="E63" s="583"/>
      <c r="F63" s="583"/>
      <c r="G63" s="583"/>
      <c r="H63" s="583"/>
      <c r="I63" s="583"/>
    </row>
    <row r="64" spans="1:9" s="112" customFormat="1" ht="12.75" customHeight="1">
      <c r="I64" s="473" t="s">
        <v>498</v>
      </c>
    </row>
    <row r="65" ht="12.75" customHeight="1"/>
  </sheetData>
  <mergeCells count="2">
    <mergeCell ref="I5:I6"/>
    <mergeCell ref="A63:I63"/>
  </mergeCells>
  <phoneticPr fontId="1"/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copies="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zoomScale="110" workbookViewId="0"/>
  </sheetViews>
  <sheetFormatPr defaultColWidth="14.5" defaultRowHeight="12"/>
  <cols>
    <col min="1" max="1" width="13.875" style="112" customWidth="1"/>
    <col min="2" max="256" width="14.5" style="112"/>
    <col min="257" max="257" width="13.875" style="112" customWidth="1"/>
    <col min="258" max="512" width="14.5" style="112"/>
    <col min="513" max="513" width="13.875" style="112" customWidth="1"/>
    <col min="514" max="768" width="14.5" style="112"/>
    <col min="769" max="769" width="13.875" style="112" customWidth="1"/>
    <col min="770" max="1024" width="14.5" style="112"/>
    <col min="1025" max="1025" width="13.875" style="112" customWidth="1"/>
    <col min="1026" max="1280" width="14.5" style="112"/>
    <col min="1281" max="1281" width="13.875" style="112" customWidth="1"/>
    <col min="1282" max="1536" width="14.5" style="112"/>
    <col min="1537" max="1537" width="13.875" style="112" customWidth="1"/>
    <col min="1538" max="1792" width="14.5" style="112"/>
    <col min="1793" max="1793" width="13.875" style="112" customWidth="1"/>
    <col min="1794" max="2048" width="14.5" style="112"/>
    <col min="2049" max="2049" width="13.875" style="112" customWidth="1"/>
    <col min="2050" max="2304" width="14.5" style="112"/>
    <col min="2305" max="2305" width="13.875" style="112" customWidth="1"/>
    <col min="2306" max="2560" width="14.5" style="112"/>
    <col min="2561" max="2561" width="13.875" style="112" customWidth="1"/>
    <col min="2562" max="2816" width="14.5" style="112"/>
    <col min="2817" max="2817" width="13.875" style="112" customWidth="1"/>
    <col min="2818" max="3072" width="14.5" style="112"/>
    <col min="3073" max="3073" width="13.875" style="112" customWidth="1"/>
    <col min="3074" max="3328" width="14.5" style="112"/>
    <col min="3329" max="3329" width="13.875" style="112" customWidth="1"/>
    <col min="3330" max="3584" width="14.5" style="112"/>
    <col min="3585" max="3585" width="13.875" style="112" customWidth="1"/>
    <col min="3586" max="3840" width="14.5" style="112"/>
    <col min="3841" max="3841" width="13.875" style="112" customWidth="1"/>
    <col min="3842" max="4096" width="14.5" style="112"/>
    <col min="4097" max="4097" width="13.875" style="112" customWidth="1"/>
    <col min="4098" max="4352" width="14.5" style="112"/>
    <col min="4353" max="4353" width="13.875" style="112" customWidth="1"/>
    <col min="4354" max="4608" width="14.5" style="112"/>
    <col min="4609" max="4609" width="13.875" style="112" customWidth="1"/>
    <col min="4610" max="4864" width="14.5" style="112"/>
    <col min="4865" max="4865" width="13.875" style="112" customWidth="1"/>
    <col min="4866" max="5120" width="14.5" style="112"/>
    <col min="5121" max="5121" width="13.875" style="112" customWidth="1"/>
    <col min="5122" max="5376" width="14.5" style="112"/>
    <col min="5377" max="5377" width="13.875" style="112" customWidth="1"/>
    <col min="5378" max="5632" width="14.5" style="112"/>
    <col min="5633" max="5633" width="13.875" style="112" customWidth="1"/>
    <col min="5634" max="5888" width="14.5" style="112"/>
    <col min="5889" max="5889" width="13.875" style="112" customWidth="1"/>
    <col min="5890" max="6144" width="14.5" style="112"/>
    <col min="6145" max="6145" width="13.875" style="112" customWidth="1"/>
    <col min="6146" max="6400" width="14.5" style="112"/>
    <col min="6401" max="6401" width="13.875" style="112" customWidth="1"/>
    <col min="6402" max="6656" width="14.5" style="112"/>
    <col min="6657" max="6657" width="13.875" style="112" customWidth="1"/>
    <col min="6658" max="6912" width="14.5" style="112"/>
    <col min="6913" max="6913" width="13.875" style="112" customWidth="1"/>
    <col min="6914" max="7168" width="14.5" style="112"/>
    <col min="7169" max="7169" width="13.875" style="112" customWidth="1"/>
    <col min="7170" max="7424" width="14.5" style="112"/>
    <col min="7425" max="7425" width="13.875" style="112" customWidth="1"/>
    <col min="7426" max="7680" width="14.5" style="112"/>
    <col min="7681" max="7681" width="13.875" style="112" customWidth="1"/>
    <col min="7682" max="7936" width="14.5" style="112"/>
    <col min="7937" max="7937" width="13.875" style="112" customWidth="1"/>
    <col min="7938" max="8192" width="14.5" style="112"/>
    <col min="8193" max="8193" width="13.875" style="112" customWidth="1"/>
    <col min="8194" max="8448" width="14.5" style="112"/>
    <col min="8449" max="8449" width="13.875" style="112" customWidth="1"/>
    <col min="8450" max="8704" width="14.5" style="112"/>
    <col min="8705" max="8705" width="13.875" style="112" customWidth="1"/>
    <col min="8706" max="8960" width="14.5" style="112"/>
    <col min="8961" max="8961" width="13.875" style="112" customWidth="1"/>
    <col min="8962" max="9216" width="14.5" style="112"/>
    <col min="9217" max="9217" width="13.875" style="112" customWidth="1"/>
    <col min="9218" max="9472" width="14.5" style="112"/>
    <col min="9473" max="9473" width="13.875" style="112" customWidth="1"/>
    <col min="9474" max="9728" width="14.5" style="112"/>
    <col min="9729" max="9729" width="13.875" style="112" customWidth="1"/>
    <col min="9730" max="9984" width="14.5" style="112"/>
    <col min="9985" max="9985" width="13.875" style="112" customWidth="1"/>
    <col min="9986" max="10240" width="14.5" style="112"/>
    <col min="10241" max="10241" width="13.875" style="112" customWidth="1"/>
    <col min="10242" max="10496" width="14.5" style="112"/>
    <col min="10497" max="10497" width="13.875" style="112" customWidth="1"/>
    <col min="10498" max="10752" width="14.5" style="112"/>
    <col min="10753" max="10753" width="13.875" style="112" customWidth="1"/>
    <col min="10754" max="11008" width="14.5" style="112"/>
    <col min="11009" max="11009" width="13.875" style="112" customWidth="1"/>
    <col min="11010" max="11264" width="14.5" style="112"/>
    <col min="11265" max="11265" width="13.875" style="112" customWidth="1"/>
    <col min="11266" max="11520" width="14.5" style="112"/>
    <col min="11521" max="11521" width="13.875" style="112" customWidth="1"/>
    <col min="11522" max="11776" width="14.5" style="112"/>
    <col min="11777" max="11777" width="13.875" style="112" customWidth="1"/>
    <col min="11778" max="12032" width="14.5" style="112"/>
    <col min="12033" max="12033" width="13.875" style="112" customWidth="1"/>
    <col min="12034" max="12288" width="14.5" style="112"/>
    <col min="12289" max="12289" width="13.875" style="112" customWidth="1"/>
    <col min="12290" max="12544" width="14.5" style="112"/>
    <col min="12545" max="12545" width="13.875" style="112" customWidth="1"/>
    <col min="12546" max="12800" width="14.5" style="112"/>
    <col min="12801" max="12801" width="13.875" style="112" customWidth="1"/>
    <col min="12802" max="13056" width="14.5" style="112"/>
    <col min="13057" max="13057" width="13.875" style="112" customWidth="1"/>
    <col min="13058" max="13312" width="14.5" style="112"/>
    <col min="13313" max="13313" width="13.875" style="112" customWidth="1"/>
    <col min="13314" max="13568" width="14.5" style="112"/>
    <col min="13569" max="13569" width="13.875" style="112" customWidth="1"/>
    <col min="13570" max="13824" width="14.5" style="112"/>
    <col min="13825" max="13825" width="13.875" style="112" customWidth="1"/>
    <col min="13826" max="14080" width="14.5" style="112"/>
    <col min="14081" max="14081" width="13.875" style="112" customWidth="1"/>
    <col min="14082" max="14336" width="14.5" style="112"/>
    <col min="14337" max="14337" width="13.875" style="112" customWidth="1"/>
    <col min="14338" max="14592" width="14.5" style="112"/>
    <col min="14593" max="14593" width="13.875" style="112" customWidth="1"/>
    <col min="14594" max="14848" width="14.5" style="112"/>
    <col min="14849" max="14849" width="13.875" style="112" customWidth="1"/>
    <col min="14850" max="15104" width="14.5" style="112"/>
    <col min="15105" max="15105" width="13.875" style="112" customWidth="1"/>
    <col min="15106" max="15360" width="14.5" style="112"/>
    <col min="15361" max="15361" width="13.875" style="112" customWidth="1"/>
    <col min="15362" max="15616" width="14.5" style="112"/>
    <col min="15617" max="15617" width="13.875" style="112" customWidth="1"/>
    <col min="15618" max="15872" width="14.5" style="112"/>
    <col min="15873" max="15873" width="13.875" style="112" customWidth="1"/>
    <col min="15874" max="16128" width="14.5" style="112"/>
    <col min="16129" max="16129" width="13.875" style="112" customWidth="1"/>
    <col min="16130" max="16384" width="14.5" style="112"/>
  </cols>
  <sheetData>
    <row r="1" spans="1:6" ht="13.5">
      <c r="A1" s="458" t="s">
        <v>1</v>
      </c>
    </row>
    <row r="3" spans="1:6" ht="13.15" customHeight="1">
      <c r="A3" s="474" t="s">
        <v>730</v>
      </c>
    </row>
    <row r="4" spans="1:6" ht="13.5" customHeight="1">
      <c r="A4" s="107"/>
      <c r="C4" s="475"/>
      <c r="D4" s="475"/>
      <c r="E4" s="475"/>
      <c r="F4" s="475" t="s">
        <v>731</v>
      </c>
    </row>
    <row r="5" spans="1:6" ht="13.5" customHeight="1">
      <c r="A5" s="118" t="s">
        <v>732</v>
      </c>
      <c r="B5" s="116" t="s">
        <v>733</v>
      </c>
      <c r="C5" s="116" t="s">
        <v>458</v>
      </c>
      <c r="D5" s="116" t="s">
        <v>459</v>
      </c>
      <c r="E5" s="116" t="s">
        <v>460</v>
      </c>
      <c r="F5" s="476" t="s">
        <v>4</v>
      </c>
    </row>
    <row r="6" spans="1:6" ht="13.5" customHeight="1">
      <c r="A6" s="477" t="s">
        <v>461</v>
      </c>
      <c r="B6" s="132">
        <v>13449</v>
      </c>
      <c r="C6" s="132">
        <v>12619</v>
      </c>
      <c r="D6" s="132">
        <v>12668</v>
      </c>
      <c r="E6" s="132">
        <v>13149</v>
      </c>
      <c r="F6" s="478">
        <f>SUM(F8:F54)</f>
        <v>13014</v>
      </c>
    </row>
    <row r="7" spans="1:6" ht="13.5" customHeight="1">
      <c r="A7" s="479"/>
      <c r="B7" s="73"/>
      <c r="C7" s="73"/>
      <c r="D7" s="73"/>
      <c r="E7" s="73"/>
      <c r="F7" s="480"/>
    </row>
    <row r="8" spans="1:6" ht="13.5" customHeight="1">
      <c r="A8" s="481" t="s">
        <v>734</v>
      </c>
      <c r="B8" s="73">
        <v>240</v>
      </c>
      <c r="C8" s="73">
        <v>254</v>
      </c>
      <c r="D8" s="482">
        <v>253</v>
      </c>
      <c r="E8" s="482">
        <v>230</v>
      </c>
      <c r="F8" s="483">
        <v>203</v>
      </c>
    </row>
    <row r="9" spans="1:6" ht="13.5" customHeight="1">
      <c r="A9" s="481" t="s">
        <v>735</v>
      </c>
      <c r="B9" s="73">
        <v>100</v>
      </c>
      <c r="C9" s="73">
        <v>98</v>
      </c>
      <c r="D9" s="482">
        <v>82</v>
      </c>
      <c r="E9" s="482">
        <v>104</v>
      </c>
      <c r="F9" s="483">
        <v>70</v>
      </c>
    </row>
    <row r="10" spans="1:6" ht="13.5" customHeight="1">
      <c r="A10" s="481" t="s">
        <v>736</v>
      </c>
      <c r="B10" s="73">
        <v>67</v>
      </c>
      <c r="C10" s="73">
        <v>73</v>
      </c>
      <c r="D10" s="482">
        <v>60</v>
      </c>
      <c r="E10" s="482">
        <v>88</v>
      </c>
      <c r="F10" s="483">
        <v>68</v>
      </c>
    </row>
    <row r="11" spans="1:6" ht="13.5" customHeight="1">
      <c r="A11" s="481" t="s">
        <v>737</v>
      </c>
      <c r="B11" s="73">
        <v>158</v>
      </c>
      <c r="C11" s="73">
        <v>160</v>
      </c>
      <c r="D11" s="482">
        <v>148</v>
      </c>
      <c r="E11" s="482">
        <v>174</v>
      </c>
      <c r="F11" s="483">
        <v>134</v>
      </c>
    </row>
    <row r="12" spans="1:6" ht="13.5" customHeight="1">
      <c r="A12" s="481" t="s">
        <v>738</v>
      </c>
      <c r="B12" s="73">
        <v>53</v>
      </c>
      <c r="C12" s="73">
        <v>45</v>
      </c>
      <c r="D12" s="482">
        <v>69</v>
      </c>
      <c r="E12" s="482">
        <v>61</v>
      </c>
      <c r="F12" s="483">
        <v>38</v>
      </c>
    </row>
    <row r="13" spans="1:6" ht="13.5" customHeight="1">
      <c r="A13" s="481" t="s">
        <v>739</v>
      </c>
      <c r="B13" s="73">
        <v>50</v>
      </c>
      <c r="C13" s="73">
        <v>48</v>
      </c>
      <c r="D13" s="482">
        <v>50</v>
      </c>
      <c r="E13" s="482">
        <v>68</v>
      </c>
      <c r="F13" s="483">
        <v>48</v>
      </c>
    </row>
    <row r="14" spans="1:6" ht="13.5" customHeight="1">
      <c r="A14" s="481" t="s">
        <v>740</v>
      </c>
      <c r="B14" s="73">
        <v>164</v>
      </c>
      <c r="C14" s="73">
        <v>126</v>
      </c>
      <c r="D14" s="482">
        <v>127</v>
      </c>
      <c r="E14" s="482">
        <v>152</v>
      </c>
      <c r="F14" s="483">
        <v>93</v>
      </c>
    </row>
    <row r="15" spans="1:6" ht="13.5" customHeight="1">
      <c r="A15" s="481" t="s">
        <v>741</v>
      </c>
      <c r="B15" s="73">
        <v>280</v>
      </c>
      <c r="C15" s="73">
        <v>275</v>
      </c>
      <c r="D15" s="482">
        <v>284</v>
      </c>
      <c r="E15" s="482">
        <v>270</v>
      </c>
      <c r="F15" s="483">
        <v>235</v>
      </c>
    </row>
    <row r="16" spans="1:6" ht="13.5" customHeight="1">
      <c r="A16" s="481" t="s">
        <v>742</v>
      </c>
      <c r="B16" s="73">
        <v>303</v>
      </c>
      <c r="C16" s="73">
        <v>235</v>
      </c>
      <c r="D16" s="482">
        <v>241</v>
      </c>
      <c r="E16" s="482">
        <v>265</v>
      </c>
      <c r="F16" s="483">
        <v>243</v>
      </c>
    </row>
    <row r="17" spans="1:6" ht="13.5" customHeight="1">
      <c r="A17" s="481" t="s">
        <v>743</v>
      </c>
      <c r="B17" s="73">
        <v>170</v>
      </c>
      <c r="C17" s="73">
        <v>170</v>
      </c>
      <c r="D17" s="482">
        <v>175</v>
      </c>
      <c r="E17" s="482">
        <v>189</v>
      </c>
      <c r="F17" s="483">
        <v>159</v>
      </c>
    </row>
    <row r="18" spans="1:6" ht="13.5" customHeight="1">
      <c r="A18" s="484" t="s">
        <v>744</v>
      </c>
      <c r="B18" s="132">
        <v>6206</v>
      </c>
      <c r="C18" s="132">
        <v>5756</v>
      </c>
      <c r="D18" s="485">
        <v>5778</v>
      </c>
      <c r="E18" s="485">
        <v>5796</v>
      </c>
      <c r="F18" s="486">
        <v>5877</v>
      </c>
    </row>
    <row r="19" spans="1:6" ht="13.5" customHeight="1">
      <c r="A19" s="481" t="s">
        <v>745</v>
      </c>
      <c r="B19" s="73">
        <v>953</v>
      </c>
      <c r="C19" s="73">
        <v>888</v>
      </c>
      <c r="D19" s="482">
        <v>880</v>
      </c>
      <c r="E19" s="482">
        <v>908</v>
      </c>
      <c r="F19" s="483">
        <v>1065</v>
      </c>
    </row>
    <row r="20" spans="1:6" ht="13.5" customHeight="1">
      <c r="A20" s="481" t="s">
        <v>746</v>
      </c>
      <c r="B20" s="73">
        <v>2472</v>
      </c>
      <c r="C20" s="73">
        <v>2272</v>
      </c>
      <c r="D20" s="482">
        <v>2254</v>
      </c>
      <c r="E20" s="482">
        <v>2605</v>
      </c>
      <c r="F20" s="483">
        <v>2651</v>
      </c>
    </row>
    <row r="21" spans="1:6" ht="13.5" customHeight="1">
      <c r="A21" s="481" t="s">
        <v>747</v>
      </c>
      <c r="B21" s="73">
        <v>546</v>
      </c>
      <c r="C21" s="73">
        <v>611</v>
      </c>
      <c r="D21" s="482">
        <v>633</v>
      </c>
      <c r="E21" s="482">
        <v>582</v>
      </c>
      <c r="F21" s="483">
        <v>591</v>
      </c>
    </row>
    <row r="22" spans="1:6" ht="13.5" customHeight="1">
      <c r="A22" s="481" t="s">
        <v>748</v>
      </c>
      <c r="B22" s="73">
        <v>113</v>
      </c>
      <c r="C22" s="73">
        <v>125</v>
      </c>
      <c r="D22" s="482">
        <v>126</v>
      </c>
      <c r="E22" s="482">
        <v>129</v>
      </c>
      <c r="F22" s="483">
        <v>120</v>
      </c>
    </row>
    <row r="23" spans="1:6" ht="13.5" customHeight="1">
      <c r="A23" s="481" t="s">
        <v>749</v>
      </c>
      <c r="B23" s="73">
        <v>24</v>
      </c>
      <c r="C23" s="73">
        <v>17</v>
      </c>
      <c r="D23" s="482">
        <v>13</v>
      </c>
      <c r="E23" s="482">
        <v>25</v>
      </c>
      <c r="F23" s="483">
        <v>24</v>
      </c>
    </row>
    <row r="24" spans="1:6" ht="13.5" customHeight="1">
      <c r="A24" s="481" t="s">
        <v>750</v>
      </c>
      <c r="B24" s="73">
        <v>38</v>
      </c>
      <c r="C24" s="73">
        <v>23</v>
      </c>
      <c r="D24" s="482">
        <v>20</v>
      </c>
      <c r="E24" s="482">
        <v>31</v>
      </c>
      <c r="F24" s="483">
        <v>18</v>
      </c>
    </row>
    <row r="25" spans="1:6" ht="13.5" customHeight="1">
      <c r="A25" s="481" t="s">
        <v>751</v>
      </c>
      <c r="B25" s="73">
        <v>16</v>
      </c>
      <c r="C25" s="73">
        <v>6</v>
      </c>
      <c r="D25" s="482">
        <v>16</v>
      </c>
      <c r="E25" s="482">
        <v>15</v>
      </c>
      <c r="F25" s="483">
        <v>7</v>
      </c>
    </row>
    <row r="26" spans="1:6" ht="13.5" customHeight="1">
      <c r="A26" s="481" t="s">
        <v>752</v>
      </c>
      <c r="B26" s="73">
        <v>46</v>
      </c>
      <c r="C26" s="73">
        <v>29</v>
      </c>
      <c r="D26" s="482">
        <v>42</v>
      </c>
      <c r="E26" s="482">
        <v>34</v>
      </c>
      <c r="F26" s="483">
        <v>49</v>
      </c>
    </row>
    <row r="27" spans="1:6" ht="13.5" customHeight="1">
      <c r="A27" s="481" t="s">
        <v>753</v>
      </c>
      <c r="B27" s="73">
        <v>107</v>
      </c>
      <c r="C27" s="73">
        <v>103</v>
      </c>
      <c r="D27" s="482">
        <v>97</v>
      </c>
      <c r="E27" s="482">
        <v>97</v>
      </c>
      <c r="F27" s="483">
        <v>95</v>
      </c>
    </row>
    <row r="28" spans="1:6" ht="13.5" customHeight="1">
      <c r="A28" s="481" t="s">
        <v>754</v>
      </c>
      <c r="B28" s="73">
        <v>26</v>
      </c>
      <c r="C28" s="73">
        <v>24</v>
      </c>
      <c r="D28" s="482">
        <v>11</v>
      </c>
      <c r="E28" s="482">
        <v>39</v>
      </c>
      <c r="F28" s="483">
        <v>20</v>
      </c>
    </row>
    <row r="29" spans="1:6" ht="13.5" customHeight="1">
      <c r="A29" s="481" t="s">
        <v>755</v>
      </c>
      <c r="B29" s="73">
        <v>141</v>
      </c>
      <c r="C29" s="73">
        <v>116</v>
      </c>
      <c r="D29" s="482">
        <v>111</v>
      </c>
      <c r="E29" s="482">
        <v>98</v>
      </c>
      <c r="F29" s="483">
        <v>134</v>
      </c>
    </row>
    <row r="30" spans="1:6" ht="13.5" customHeight="1">
      <c r="A30" s="481" t="s">
        <v>756</v>
      </c>
      <c r="B30" s="73">
        <v>184</v>
      </c>
      <c r="C30" s="73">
        <v>197</v>
      </c>
      <c r="D30" s="482">
        <v>180</v>
      </c>
      <c r="E30" s="482">
        <v>162</v>
      </c>
      <c r="F30" s="483">
        <v>139</v>
      </c>
    </row>
    <row r="31" spans="1:6" ht="13.5" customHeight="1">
      <c r="A31" s="481" t="s">
        <v>757</v>
      </c>
      <c r="B31" s="73">
        <v>39</v>
      </c>
      <c r="C31" s="73">
        <v>33</v>
      </c>
      <c r="D31" s="482">
        <v>24</v>
      </c>
      <c r="E31" s="482">
        <v>21</v>
      </c>
      <c r="F31" s="483">
        <v>31</v>
      </c>
    </row>
    <row r="32" spans="1:6" ht="13.5" customHeight="1">
      <c r="A32" s="481" t="s">
        <v>758</v>
      </c>
      <c r="B32" s="73">
        <v>16</v>
      </c>
      <c r="C32" s="73">
        <v>18</v>
      </c>
      <c r="D32" s="482">
        <v>31</v>
      </c>
      <c r="E32" s="482">
        <v>23</v>
      </c>
      <c r="F32" s="483">
        <v>23</v>
      </c>
    </row>
    <row r="33" spans="1:6" ht="13.5" customHeight="1">
      <c r="A33" s="481" t="s">
        <v>759</v>
      </c>
      <c r="B33" s="73">
        <v>51</v>
      </c>
      <c r="C33" s="73">
        <v>43</v>
      </c>
      <c r="D33" s="482">
        <v>57</v>
      </c>
      <c r="E33" s="482">
        <v>40</v>
      </c>
      <c r="F33" s="483">
        <v>47</v>
      </c>
    </row>
    <row r="34" spans="1:6" ht="13.5" customHeight="1">
      <c r="A34" s="481" t="s">
        <v>760</v>
      </c>
      <c r="B34" s="73">
        <v>251</v>
      </c>
      <c r="C34" s="73">
        <v>231</v>
      </c>
      <c r="D34" s="482">
        <v>244</v>
      </c>
      <c r="E34" s="482">
        <v>234</v>
      </c>
      <c r="F34" s="483">
        <v>186</v>
      </c>
    </row>
    <row r="35" spans="1:6" ht="13.5" customHeight="1">
      <c r="A35" s="481" t="s">
        <v>761</v>
      </c>
      <c r="B35" s="73">
        <v>104</v>
      </c>
      <c r="C35" s="73">
        <v>123</v>
      </c>
      <c r="D35" s="482">
        <v>99</v>
      </c>
      <c r="E35" s="482">
        <v>122</v>
      </c>
      <c r="F35" s="483">
        <v>119</v>
      </c>
    </row>
    <row r="36" spans="1:6" ht="13.5" customHeight="1">
      <c r="A36" s="481" t="s">
        <v>762</v>
      </c>
      <c r="B36" s="73">
        <v>26</v>
      </c>
      <c r="C36" s="73">
        <v>18</v>
      </c>
      <c r="D36" s="482">
        <v>16</v>
      </c>
      <c r="E36" s="482">
        <v>30</v>
      </c>
      <c r="F36" s="483">
        <v>26</v>
      </c>
    </row>
    <row r="37" spans="1:6" ht="13.5" customHeight="1">
      <c r="A37" s="481" t="s">
        <v>763</v>
      </c>
      <c r="B37" s="73">
        <v>17</v>
      </c>
      <c r="C37" s="73">
        <v>22</v>
      </c>
      <c r="D37" s="482">
        <v>13</v>
      </c>
      <c r="E37" s="482">
        <v>10</v>
      </c>
      <c r="F37" s="483">
        <v>17</v>
      </c>
    </row>
    <row r="38" spans="1:6" ht="13.5" customHeight="1">
      <c r="A38" s="481" t="s">
        <v>764</v>
      </c>
      <c r="B38" s="73">
        <v>9</v>
      </c>
      <c r="C38" s="73">
        <v>5</v>
      </c>
      <c r="D38" s="482">
        <v>16</v>
      </c>
      <c r="E38" s="482">
        <v>6</v>
      </c>
      <c r="F38" s="483">
        <v>3</v>
      </c>
    </row>
    <row r="39" spans="1:6" ht="13.5" customHeight="1">
      <c r="A39" s="481" t="s">
        <v>765</v>
      </c>
      <c r="B39" s="73">
        <v>5</v>
      </c>
      <c r="C39" s="73">
        <v>12</v>
      </c>
      <c r="D39" s="482">
        <v>9</v>
      </c>
      <c r="E39" s="482">
        <v>9</v>
      </c>
      <c r="F39" s="483">
        <v>15</v>
      </c>
    </row>
    <row r="40" spans="1:6" ht="13.5" customHeight="1">
      <c r="A40" s="481" t="s">
        <v>766</v>
      </c>
      <c r="B40" s="73">
        <v>29</v>
      </c>
      <c r="C40" s="73">
        <v>32</v>
      </c>
      <c r="D40" s="482">
        <v>29</v>
      </c>
      <c r="E40" s="482">
        <v>30</v>
      </c>
      <c r="F40" s="483">
        <v>24</v>
      </c>
    </row>
    <row r="41" spans="1:6" ht="13.5" customHeight="1">
      <c r="A41" s="481" t="s">
        <v>767</v>
      </c>
      <c r="B41" s="73">
        <v>49</v>
      </c>
      <c r="C41" s="73">
        <v>38</v>
      </c>
      <c r="D41" s="482">
        <v>55</v>
      </c>
      <c r="E41" s="482">
        <v>43</v>
      </c>
      <c r="F41" s="483">
        <v>37</v>
      </c>
    </row>
    <row r="42" spans="1:6" ht="13.5" customHeight="1">
      <c r="A42" s="481" t="s">
        <v>768</v>
      </c>
      <c r="B42" s="73">
        <v>18</v>
      </c>
      <c r="C42" s="73">
        <v>25</v>
      </c>
      <c r="D42" s="482">
        <v>12</v>
      </c>
      <c r="E42" s="482">
        <v>16</v>
      </c>
      <c r="F42" s="483">
        <v>27</v>
      </c>
    </row>
    <row r="43" spans="1:6" ht="13.5" customHeight="1">
      <c r="A43" s="481" t="s">
        <v>769</v>
      </c>
      <c r="B43" s="73">
        <v>9</v>
      </c>
      <c r="C43" s="73">
        <v>10</v>
      </c>
      <c r="D43" s="482">
        <v>9</v>
      </c>
      <c r="E43" s="482">
        <v>15</v>
      </c>
      <c r="F43" s="483">
        <v>7</v>
      </c>
    </row>
    <row r="44" spans="1:6" ht="13.5" customHeight="1">
      <c r="A44" s="481" t="s">
        <v>770</v>
      </c>
      <c r="B44" s="73">
        <v>15</v>
      </c>
      <c r="C44" s="73">
        <v>22</v>
      </c>
      <c r="D44" s="482">
        <v>25</v>
      </c>
      <c r="E44" s="482">
        <v>31</v>
      </c>
      <c r="F44" s="483">
        <v>29</v>
      </c>
    </row>
    <row r="45" spans="1:6" ht="13.5" customHeight="1">
      <c r="A45" s="481" t="s">
        <v>771</v>
      </c>
      <c r="B45" s="73">
        <v>37</v>
      </c>
      <c r="C45" s="73">
        <v>20</v>
      </c>
      <c r="D45" s="482">
        <v>37</v>
      </c>
      <c r="E45" s="482">
        <v>35</v>
      </c>
      <c r="F45" s="483">
        <v>32</v>
      </c>
    </row>
    <row r="46" spans="1:6" ht="13.5" customHeight="1">
      <c r="A46" s="481" t="s">
        <v>772</v>
      </c>
      <c r="B46" s="73">
        <v>8</v>
      </c>
      <c r="C46" s="73">
        <v>9</v>
      </c>
      <c r="D46" s="482">
        <v>11</v>
      </c>
      <c r="E46" s="482">
        <v>13</v>
      </c>
      <c r="F46" s="483">
        <v>17</v>
      </c>
    </row>
    <row r="47" spans="1:6" ht="13.5" customHeight="1">
      <c r="A47" s="481" t="s">
        <v>773</v>
      </c>
      <c r="B47" s="73">
        <v>132</v>
      </c>
      <c r="C47" s="73">
        <v>103</v>
      </c>
      <c r="D47" s="482">
        <v>140</v>
      </c>
      <c r="E47" s="482">
        <v>148</v>
      </c>
      <c r="F47" s="483">
        <v>137</v>
      </c>
    </row>
    <row r="48" spans="1:6" ht="13.5" customHeight="1">
      <c r="A48" s="481" t="s">
        <v>774</v>
      </c>
      <c r="B48" s="73">
        <v>21</v>
      </c>
      <c r="C48" s="73">
        <v>11</v>
      </c>
      <c r="D48" s="482">
        <v>9</v>
      </c>
      <c r="E48" s="482">
        <v>11</v>
      </c>
      <c r="F48" s="483">
        <v>15</v>
      </c>
    </row>
    <row r="49" spans="1:6" ht="13.5" customHeight="1">
      <c r="A49" s="481" t="s">
        <v>775</v>
      </c>
      <c r="B49" s="73">
        <v>25</v>
      </c>
      <c r="C49" s="73">
        <v>33</v>
      </c>
      <c r="D49" s="482">
        <v>23</v>
      </c>
      <c r="E49" s="482">
        <v>36</v>
      </c>
      <c r="F49" s="483">
        <v>15</v>
      </c>
    </row>
    <row r="50" spans="1:6" ht="13.5" customHeight="1">
      <c r="A50" s="481" t="s">
        <v>776</v>
      </c>
      <c r="B50" s="73">
        <v>20</v>
      </c>
      <c r="C50" s="73">
        <v>42</v>
      </c>
      <c r="D50" s="482">
        <v>20</v>
      </c>
      <c r="E50" s="482">
        <v>23</v>
      </c>
      <c r="F50" s="483">
        <v>18</v>
      </c>
    </row>
    <row r="51" spans="1:6" ht="13.5" customHeight="1">
      <c r="A51" s="481" t="s">
        <v>777</v>
      </c>
      <c r="B51" s="73">
        <v>12</v>
      </c>
      <c r="C51" s="73">
        <v>16</v>
      </c>
      <c r="D51" s="482">
        <v>32</v>
      </c>
      <c r="E51" s="482">
        <v>13</v>
      </c>
      <c r="F51" s="483">
        <v>18</v>
      </c>
    </row>
    <row r="52" spans="1:6" ht="13.5" customHeight="1">
      <c r="A52" s="481" t="s">
        <v>778</v>
      </c>
      <c r="B52" s="73">
        <v>15</v>
      </c>
      <c r="C52" s="73">
        <v>22</v>
      </c>
      <c r="D52" s="482">
        <v>20</v>
      </c>
      <c r="E52" s="482">
        <v>19</v>
      </c>
      <c r="F52" s="483">
        <v>22</v>
      </c>
    </row>
    <row r="53" spans="1:6" ht="13.5" customHeight="1">
      <c r="A53" s="481" t="s">
        <v>779</v>
      </c>
      <c r="B53" s="73">
        <v>32</v>
      </c>
      <c r="C53" s="73">
        <v>29</v>
      </c>
      <c r="D53" s="482">
        <v>45</v>
      </c>
      <c r="E53" s="482">
        <v>50</v>
      </c>
      <c r="F53" s="483">
        <v>25</v>
      </c>
    </row>
    <row r="54" spans="1:6" ht="13.5" customHeight="1">
      <c r="A54" s="487" t="s">
        <v>780</v>
      </c>
      <c r="B54" s="57">
        <v>52</v>
      </c>
      <c r="C54" s="57">
        <v>51</v>
      </c>
      <c r="D54" s="488">
        <v>42</v>
      </c>
      <c r="E54" s="488">
        <v>49</v>
      </c>
      <c r="F54" s="489">
        <v>43</v>
      </c>
    </row>
    <row r="55" spans="1:6" ht="13.5" customHeight="1">
      <c r="A55" s="112" t="s">
        <v>781</v>
      </c>
      <c r="C55" s="135"/>
      <c r="D55" s="135"/>
      <c r="E55" s="135"/>
      <c r="F55" s="135" t="s">
        <v>782</v>
      </c>
    </row>
    <row r="56" spans="1:6" ht="15" customHeight="1"/>
  </sheetData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1</vt:i4>
      </vt:variant>
    </vt:vector>
  </HeadingPairs>
  <TitlesOfParts>
    <vt:vector size="26" baseType="lpstr">
      <vt:lpstr>目次</vt:lpstr>
      <vt:lpstr>2-1</vt:lpstr>
      <vt:lpstr>2-2</vt:lpstr>
      <vt:lpstr>2-3</vt:lpstr>
      <vt:lpstr>2-4</vt:lpstr>
      <vt:lpstr>2-5</vt:lpstr>
      <vt:lpstr>2-6</vt:lpstr>
      <vt:lpstr>2-7</vt:lpstr>
      <vt:lpstr>2-8</vt:lpstr>
      <vt:lpstr>2-9</vt:lpstr>
      <vt:lpstr>2-10</vt:lpstr>
      <vt:lpstr>2-11</vt:lpstr>
      <vt:lpstr>2-12</vt:lpstr>
      <vt:lpstr>2-13</vt:lpstr>
      <vt:lpstr>2-14</vt:lpstr>
      <vt:lpstr>2-15</vt:lpstr>
      <vt:lpstr>2-16</vt:lpstr>
      <vt:lpstr>2-17</vt:lpstr>
      <vt:lpstr>2-18</vt:lpstr>
      <vt:lpstr>2-19</vt:lpstr>
      <vt:lpstr>2-20</vt:lpstr>
      <vt:lpstr>2-21</vt:lpstr>
      <vt:lpstr>2-22</vt:lpstr>
      <vt:lpstr>2-23</vt:lpstr>
      <vt:lpstr>2-24</vt:lpstr>
      <vt:lpstr>'2-4'!Print_Area</vt:lpstr>
    </vt:vector>
  </TitlesOfParts>
  <Company>越谷市役所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2016-11-22T04:29:59Z</dcterms:created>
  <dcterms:modified xsi:type="dcterms:W3CDTF">2016-11-24T00:12:15Z</dcterms:modified>
</cp:coreProperties>
</file>