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21" r:id="rId1"/>
    <sheet name="2-1" sheetId="122" r:id="rId2"/>
    <sheet name="2-2" sheetId="123" r:id="rId3"/>
    <sheet name="2-3" sheetId="124" r:id="rId4"/>
    <sheet name="2-4" sheetId="125" r:id="rId5"/>
    <sheet name="2-5" sheetId="126" r:id="rId6"/>
    <sheet name="2-6" sheetId="127" r:id="rId7"/>
    <sheet name="2-7" sheetId="128" r:id="rId8"/>
    <sheet name="2-8" sheetId="129" r:id="rId9"/>
    <sheet name="2-9" sheetId="130" r:id="rId10"/>
    <sheet name="2-10" sheetId="131" r:id="rId11"/>
    <sheet name="2-11" sheetId="132" r:id="rId12"/>
    <sheet name="2-12" sheetId="133" r:id="rId13"/>
    <sheet name="2-13" sheetId="135" r:id="rId14"/>
    <sheet name="2-14" sheetId="136" r:id="rId15"/>
    <sheet name="2-15" sheetId="137" r:id="rId16"/>
    <sheet name="2-16" sheetId="138" r:id="rId17"/>
    <sheet name="2-17" sheetId="139" r:id="rId18"/>
    <sheet name="2-18" sheetId="140" r:id="rId19"/>
    <sheet name="2-19" sheetId="141" r:id="rId20"/>
    <sheet name="2-20" sheetId="142" r:id="rId21"/>
    <sheet name="2-21" sheetId="143" r:id="rId22"/>
    <sheet name="2-22" sheetId="144" r:id="rId23"/>
    <sheet name="2-23" sheetId="145" r:id="rId24"/>
    <sheet name="2-24" sheetId="146" r:id="rId25"/>
  </sheets>
  <externalReferences>
    <externalReference r:id="rId26"/>
  </externalReferences>
  <definedNames>
    <definedName name="Data" localSheetId="13">#REF!</definedName>
    <definedName name="Data" localSheetId="22">#REF!</definedName>
    <definedName name="Data">#REF!</definedName>
    <definedName name="DataEnd" localSheetId="13">#REF!</definedName>
    <definedName name="DataEnd" localSheetId="22">#REF!</definedName>
    <definedName name="DataEnd">#REF!</definedName>
    <definedName name="Hyousoku" localSheetId="13">#REF!</definedName>
    <definedName name="Hyousoku" localSheetId="22">#REF!</definedName>
    <definedName name="Hyousoku">#REF!</definedName>
    <definedName name="HyousokuArea" localSheetId="22">#REF!</definedName>
    <definedName name="HyousokuArea">#REF!</definedName>
    <definedName name="HyousokuEnd" localSheetId="22">#REF!</definedName>
    <definedName name="HyousokuEnd">#REF!</definedName>
    <definedName name="Hyoutou" localSheetId="22">#REF!</definedName>
    <definedName name="Hyoutou">#REF!</definedName>
    <definedName name="_xlnm.Print_Area" localSheetId="1">'2-1'!$A$1:$J$68</definedName>
    <definedName name="_xlnm.Print_Area" localSheetId="4">'2-4'!$A$3:$H$19</definedName>
    <definedName name="_xlnm.Print_Area" localSheetId="9">'2-9'!$A$3:$D$30</definedName>
    <definedName name="Rangai0" localSheetId="22">#REF!</definedName>
    <definedName name="Rangai0">#REF!</definedName>
    <definedName name="Title" localSheetId="22">#REF!</definedName>
    <definedName name="Title">#REF!</definedName>
    <definedName name="TitleEnglish" localSheetId="22">#REF!</definedName>
    <definedName name="TitleEnglish">#REF!</definedName>
    <definedName name="v">#REF!</definedName>
    <definedName name="全国人口" localSheetId="22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D16" i="146" l="1"/>
  <c r="C16" i="146"/>
  <c r="C6" i="146" s="1"/>
  <c r="B16" i="146"/>
  <c r="D12" i="146"/>
  <c r="C12" i="146"/>
  <c r="B12" i="146"/>
  <c r="B8" i="146"/>
  <c r="D6" i="146"/>
  <c r="B15" i="143"/>
  <c r="B14" i="143"/>
  <c r="H13" i="143"/>
  <c r="G13" i="143"/>
  <c r="F13" i="143"/>
  <c r="E13" i="143"/>
  <c r="D13" i="143"/>
  <c r="C13" i="143"/>
  <c r="B13" i="143"/>
  <c r="G49" i="140"/>
  <c r="F49" i="140"/>
  <c r="E49" i="140"/>
  <c r="G42" i="140"/>
  <c r="G43" i="140" s="1"/>
  <c r="F42" i="140"/>
  <c r="F43" i="140" s="1"/>
  <c r="E42" i="140"/>
  <c r="E43" i="140" s="1"/>
  <c r="G33" i="140"/>
  <c r="F33" i="140"/>
  <c r="E33" i="140"/>
  <c r="G48" i="139"/>
  <c r="F48" i="139"/>
  <c r="E48" i="139"/>
  <c r="G41" i="139"/>
  <c r="G42" i="139" s="1"/>
  <c r="F41" i="139"/>
  <c r="F42" i="139" s="1"/>
  <c r="E41" i="139"/>
  <c r="E42" i="139" s="1"/>
  <c r="G24" i="139"/>
  <c r="F24" i="139"/>
  <c r="E24" i="139"/>
  <c r="L14" i="138"/>
  <c r="K14" i="138"/>
  <c r="I14" i="138"/>
  <c r="G14" i="138"/>
  <c r="E14" i="138"/>
  <c r="C14" i="138"/>
  <c r="L13" i="138"/>
  <c r="K13" i="138"/>
  <c r="I13" i="138"/>
  <c r="G13" i="138"/>
  <c r="E13" i="138"/>
  <c r="C13" i="138"/>
  <c r="L12" i="138"/>
  <c r="K12" i="138"/>
  <c r="I12" i="138"/>
  <c r="G12" i="138"/>
  <c r="E12" i="138"/>
  <c r="C12" i="138"/>
  <c r="L11" i="138"/>
  <c r="K11" i="138"/>
  <c r="I11" i="138"/>
  <c r="G11" i="138"/>
  <c r="E11" i="138"/>
  <c r="C11" i="138"/>
  <c r="L10" i="138"/>
  <c r="K10" i="138"/>
  <c r="I10" i="138"/>
  <c r="G10" i="138"/>
  <c r="E10" i="138"/>
  <c r="C10" i="138"/>
  <c r="L9" i="138"/>
  <c r="K9" i="138"/>
  <c r="I9" i="138"/>
  <c r="G9" i="138"/>
  <c r="E9" i="138"/>
  <c r="C9" i="138"/>
  <c r="L8" i="138"/>
  <c r="K8" i="138"/>
  <c r="I8" i="138"/>
  <c r="G8" i="138"/>
  <c r="E8" i="138"/>
  <c r="C8" i="138"/>
  <c r="L7" i="138"/>
  <c r="G17" i="137"/>
  <c r="F17" i="137"/>
  <c r="G16" i="137"/>
  <c r="F16" i="137"/>
  <c r="G15" i="137"/>
  <c r="F15" i="137"/>
  <c r="G14" i="137"/>
  <c r="F14" i="137"/>
  <c r="G13" i="137"/>
  <c r="F13" i="137"/>
  <c r="G12" i="137"/>
  <c r="F12" i="137"/>
  <c r="G11" i="137"/>
  <c r="F11" i="137"/>
  <c r="G10" i="137"/>
  <c r="F10" i="137"/>
  <c r="G9" i="137"/>
  <c r="F9" i="137"/>
  <c r="G8" i="137"/>
  <c r="F8" i="137"/>
  <c r="G7" i="137"/>
  <c r="F7" i="137"/>
  <c r="H59" i="135"/>
  <c r="G59" i="135"/>
  <c r="F59" i="135"/>
  <c r="B23" i="131" l="1"/>
  <c r="H23" i="131" s="1"/>
  <c r="B22" i="131"/>
  <c r="H22" i="131" s="1"/>
  <c r="B21" i="131"/>
  <c r="H21" i="131" s="1"/>
  <c r="H20" i="131"/>
  <c r="E20" i="131"/>
  <c r="F20" i="131" s="1"/>
  <c r="D20" i="131"/>
  <c r="H19" i="131"/>
  <c r="E19" i="131"/>
  <c r="F19" i="131" s="1"/>
  <c r="D19" i="131"/>
  <c r="H18" i="131"/>
  <c r="E18" i="131"/>
  <c r="F18" i="131" s="1"/>
  <c r="D18" i="131"/>
  <c r="H17" i="131"/>
  <c r="E17" i="131"/>
  <c r="F17" i="131" s="1"/>
  <c r="D17" i="131"/>
  <c r="H16" i="131"/>
  <c r="E16" i="131"/>
  <c r="F16" i="131" s="1"/>
  <c r="D16" i="131"/>
  <c r="H15" i="131"/>
  <c r="E15" i="131"/>
  <c r="F15" i="131" s="1"/>
  <c r="D15" i="131"/>
  <c r="H14" i="131"/>
  <c r="E14" i="131"/>
  <c r="F14" i="131" s="1"/>
  <c r="D14" i="131"/>
  <c r="H13" i="131"/>
  <c r="E13" i="131"/>
  <c r="F13" i="131" s="1"/>
  <c r="D13" i="131"/>
  <c r="H12" i="131"/>
  <c r="E12" i="131"/>
  <c r="F12" i="131" s="1"/>
  <c r="D12" i="131"/>
  <c r="H11" i="131"/>
  <c r="E11" i="131"/>
  <c r="F11" i="131" s="1"/>
  <c r="D11" i="131"/>
  <c r="H10" i="131"/>
  <c r="E10" i="131"/>
  <c r="F10" i="131" s="1"/>
  <c r="D10" i="131"/>
  <c r="H9" i="131"/>
  <c r="E9" i="131"/>
  <c r="F9" i="131" s="1"/>
  <c r="D9" i="131"/>
  <c r="H8" i="131"/>
  <c r="E8" i="131"/>
  <c r="F8" i="131" s="1"/>
  <c r="D8" i="131"/>
  <c r="H7" i="131"/>
  <c r="E7" i="131"/>
  <c r="F7" i="131" s="1"/>
  <c r="D7" i="131"/>
  <c r="H6" i="131"/>
  <c r="E6" i="131"/>
  <c r="F6" i="131" s="1"/>
  <c r="D6" i="131"/>
  <c r="J111" i="127"/>
  <c r="I111" i="127"/>
  <c r="H111" i="127"/>
  <c r="G111" i="127"/>
  <c r="E102" i="127"/>
  <c r="D102" i="127"/>
  <c r="C102" i="127"/>
  <c r="B102" i="127"/>
  <c r="J94" i="127"/>
  <c r="I94" i="127"/>
  <c r="H94" i="127"/>
  <c r="G94" i="127"/>
  <c r="E92" i="127"/>
  <c r="D92" i="127"/>
  <c r="C92" i="127"/>
  <c r="B92" i="127"/>
  <c r="J87" i="127"/>
  <c r="I87" i="127"/>
  <c r="H87" i="127"/>
  <c r="G87" i="127"/>
  <c r="J75" i="127"/>
  <c r="I75" i="127"/>
  <c r="H75" i="127"/>
  <c r="G75" i="127"/>
  <c r="E69" i="127"/>
  <c r="D69" i="127"/>
  <c r="C69" i="127"/>
  <c r="B69" i="127"/>
  <c r="J31" i="127"/>
  <c r="I31" i="127"/>
  <c r="H31" i="127"/>
  <c r="G31" i="127"/>
  <c r="E31" i="127"/>
  <c r="D31" i="127"/>
  <c r="C31" i="127"/>
  <c r="B31" i="127"/>
  <c r="J22" i="127"/>
  <c r="I22" i="127"/>
  <c r="H22" i="127"/>
  <c r="G22" i="127"/>
  <c r="E18" i="127"/>
  <c r="D18" i="127"/>
  <c r="C18" i="127"/>
  <c r="B18" i="127"/>
  <c r="J6" i="127"/>
  <c r="I6" i="127"/>
  <c r="H6" i="127"/>
  <c r="G6" i="127"/>
  <c r="E6" i="127"/>
  <c r="J126" i="127" s="1"/>
  <c r="D6" i="127"/>
  <c r="I126" i="127" s="1"/>
  <c r="C6" i="127"/>
  <c r="H126" i="127" s="1"/>
  <c r="B6" i="127"/>
  <c r="G126" i="127" s="1"/>
  <c r="D6" i="126"/>
  <c r="C6" i="126"/>
  <c r="B6" i="126"/>
  <c r="D6" i="125"/>
  <c r="C6" i="125"/>
  <c r="B6" i="125"/>
  <c r="H21" i="123"/>
  <c r="G21" i="123"/>
  <c r="H20" i="123"/>
  <c r="G20" i="123"/>
  <c r="H19" i="123"/>
  <c r="G19" i="123"/>
  <c r="H18" i="123"/>
  <c r="G18" i="123"/>
  <c r="H17" i="123"/>
  <c r="G17" i="123"/>
  <c r="H16" i="123"/>
  <c r="G16" i="123"/>
  <c r="H15" i="123"/>
  <c r="G15" i="123"/>
  <c r="H14" i="123"/>
  <c r="G14" i="123"/>
  <c r="H13" i="123"/>
  <c r="G13" i="123"/>
  <c r="H12" i="123"/>
  <c r="G12" i="123"/>
  <c r="H11" i="123"/>
  <c r="G11" i="123"/>
  <c r="H10" i="123"/>
  <c r="G10" i="123"/>
  <c r="H9" i="123"/>
  <c r="G9" i="123"/>
  <c r="G7" i="123"/>
  <c r="E7" i="123"/>
  <c r="D7" i="123"/>
  <c r="C7" i="123"/>
  <c r="H7" i="123" s="1"/>
  <c r="B7" i="123"/>
  <c r="J64" i="122"/>
  <c r="I64" i="122"/>
  <c r="J63" i="122"/>
  <c r="I63" i="122"/>
  <c r="C63" i="122"/>
  <c r="F64" i="122" s="1"/>
  <c r="G64" i="122" s="1"/>
  <c r="C62" i="122"/>
  <c r="I62" i="122" s="1"/>
  <c r="F61" i="122"/>
  <c r="G61" i="122" s="1"/>
  <c r="C61" i="122"/>
  <c r="J61" i="122" s="1"/>
  <c r="I60" i="122"/>
  <c r="C60" i="122"/>
  <c r="J60" i="122" s="1"/>
  <c r="I59" i="122"/>
  <c r="C59" i="122"/>
  <c r="F60" i="122" s="1"/>
  <c r="G60" i="122" s="1"/>
  <c r="J58" i="122"/>
  <c r="I58" i="122"/>
  <c r="F58" i="122"/>
  <c r="G58" i="122" s="1"/>
  <c r="J57" i="122"/>
  <c r="I57" i="122"/>
  <c r="F57" i="122"/>
  <c r="G57" i="122" s="1"/>
  <c r="J56" i="122"/>
  <c r="I56" i="122"/>
  <c r="F56" i="122"/>
  <c r="G56" i="122" s="1"/>
  <c r="J55" i="122"/>
  <c r="I55" i="122"/>
  <c r="F55" i="122"/>
  <c r="G55" i="122" s="1"/>
  <c r="J54" i="122"/>
  <c r="I54" i="122"/>
  <c r="C53" i="122"/>
  <c r="I53" i="122" s="1"/>
  <c r="J52" i="122"/>
  <c r="I52" i="122"/>
  <c r="G52" i="122"/>
  <c r="J51" i="122"/>
  <c r="I51" i="122"/>
  <c r="F51" i="122"/>
  <c r="G51" i="122" s="1"/>
  <c r="J50" i="122"/>
  <c r="I50" i="122"/>
  <c r="J49" i="122"/>
  <c r="I49" i="122"/>
  <c r="G49" i="122"/>
  <c r="F49" i="122"/>
  <c r="E49" i="122"/>
  <c r="J48" i="122"/>
  <c r="I48" i="122"/>
  <c r="G48" i="122"/>
  <c r="F48" i="122"/>
  <c r="E48" i="122"/>
  <c r="J47" i="122"/>
  <c r="I47" i="122"/>
  <c r="F47" i="122"/>
  <c r="G47" i="122" s="1"/>
  <c r="E47" i="122"/>
  <c r="J46" i="122"/>
  <c r="I46" i="122"/>
  <c r="F46" i="122"/>
  <c r="G46" i="122" s="1"/>
  <c r="E46" i="122"/>
  <c r="J45" i="122"/>
  <c r="I45" i="122"/>
  <c r="G45" i="122"/>
  <c r="F45" i="122"/>
  <c r="E45" i="122"/>
  <c r="J44" i="122"/>
  <c r="I44" i="122"/>
  <c r="G44" i="122"/>
  <c r="F44" i="122"/>
  <c r="E44" i="122"/>
  <c r="J43" i="122"/>
  <c r="I43" i="122"/>
  <c r="F43" i="122"/>
  <c r="G43" i="122" s="1"/>
  <c r="E43" i="122"/>
  <c r="J42" i="122"/>
  <c r="I42" i="122"/>
  <c r="F42" i="122"/>
  <c r="G42" i="122" s="1"/>
  <c r="E42" i="122"/>
  <c r="J41" i="122"/>
  <c r="I41" i="122"/>
  <c r="G41" i="122"/>
  <c r="F41" i="122"/>
  <c r="E41" i="122"/>
  <c r="J40" i="122"/>
  <c r="I40" i="122"/>
  <c r="G40" i="122"/>
  <c r="F40" i="122"/>
  <c r="E40" i="122"/>
  <c r="J39" i="122"/>
  <c r="I39" i="122"/>
  <c r="F39" i="122"/>
  <c r="G39" i="122" s="1"/>
  <c r="E39" i="122"/>
  <c r="J38" i="122"/>
  <c r="I38" i="122"/>
  <c r="F38" i="122"/>
  <c r="G38" i="122" s="1"/>
  <c r="E38" i="122"/>
  <c r="J37" i="122"/>
  <c r="I37" i="122"/>
  <c r="G37" i="122"/>
  <c r="F37" i="122"/>
  <c r="E37" i="122"/>
  <c r="J36" i="122"/>
  <c r="I36" i="122"/>
  <c r="G36" i="122"/>
  <c r="F36" i="122"/>
  <c r="E36" i="122"/>
  <c r="J35" i="122"/>
  <c r="I35" i="122"/>
  <c r="F35" i="122"/>
  <c r="G35" i="122" s="1"/>
  <c r="E35" i="122"/>
  <c r="J34" i="122"/>
  <c r="I34" i="122"/>
  <c r="F34" i="122"/>
  <c r="G34" i="122" s="1"/>
  <c r="E34" i="122"/>
  <c r="J33" i="122"/>
  <c r="I33" i="122"/>
  <c r="G33" i="122"/>
  <c r="F33" i="122"/>
  <c r="E33" i="122"/>
  <c r="J32" i="122"/>
  <c r="I32" i="122"/>
  <c r="G32" i="122"/>
  <c r="F32" i="122"/>
  <c r="E32" i="122"/>
  <c r="J31" i="122"/>
  <c r="I31" i="122"/>
  <c r="F31" i="122"/>
  <c r="G31" i="122" s="1"/>
  <c r="E31" i="122"/>
  <c r="J30" i="122"/>
  <c r="I30" i="122"/>
  <c r="F30" i="122"/>
  <c r="G30" i="122" s="1"/>
  <c r="E30" i="122"/>
  <c r="J29" i="122"/>
  <c r="I29" i="122"/>
  <c r="G29" i="122"/>
  <c r="F29" i="122"/>
  <c r="E29" i="122"/>
  <c r="J28" i="122"/>
  <c r="I28" i="122"/>
  <c r="G28" i="122"/>
  <c r="F28" i="122"/>
  <c r="E28" i="122"/>
  <c r="J27" i="122"/>
  <c r="I27" i="122"/>
  <c r="F27" i="122"/>
  <c r="G27" i="122" s="1"/>
  <c r="E27" i="122"/>
  <c r="J26" i="122"/>
  <c r="I26" i="122"/>
  <c r="F26" i="122"/>
  <c r="G26" i="122" s="1"/>
  <c r="E26" i="122"/>
  <c r="J25" i="122"/>
  <c r="I25" i="122"/>
  <c r="G25" i="122"/>
  <c r="F25" i="122"/>
  <c r="E25" i="122"/>
  <c r="J24" i="122"/>
  <c r="I24" i="122"/>
  <c r="G24" i="122"/>
  <c r="F24" i="122"/>
  <c r="E24" i="122"/>
  <c r="J23" i="122"/>
  <c r="I23" i="122"/>
  <c r="F23" i="122"/>
  <c r="G23" i="122" s="1"/>
  <c r="E23" i="122"/>
  <c r="J22" i="122"/>
  <c r="I22" i="122"/>
  <c r="F22" i="122"/>
  <c r="G22" i="122" s="1"/>
  <c r="E22" i="122"/>
  <c r="J21" i="122"/>
  <c r="I21" i="122"/>
  <c r="G21" i="122"/>
  <c r="F21" i="122"/>
  <c r="E21" i="122"/>
  <c r="J20" i="122"/>
  <c r="I20" i="122"/>
  <c r="G20" i="122"/>
  <c r="F20" i="122"/>
  <c r="E20" i="122"/>
  <c r="J19" i="122"/>
  <c r="I19" i="122"/>
  <c r="F19" i="122"/>
  <c r="G19" i="122" s="1"/>
  <c r="E19" i="122"/>
  <c r="J18" i="122"/>
  <c r="I18" i="122"/>
  <c r="F18" i="122"/>
  <c r="G18" i="122" s="1"/>
  <c r="E18" i="122"/>
  <c r="J17" i="122"/>
  <c r="I17" i="122"/>
  <c r="G17" i="122"/>
  <c r="F17" i="122"/>
  <c r="E17" i="122"/>
  <c r="J16" i="122"/>
  <c r="I16" i="122"/>
  <c r="G16" i="122"/>
  <c r="F16" i="122"/>
  <c r="E16" i="122"/>
  <c r="J15" i="122"/>
  <c r="I15" i="122"/>
  <c r="F15" i="122"/>
  <c r="G15" i="122" s="1"/>
  <c r="E15" i="122"/>
  <c r="J14" i="122"/>
  <c r="I14" i="122"/>
  <c r="F14" i="122"/>
  <c r="G14" i="122" s="1"/>
  <c r="E14" i="122"/>
  <c r="J13" i="122"/>
  <c r="I13" i="122"/>
  <c r="G13" i="122"/>
  <c r="F13" i="122"/>
  <c r="E13" i="122"/>
  <c r="J12" i="122"/>
  <c r="I12" i="122"/>
  <c r="G12" i="122"/>
  <c r="F12" i="122"/>
  <c r="E12" i="122"/>
  <c r="J11" i="122"/>
  <c r="I11" i="122"/>
  <c r="F11" i="122"/>
  <c r="G11" i="122" s="1"/>
  <c r="E11" i="122"/>
  <c r="J10" i="122"/>
  <c r="I10" i="122"/>
  <c r="F10" i="122"/>
  <c r="G10" i="122" s="1"/>
  <c r="E10" i="122"/>
  <c r="J9" i="122"/>
  <c r="I9" i="122"/>
  <c r="G9" i="122"/>
  <c r="F9" i="122"/>
  <c r="E9" i="122"/>
  <c r="J8" i="122"/>
  <c r="I8" i="122"/>
  <c r="E8" i="122"/>
  <c r="D23" i="131" l="1"/>
  <c r="F21" i="131"/>
  <c r="F22" i="131"/>
  <c r="F23" i="131"/>
  <c r="D21" i="131"/>
  <c r="D22" i="131"/>
  <c r="J62" i="122"/>
  <c r="F53" i="122"/>
  <c r="G53" i="122" s="1"/>
  <c r="F54" i="122"/>
  <c r="G54" i="122" s="1"/>
  <c r="J59" i="122"/>
  <c r="F62" i="122"/>
  <c r="G62" i="122" s="1"/>
  <c r="F59" i="122"/>
  <c r="G59" i="122" s="1"/>
  <c r="I61" i="122"/>
  <c r="F63" i="122"/>
  <c r="G63" i="122" s="1"/>
  <c r="J53" i="122"/>
</calcChain>
</file>

<file path=xl/sharedStrings.xml><?xml version="1.0" encoding="utf-8"?>
<sst xmlns="http://schemas.openxmlformats.org/spreadsheetml/2006/main" count="1223" uniqueCount="901">
  <si>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</si>
  <si>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</si>
  <si>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</si>
  <si>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実数</t>
  </si>
  <si>
    <t>（単位：人）</t>
  </si>
  <si>
    <t>25年</t>
  </si>
  <si>
    <t>男</t>
  </si>
  <si>
    <t>女</t>
  </si>
  <si>
    <t>計</t>
  </si>
  <si>
    <t>-</t>
  </si>
  <si>
    <t>2-1.人口の推移</t>
  </si>
  <si>
    <t>2-2.地区別人口・世帯数</t>
  </si>
  <si>
    <t>2-3.地区別人口の推移</t>
  </si>
  <si>
    <t>2-4.年齢５歳階級別男女別人口</t>
  </si>
  <si>
    <t>2-5.年齢各歳別男女別人口</t>
  </si>
  <si>
    <t>2-6.町(丁)字別人口・世帯数</t>
  </si>
  <si>
    <t>2-7.自然増・社会増の推移</t>
  </si>
  <si>
    <t>2-8.都道府県別転入者数</t>
  </si>
  <si>
    <t>2-9.市民の平均年齢</t>
  </si>
  <si>
    <t>2-10.年齢３区分人口</t>
  </si>
  <si>
    <t>2-11.婚姻と離婚</t>
  </si>
  <si>
    <t>2-12.国籍別外国人登録人口</t>
  </si>
  <si>
    <t>人　　　口</t>
    <rPh sb="0" eb="1">
      <t>ヒト</t>
    </rPh>
    <rPh sb="4" eb="5">
      <t>クチ</t>
    </rPh>
    <phoneticPr fontId="5"/>
  </si>
  <si>
    <t>2-1.　人口の推移</t>
    <phoneticPr fontId="5"/>
  </si>
  <si>
    <t>年</t>
  </si>
  <si>
    <t>世帯数</t>
  </si>
  <si>
    <t>人　　　　　口</t>
  </si>
  <si>
    <t>人口増加率</t>
    <rPh sb="0" eb="2">
      <t>ジンコウ</t>
    </rPh>
    <rPh sb="2" eb="4">
      <t>ゾウカ</t>
    </rPh>
    <rPh sb="4" eb="5">
      <t>リツ</t>
    </rPh>
    <phoneticPr fontId="5"/>
  </si>
  <si>
    <t>面　　積</t>
  </si>
  <si>
    <t>人口密度</t>
  </si>
  <si>
    <t>一世帯当り</t>
  </si>
  <si>
    <t>（4月1日）</t>
  </si>
  <si>
    <t>増減数</t>
    <rPh sb="0" eb="2">
      <t>ゾウゲン</t>
    </rPh>
    <rPh sb="2" eb="3">
      <t>カズ</t>
    </rPh>
    <phoneticPr fontId="5"/>
  </si>
  <si>
    <t>（％）</t>
    <phoneticPr fontId="5"/>
  </si>
  <si>
    <t>（ｋ㎡）</t>
  </si>
  <si>
    <t>（人／ｋ㎡）</t>
    <rPh sb="1" eb="2">
      <t>ニン</t>
    </rPh>
    <phoneticPr fontId="5"/>
  </si>
  <si>
    <t>（人）</t>
  </si>
  <si>
    <t>昭和32</t>
    <rPh sb="0" eb="2">
      <t>ショウワ</t>
    </rPh>
    <phoneticPr fontId="5"/>
  </si>
  <si>
    <t>平成元</t>
  </si>
  <si>
    <t>2</t>
    <phoneticPr fontId="5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</si>
  <si>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</si>
  <si>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</si>
  <si>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</si>
  <si>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</si>
  <si>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</si>
  <si>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</si>
  <si>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</si>
  <si>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</si>
  <si>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</si>
  <si>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</si>
  <si>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</si>
  <si>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</si>
  <si>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</si>
  <si>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</si>
  <si>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</si>
  <si>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</si>
  <si>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</si>
  <si>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</si>
  <si>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  <phoneticPr fontId="5"/>
  </si>
  <si>
    <t>（注）60年までは住民基本台帳人口で、61年からは総人口(住民基本台帳人口+外国人登録数)を記載。</t>
    <rPh sb="1" eb="2">
      <t>チュウ</t>
    </rPh>
    <rPh sb="29" eb="31">
      <t>ジュウミン</t>
    </rPh>
    <rPh sb="31" eb="33">
      <t>キホン</t>
    </rPh>
    <rPh sb="33" eb="35">
      <t>ダイチョウ</t>
    </rPh>
    <rPh sb="35" eb="37">
      <t>ジンコウ</t>
    </rPh>
    <rPh sb="41" eb="44">
      <t>トウロクスウ</t>
    </rPh>
    <rPh sb="46" eb="48">
      <t>キサイ</t>
    </rPh>
    <phoneticPr fontId="5"/>
  </si>
  <si>
    <t>（注）住民基本台帳法の改正(平成24年7月)により外国人住民も住民基本台帳人口に含むこととなり、混合世帯も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カイセイ</t>
    </rPh>
    <rPh sb="14" eb="16">
      <t>ヘイセイ</t>
    </rPh>
    <rPh sb="18" eb="19">
      <t>ネン</t>
    </rPh>
    <rPh sb="20" eb="21">
      <t>ガツ</t>
    </rPh>
    <rPh sb="25" eb="27">
      <t>ガイコク</t>
    </rPh>
    <rPh sb="27" eb="28">
      <t>ジン</t>
    </rPh>
    <rPh sb="28" eb="30">
      <t>ジュウミン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1">
      <t>フク</t>
    </rPh>
    <rPh sb="48" eb="50">
      <t>コンゴウ</t>
    </rPh>
    <rPh sb="50" eb="52">
      <t>セタイ</t>
    </rPh>
    <phoneticPr fontId="5"/>
  </si>
  <si>
    <t>　　　整理された。</t>
    <rPh sb="3" eb="5">
      <t>セイリ</t>
    </rPh>
    <phoneticPr fontId="5"/>
  </si>
  <si>
    <t>（注）平成25年からは、住民基本台帳人口を記載。</t>
    <rPh sb="1" eb="2">
      <t>チュウ</t>
    </rPh>
    <rPh sb="3" eb="5">
      <t>ヘイセイ</t>
    </rPh>
    <rPh sb="7" eb="8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1" eb="23">
      <t>キサイ</t>
    </rPh>
    <phoneticPr fontId="5"/>
  </si>
  <si>
    <t>資料：情報統計課</t>
    <rPh sb="0" eb="2">
      <t>シリョウ</t>
    </rPh>
    <rPh sb="3" eb="5">
      <t>ジョウホウ</t>
    </rPh>
    <rPh sb="5" eb="7">
      <t>トウケイ</t>
    </rPh>
    <rPh sb="7" eb="8">
      <t>カ</t>
    </rPh>
    <phoneticPr fontId="5"/>
  </si>
  <si>
    <t>2-2. 地区別人口・世帯数</t>
    <phoneticPr fontId="5"/>
  </si>
  <si>
    <t>地区名</t>
  </si>
  <si>
    <t>面　積</t>
  </si>
  <si>
    <t>（k㎡）</t>
  </si>
  <si>
    <t>（１k㎡当り）</t>
  </si>
  <si>
    <t>総　数</t>
    <rPh sb="0" eb="1">
      <t>フサ</t>
    </rPh>
    <rPh sb="2" eb="3">
      <t>カズ</t>
    </rPh>
    <phoneticPr fontId="5"/>
  </si>
  <si>
    <t>桜  井</t>
  </si>
  <si>
    <t>新  方</t>
  </si>
  <si>
    <t>増  林</t>
  </si>
  <si>
    <t>大  袋</t>
  </si>
  <si>
    <t>荻  島</t>
  </si>
  <si>
    <t>出  羽</t>
  </si>
  <si>
    <t>蒲  生</t>
  </si>
  <si>
    <t>川  柳</t>
  </si>
  <si>
    <t>大相模</t>
  </si>
  <si>
    <t>大  沢</t>
  </si>
  <si>
    <t>北越谷</t>
  </si>
  <si>
    <t>越ヶ谷</t>
  </si>
  <si>
    <t>南越谷</t>
    <rPh sb="0" eb="3">
      <t>ミナミコシガヤ</t>
    </rPh>
    <phoneticPr fontId="5"/>
  </si>
  <si>
    <t>資料：情報統計課</t>
    <rPh sb="3" eb="5">
      <t>ジョウホウ</t>
    </rPh>
    <rPh sb="5" eb="7">
      <t>トウケイ</t>
    </rPh>
    <rPh sb="7" eb="8">
      <t>カ</t>
    </rPh>
    <phoneticPr fontId="5"/>
  </si>
  <si>
    <t>2-3. 地区別人口の推移</t>
    <phoneticPr fontId="5"/>
  </si>
  <si>
    <t>各年4月1日</t>
    <phoneticPr fontId="5"/>
  </si>
  <si>
    <t>（単位：人）</t>
    <rPh sb="1" eb="3">
      <t>タンイ</t>
    </rPh>
    <rPh sb="4" eb="5">
      <t>ヒト</t>
    </rPh>
    <phoneticPr fontId="5"/>
  </si>
  <si>
    <t>地  区</t>
    <phoneticPr fontId="5"/>
  </si>
  <si>
    <t>21年</t>
    <rPh sb="2" eb="3">
      <t>ネン</t>
    </rPh>
    <phoneticPr fontId="5"/>
  </si>
  <si>
    <t>22年</t>
    <rPh sb="2" eb="3">
      <t>ネン</t>
    </rPh>
    <phoneticPr fontId="5"/>
  </si>
  <si>
    <t>23年</t>
    <rPh sb="2" eb="3">
      <t>ネン</t>
    </rPh>
    <phoneticPr fontId="5"/>
  </si>
  <si>
    <t>24年</t>
    <rPh sb="2" eb="3">
      <t>ネン</t>
    </rPh>
    <phoneticPr fontId="5"/>
  </si>
  <si>
    <t>25年</t>
    <rPh sb="2" eb="3">
      <t>ネン</t>
    </rPh>
    <phoneticPr fontId="5"/>
  </si>
  <si>
    <t>総  数</t>
    <phoneticPr fontId="5"/>
  </si>
  <si>
    <t>桜  井</t>
    <phoneticPr fontId="5"/>
  </si>
  <si>
    <t>新  方</t>
    <phoneticPr fontId="5"/>
  </si>
  <si>
    <t>増  林</t>
    <phoneticPr fontId="5"/>
  </si>
  <si>
    <t>大  袋</t>
    <phoneticPr fontId="5"/>
  </si>
  <si>
    <t>荻  島</t>
    <phoneticPr fontId="5"/>
  </si>
  <si>
    <t>出  羽</t>
    <phoneticPr fontId="5"/>
  </si>
  <si>
    <t>蒲  生</t>
    <phoneticPr fontId="5"/>
  </si>
  <si>
    <t>川  柳</t>
    <phoneticPr fontId="5"/>
  </si>
  <si>
    <t>大  沢</t>
    <phoneticPr fontId="5"/>
  </si>
  <si>
    <t>越ヶ谷</t>
    <rPh sb="0" eb="3">
      <t>コシガヤ</t>
    </rPh>
    <phoneticPr fontId="5"/>
  </si>
  <si>
    <t>資料：情報統計課</t>
    <rPh sb="3" eb="5">
      <t>ジョウホウ</t>
    </rPh>
    <rPh sb="5" eb="7">
      <t>トウケイ</t>
    </rPh>
    <phoneticPr fontId="5"/>
  </si>
  <si>
    <t>2-4．年齢5歳階級別男女別人口</t>
    <rPh sb="4" eb="6">
      <t>ネンレイ</t>
    </rPh>
    <rPh sb="7" eb="8">
      <t>サイ</t>
    </rPh>
    <rPh sb="8" eb="10">
      <t>カイキュウ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</si>
  <si>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年　齢</t>
    <phoneticPr fontId="5"/>
  </si>
  <si>
    <t>総　数</t>
    <phoneticPr fontId="5"/>
  </si>
  <si>
    <t>50～54</t>
  </si>
  <si>
    <t>0～4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</si>
  <si>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</si>
  <si>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</si>
  <si>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</si>
  <si>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</si>
  <si>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</si>
  <si>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</si>
  <si>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</si>
  <si>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</si>
  <si>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</si>
  <si>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</si>
  <si>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</si>
  <si>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</si>
  <si>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</si>
  <si>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</si>
  <si>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</si>
  <si>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</si>
  <si>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</si>
  <si>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</si>
  <si>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</si>
  <si>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資料：情報統計課</t>
    <rPh sb="0" eb="2">
      <t>シリョウ</t>
    </rPh>
    <rPh sb="3" eb="8">
      <t>ジョウホウトウケイカ</t>
    </rPh>
    <phoneticPr fontId="5"/>
  </si>
  <si>
    <t>2-5．年齢各歳別男女別人口</t>
    <rPh sb="4" eb="6">
      <t>ネンレイ</t>
    </rPh>
    <rPh sb="6" eb="8">
      <t>カクサイ</t>
    </rPh>
    <rPh sb="8" eb="9">
      <t>ベツ</t>
    </rPh>
    <rPh sb="9" eb="11">
      <t>ダンジョ</t>
    </rPh>
    <rPh sb="11" eb="12">
      <t>ベツ</t>
    </rPh>
    <rPh sb="12" eb="14">
      <t>ジンコウ</t>
    </rPh>
    <phoneticPr fontId="5"/>
  </si>
  <si>
    <t>総   数</t>
    <phoneticPr fontId="5"/>
  </si>
  <si>
    <t>100歳以上</t>
    <phoneticPr fontId="5"/>
  </si>
  <si>
    <t>2-6.町（丁）字別人口・世帯数</t>
    <rPh sb="4" eb="5">
      <t>マチ</t>
    </rPh>
    <rPh sb="6" eb="7">
      <t>チョウ</t>
    </rPh>
    <rPh sb="8" eb="9">
      <t>アザ</t>
    </rPh>
    <rPh sb="9" eb="10">
      <t>ベツ</t>
    </rPh>
    <rPh sb="10" eb="12">
      <t>ジンコウ</t>
    </rPh>
    <rPh sb="13" eb="16">
      <t>セタイスウ</t>
    </rPh>
    <phoneticPr fontId="5"/>
  </si>
  <si>
    <t>町（丁）字名</t>
    <rPh sb="0" eb="1">
      <t>マチ</t>
    </rPh>
    <rPh sb="2" eb="3">
      <t>チョウ</t>
    </rPh>
    <rPh sb="4" eb="5">
      <t>アザ</t>
    </rPh>
    <rPh sb="5" eb="6">
      <t>メイ</t>
    </rPh>
    <phoneticPr fontId="5"/>
  </si>
  <si>
    <t>（桜井地区）</t>
  </si>
  <si>
    <t>（大袋地区）</t>
  </si>
  <si>
    <t>大字大里　　　　　　</t>
  </si>
  <si>
    <t>大字恩間　　　　　　</t>
  </si>
  <si>
    <t>大字下間久里　　　　</t>
  </si>
  <si>
    <t>大字大竹　　　　　　</t>
  </si>
  <si>
    <t>大字上間久里　　　　</t>
  </si>
  <si>
    <t>大字大道　　　　　　</t>
  </si>
  <si>
    <t>大字大泊　　　　　　</t>
  </si>
  <si>
    <t>大字三野宮　　　　　</t>
  </si>
  <si>
    <t>大字平方　　　　　　</t>
  </si>
  <si>
    <t>大字恩間新田　　　　</t>
  </si>
  <si>
    <t>平方南町　　　　　　</t>
  </si>
  <si>
    <t>大字袋山　　　　　　</t>
  </si>
  <si>
    <t>千間台東1丁目　　　　　</t>
    <rPh sb="4" eb="7">
      <t>１チョウメ</t>
    </rPh>
    <phoneticPr fontId="2"/>
  </si>
  <si>
    <t>大字大林　　　　　　</t>
  </si>
  <si>
    <t>千間台東2丁目　　　　　</t>
    <rPh sb="4" eb="7">
      <t>２チョウメ</t>
    </rPh>
    <phoneticPr fontId="2"/>
  </si>
  <si>
    <t>大字大房　　　　　　</t>
  </si>
  <si>
    <t>千間台東3丁目　　　　</t>
    <rPh sb="4" eb="7">
      <t>３チョウメ</t>
    </rPh>
    <phoneticPr fontId="2"/>
  </si>
  <si>
    <t>千間台西１丁目　　　</t>
  </si>
  <si>
    <t>千間台東4丁目　　　　　</t>
    <rPh sb="4" eb="7">
      <t>４チョウメ</t>
    </rPh>
    <phoneticPr fontId="2"/>
  </si>
  <si>
    <t>千間台西２丁目　　　</t>
  </si>
  <si>
    <t>千間台西３丁目　　　</t>
  </si>
  <si>
    <t>（新方地区）</t>
  </si>
  <si>
    <t>千間台西４丁目　　　</t>
  </si>
  <si>
    <t>大字弥十郎　　　　　</t>
  </si>
  <si>
    <t>千間台西５丁目　　　</t>
  </si>
  <si>
    <t>大字大吉　　　　　　</t>
  </si>
  <si>
    <t>千間台西６丁目　　　</t>
  </si>
  <si>
    <t>大字向畑　　　　　　</t>
  </si>
  <si>
    <t>大字北川崎　　　　　</t>
  </si>
  <si>
    <t>（荻島地区）</t>
  </si>
  <si>
    <t>大字大杉　　　　　　</t>
  </si>
  <si>
    <t>大字野島　　　　　　</t>
  </si>
  <si>
    <t>大字大松　　　　　　</t>
  </si>
  <si>
    <t>大字小曽川　　　　　</t>
  </si>
  <si>
    <t>大字船渡　　　　　　</t>
  </si>
  <si>
    <t>大字砂原　　　　　　</t>
  </si>
  <si>
    <t>弥栄町１丁目　　　　</t>
  </si>
  <si>
    <t>大字南荻島　　　　　</t>
  </si>
  <si>
    <t>弥栄町２丁目　　　　</t>
  </si>
  <si>
    <t>大字西新井　　　　　</t>
  </si>
  <si>
    <t>弥栄町３丁目　　　　</t>
  </si>
  <si>
    <t>大字北後谷　　　　　</t>
  </si>
  <si>
    <t>弥栄町４丁目　　　　</t>
  </si>
  <si>
    <t>大字長島　　　　　　</t>
  </si>
  <si>
    <t>（増林地区）</t>
  </si>
  <si>
    <t>（出羽地区）</t>
  </si>
  <si>
    <t>大字花田　　　　　　</t>
  </si>
  <si>
    <t>宮本町１丁目　　　　</t>
  </si>
  <si>
    <t>大字増林　　　　　　</t>
  </si>
  <si>
    <t>宮本町２丁目　　　　</t>
  </si>
  <si>
    <t>大字増森</t>
    <rPh sb="0" eb="2">
      <t>オオアザ</t>
    </rPh>
    <rPh sb="2" eb="3">
      <t>マ</t>
    </rPh>
    <rPh sb="3" eb="4">
      <t>モリ</t>
    </rPh>
    <phoneticPr fontId="2"/>
  </si>
  <si>
    <t>宮本町３丁目　　　　</t>
  </si>
  <si>
    <t>大字中島　　　　　　</t>
  </si>
  <si>
    <t>宮本町４丁目　　　　</t>
  </si>
  <si>
    <t>東越谷１丁目　　　　</t>
  </si>
  <si>
    <t>宮本町５丁目　　　　</t>
  </si>
  <si>
    <t>東越谷２丁目　　　　</t>
  </si>
  <si>
    <t>神明町１丁目　　　　</t>
  </si>
  <si>
    <t>東越谷３丁目　　　　</t>
  </si>
  <si>
    <t>神明町２丁目　　　　</t>
  </si>
  <si>
    <t>東越谷４丁目　　　　</t>
  </si>
  <si>
    <t>神明町３丁目　　　　</t>
  </si>
  <si>
    <t>東越谷５丁目　　　　</t>
  </si>
  <si>
    <t>谷中町１丁目　　　　</t>
  </si>
  <si>
    <t>東越谷６丁目　　　　</t>
  </si>
  <si>
    <t>谷中町２丁目　　　　</t>
  </si>
  <si>
    <t>東越谷７丁目　　　　</t>
  </si>
  <si>
    <t>谷中町３丁目　　　　</t>
  </si>
  <si>
    <t>東越谷８丁目　　　　</t>
  </si>
  <si>
    <t>谷中町４丁目　　　　</t>
  </si>
  <si>
    <t>東越谷９丁目　　　　</t>
  </si>
  <si>
    <t>七左町１丁目　　　　</t>
  </si>
  <si>
    <t>東越谷１０丁目　　　</t>
  </si>
  <si>
    <t>七左町３丁目　　　　</t>
  </si>
  <si>
    <t>中島１丁目　　　　　</t>
  </si>
  <si>
    <t>七左町４丁目　　　　</t>
  </si>
  <si>
    <t>中島２丁目　　　　　</t>
  </si>
  <si>
    <t>七左町５丁目　　　　</t>
  </si>
  <si>
    <t>中島３丁目　　　　　</t>
  </si>
  <si>
    <t>七左町６丁目　　　　</t>
  </si>
  <si>
    <t>増林１丁目　　　　　</t>
  </si>
  <si>
    <t>七左町７丁目　　　　</t>
  </si>
  <si>
    <t>増林２丁目　　　　　</t>
  </si>
  <si>
    <t>七左町８丁目　　　　</t>
  </si>
  <si>
    <t>増林３丁目　　　　　</t>
  </si>
  <si>
    <t>大間野町１丁目　　　</t>
  </si>
  <si>
    <t>増森１丁目　　　　　</t>
  </si>
  <si>
    <t>大間野町２丁目　　　</t>
  </si>
  <si>
    <t>増森２丁目　　　　　</t>
  </si>
  <si>
    <t>大間野町３丁目　　　</t>
  </si>
  <si>
    <t>花田１丁目　　　　　</t>
  </si>
  <si>
    <t>大間野町４丁目　　　</t>
  </si>
  <si>
    <t>花田２丁目　　　　　</t>
  </si>
  <si>
    <t>大間野町５丁目　　　</t>
  </si>
  <si>
    <t>花田３丁目　　　　　</t>
  </si>
  <si>
    <t>新川町１丁目　　　　</t>
  </si>
  <si>
    <t>花田４丁目　　　　　</t>
  </si>
  <si>
    <t>新川町２丁目　　　　</t>
  </si>
  <si>
    <t>花田５丁目　　　　　</t>
  </si>
  <si>
    <t>花田６丁目　　　　　</t>
  </si>
  <si>
    <t>花田７丁目　　　　　</t>
  </si>
  <si>
    <t>（次ページへ続く）</t>
    <rPh sb="1" eb="2">
      <t>ツギ</t>
    </rPh>
    <rPh sb="6" eb="7">
      <t>ツヅ</t>
    </rPh>
    <phoneticPr fontId="5"/>
  </si>
  <si>
    <t>（蒲生地区）</t>
  </si>
  <si>
    <t>流通団地２丁目</t>
  </si>
  <si>
    <t>大字登戸</t>
    <rPh sb="0" eb="2">
      <t>オオアザ</t>
    </rPh>
    <rPh sb="2" eb="4">
      <t>ノブト</t>
    </rPh>
    <phoneticPr fontId="5"/>
  </si>
  <si>
    <t>流通団地３丁目</t>
  </si>
  <si>
    <t>大字蒲生</t>
  </si>
  <si>
    <t>流通団地４丁目　　　</t>
  </si>
  <si>
    <t>瓦曽根１丁目</t>
  </si>
  <si>
    <t>西方１丁目　　　　　</t>
  </si>
  <si>
    <t>瓦曽根２丁目</t>
  </si>
  <si>
    <t>西方２丁目　　　　　</t>
  </si>
  <si>
    <t>南越谷１丁目</t>
  </si>
  <si>
    <t>登戸町</t>
  </si>
  <si>
    <t>（大沢地区）</t>
  </si>
  <si>
    <t>蒲生東町</t>
  </si>
  <si>
    <t>大沢　　　　　　　　</t>
    <rPh sb="0" eb="2">
      <t>オオサワ</t>
    </rPh>
    <phoneticPr fontId="2"/>
  </si>
  <si>
    <t>蒲生寿町</t>
  </si>
  <si>
    <t>大沢１丁目　　　　　</t>
    <rPh sb="0" eb="1">
      <t>オオサワ</t>
    </rPh>
    <rPh sb="1" eb="2">
      <t>サワ</t>
    </rPh>
    <phoneticPr fontId="2"/>
  </si>
  <si>
    <t>蒲生旭町</t>
  </si>
  <si>
    <t>大沢２丁目　　　　　</t>
    <rPh sb="1" eb="2">
      <t>サワ</t>
    </rPh>
    <phoneticPr fontId="2"/>
  </si>
  <si>
    <t>蒲生本町</t>
  </si>
  <si>
    <t>大沢３丁目　　　　　</t>
    <rPh sb="1" eb="2">
      <t>サワ</t>
    </rPh>
    <phoneticPr fontId="2"/>
  </si>
  <si>
    <t>蒲生西町１丁目</t>
  </si>
  <si>
    <t>大沢４丁目　　　　　</t>
    <rPh sb="1" eb="2">
      <t>サワ</t>
    </rPh>
    <phoneticPr fontId="2"/>
  </si>
  <si>
    <t>蒲生西町２丁目</t>
  </si>
  <si>
    <t>東大沢１丁目　　　　</t>
  </si>
  <si>
    <t>蒲生１丁目</t>
  </si>
  <si>
    <t>東大沢２丁目　　　　</t>
  </si>
  <si>
    <t>蒲生２丁目</t>
  </si>
  <si>
    <t>東大沢３丁目　　　　</t>
  </si>
  <si>
    <t>蒲生３丁目</t>
  </si>
  <si>
    <t>東大沢４丁目　　　　</t>
  </si>
  <si>
    <t>蒲生４丁目</t>
  </si>
  <si>
    <t>東大沢５丁目　　　　</t>
  </si>
  <si>
    <t>蒲生愛宕町</t>
  </si>
  <si>
    <t>蒲生南町</t>
  </si>
  <si>
    <t>（北越谷地区）</t>
  </si>
  <si>
    <t>南町１丁目</t>
  </si>
  <si>
    <t>北越谷１丁目　　　　</t>
  </si>
  <si>
    <t>南町２丁目</t>
  </si>
  <si>
    <t>北越谷２丁目　　　　</t>
  </si>
  <si>
    <t>南町３丁目</t>
  </si>
  <si>
    <t>北越谷３丁目　　　　</t>
  </si>
  <si>
    <t>北越谷４丁目　　　　</t>
  </si>
  <si>
    <t>（川柳地区）</t>
  </si>
  <si>
    <t>北越谷５丁目　　　　</t>
  </si>
  <si>
    <t>伊原１丁目　　　　　</t>
  </si>
  <si>
    <t>伊原２丁目　　　　　</t>
  </si>
  <si>
    <t>（越ケ谷地区）</t>
  </si>
  <si>
    <t>川柳町１丁目　　　　</t>
  </si>
  <si>
    <t>越ヶ谷　　　　　　　</t>
  </si>
  <si>
    <t>川柳町２丁目　　　　</t>
  </si>
  <si>
    <t>越ヶ谷１丁目　　　　</t>
  </si>
  <si>
    <t>川柳町３丁目　　　　</t>
  </si>
  <si>
    <t>越ヶ谷２丁目　　　　</t>
  </si>
  <si>
    <t>川柳町４丁目　　　　</t>
  </si>
  <si>
    <t>越ヶ谷３丁目　　　　</t>
  </si>
  <si>
    <t>川柳町５丁目　　　　</t>
  </si>
  <si>
    <t>越ヶ谷４丁目　　　　</t>
  </si>
  <si>
    <t>川柳町６丁目　　　　</t>
  </si>
  <si>
    <t>越ヶ谷５丁目　　　　</t>
  </si>
  <si>
    <t>御殿町　　　　　　　</t>
  </si>
  <si>
    <t>（大相模地区）</t>
  </si>
  <si>
    <t>柳町　　　　　　　　</t>
  </si>
  <si>
    <t>大字西方　　　　　　</t>
  </si>
  <si>
    <t>越ヶ谷本町　　　　　</t>
  </si>
  <si>
    <t>相模町１丁目　　　　</t>
  </si>
  <si>
    <t>中町　　　　　　　　</t>
  </si>
  <si>
    <t>相模町２丁目　　　　</t>
  </si>
  <si>
    <t>弥生町　　　　　　　</t>
  </si>
  <si>
    <t>相模町３丁目　　　　</t>
  </si>
  <si>
    <t>赤山町１丁目　　　　</t>
  </si>
  <si>
    <t>相模町４丁目　　　　</t>
  </si>
  <si>
    <t>赤山町２丁目　　　　</t>
  </si>
  <si>
    <t>相模町５丁目　　　　</t>
  </si>
  <si>
    <t>宮前１丁目　　　　　</t>
  </si>
  <si>
    <t>大成町１丁目　　　　</t>
  </si>
  <si>
    <t>赤山本町　　　　　</t>
    <rPh sb="0" eb="2">
      <t>アカヤマ</t>
    </rPh>
    <rPh sb="2" eb="4">
      <t>ホンマチ</t>
    </rPh>
    <phoneticPr fontId="2"/>
  </si>
  <si>
    <t>大成町２丁目　　　　</t>
  </si>
  <si>
    <t>大成町３丁目</t>
  </si>
  <si>
    <t>（南越谷地区）</t>
  </si>
  <si>
    <t>大成町５丁目　　　　</t>
  </si>
  <si>
    <t>七左町２丁目　　　　</t>
  </si>
  <si>
    <t>大成町６丁目　　　　</t>
  </si>
  <si>
    <t>瓦曽根３丁目　　　　</t>
  </si>
  <si>
    <t>大成町７丁目　　　　</t>
  </si>
  <si>
    <t>南越谷２丁目　　　　</t>
  </si>
  <si>
    <t>東町１丁目　　　　　</t>
  </si>
  <si>
    <t>南越谷３丁目　　　　</t>
  </si>
  <si>
    <t>東町２丁目　　　　　</t>
  </si>
  <si>
    <t>蒲生茜町　　　　　　</t>
  </si>
  <si>
    <t>東町３丁目　　　　　</t>
  </si>
  <si>
    <t>南越谷４丁目　　　　</t>
  </si>
  <si>
    <t>東町４丁目　　　　　</t>
  </si>
  <si>
    <t>南越谷５丁目　　　　</t>
  </si>
  <si>
    <t>東町５丁目　　　　　</t>
  </si>
  <si>
    <t>東柳田町　　　　　　</t>
  </si>
  <si>
    <t>東町６丁目</t>
  </si>
  <si>
    <t>元柳田町　　　　　　</t>
  </si>
  <si>
    <t>東町７丁目</t>
    <rPh sb="0" eb="2">
      <t>アズマチョウ</t>
    </rPh>
    <rPh sb="3" eb="5">
      <t>チョウメ</t>
    </rPh>
    <phoneticPr fontId="2"/>
  </si>
  <si>
    <t>赤山町３丁目　　　　</t>
  </si>
  <si>
    <t>相模町６丁目　　　　</t>
  </si>
  <si>
    <t>赤山町４丁目　　　　</t>
  </si>
  <si>
    <t>相模町７丁目　　　　</t>
  </si>
  <si>
    <t>赤山町５丁目　　　　</t>
  </si>
  <si>
    <t>大成町８丁目　　　　</t>
  </si>
  <si>
    <t>流通団地１丁目　　　</t>
  </si>
  <si>
    <t>総数</t>
    <rPh sb="0" eb="1">
      <t>フサ</t>
    </rPh>
    <rPh sb="1" eb="2">
      <t>カズ</t>
    </rPh>
    <phoneticPr fontId="5"/>
  </si>
  <si>
    <t>2-7. 自然増・社会増の推移</t>
    <phoneticPr fontId="5"/>
  </si>
  <si>
    <t>人　口</t>
  </si>
  <si>
    <t>自然増</t>
  </si>
  <si>
    <t>社会増</t>
  </si>
  <si>
    <t>増減計</t>
    <phoneticPr fontId="5"/>
  </si>
  <si>
    <t>（各年中）</t>
  </si>
  <si>
    <t>（12月末日）</t>
  </si>
  <si>
    <t>出生</t>
  </si>
  <si>
    <t>死亡</t>
  </si>
  <si>
    <t>増減</t>
    <rPh sb="1" eb="2">
      <t>ゲン</t>
    </rPh>
    <phoneticPr fontId="5"/>
  </si>
  <si>
    <t>転入</t>
    <phoneticPr fontId="5"/>
  </si>
  <si>
    <t>転出</t>
    <phoneticPr fontId="5"/>
  </si>
  <si>
    <t>昭和31</t>
    <rPh sb="0" eb="2">
      <t>ショウワ</t>
    </rPh>
    <phoneticPr fontId="5"/>
  </si>
  <si>
    <t>14</t>
    <phoneticPr fontId="5"/>
  </si>
  <si>
    <t>21</t>
  </si>
  <si>
    <t>22</t>
    <phoneticPr fontId="5"/>
  </si>
  <si>
    <t>（注）61年までは住民基本台帳人口であり､62年からは総人口（住民基本台帳人口＋外国人登録数）を記載。</t>
    <rPh sb="1" eb="2">
      <t>チュウイ</t>
    </rPh>
    <rPh sb="5" eb="6">
      <t>ネン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23" eb="24">
      <t>ネン</t>
    </rPh>
    <rPh sb="27" eb="28">
      <t>ソウスウ</t>
    </rPh>
    <rPh sb="28" eb="30">
      <t>ジンコウ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3">
      <t>ガイコクジン</t>
    </rPh>
    <rPh sb="43" eb="45">
      <t>トウロク</t>
    </rPh>
    <rPh sb="45" eb="46">
      <t>カズ</t>
    </rPh>
    <rPh sb="48" eb="50">
      <t>キサイ</t>
    </rPh>
    <phoneticPr fontId="5"/>
  </si>
  <si>
    <t>（注）住民基本台帳法の改正(平成24年7月)により外国人住民も住民基本台帳人口に含むこととなった。</t>
    <rPh sb="1" eb="2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カイセイ</t>
    </rPh>
    <rPh sb="14" eb="16">
      <t>ヘイセイ</t>
    </rPh>
    <rPh sb="18" eb="19">
      <t>ネン</t>
    </rPh>
    <rPh sb="20" eb="21">
      <t>ガツ</t>
    </rPh>
    <rPh sb="25" eb="27">
      <t>ガイコク</t>
    </rPh>
    <rPh sb="27" eb="28">
      <t>ジン</t>
    </rPh>
    <rPh sb="28" eb="30">
      <t>ジュウミン</t>
    </rPh>
    <rPh sb="31" eb="33">
      <t>ジュウミン</t>
    </rPh>
    <rPh sb="33" eb="35">
      <t>キホン</t>
    </rPh>
    <rPh sb="35" eb="37">
      <t>ダイチョウ</t>
    </rPh>
    <rPh sb="37" eb="39">
      <t>ジンコウ</t>
    </rPh>
    <rPh sb="40" eb="41">
      <t>フク</t>
    </rPh>
    <phoneticPr fontId="5"/>
  </si>
  <si>
    <t>　　　平成24年からは、住民基本台帳人口を記載。</t>
    <rPh sb="3" eb="5">
      <t>ヘイセイ</t>
    </rPh>
    <rPh sb="7" eb="8">
      <t>ネン</t>
    </rPh>
    <rPh sb="12" eb="14">
      <t>ジュウミン</t>
    </rPh>
    <rPh sb="14" eb="16">
      <t>キホン</t>
    </rPh>
    <rPh sb="16" eb="18">
      <t>ダイチョウ</t>
    </rPh>
    <rPh sb="18" eb="20">
      <t>ジンコウ</t>
    </rPh>
    <rPh sb="21" eb="23">
      <t>キサイ</t>
    </rPh>
    <phoneticPr fontId="5"/>
  </si>
  <si>
    <t>2-8. 都道府県別転入者数</t>
    <phoneticPr fontId="5"/>
  </si>
  <si>
    <t>（単位:人）</t>
  </si>
  <si>
    <t>前の住所地</t>
    <rPh sb="0" eb="1">
      <t>マエ</t>
    </rPh>
    <rPh sb="2" eb="4">
      <t>ジュウショ</t>
    </rPh>
    <rPh sb="4" eb="5">
      <t>チ</t>
    </rPh>
    <phoneticPr fontId="5"/>
  </si>
  <si>
    <t>北海道</t>
  </si>
  <si>
    <t>青  森</t>
    <phoneticPr fontId="5"/>
  </si>
  <si>
    <t>岩  手</t>
    <phoneticPr fontId="5"/>
  </si>
  <si>
    <t>宮  城</t>
    <phoneticPr fontId="5"/>
  </si>
  <si>
    <t>秋  田</t>
    <phoneticPr fontId="5"/>
  </si>
  <si>
    <t>山  形</t>
    <phoneticPr fontId="5"/>
  </si>
  <si>
    <t>福  島</t>
    <phoneticPr fontId="5"/>
  </si>
  <si>
    <t>茨  城</t>
    <phoneticPr fontId="5"/>
  </si>
  <si>
    <t>栃  木</t>
    <phoneticPr fontId="5"/>
  </si>
  <si>
    <t>群  馬</t>
    <phoneticPr fontId="5"/>
  </si>
  <si>
    <t>埼  玉</t>
    <phoneticPr fontId="5"/>
  </si>
  <si>
    <t>千  葉</t>
    <phoneticPr fontId="5"/>
  </si>
  <si>
    <t>東  京</t>
    <phoneticPr fontId="5"/>
  </si>
  <si>
    <t>神奈川</t>
  </si>
  <si>
    <t>新  潟</t>
    <phoneticPr fontId="5"/>
  </si>
  <si>
    <t>富  山</t>
    <phoneticPr fontId="5"/>
  </si>
  <si>
    <t>石  川</t>
    <phoneticPr fontId="5"/>
  </si>
  <si>
    <t>福  井</t>
    <phoneticPr fontId="5"/>
  </si>
  <si>
    <t>山  梨</t>
    <phoneticPr fontId="5"/>
  </si>
  <si>
    <t>長  野</t>
    <phoneticPr fontId="5"/>
  </si>
  <si>
    <t>岐  阜</t>
    <phoneticPr fontId="5"/>
  </si>
  <si>
    <t>静  岡</t>
    <phoneticPr fontId="5"/>
  </si>
  <si>
    <t>愛  知</t>
    <phoneticPr fontId="5"/>
  </si>
  <si>
    <t>三  重</t>
    <phoneticPr fontId="5"/>
  </si>
  <si>
    <t>滋  賀</t>
    <phoneticPr fontId="5"/>
  </si>
  <si>
    <t>京  都</t>
    <phoneticPr fontId="5"/>
  </si>
  <si>
    <t>大  阪</t>
    <phoneticPr fontId="5"/>
  </si>
  <si>
    <t>兵  庫</t>
    <phoneticPr fontId="5"/>
  </si>
  <si>
    <t>奈  良</t>
    <phoneticPr fontId="5"/>
  </si>
  <si>
    <t>和歌山</t>
  </si>
  <si>
    <t>鳥  取</t>
    <phoneticPr fontId="5"/>
  </si>
  <si>
    <t>島  根</t>
    <phoneticPr fontId="5"/>
  </si>
  <si>
    <t>岡  山</t>
    <phoneticPr fontId="5"/>
  </si>
  <si>
    <t>広  島</t>
    <phoneticPr fontId="5"/>
  </si>
  <si>
    <t>山  口</t>
    <phoneticPr fontId="5"/>
  </si>
  <si>
    <t>徳  島</t>
    <phoneticPr fontId="5"/>
  </si>
  <si>
    <t>香  川</t>
    <phoneticPr fontId="5"/>
  </si>
  <si>
    <t>愛  媛</t>
    <phoneticPr fontId="5"/>
  </si>
  <si>
    <t>高  知</t>
    <phoneticPr fontId="5"/>
  </si>
  <si>
    <t>福  岡</t>
    <phoneticPr fontId="5"/>
  </si>
  <si>
    <t>佐  賀</t>
    <phoneticPr fontId="5"/>
  </si>
  <si>
    <t>長  崎</t>
    <phoneticPr fontId="5"/>
  </si>
  <si>
    <t>熊  本</t>
    <phoneticPr fontId="5"/>
  </si>
  <si>
    <t>大  分</t>
    <phoneticPr fontId="5"/>
  </si>
  <si>
    <t>宮  崎</t>
    <phoneticPr fontId="5"/>
  </si>
  <si>
    <t>鹿児島</t>
  </si>
  <si>
    <t>沖  縄</t>
    <phoneticPr fontId="5"/>
  </si>
  <si>
    <t>（注）住民基本台帳人口による。</t>
    <rPh sb="1" eb="2">
      <t>チュウイ</t>
    </rPh>
    <rPh sb="3" eb="5">
      <t>ジュウミン</t>
    </rPh>
    <rPh sb="5" eb="7">
      <t>キホン</t>
    </rPh>
    <rPh sb="7" eb="9">
      <t>ダイチョウ</t>
    </rPh>
    <rPh sb="9" eb="11">
      <t>ジンコウ</t>
    </rPh>
    <phoneticPr fontId="5"/>
  </si>
  <si>
    <t>資料：情報統計課「住民基本台帳人口移動報告表」</t>
    <rPh sb="0" eb="2">
      <t>シリョウ</t>
    </rPh>
    <rPh sb="3" eb="5">
      <t>ジョウホウ</t>
    </rPh>
    <rPh sb="5" eb="8">
      <t>トウケイカ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9">
      <t>イドウ</t>
    </rPh>
    <rPh sb="19" eb="21">
      <t>ホウコク</t>
    </rPh>
    <rPh sb="21" eb="22">
      <t>ヒョウ</t>
    </rPh>
    <phoneticPr fontId="5"/>
  </si>
  <si>
    <t>2-9. 市民の平均年齢</t>
    <phoneticPr fontId="5"/>
  </si>
  <si>
    <t>（単位：歳）</t>
    <rPh sb="1" eb="3">
      <t>タンイ</t>
    </rPh>
    <rPh sb="4" eb="5">
      <t>サイ</t>
    </rPh>
    <phoneticPr fontId="5"/>
  </si>
  <si>
    <t>年
（1月1日）</t>
    <phoneticPr fontId="5"/>
  </si>
  <si>
    <t xml:space="preserve">        平  均</t>
    <phoneticPr fontId="5"/>
  </si>
  <si>
    <t xml:space="preserve">      昭和35</t>
    <rPh sb="6" eb="8">
      <t>ショウワ</t>
    </rPh>
    <phoneticPr fontId="5"/>
  </si>
  <si>
    <t xml:space="preserve">       平成2</t>
    <phoneticPr fontId="5"/>
  </si>
  <si>
    <t>15</t>
    <phoneticPr fontId="5"/>
  </si>
  <si>
    <t>22</t>
  </si>
  <si>
    <t>23</t>
    <phoneticPr fontId="5"/>
  </si>
  <si>
    <t xml:space="preserve"> （注）昭和55年以前は「国勢調査」(10月1日現在)｡ 60年以降「埼玉県町(丁)字別人口調査」。  　資料：情報統計課</t>
    <rPh sb="2" eb="3">
      <t>チュウイ</t>
    </rPh>
    <rPh sb="4" eb="6">
      <t>ショウワ</t>
    </rPh>
    <rPh sb="8" eb="9">
      <t>ネン</t>
    </rPh>
    <rPh sb="9" eb="11">
      <t>イゼン</t>
    </rPh>
    <rPh sb="13" eb="15">
      <t>コクセイ</t>
    </rPh>
    <rPh sb="15" eb="17">
      <t>チョウサ</t>
    </rPh>
    <rPh sb="21" eb="22">
      <t>ガツ</t>
    </rPh>
    <rPh sb="23" eb="24">
      <t>ニチ</t>
    </rPh>
    <rPh sb="24" eb="26">
      <t>ゲンザイ</t>
    </rPh>
    <rPh sb="31" eb="32">
      <t>ネン</t>
    </rPh>
    <rPh sb="32" eb="34">
      <t>イコウ</t>
    </rPh>
    <rPh sb="35" eb="37">
      <t>サイタマ</t>
    </rPh>
    <rPh sb="37" eb="38">
      <t>ケン</t>
    </rPh>
    <rPh sb="38" eb="39">
      <t>マチ</t>
    </rPh>
    <rPh sb="40" eb="41">
      <t>チョウメ</t>
    </rPh>
    <rPh sb="42" eb="43">
      <t>アザ</t>
    </rPh>
    <rPh sb="43" eb="44">
      <t>ベツ</t>
    </rPh>
    <rPh sb="44" eb="46">
      <t>ジンコウ</t>
    </rPh>
    <rPh sb="46" eb="48">
      <t>チョウサ</t>
    </rPh>
    <rPh sb="53" eb="55">
      <t>シリョウ</t>
    </rPh>
    <rPh sb="56" eb="58">
      <t>ジョウホウ</t>
    </rPh>
    <rPh sb="58" eb="60">
      <t>トウケイ</t>
    </rPh>
    <rPh sb="60" eb="61">
      <t>カ</t>
    </rPh>
    <phoneticPr fontId="5"/>
  </si>
  <si>
    <t>2-10. 年齢３区分人口</t>
    <rPh sb="6" eb="8">
      <t>ネンレイ</t>
    </rPh>
    <rPh sb="9" eb="11">
      <t>クブン</t>
    </rPh>
    <phoneticPr fontId="5"/>
  </si>
  <si>
    <t>(単位：人、％)</t>
  </si>
  <si>
    <t>年</t>
    <phoneticPr fontId="5"/>
  </si>
  <si>
    <t>0歳以上15歳未満</t>
    <rPh sb="1" eb="2">
      <t>サイ</t>
    </rPh>
    <rPh sb="2" eb="4">
      <t>イジョウ</t>
    </rPh>
    <rPh sb="6" eb="7">
      <t>サイ</t>
    </rPh>
    <rPh sb="7" eb="9">
      <t>ミマン</t>
    </rPh>
    <phoneticPr fontId="5"/>
  </si>
  <si>
    <t>15歳以上65歳未満</t>
    <rPh sb="2" eb="3">
      <t>サイ</t>
    </rPh>
    <rPh sb="3" eb="5">
      <t>イジョウ</t>
    </rPh>
    <rPh sb="7" eb="8">
      <t>サイ</t>
    </rPh>
    <rPh sb="8" eb="10">
      <t>ミマン</t>
    </rPh>
    <phoneticPr fontId="5"/>
  </si>
  <si>
    <t>65歳以上人口</t>
    <rPh sb="2" eb="3">
      <t>サイ</t>
    </rPh>
    <rPh sb="3" eb="5">
      <t>イジョウ</t>
    </rPh>
    <phoneticPr fontId="5"/>
  </si>
  <si>
    <t>(1月1日）</t>
    <rPh sb="2" eb="3">
      <t>ガツ</t>
    </rPh>
    <rPh sb="4" eb="5">
      <t>ニチ</t>
    </rPh>
    <phoneticPr fontId="5"/>
  </si>
  <si>
    <t>割合</t>
  </si>
  <si>
    <t xml:space="preserve">  昭和35年</t>
    <phoneticPr fontId="5"/>
  </si>
  <si>
    <t xml:space="preserve">   平成2年</t>
    <phoneticPr fontId="5"/>
  </si>
  <si>
    <t>15</t>
    <phoneticPr fontId="5"/>
  </si>
  <si>
    <t>（注）平成12年以前は「国勢調査」（10月1日現在）。13年以降「埼玉県町（丁）字別人口調査」。</t>
    <rPh sb="1" eb="2">
      <t>チュウ</t>
    </rPh>
    <rPh sb="20" eb="21">
      <t>ガツ</t>
    </rPh>
    <rPh sb="22" eb="23">
      <t>ニチ</t>
    </rPh>
    <rPh sb="23" eb="25">
      <t>ゲンザイ</t>
    </rPh>
    <rPh sb="29" eb="30">
      <t>ネン</t>
    </rPh>
    <rPh sb="30" eb="32">
      <t>イコウ</t>
    </rPh>
    <rPh sb="33" eb="36">
      <t>サイタマケン</t>
    </rPh>
    <rPh sb="36" eb="37">
      <t>マチ</t>
    </rPh>
    <rPh sb="38" eb="39">
      <t>チョウ</t>
    </rPh>
    <rPh sb="40" eb="41">
      <t>アザ</t>
    </rPh>
    <rPh sb="41" eb="42">
      <t>ベツ</t>
    </rPh>
    <rPh sb="42" eb="44">
      <t>ジンコウ</t>
    </rPh>
    <rPh sb="44" eb="46">
      <t>チョウサ</t>
    </rPh>
    <phoneticPr fontId="5"/>
  </si>
  <si>
    <t>2-11. 婚姻と離婚</t>
    <rPh sb="6" eb="8">
      <t>コンイン</t>
    </rPh>
    <rPh sb="9" eb="11">
      <t>リコン</t>
    </rPh>
    <phoneticPr fontId="5"/>
  </si>
  <si>
    <t>（単位：受理件数）</t>
    <rPh sb="1" eb="3">
      <t>タンイ</t>
    </rPh>
    <rPh sb="4" eb="6">
      <t>ジュリ</t>
    </rPh>
    <rPh sb="6" eb="7">
      <t>ケン</t>
    </rPh>
    <rPh sb="7" eb="8">
      <t>スウ</t>
    </rPh>
    <phoneticPr fontId="5"/>
  </si>
  <si>
    <t>各年中</t>
    <rPh sb="0" eb="1">
      <t>カク</t>
    </rPh>
    <rPh sb="1" eb="2">
      <t>ネン</t>
    </rPh>
    <rPh sb="2" eb="3">
      <t>チュウ</t>
    </rPh>
    <phoneticPr fontId="5"/>
  </si>
  <si>
    <t>平成19年</t>
    <rPh sb="0" eb="2">
      <t>ヘー</t>
    </rPh>
    <rPh sb="4" eb="5">
      <t>ネン</t>
    </rPh>
    <phoneticPr fontId="5"/>
  </si>
  <si>
    <t>20年</t>
    <rPh sb="2" eb="3">
      <t>ネン</t>
    </rPh>
    <phoneticPr fontId="5"/>
  </si>
  <si>
    <t>婚姻</t>
    <rPh sb="0" eb="2">
      <t>コンイン</t>
    </rPh>
    <phoneticPr fontId="5"/>
  </si>
  <si>
    <t>離婚</t>
    <rPh sb="0" eb="2">
      <t>リコン</t>
    </rPh>
    <phoneticPr fontId="5"/>
  </si>
  <si>
    <t>資料：市民課</t>
    <rPh sb="0" eb="2">
      <t>シリョウ</t>
    </rPh>
    <rPh sb="3" eb="6">
      <t>シミンカ</t>
    </rPh>
    <phoneticPr fontId="5"/>
  </si>
  <si>
    <t>2-12. 国籍別外国人登録人口</t>
  </si>
  <si>
    <t>(単位：人）</t>
  </si>
  <si>
    <t>平成21年</t>
  </si>
  <si>
    <t>22年</t>
  </si>
  <si>
    <t>23年</t>
  </si>
  <si>
    <t>24年</t>
  </si>
  <si>
    <t>（3月末日）</t>
  </si>
  <si>
    <t>総　数</t>
  </si>
  <si>
    <t>韓国及び朝鮮</t>
  </si>
  <si>
    <t>中国</t>
  </si>
  <si>
    <t>フィリピン</t>
  </si>
  <si>
    <t>パキスタン</t>
  </si>
  <si>
    <t>インド</t>
  </si>
  <si>
    <t>タイ</t>
  </si>
  <si>
    <t>べトナム</t>
  </si>
  <si>
    <t>英国</t>
  </si>
  <si>
    <t>米国</t>
  </si>
  <si>
    <t>ブラジル</t>
  </si>
  <si>
    <t>ペルー</t>
  </si>
  <si>
    <t>ガーナ</t>
  </si>
  <si>
    <t>その他</t>
  </si>
  <si>
    <t>資料：市民課</t>
  </si>
  <si>
    <t>2-13.年齢各歳別男女人口</t>
    <rPh sb="5" eb="7">
      <t>ネンレイ</t>
    </rPh>
    <rPh sb="7" eb="8">
      <t>カク</t>
    </rPh>
    <rPh sb="8" eb="9">
      <t>サイ</t>
    </rPh>
    <rPh sb="9" eb="10">
      <t>ベツ</t>
    </rPh>
    <rPh sb="10" eb="12">
      <t>ダンジョ</t>
    </rPh>
    <rPh sb="12" eb="14">
      <t>ジンコウ</t>
    </rPh>
    <phoneticPr fontId="1"/>
  </si>
  <si>
    <t>2-14.国勢調査人口の推移</t>
    <rPh sb="5" eb="7">
      <t>コクセイ</t>
    </rPh>
    <rPh sb="7" eb="9">
      <t>チョウサ</t>
    </rPh>
    <rPh sb="9" eb="11">
      <t>ジンコウ</t>
    </rPh>
    <rPh sb="12" eb="14">
      <t>スイイ</t>
    </rPh>
    <phoneticPr fontId="1"/>
  </si>
  <si>
    <t>2-15.人口集中地区（DID)の人口・面積</t>
    <rPh sb="5" eb="7">
      <t>ジンコウ</t>
    </rPh>
    <rPh sb="7" eb="9">
      <t>シュウチュウ</t>
    </rPh>
    <rPh sb="9" eb="11">
      <t>チク</t>
    </rPh>
    <rPh sb="17" eb="19">
      <t>ジンコウ</t>
    </rPh>
    <rPh sb="20" eb="22">
      <t>メンセキ</t>
    </rPh>
    <phoneticPr fontId="1"/>
  </si>
  <si>
    <t>2-16.常住人口と昼間人口の推移</t>
    <rPh sb="5" eb="7">
      <t>ジョウジュウ</t>
    </rPh>
    <rPh sb="7" eb="9">
      <t>ジンコウ</t>
    </rPh>
    <rPh sb="10" eb="12">
      <t>チュウカン</t>
    </rPh>
    <rPh sb="12" eb="14">
      <t>ジンコウ</t>
    </rPh>
    <rPh sb="15" eb="17">
      <t>スイイ</t>
    </rPh>
    <phoneticPr fontId="1"/>
  </si>
  <si>
    <t>2-17.流出人口</t>
    <rPh sb="5" eb="7">
      <t>リュウシュツ</t>
    </rPh>
    <rPh sb="7" eb="9">
      <t>ジンコウ</t>
    </rPh>
    <phoneticPr fontId="1"/>
  </si>
  <si>
    <t>2-18.流入人口</t>
    <rPh sb="5" eb="7">
      <t>リュウニュウ</t>
    </rPh>
    <rPh sb="7" eb="9">
      <t>ジンコウ</t>
    </rPh>
    <phoneticPr fontId="1"/>
  </si>
  <si>
    <t>2-19.世帯数と世帯人員数</t>
    <rPh sb="5" eb="8">
      <t>セタイスウ</t>
    </rPh>
    <rPh sb="9" eb="11">
      <t>セタイ</t>
    </rPh>
    <rPh sb="11" eb="13">
      <t>ジンイン</t>
    </rPh>
    <rPh sb="13" eb="14">
      <t>スウ</t>
    </rPh>
    <phoneticPr fontId="1"/>
  </si>
  <si>
    <t>2-20.労働力状態別、年齢5歳階級別、男女別15歳以上人口</t>
    <rPh sb="5" eb="8">
      <t>ロウドウリョク</t>
    </rPh>
    <rPh sb="8" eb="10">
      <t>ジョウタイ</t>
    </rPh>
    <rPh sb="10" eb="11">
      <t>ベツ</t>
    </rPh>
    <rPh sb="12" eb="14">
      <t>ネンレイ</t>
    </rPh>
    <rPh sb="15" eb="16">
      <t>サイ</t>
    </rPh>
    <rPh sb="16" eb="18">
      <t>カイキュウ</t>
    </rPh>
    <rPh sb="18" eb="19">
      <t>ベツ</t>
    </rPh>
    <rPh sb="20" eb="22">
      <t>ダンジョ</t>
    </rPh>
    <rPh sb="22" eb="23">
      <t>ベツ</t>
    </rPh>
    <rPh sb="25" eb="28">
      <t>サイイジョウ</t>
    </rPh>
    <rPh sb="28" eb="30">
      <t>ジンコウ</t>
    </rPh>
    <phoneticPr fontId="1"/>
  </si>
  <si>
    <t>2-21.年齢（5歳階級）、男女別高齢単身者数</t>
    <rPh sb="5" eb="7">
      <t>ネンレイ</t>
    </rPh>
    <rPh sb="9" eb="10">
      <t>サイ</t>
    </rPh>
    <rPh sb="10" eb="12">
      <t>カイキュウ</t>
    </rPh>
    <rPh sb="14" eb="16">
      <t>ダンジョ</t>
    </rPh>
    <rPh sb="16" eb="17">
      <t>ベツ</t>
    </rPh>
    <rPh sb="17" eb="19">
      <t>コウレイ</t>
    </rPh>
    <rPh sb="19" eb="22">
      <t>タンシンシャ</t>
    </rPh>
    <rPh sb="22" eb="23">
      <t>スウ</t>
    </rPh>
    <phoneticPr fontId="1"/>
  </si>
  <si>
    <t>2-22.夫の年齢（5歳階級）、妻の年齢（5歳階級）別高齢夫婦世帯数</t>
    <rPh sb="5" eb="6">
      <t>オット</t>
    </rPh>
    <rPh sb="7" eb="9">
      <t>ネンレイ</t>
    </rPh>
    <rPh sb="11" eb="12">
      <t>サイ</t>
    </rPh>
    <rPh sb="12" eb="14">
      <t>カイキュウ</t>
    </rPh>
    <rPh sb="16" eb="17">
      <t>ツマ</t>
    </rPh>
    <rPh sb="18" eb="20">
      <t>ネンレイ</t>
    </rPh>
    <rPh sb="22" eb="23">
      <t>サイ</t>
    </rPh>
    <rPh sb="23" eb="25">
      <t>カイキュウ</t>
    </rPh>
    <rPh sb="26" eb="27">
      <t>ベツ</t>
    </rPh>
    <rPh sb="27" eb="29">
      <t>コウレイ</t>
    </rPh>
    <rPh sb="29" eb="31">
      <t>フウフ</t>
    </rPh>
    <rPh sb="31" eb="34">
      <t>セタイスウ</t>
    </rPh>
    <phoneticPr fontId="1"/>
  </si>
  <si>
    <t>2-23.住宅の建て方別世帯数、世帯人員及び1世帯当り室数等</t>
    <rPh sb="5" eb="7">
      <t>ジュウタク</t>
    </rPh>
    <rPh sb="8" eb="9">
      <t>タ</t>
    </rPh>
    <rPh sb="10" eb="11">
      <t>カタ</t>
    </rPh>
    <rPh sb="11" eb="12">
      <t>ベツ</t>
    </rPh>
    <rPh sb="12" eb="15">
      <t>セタイスウ</t>
    </rPh>
    <rPh sb="16" eb="18">
      <t>セタイ</t>
    </rPh>
    <rPh sb="18" eb="20">
      <t>ジンイン</t>
    </rPh>
    <rPh sb="20" eb="21">
      <t>オヨ</t>
    </rPh>
    <rPh sb="23" eb="25">
      <t>セタイ</t>
    </rPh>
    <rPh sb="25" eb="26">
      <t>アタ</t>
    </rPh>
    <rPh sb="27" eb="28">
      <t>シツ</t>
    </rPh>
    <rPh sb="28" eb="29">
      <t>スウ</t>
    </rPh>
    <rPh sb="29" eb="30">
      <t>トウ</t>
    </rPh>
    <phoneticPr fontId="1"/>
  </si>
  <si>
    <t>2-24.産業別就業者数</t>
    <rPh sb="5" eb="7">
      <t>サンギョウ</t>
    </rPh>
    <rPh sb="7" eb="8">
      <t>ベツ</t>
    </rPh>
    <rPh sb="8" eb="10">
      <t>シュウギョウ</t>
    </rPh>
    <rPh sb="10" eb="11">
      <t>シャ</t>
    </rPh>
    <rPh sb="11" eb="12">
      <t>スウ</t>
    </rPh>
    <phoneticPr fontId="1"/>
  </si>
  <si>
    <t>国勢調査</t>
    <rPh sb="0" eb="2">
      <t>コクセイ</t>
    </rPh>
    <rPh sb="2" eb="4">
      <t>チョウサ</t>
    </rPh>
    <phoneticPr fontId="5"/>
  </si>
  <si>
    <t>2-13. 年齢各歳別男女別人口</t>
    <rPh sb="6" eb="8">
      <t>ネンレイ</t>
    </rPh>
    <rPh sb="8" eb="9">
      <t>カク</t>
    </rPh>
    <rPh sb="9" eb="10">
      <t>サイ</t>
    </rPh>
    <rPh sb="10" eb="11">
      <t>ベツ</t>
    </rPh>
    <rPh sb="11" eb="13">
      <t>ダンジョ</t>
    </rPh>
    <rPh sb="13" eb="14">
      <t>ベツ</t>
    </rPh>
    <rPh sb="14" eb="16">
      <t>ジンコウ</t>
    </rPh>
    <phoneticPr fontId="5"/>
  </si>
  <si>
    <t>（１）平成22年10月1日</t>
    <rPh sb="3" eb="5">
      <t>ヘー</t>
    </rPh>
    <rPh sb="7" eb="8">
      <t>ネン</t>
    </rPh>
    <rPh sb="10" eb="11">
      <t>ツキ</t>
    </rPh>
    <rPh sb="12" eb="13">
      <t>ニチ</t>
    </rPh>
    <phoneticPr fontId="5"/>
  </si>
  <si>
    <t>年齢</t>
    <rPh sb="0" eb="2">
      <t>ネンレイ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</si>
  <si>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</si>
  <si>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</si>
  <si>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</si>
  <si>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　　　 0歳    </t>
    <rPh sb="5" eb="6">
      <t>サイ</t>
    </rPh>
    <phoneticPr fontId="34"/>
  </si>
  <si>
    <t xml:space="preserve">　　　51歳    </t>
    <rPh sb="5" eb="6">
      <t>サイ</t>
    </rPh>
    <phoneticPr fontId="5"/>
  </si>
  <si>
    <t xml:space="preserve">　　　 1    </t>
    <phoneticPr fontId="34"/>
  </si>
  <si>
    <t xml:space="preserve">　　　52    </t>
  </si>
  <si>
    <t xml:space="preserve">　　　 2    </t>
    <phoneticPr fontId="34"/>
  </si>
  <si>
    <t xml:space="preserve">　　　53    </t>
  </si>
  <si>
    <t xml:space="preserve">　　　 3    </t>
    <phoneticPr fontId="34"/>
  </si>
  <si>
    <t xml:space="preserve">　　　54    </t>
  </si>
  <si>
    <t xml:space="preserve">　　　 4    </t>
    <phoneticPr fontId="34"/>
  </si>
  <si>
    <t xml:space="preserve">　　　55    </t>
  </si>
  <si>
    <t xml:space="preserve">　　　 5    </t>
    <phoneticPr fontId="34"/>
  </si>
  <si>
    <t xml:space="preserve">　　　56    </t>
  </si>
  <si>
    <t xml:space="preserve">　　　 6    </t>
    <phoneticPr fontId="34"/>
  </si>
  <si>
    <t xml:space="preserve">　　　57    </t>
  </si>
  <si>
    <t xml:space="preserve">　　　 7    </t>
    <phoneticPr fontId="34"/>
  </si>
  <si>
    <t xml:space="preserve">　　　58    </t>
  </si>
  <si>
    <t xml:space="preserve">　　　 8    </t>
    <phoneticPr fontId="34"/>
  </si>
  <si>
    <t xml:space="preserve">　　　59    </t>
  </si>
  <si>
    <t xml:space="preserve">　　　 9    </t>
    <phoneticPr fontId="34"/>
  </si>
  <si>
    <t xml:space="preserve">　　　60    </t>
  </si>
  <si>
    <t xml:space="preserve">　　　10    </t>
  </si>
  <si>
    <t xml:space="preserve">　　　61    </t>
  </si>
  <si>
    <t xml:space="preserve">　　　11    </t>
  </si>
  <si>
    <t xml:space="preserve">　　　62    </t>
  </si>
  <si>
    <t xml:space="preserve">　　　12    </t>
  </si>
  <si>
    <t xml:space="preserve">　　　63    </t>
  </si>
  <si>
    <t xml:space="preserve">　　　13    </t>
  </si>
  <si>
    <t xml:space="preserve">　　　64    </t>
  </si>
  <si>
    <t xml:space="preserve">　　　14    </t>
  </si>
  <si>
    <t xml:space="preserve">　　　65    </t>
  </si>
  <si>
    <t xml:space="preserve">　　　15    </t>
  </si>
  <si>
    <t xml:space="preserve">　　　66    </t>
  </si>
  <si>
    <t xml:space="preserve">　　　16    </t>
  </si>
  <si>
    <t xml:space="preserve">　　　67    </t>
  </si>
  <si>
    <t xml:space="preserve">　　　17    </t>
  </si>
  <si>
    <t xml:space="preserve">　　　68    </t>
  </si>
  <si>
    <t xml:space="preserve">　　　18    </t>
  </si>
  <si>
    <t xml:space="preserve">　　　69    </t>
  </si>
  <si>
    <t xml:space="preserve">　　　19    </t>
  </si>
  <si>
    <t xml:space="preserve">　　　70    </t>
  </si>
  <si>
    <t xml:space="preserve">　　　20    </t>
  </si>
  <si>
    <t xml:space="preserve">　　　71    </t>
  </si>
  <si>
    <t xml:space="preserve">　　　21    </t>
  </si>
  <si>
    <t xml:space="preserve">　　　72    </t>
  </si>
  <si>
    <t xml:space="preserve">　　　22    </t>
  </si>
  <si>
    <t xml:space="preserve">　　　73    </t>
  </si>
  <si>
    <t xml:space="preserve">　　　23    </t>
  </si>
  <si>
    <t xml:space="preserve">　　　74    </t>
  </si>
  <si>
    <t xml:space="preserve">　　　24    </t>
  </si>
  <si>
    <t xml:space="preserve">　　　75    </t>
  </si>
  <si>
    <t xml:space="preserve">　　　25    </t>
  </si>
  <si>
    <t xml:space="preserve">　　　76    </t>
  </si>
  <si>
    <t xml:space="preserve">　　　26    </t>
  </si>
  <si>
    <t xml:space="preserve">　　　77    </t>
  </si>
  <si>
    <t xml:space="preserve">　　　27    </t>
  </si>
  <si>
    <t xml:space="preserve">　　　78    </t>
  </si>
  <si>
    <t xml:space="preserve">　　　28    </t>
  </si>
  <si>
    <t xml:space="preserve">　　　79    </t>
  </si>
  <si>
    <t xml:space="preserve">　　　29    </t>
  </si>
  <si>
    <t xml:space="preserve">　　　80    </t>
  </si>
  <si>
    <t xml:space="preserve">　　　30    </t>
  </si>
  <si>
    <t xml:space="preserve">　　　81    </t>
  </si>
  <si>
    <t xml:space="preserve">　　　31    </t>
  </si>
  <si>
    <t xml:space="preserve">　　　82    </t>
  </si>
  <si>
    <t xml:space="preserve">　　　32    </t>
  </si>
  <si>
    <t xml:space="preserve">　　　83    </t>
  </si>
  <si>
    <t xml:space="preserve">　　　33    </t>
  </si>
  <si>
    <t xml:space="preserve">　　　84    </t>
  </si>
  <si>
    <t xml:space="preserve">　　　34    </t>
  </si>
  <si>
    <t xml:space="preserve">　　　85    </t>
  </si>
  <si>
    <t xml:space="preserve">　　　35    </t>
  </si>
  <si>
    <t xml:space="preserve">　　　86    </t>
  </si>
  <si>
    <t xml:space="preserve">　　　36    </t>
  </si>
  <si>
    <t xml:space="preserve">　　　87    </t>
  </si>
  <si>
    <t xml:space="preserve">　　　37    </t>
  </si>
  <si>
    <t xml:space="preserve">　　　88    </t>
  </si>
  <si>
    <t xml:space="preserve">　　　38    </t>
  </si>
  <si>
    <t xml:space="preserve">　　　89    </t>
  </si>
  <si>
    <t xml:space="preserve">　　　39    </t>
  </si>
  <si>
    <t xml:space="preserve">　　　90    </t>
  </si>
  <si>
    <t xml:space="preserve">　　　40    </t>
  </si>
  <si>
    <t xml:space="preserve">　　　91    </t>
  </si>
  <si>
    <t xml:space="preserve">　　　41    </t>
  </si>
  <si>
    <t xml:space="preserve">　　　92    </t>
  </si>
  <si>
    <t xml:space="preserve">　　　42    </t>
  </si>
  <si>
    <t xml:space="preserve">　　　93    </t>
  </si>
  <si>
    <t xml:space="preserve">　　　43    </t>
  </si>
  <si>
    <t xml:space="preserve">　　　94    </t>
  </si>
  <si>
    <t xml:space="preserve">　　　44    </t>
  </si>
  <si>
    <t xml:space="preserve">　　　95    </t>
  </si>
  <si>
    <t xml:space="preserve">　　　45    </t>
  </si>
  <si>
    <t xml:space="preserve">　　　96    </t>
  </si>
  <si>
    <t xml:space="preserve">　　　46    </t>
  </si>
  <si>
    <t xml:space="preserve">　　　97    </t>
  </si>
  <si>
    <t xml:space="preserve">　　　47    </t>
  </si>
  <si>
    <t xml:space="preserve">　　　98    </t>
  </si>
  <si>
    <t xml:space="preserve">　　　48    </t>
  </si>
  <si>
    <t xml:space="preserve">　　　99    </t>
  </si>
  <si>
    <t xml:space="preserve">　　　49    </t>
  </si>
  <si>
    <t>100 歳以上</t>
    <phoneticPr fontId="34"/>
  </si>
  <si>
    <t xml:space="preserve">　　　50    </t>
  </si>
  <si>
    <t>不詳</t>
    <phoneticPr fontId="34"/>
  </si>
  <si>
    <t>（注）国勢調査は5年に一度実施され、平成22年の結果が現時点で最新のデータとなる。</t>
    <rPh sb="1" eb="2">
      <t>チュウ</t>
    </rPh>
    <rPh sb="3" eb="5">
      <t>コクセイ</t>
    </rPh>
    <rPh sb="5" eb="7">
      <t>チョウサ</t>
    </rPh>
    <rPh sb="9" eb="10">
      <t>ネン</t>
    </rPh>
    <rPh sb="11" eb="13">
      <t>イチド</t>
    </rPh>
    <rPh sb="13" eb="15">
      <t>ジッシ</t>
    </rPh>
    <rPh sb="18" eb="20">
      <t>ヘー</t>
    </rPh>
    <rPh sb="22" eb="23">
      <t>ネン</t>
    </rPh>
    <rPh sb="24" eb="26">
      <t>ケッカ</t>
    </rPh>
    <rPh sb="27" eb="30">
      <t>ゲンジテン</t>
    </rPh>
    <rPh sb="31" eb="33">
      <t>サイシン</t>
    </rPh>
    <phoneticPr fontId="5"/>
  </si>
  <si>
    <t>2-14. 国勢調査人口の推移</t>
    <rPh sb="6" eb="10">
      <t>コクセイ</t>
    </rPh>
    <phoneticPr fontId="5"/>
  </si>
  <si>
    <t>年
（10月１日）</t>
  </si>
  <si>
    <r>
      <t xml:space="preserve">総　　数
</t>
    </r>
    <r>
      <rPr>
        <sz val="8"/>
        <rFont val="ＭＳ 明朝"/>
        <family val="1"/>
        <charset val="128"/>
      </rPr>
      <t>(人)</t>
    </r>
    <rPh sb="6" eb="7">
      <t>ニン</t>
    </rPh>
    <phoneticPr fontId="5"/>
  </si>
  <si>
    <r>
      <t xml:space="preserve">男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</si>
  <si>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女
</t>
    </r>
    <r>
      <rPr>
        <sz val="8"/>
        <rFont val="ＭＳ 明朝"/>
        <family val="1"/>
        <charset val="128"/>
      </rPr>
      <t>(人)</t>
    </r>
    <rPh sb="3" eb="4">
      <t>ニン</t>
    </rPh>
    <phoneticPr fontId="5"/>
  </si>
  <si>
    <r>
      <t xml:space="preserve">増減数
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5" eb="6">
      <t>ニン</t>
    </rPh>
    <phoneticPr fontId="5"/>
  </si>
  <si>
    <r>
      <t xml:space="preserve">増減率
</t>
    </r>
    <r>
      <rPr>
        <sz val="8"/>
        <rFont val="ＭＳ 明朝"/>
        <family val="1"/>
        <charset val="128"/>
      </rPr>
      <t>(%)</t>
    </r>
    <rPh sb="0" eb="2">
      <t>ゾウゲン</t>
    </rPh>
    <rPh sb="2" eb="3">
      <t>リツ</t>
    </rPh>
    <phoneticPr fontId="5"/>
  </si>
  <si>
    <t>世　　帯</t>
  </si>
  <si>
    <r>
      <t xml:space="preserve">面　　積
</t>
    </r>
    <r>
      <rPr>
        <sz val="8"/>
        <rFont val="ＭＳ 明朝"/>
        <family val="1"/>
        <charset val="128"/>
      </rPr>
      <t>(</t>
    </r>
    <r>
      <rPr>
        <sz val="8"/>
        <rFont val="ＭＳ Ｐゴシック"/>
        <family val="3"/>
        <charset val="128"/>
      </rPr>
      <t>㎢</t>
    </r>
    <r>
      <rPr>
        <sz val="8"/>
        <rFont val="ＭＳ 明朝"/>
        <family val="1"/>
        <charset val="128"/>
      </rPr>
      <t>)</t>
    </r>
    <phoneticPr fontId="5"/>
  </si>
  <si>
    <t>　　大正 9年</t>
    <rPh sb="6" eb="7">
      <t>ネン</t>
    </rPh>
    <phoneticPr fontId="5"/>
  </si>
  <si>
    <t>－</t>
    <phoneticPr fontId="5"/>
  </si>
  <si>
    <t>14年</t>
    <rPh sb="2" eb="3">
      <t>ネン</t>
    </rPh>
    <phoneticPr fontId="5"/>
  </si>
  <si>
    <t>　　昭和 5年</t>
    <rPh sb="6" eb="7">
      <t>ネン</t>
    </rPh>
    <phoneticPr fontId="5"/>
  </si>
  <si>
    <t>－</t>
    <phoneticPr fontId="5"/>
  </si>
  <si>
    <t>－</t>
    <phoneticPr fontId="5"/>
  </si>
  <si>
    <t>10年</t>
    <rPh sb="2" eb="3">
      <t>ネン</t>
    </rPh>
    <phoneticPr fontId="5"/>
  </si>
  <si>
    <t>－</t>
    <phoneticPr fontId="5"/>
  </si>
  <si>
    <t>15年</t>
    <rPh sb="2" eb="3">
      <t>ネン</t>
    </rPh>
    <phoneticPr fontId="5"/>
  </si>
  <si>
    <t>－</t>
    <phoneticPr fontId="5"/>
  </si>
  <si>
    <t>－</t>
    <phoneticPr fontId="5"/>
  </si>
  <si>
    <t>－</t>
    <phoneticPr fontId="5"/>
  </si>
  <si>
    <t>30年</t>
    <rPh sb="2" eb="3">
      <t>ネン</t>
    </rPh>
    <phoneticPr fontId="5"/>
  </si>
  <si>
    <t>35年</t>
    <rPh sb="2" eb="3">
      <t>ネン</t>
    </rPh>
    <phoneticPr fontId="5"/>
  </si>
  <si>
    <t>40年</t>
    <rPh sb="2" eb="3">
      <t>ネン</t>
    </rPh>
    <phoneticPr fontId="5"/>
  </si>
  <si>
    <t>45年</t>
    <rPh sb="2" eb="3">
      <t>ネン</t>
    </rPh>
    <phoneticPr fontId="5"/>
  </si>
  <si>
    <t>50年</t>
    <rPh sb="2" eb="3">
      <t>ネン</t>
    </rPh>
    <phoneticPr fontId="5"/>
  </si>
  <si>
    <t>55年</t>
    <rPh sb="2" eb="3">
      <t>ネン</t>
    </rPh>
    <phoneticPr fontId="5"/>
  </si>
  <si>
    <t>60年</t>
    <rPh sb="2" eb="3">
      <t>ネン</t>
    </rPh>
    <phoneticPr fontId="5"/>
  </si>
  <si>
    <t>　　平成 2年</t>
    <rPh sb="6" eb="7">
      <t>ネン</t>
    </rPh>
    <phoneticPr fontId="5"/>
  </si>
  <si>
    <t>7年</t>
    <rPh sb="1" eb="2">
      <t>ネン</t>
    </rPh>
    <phoneticPr fontId="5"/>
  </si>
  <si>
    <t>12年</t>
    <rPh sb="2" eb="3">
      <t>ネン</t>
    </rPh>
    <phoneticPr fontId="5"/>
  </si>
  <si>
    <t>17年</t>
    <rPh sb="2" eb="3">
      <t>ネン</t>
    </rPh>
    <phoneticPr fontId="5"/>
  </si>
  <si>
    <t>（注1）大正9年～昭和30年の人口は現在の市域による。従って調査時点における公表数とは一致しない場合がある。</t>
    <phoneticPr fontId="5"/>
  </si>
  <si>
    <t>（注2）国勢調査は5年に一度実施され、平成22年の結果が現時点で最新のデータとなる。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5"/>
  </si>
  <si>
    <t>2-15. 人口集中地区（DID）の人口・面積</t>
    <phoneticPr fontId="5"/>
  </si>
  <si>
    <t>（単位：人、ｋ㎡）</t>
    <phoneticPr fontId="5"/>
  </si>
  <si>
    <t>全　　　域</t>
  </si>
  <si>
    <t>人口集中地区（ＤＩＤ）</t>
  </si>
  <si>
    <t>構成比（％）</t>
    <phoneticPr fontId="5"/>
  </si>
  <si>
    <t>（10月１日）</t>
    <phoneticPr fontId="5"/>
  </si>
  <si>
    <t>総人口</t>
  </si>
  <si>
    <t>総面積</t>
  </si>
  <si>
    <t xml:space="preserve">  昭和35</t>
    <phoneticPr fontId="5"/>
  </si>
  <si>
    <t xml:space="preserve">  平成2</t>
    <phoneticPr fontId="5"/>
  </si>
  <si>
    <t>（注1）人口集中地区とは人口密度の高い調査区（人口密度約4000人以上）が隣接して、昭和45年国勢調査より人口</t>
    <rPh sb="1" eb="2">
      <t>チュウ</t>
    </rPh>
    <phoneticPr fontId="5"/>
  </si>
  <si>
    <t>　　　 5000人以上を有する地域を構成する場合をいう。集中地区設定理由は、町村合併、新市創設による市域拡大</t>
    <phoneticPr fontId="5"/>
  </si>
  <si>
    <t>　　　 のため、都市的地域と農村的地域が不明瞭になってきたことによる。昭和35年国勢調査から設定された。</t>
    <phoneticPr fontId="5"/>
  </si>
  <si>
    <t>（注2）国勢調査は5年に一度実施され、平成22年の結果が現時点で最新のデータとなる。</t>
  </si>
  <si>
    <t>　</t>
    <phoneticPr fontId="5"/>
  </si>
  <si>
    <t>2-16. 常住人口と昼間人口の推移</t>
    <rPh sb="6" eb="7">
      <t>ジョウ</t>
    </rPh>
    <rPh sb="7" eb="8">
      <t>ジュウ</t>
    </rPh>
    <rPh sb="8" eb="10">
      <t>ジンコウ</t>
    </rPh>
    <phoneticPr fontId="5"/>
  </si>
  <si>
    <t>各年10月1日</t>
    <rPh sb="0" eb="2">
      <t>カクネンド</t>
    </rPh>
    <rPh sb="2" eb="5">
      <t>１０ガツ</t>
    </rPh>
    <rPh sb="5" eb="7">
      <t>１ニチ</t>
    </rPh>
    <phoneticPr fontId="5"/>
  </si>
  <si>
    <t>（単位:人、％）</t>
    <phoneticPr fontId="5"/>
  </si>
  <si>
    <t>常住（夜間）人口</t>
  </si>
  <si>
    <t>流入人口</t>
  </si>
  <si>
    <t>流出人口</t>
  </si>
  <si>
    <t>流出超過人口</t>
  </si>
  <si>
    <t>昼間人口</t>
  </si>
  <si>
    <t xml:space="preserve"> 昼夜間人
 口比率</t>
    <rPh sb="2" eb="3">
      <t>ヨル</t>
    </rPh>
    <phoneticPr fontId="5"/>
  </si>
  <si>
    <t>増加率</t>
  </si>
  <si>
    <t>昭和35</t>
    <phoneticPr fontId="5"/>
  </si>
  <si>
    <t>-</t>
    <phoneticPr fontId="5"/>
  </si>
  <si>
    <t>平成2</t>
    <phoneticPr fontId="5"/>
  </si>
  <si>
    <t>（注1）常住人口には年齢不詳を含まない。</t>
    <rPh sb="1" eb="2">
      <t>チュウイ</t>
    </rPh>
    <rPh sb="4" eb="6">
      <t>ジョウジュウ</t>
    </rPh>
    <rPh sb="6" eb="8">
      <t>ジンコウ</t>
    </rPh>
    <rPh sb="10" eb="12">
      <t>ネンレイ</t>
    </rPh>
    <rPh sb="12" eb="14">
      <t>フショウ</t>
    </rPh>
    <rPh sb="15" eb="16">
      <t>フク</t>
    </rPh>
    <phoneticPr fontId="5"/>
  </si>
  <si>
    <t>（注2）15歳未満通学者を含む。</t>
    <phoneticPr fontId="5"/>
  </si>
  <si>
    <t>（注3）国勢調査は5年に一度実施され、平成22年の結果が現時点で最新のデータとなる。</t>
    <rPh sb="1" eb="2">
      <t>チュウ</t>
    </rPh>
    <rPh sb="4" eb="6">
      <t>コクセイ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8" eb="31">
      <t>ゲンジテン</t>
    </rPh>
    <rPh sb="32" eb="34">
      <t>サイシン</t>
    </rPh>
    <phoneticPr fontId="5"/>
  </si>
  <si>
    <t xml:space="preserve">  </t>
    <phoneticPr fontId="5"/>
  </si>
  <si>
    <t>2-17. 流出人口</t>
    <phoneticPr fontId="5"/>
  </si>
  <si>
    <t>各年10月1日</t>
  </si>
  <si>
    <t>区　　　分</t>
  </si>
  <si>
    <t>17年</t>
    <phoneticPr fontId="5"/>
  </si>
  <si>
    <t>22年</t>
    <phoneticPr fontId="5"/>
  </si>
  <si>
    <t>総　　数</t>
  </si>
  <si>
    <t>就業者</t>
  </si>
  <si>
    <t>通学者</t>
  </si>
  <si>
    <t>越谷市に常住する就業者・通学者</t>
    <rPh sb="8" eb="9">
      <t>シュウ</t>
    </rPh>
    <phoneticPr fontId="5"/>
  </si>
  <si>
    <t>越谷市で従業・通学</t>
    <phoneticPr fontId="5"/>
  </si>
  <si>
    <t>（自　宅）</t>
  </si>
  <si>
    <t>（自宅外）</t>
  </si>
  <si>
    <t>越谷市外で従業・通学する者　　（流出人口）</t>
    <phoneticPr fontId="5"/>
  </si>
  <si>
    <t>主な流出先（従業地・通学地）</t>
    <rPh sb="6" eb="8">
      <t>ジュウギョウ</t>
    </rPh>
    <rPh sb="8" eb="9">
      <t>チ</t>
    </rPh>
    <rPh sb="10" eb="12">
      <t>ツウガク</t>
    </rPh>
    <rPh sb="12" eb="13">
      <t>チ</t>
    </rPh>
    <phoneticPr fontId="5"/>
  </si>
  <si>
    <t>県内（総数）</t>
  </si>
  <si>
    <t>さいたま市</t>
    <phoneticPr fontId="5"/>
  </si>
  <si>
    <t>草加市</t>
  </si>
  <si>
    <t>春日部市</t>
  </si>
  <si>
    <t>川口市</t>
  </si>
  <si>
    <t>八潮市</t>
  </si>
  <si>
    <t>吉川市</t>
    <rPh sb="2" eb="3">
      <t>シ</t>
    </rPh>
    <phoneticPr fontId="5"/>
  </si>
  <si>
    <t>三郷市</t>
  </si>
  <si>
    <t>松伏町</t>
  </si>
  <si>
    <t>杉戸町</t>
  </si>
  <si>
    <t>戸田市</t>
    <rPh sb="0" eb="3">
      <t>トダシ</t>
    </rPh>
    <phoneticPr fontId="5"/>
  </si>
  <si>
    <t>県外（総数）</t>
  </si>
  <si>
    <t>東京都（総数）</t>
  </si>
  <si>
    <t>中央区</t>
  </si>
  <si>
    <t>千代田区</t>
  </si>
  <si>
    <t>足立区</t>
  </si>
  <si>
    <t>港区</t>
  </si>
  <si>
    <t>台東区</t>
  </si>
  <si>
    <t>新宿区</t>
    <rPh sb="0" eb="2">
      <t>シンジュク</t>
    </rPh>
    <phoneticPr fontId="5"/>
  </si>
  <si>
    <t>江東区</t>
    <rPh sb="0" eb="2">
      <t>コウトウ</t>
    </rPh>
    <phoneticPr fontId="5"/>
  </si>
  <si>
    <t>墨田区</t>
    <rPh sb="0" eb="2">
      <t>スミダ</t>
    </rPh>
    <phoneticPr fontId="5"/>
  </si>
  <si>
    <t>文京区</t>
    <rPh sb="0" eb="2">
      <t>ブンキョウ</t>
    </rPh>
    <phoneticPr fontId="5"/>
  </si>
  <si>
    <t>渋谷区</t>
    <rPh sb="0" eb="2">
      <t>シブヤ</t>
    </rPh>
    <rPh sb="2" eb="3">
      <t>ク</t>
    </rPh>
    <phoneticPr fontId="5"/>
  </si>
  <si>
    <t>豊島区</t>
    <rPh sb="0" eb="2">
      <t>トシマ</t>
    </rPh>
    <rPh sb="2" eb="3">
      <t>ク</t>
    </rPh>
    <phoneticPr fontId="5"/>
  </si>
  <si>
    <t>品川区</t>
    <rPh sb="0" eb="2">
      <t>シナガワ</t>
    </rPh>
    <rPh sb="2" eb="3">
      <t>ク</t>
    </rPh>
    <phoneticPr fontId="5"/>
  </si>
  <si>
    <t>荒川区</t>
    <rPh sb="0" eb="2">
      <t>アラカワ</t>
    </rPh>
    <rPh sb="2" eb="3">
      <t>ク</t>
    </rPh>
    <phoneticPr fontId="5"/>
  </si>
  <si>
    <t>北区</t>
    <rPh sb="0" eb="1">
      <t>キタ</t>
    </rPh>
    <rPh sb="1" eb="2">
      <t>ク</t>
    </rPh>
    <phoneticPr fontId="5"/>
  </si>
  <si>
    <t>その他の区</t>
  </si>
  <si>
    <t>23区以外</t>
  </si>
  <si>
    <t>千葉県</t>
  </si>
  <si>
    <t>神奈川県</t>
  </si>
  <si>
    <t>茨城県</t>
  </si>
  <si>
    <t>栃木県</t>
  </si>
  <si>
    <t>群馬県</t>
  </si>
  <si>
    <t>（注1）15歳未満の就業者、通学者は含まれていない。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5"/>
  </si>
  <si>
    <t>（注2）平成22年結果の「越谷市に常住する就業者・通学者」には、従業地・通学地「不詳」を含む。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7" eb="19">
      <t>ジョウジュウ</t>
    </rPh>
    <rPh sb="21" eb="24">
      <t>シュウギョウシャ</t>
    </rPh>
    <rPh sb="25" eb="28">
      <t>ツウガクシャ</t>
    </rPh>
    <rPh sb="32" eb="34">
      <t>ジュウギョウ</t>
    </rPh>
    <rPh sb="34" eb="35">
      <t>チ</t>
    </rPh>
    <rPh sb="36" eb="38">
      <t>ツウガク</t>
    </rPh>
    <rPh sb="38" eb="39">
      <t>チ</t>
    </rPh>
    <rPh sb="40" eb="42">
      <t>フショウ</t>
    </rPh>
    <rPh sb="44" eb="45">
      <t>フク</t>
    </rPh>
    <phoneticPr fontId="5"/>
  </si>
  <si>
    <t>（注3）平成22年結果の「越谷市外に従業・通学する者（流出人口）」には、他市区町村に従業・通学</t>
    <rPh sb="1" eb="2">
      <t>チュウイ</t>
    </rPh>
    <rPh sb="4" eb="6">
      <t>ヘー</t>
    </rPh>
    <rPh sb="8" eb="9">
      <t>ネン</t>
    </rPh>
    <rPh sb="9" eb="11">
      <t>ケッカ</t>
    </rPh>
    <rPh sb="13" eb="16">
      <t>コシガヤシ</t>
    </rPh>
    <rPh sb="16" eb="17">
      <t>ソト</t>
    </rPh>
    <rPh sb="18" eb="20">
      <t>ジュウギョウ</t>
    </rPh>
    <rPh sb="21" eb="23">
      <t>ツウガク</t>
    </rPh>
    <rPh sb="25" eb="26">
      <t>モノ</t>
    </rPh>
    <rPh sb="27" eb="29">
      <t>リュウシュツ</t>
    </rPh>
    <rPh sb="29" eb="31">
      <t>ジンコウ</t>
    </rPh>
    <rPh sb="36" eb="37">
      <t>ホカ</t>
    </rPh>
    <rPh sb="37" eb="39">
      <t>シク</t>
    </rPh>
    <rPh sb="39" eb="41">
      <t>チョウソン</t>
    </rPh>
    <rPh sb="42" eb="44">
      <t>ジュウギョウ</t>
    </rPh>
    <rPh sb="45" eb="47">
      <t>ツウガク</t>
    </rPh>
    <phoneticPr fontId="5"/>
  </si>
  <si>
    <t>　　　 で、従業地・通学地が「不詳」を含む。</t>
    <rPh sb="6" eb="8">
      <t>ジュウギョウ</t>
    </rPh>
    <rPh sb="8" eb="9">
      <t>チ</t>
    </rPh>
    <rPh sb="10" eb="12">
      <t>ツウガク</t>
    </rPh>
    <rPh sb="12" eb="13">
      <t>チ</t>
    </rPh>
    <rPh sb="15" eb="17">
      <t>フショウ</t>
    </rPh>
    <rPh sb="19" eb="20">
      <t>フク</t>
    </rPh>
    <phoneticPr fontId="5"/>
  </si>
  <si>
    <t>（注4）市町村の境域は平成22年10月1日現在のものとする。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phoneticPr fontId="5"/>
  </si>
  <si>
    <t>（注5）国勢調査は5年に一度実施され、平成22年の結果が現時点で最新のデータとなる。</t>
    <phoneticPr fontId="5"/>
  </si>
  <si>
    <t>2-18. 流入人口</t>
    <rPh sb="7" eb="8">
      <t>ニュウ</t>
    </rPh>
    <phoneticPr fontId="5"/>
  </si>
  <si>
    <t>越谷市で従業・通学する者</t>
    <rPh sb="4" eb="6">
      <t>ジュウギョウ</t>
    </rPh>
    <phoneticPr fontId="5"/>
  </si>
  <si>
    <t>越谷市に常住する者</t>
    <rPh sb="4" eb="6">
      <t>ジョウジュウ</t>
    </rPh>
    <rPh sb="8" eb="9">
      <t>モノ</t>
    </rPh>
    <phoneticPr fontId="5"/>
  </si>
  <si>
    <t>越谷市外に常住する者
　　　（流入人口）</t>
    <rPh sb="5" eb="7">
      <t>ジョウジュウ</t>
    </rPh>
    <rPh sb="16" eb="17">
      <t>ニュウ</t>
    </rPh>
    <phoneticPr fontId="5"/>
  </si>
  <si>
    <t>主な流入元（常住地）</t>
    <rPh sb="3" eb="4">
      <t>ニュウ</t>
    </rPh>
    <rPh sb="4" eb="5">
      <t>モト</t>
    </rPh>
    <rPh sb="6" eb="8">
      <t>ジョウジュウ</t>
    </rPh>
    <rPh sb="8" eb="9">
      <t>チ</t>
    </rPh>
    <phoneticPr fontId="5"/>
  </si>
  <si>
    <t>幸手市</t>
    <rPh sb="0" eb="3">
      <t>サッテシ</t>
    </rPh>
    <phoneticPr fontId="5"/>
  </si>
  <si>
    <t>宮代町</t>
    <rPh sb="0" eb="3">
      <t>ミヤシロマチ</t>
    </rPh>
    <phoneticPr fontId="5"/>
  </si>
  <si>
    <t>久喜市</t>
    <rPh sb="0" eb="2">
      <t>クキ</t>
    </rPh>
    <rPh sb="2" eb="3">
      <t>シ</t>
    </rPh>
    <phoneticPr fontId="5"/>
  </si>
  <si>
    <t>上尾市</t>
    <rPh sb="0" eb="2">
      <t>アゲオ</t>
    </rPh>
    <rPh sb="2" eb="3">
      <t>シ</t>
    </rPh>
    <phoneticPr fontId="5"/>
  </si>
  <si>
    <t>加須市</t>
    <rPh sb="0" eb="2">
      <t>カゾ</t>
    </rPh>
    <rPh sb="2" eb="3">
      <t>シ</t>
    </rPh>
    <phoneticPr fontId="5"/>
  </si>
  <si>
    <t>蓮田市</t>
    <rPh sb="0" eb="2">
      <t>ハスダ</t>
    </rPh>
    <rPh sb="2" eb="3">
      <t>シ</t>
    </rPh>
    <phoneticPr fontId="5"/>
  </si>
  <si>
    <t>鳩ヶ谷市</t>
    <rPh sb="0" eb="3">
      <t>ハトガヤ</t>
    </rPh>
    <rPh sb="3" eb="4">
      <t>シ</t>
    </rPh>
    <phoneticPr fontId="5"/>
  </si>
  <si>
    <t>白岡町</t>
    <rPh sb="0" eb="2">
      <t>シラオカ</t>
    </rPh>
    <rPh sb="2" eb="3">
      <t>マチ</t>
    </rPh>
    <phoneticPr fontId="5"/>
  </si>
  <si>
    <t>羽生市</t>
    <rPh sb="0" eb="2">
      <t>ハニュウ</t>
    </rPh>
    <rPh sb="2" eb="3">
      <t>シ</t>
    </rPh>
    <phoneticPr fontId="5"/>
  </si>
  <si>
    <t>葛飾区</t>
    <rPh sb="0" eb="2">
      <t>カツシカ</t>
    </rPh>
    <phoneticPr fontId="5"/>
  </si>
  <si>
    <t>荒川区</t>
    <rPh sb="0" eb="3">
      <t>アラカワク</t>
    </rPh>
    <phoneticPr fontId="5"/>
  </si>
  <si>
    <t>板橋区</t>
    <rPh sb="0" eb="2">
      <t>イタバシ</t>
    </rPh>
    <rPh sb="2" eb="3">
      <t>ク</t>
    </rPh>
    <phoneticPr fontId="5"/>
  </si>
  <si>
    <t>練馬区</t>
    <rPh sb="0" eb="2">
      <t>ネリマ</t>
    </rPh>
    <rPh sb="2" eb="3">
      <t>ク</t>
    </rPh>
    <phoneticPr fontId="5"/>
  </si>
  <si>
    <t>（注1）15歳未満の就業者・通学者は含まれていない。</t>
    <rPh sb="1" eb="2">
      <t>チュウイ</t>
    </rPh>
    <rPh sb="6" eb="7">
      <t>サイ</t>
    </rPh>
    <rPh sb="7" eb="9">
      <t>ミマン</t>
    </rPh>
    <rPh sb="10" eb="13">
      <t>シュウギョウシャ</t>
    </rPh>
    <rPh sb="14" eb="17">
      <t>ツウガクシャ</t>
    </rPh>
    <rPh sb="18" eb="19">
      <t>フク</t>
    </rPh>
    <phoneticPr fontId="5"/>
  </si>
  <si>
    <t>（注2）平成22年結果の「越谷市で従業・通学する者」には、従業地・通学地が「不詳」の者を含む。</t>
    <rPh sb="4" eb="6">
      <t>ヘイセイ</t>
    </rPh>
    <rPh sb="8" eb="9">
      <t>ネン</t>
    </rPh>
    <rPh sb="9" eb="11">
      <t>ケッカ</t>
    </rPh>
    <rPh sb="13" eb="16">
      <t>コシガヤシ</t>
    </rPh>
    <rPh sb="17" eb="19">
      <t>ジュウギョウ</t>
    </rPh>
    <rPh sb="20" eb="22">
      <t>ツウガク</t>
    </rPh>
    <rPh sb="24" eb="25">
      <t>モノ</t>
    </rPh>
    <rPh sb="29" eb="31">
      <t>ジュウギョウ</t>
    </rPh>
    <rPh sb="31" eb="32">
      <t>チ</t>
    </rPh>
    <rPh sb="33" eb="35">
      <t>ツウガク</t>
    </rPh>
    <rPh sb="35" eb="36">
      <t>チ</t>
    </rPh>
    <rPh sb="38" eb="40">
      <t>フショウ</t>
    </rPh>
    <rPh sb="42" eb="43">
      <t>モノ</t>
    </rPh>
    <rPh sb="44" eb="45">
      <t>フク</t>
    </rPh>
    <phoneticPr fontId="5"/>
  </si>
  <si>
    <t>（注3）市町村の境域は平成22年10月1日現在のものとし、平成17年調査の久喜市は久喜市、菖蒲町、
　　　 栗橋町、鷲宮町の合計であり、加須市は加須市、騎西町、北川辺町、大利根町の合計である。</t>
    <rPh sb="1" eb="2">
      <t>チュウイ</t>
    </rPh>
    <rPh sb="4" eb="7">
      <t>シチョウソン</t>
    </rPh>
    <rPh sb="8" eb="10">
      <t>キョウイキ</t>
    </rPh>
    <rPh sb="11" eb="13">
      <t>ヘイセイ</t>
    </rPh>
    <rPh sb="15" eb="16">
      <t>ネン</t>
    </rPh>
    <rPh sb="18" eb="19">
      <t>ガツ</t>
    </rPh>
    <rPh sb="20" eb="21">
      <t>ヒ</t>
    </rPh>
    <rPh sb="21" eb="23">
      <t>ゲンザイ</t>
    </rPh>
    <rPh sb="29" eb="31">
      <t>ヘイセイ</t>
    </rPh>
    <rPh sb="33" eb="34">
      <t>ネン</t>
    </rPh>
    <rPh sb="34" eb="36">
      <t>チョウサ</t>
    </rPh>
    <rPh sb="37" eb="39">
      <t>クキ</t>
    </rPh>
    <rPh sb="39" eb="40">
      <t>シ</t>
    </rPh>
    <rPh sb="41" eb="44">
      <t>クキシ</t>
    </rPh>
    <rPh sb="45" eb="48">
      <t>ショウブマチ</t>
    </rPh>
    <rPh sb="54" eb="56">
      <t>クリハシ</t>
    </rPh>
    <rPh sb="56" eb="57">
      <t>マチ</t>
    </rPh>
    <rPh sb="58" eb="59">
      <t>ワシ</t>
    </rPh>
    <rPh sb="59" eb="61">
      <t>ミヤマチ</t>
    </rPh>
    <rPh sb="62" eb="64">
      <t>ゴウケイ</t>
    </rPh>
    <rPh sb="68" eb="71">
      <t>カゾシ</t>
    </rPh>
    <rPh sb="72" eb="75">
      <t>カゾシ</t>
    </rPh>
    <rPh sb="76" eb="78">
      <t>キサイ</t>
    </rPh>
    <rPh sb="78" eb="79">
      <t>マチ</t>
    </rPh>
    <rPh sb="80" eb="84">
      <t>キタカワベマチ</t>
    </rPh>
    <rPh sb="85" eb="89">
      <t>オオトネマチ</t>
    </rPh>
    <rPh sb="90" eb="92">
      <t>ゴウケイ</t>
    </rPh>
    <phoneticPr fontId="5"/>
  </si>
  <si>
    <t>（注4）国勢調査は5年に一度実施され、平成22年の結果が現時点で最新のデータとなる。</t>
    <phoneticPr fontId="5"/>
  </si>
  <si>
    <t>2-19. 世帯数と世帯人員数</t>
    <phoneticPr fontId="5"/>
  </si>
  <si>
    <t>　（１）各年10月1日</t>
    <rPh sb="4" eb="6">
      <t>カクネン</t>
    </rPh>
    <rPh sb="8" eb="9">
      <t>ガツ</t>
    </rPh>
    <rPh sb="10" eb="11">
      <t>ニチ</t>
    </rPh>
    <phoneticPr fontId="5"/>
  </si>
  <si>
    <t>（単位：世帯、人）</t>
    <rPh sb="1" eb="3">
      <t>タンイ</t>
    </rPh>
    <rPh sb="4" eb="6">
      <t>セタイ</t>
    </rPh>
    <rPh sb="7" eb="8">
      <t>ニン</t>
    </rPh>
    <phoneticPr fontId="5"/>
  </si>
  <si>
    <t>区　　　　分</t>
    <rPh sb="0" eb="1">
      <t>ク</t>
    </rPh>
    <rPh sb="5" eb="6">
      <t>ブン</t>
    </rPh>
    <phoneticPr fontId="5"/>
  </si>
  <si>
    <t>平成12年</t>
    <rPh sb="0" eb="2">
      <t>ヘイセイ</t>
    </rPh>
    <rPh sb="4" eb="5">
      <t>ネン</t>
    </rPh>
    <phoneticPr fontId="5"/>
  </si>
  <si>
    <t>平成17年</t>
    <rPh sb="0" eb="2">
      <t>ヘイセイ</t>
    </rPh>
    <rPh sb="4" eb="5">
      <t>ネン</t>
    </rPh>
    <phoneticPr fontId="5"/>
  </si>
  <si>
    <t>世帯数</t>
    <rPh sb="0" eb="3">
      <t>セタイスウ</t>
    </rPh>
    <phoneticPr fontId="5"/>
  </si>
  <si>
    <t>世帯人員</t>
    <rPh sb="0" eb="2">
      <t>セタイ</t>
    </rPh>
    <rPh sb="2" eb="4">
      <t>ジンイン</t>
    </rPh>
    <phoneticPr fontId="5"/>
  </si>
  <si>
    <t>総　　　数　　（注）</t>
    <rPh sb="0" eb="1">
      <t>フサ</t>
    </rPh>
    <rPh sb="4" eb="5">
      <t>カズ</t>
    </rPh>
    <rPh sb="8" eb="9">
      <t>チュウ</t>
    </rPh>
    <phoneticPr fontId="5"/>
  </si>
  <si>
    <t>一般世帯</t>
    <rPh sb="0" eb="2">
      <t>イッパン</t>
    </rPh>
    <rPh sb="2" eb="4">
      <t>セタイ</t>
    </rPh>
    <phoneticPr fontId="5"/>
  </si>
  <si>
    <t>総　　　数</t>
    <rPh sb="0" eb="1">
      <t>フサ</t>
    </rPh>
    <rPh sb="4" eb="5">
      <t>カズ</t>
    </rPh>
    <phoneticPr fontId="5"/>
  </si>
  <si>
    <t>親族世帯</t>
    <rPh sb="0" eb="2">
      <t>シンゾク</t>
    </rPh>
    <rPh sb="2" eb="4">
      <t>セタイ</t>
    </rPh>
    <phoneticPr fontId="5"/>
  </si>
  <si>
    <t>核家族世帯</t>
    <rPh sb="0" eb="3">
      <t>カクカゾク</t>
    </rPh>
    <rPh sb="3" eb="5">
      <t>セタイ</t>
    </rPh>
    <phoneticPr fontId="5"/>
  </si>
  <si>
    <t>夫婦のみの世帯</t>
    <rPh sb="0" eb="2">
      <t>フウフ</t>
    </rPh>
    <rPh sb="5" eb="7">
      <t>セタイ</t>
    </rPh>
    <phoneticPr fontId="5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</si>
  <si>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5"/>
  </si>
  <si>
    <t>男親と子供から成る世帯</t>
    <rPh sb="0" eb="1">
      <t>オトコ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</si>
  <si>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女親と子供から成る世帯</t>
    <rPh sb="0" eb="1">
      <t>オンナ</t>
    </rPh>
    <rPh sb="1" eb="2">
      <t>オヤ</t>
    </rPh>
    <rPh sb="3" eb="5">
      <t>コドモ</t>
    </rPh>
    <rPh sb="7" eb="8">
      <t>ナ</t>
    </rPh>
    <rPh sb="9" eb="11">
      <t>セタイ</t>
    </rPh>
    <phoneticPr fontId="5"/>
  </si>
  <si>
    <t>その他の親族世帯</t>
    <rPh sb="2" eb="3">
      <t>タ</t>
    </rPh>
    <rPh sb="4" eb="6">
      <t>シンゾク</t>
    </rPh>
    <rPh sb="6" eb="8">
      <t>セタイ</t>
    </rPh>
    <phoneticPr fontId="5"/>
  </si>
  <si>
    <t>夫婦と両親から成る世帯</t>
    <rPh sb="0" eb="2">
      <t>フウフ</t>
    </rPh>
    <rPh sb="3" eb="5">
      <t>リョウシン</t>
    </rPh>
    <rPh sb="7" eb="8">
      <t>ナ</t>
    </rPh>
    <rPh sb="9" eb="11">
      <t>セタイ</t>
    </rPh>
    <phoneticPr fontId="5"/>
  </si>
  <si>
    <t>夫婦と片親から成る世帯</t>
    <rPh sb="0" eb="2">
      <t>フウフ</t>
    </rPh>
    <rPh sb="3" eb="5">
      <t>カタオヤ</t>
    </rPh>
    <rPh sb="7" eb="8">
      <t>ナ</t>
    </rPh>
    <rPh sb="9" eb="11">
      <t>セタイ</t>
    </rPh>
    <phoneticPr fontId="5"/>
  </si>
  <si>
    <t>夫婦、子供と両親から成る世帯</t>
    <rPh sb="0" eb="2">
      <t>フウフ</t>
    </rPh>
    <rPh sb="3" eb="5">
      <t>コドモ</t>
    </rPh>
    <rPh sb="6" eb="8">
      <t>リョウシン</t>
    </rPh>
    <rPh sb="10" eb="11">
      <t>ナ</t>
    </rPh>
    <rPh sb="12" eb="14">
      <t>セタイ</t>
    </rPh>
    <phoneticPr fontId="5"/>
  </si>
  <si>
    <t>夫婦、子供と片親から成る世帯</t>
    <rPh sb="0" eb="2">
      <t>フウフ</t>
    </rPh>
    <rPh sb="3" eb="5">
      <t>コドモ</t>
    </rPh>
    <rPh sb="6" eb="8">
      <t>カタオヤ</t>
    </rPh>
    <rPh sb="10" eb="11">
      <t>ナ</t>
    </rPh>
    <rPh sb="12" eb="14">
      <t>セタイ</t>
    </rPh>
    <phoneticPr fontId="5"/>
  </si>
  <si>
    <t>夫婦と他の親族（親、子供を含まない）から成る世帯</t>
    <rPh sb="0" eb="2">
      <t>フウフ</t>
    </rPh>
    <rPh sb="3" eb="4">
      <t>ホカ</t>
    </rPh>
    <rPh sb="5" eb="7">
      <t>シンゾク</t>
    </rPh>
    <rPh sb="8" eb="9">
      <t>オヤ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</si>
  <si>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夫婦、子供と他の親族（親を含まない）から成る世帯</t>
    <rPh sb="0" eb="2">
      <t>フウフ</t>
    </rPh>
    <rPh sb="3" eb="5">
      <t>コドモ</t>
    </rPh>
    <rPh sb="6" eb="7">
      <t>ホカ</t>
    </rPh>
    <rPh sb="8" eb="10">
      <t>シンゾク</t>
    </rPh>
    <rPh sb="11" eb="12">
      <t>オヤ</t>
    </rPh>
    <rPh sb="13" eb="14">
      <t>フク</t>
    </rPh>
    <rPh sb="20" eb="21">
      <t>ナ</t>
    </rPh>
    <rPh sb="22" eb="24">
      <t>セタイ</t>
    </rPh>
    <phoneticPr fontId="5"/>
  </si>
  <si>
    <t>夫婦、親と他の親族（子供を含まない）から成る世帯</t>
    <rPh sb="0" eb="2">
      <t>フウフ</t>
    </rPh>
    <rPh sb="3" eb="4">
      <t>オヤ</t>
    </rPh>
    <rPh sb="5" eb="6">
      <t>ホカ</t>
    </rPh>
    <rPh sb="7" eb="9">
      <t>シンゾク</t>
    </rPh>
    <rPh sb="10" eb="12">
      <t>コドモ</t>
    </rPh>
    <rPh sb="13" eb="14">
      <t>フク</t>
    </rPh>
    <rPh sb="20" eb="21">
      <t>ナ</t>
    </rPh>
    <rPh sb="22" eb="24">
      <t>セタイ</t>
    </rPh>
    <phoneticPr fontId="5"/>
  </si>
  <si>
    <t>夫婦、子供、親と他の親族から成る世帯</t>
    <rPh sb="0" eb="2">
      <t>フウフ</t>
    </rPh>
    <rPh sb="3" eb="5">
      <t>コドモ</t>
    </rPh>
    <rPh sb="6" eb="7">
      <t>オヤ</t>
    </rPh>
    <rPh sb="8" eb="9">
      <t>タ</t>
    </rPh>
    <rPh sb="10" eb="12">
      <t>シンゾク</t>
    </rPh>
    <rPh sb="14" eb="15">
      <t>ナ</t>
    </rPh>
    <rPh sb="16" eb="18">
      <t>セタイ</t>
    </rPh>
    <phoneticPr fontId="5"/>
  </si>
  <si>
    <t>兄弟姉妹のみから成る世帯</t>
    <rPh sb="0" eb="2">
      <t>キョウダイ</t>
    </rPh>
    <rPh sb="2" eb="4">
      <t>シマイ</t>
    </rPh>
    <rPh sb="8" eb="9">
      <t>ナ</t>
    </rPh>
    <rPh sb="10" eb="12">
      <t>セタイ</t>
    </rPh>
    <phoneticPr fontId="5"/>
  </si>
  <si>
    <t>他に分類されない親族世帯</t>
    <rPh sb="0" eb="1">
      <t>タ</t>
    </rPh>
    <rPh sb="2" eb="4">
      <t>ブンルイ</t>
    </rPh>
    <rPh sb="8" eb="10">
      <t>シンゾク</t>
    </rPh>
    <rPh sb="10" eb="12">
      <t>セタイ</t>
    </rPh>
    <phoneticPr fontId="5"/>
  </si>
  <si>
    <t>非親族世帯</t>
    <rPh sb="0" eb="1">
      <t>ヒ</t>
    </rPh>
    <rPh sb="1" eb="3">
      <t>シンゾク</t>
    </rPh>
    <rPh sb="3" eb="5">
      <t>セタイ</t>
    </rPh>
    <phoneticPr fontId="5"/>
  </si>
  <si>
    <t>単独世帯</t>
    <rPh sb="0" eb="2">
      <t>タンドク</t>
    </rPh>
    <rPh sb="2" eb="4">
      <t>セタイ</t>
    </rPh>
    <phoneticPr fontId="5"/>
  </si>
  <si>
    <t>施設等の世帯</t>
    <rPh sb="0" eb="3">
      <t>シセツトウ</t>
    </rPh>
    <rPh sb="4" eb="6">
      <t>セタイ</t>
    </rPh>
    <phoneticPr fontId="5"/>
  </si>
  <si>
    <t>　（注）総数には世帯の種類「不詳」を含む。</t>
    <rPh sb="2" eb="3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5"/>
  </si>
  <si>
    <t>　（２）各年10月1日</t>
    <rPh sb="4" eb="6">
      <t>カクネン</t>
    </rPh>
    <rPh sb="8" eb="9">
      <t>ガツ</t>
    </rPh>
    <rPh sb="10" eb="11">
      <t>ニチ</t>
    </rPh>
    <phoneticPr fontId="5"/>
  </si>
  <si>
    <t>平成22年</t>
    <rPh sb="0" eb="2">
      <t>ヘイセイ</t>
    </rPh>
    <rPh sb="4" eb="5">
      <t>ネン</t>
    </rPh>
    <phoneticPr fontId="5"/>
  </si>
  <si>
    <t>総　　　数　　（注2）</t>
    <rPh sb="0" eb="1">
      <t>フサ</t>
    </rPh>
    <rPh sb="4" eb="5">
      <t>カズ</t>
    </rPh>
    <rPh sb="8" eb="9">
      <t>チュウ</t>
    </rPh>
    <phoneticPr fontId="5"/>
  </si>
  <si>
    <t>総　　　数　（注3）</t>
    <rPh sb="0" eb="1">
      <t>フサ</t>
    </rPh>
    <rPh sb="4" eb="5">
      <t>カズ</t>
    </rPh>
    <rPh sb="7" eb="8">
      <t>チュウ</t>
    </rPh>
    <phoneticPr fontId="5"/>
  </si>
  <si>
    <t>親族のみの世帯</t>
    <rPh sb="0" eb="2">
      <t>シンゾク</t>
    </rPh>
    <rPh sb="5" eb="7">
      <t>セタイ</t>
    </rPh>
    <phoneticPr fontId="5"/>
  </si>
  <si>
    <t>核家族以外の世帯</t>
    <rPh sb="0" eb="3">
      <t>カクカゾク</t>
    </rPh>
    <rPh sb="3" eb="5">
      <t>イガイ</t>
    </rPh>
    <rPh sb="6" eb="8">
      <t>セタイ</t>
    </rPh>
    <phoneticPr fontId="5"/>
  </si>
  <si>
    <t>夫婦とひとり親から成る世帯</t>
    <rPh sb="0" eb="2">
      <t>フウフ</t>
    </rPh>
    <rPh sb="6" eb="7">
      <t>オヤ</t>
    </rPh>
    <rPh sb="9" eb="10">
      <t>ナ</t>
    </rPh>
    <rPh sb="11" eb="13">
      <t>セタイ</t>
    </rPh>
    <phoneticPr fontId="5"/>
  </si>
  <si>
    <t>夫婦、子供とひとり親から成る世帯</t>
    <rPh sb="0" eb="2">
      <t>フウフ</t>
    </rPh>
    <rPh sb="3" eb="5">
      <t>コドモ</t>
    </rPh>
    <rPh sb="9" eb="10">
      <t>オヤ</t>
    </rPh>
    <rPh sb="12" eb="13">
      <t>ナ</t>
    </rPh>
    <rPh sb="14" eb="16">
      <t>セタイ</t>
    </rPh>
    <phoneticPr fontId="5"/>
  </si>
  <si>
    <t>非親族を含む世帯</t>
    <rPh sb="0" eb="1">
      <t>ヒ</t>
    </rPh>
    <rPh sb="1" eb="3">
      <t>シンゾク</t>
    </rPh>
    <rPh sb="4" eb="5">
      <t>フク</t>
    </rPh>
    <rPh sb="6" eb="8">
      <t>セタイ</t>
    </rPh>
    <phoneticPr fontId="5"/>
  </si>
  <si>
    <t>（注1)平成22年調査より、世帯の家族類型を新たに定義し、従来の「親族世帯」の名称を「親族のみ</t>
    <rPh sb="1" eb="2">
      <t>チュウ</t>
    </rPh>
    <rPh sb="4" eb="6">
      <t>ヘイセイ</t>
    </rPh>
    <rPh sb="8" eb="9">
      <t>ネン</t>
    </rPh>
    <rPh sb="9" eb="11">
      <t>チョウサ</t>
    </rPh>
    <rPh sb="14" eb="16">
      <t>セタイ</t>
    </rPh>
    <rPh sb="17" eb="19">
      <t>カゾク</t>
    </rPh>
    <rPh sb="19" eb="21">
      <t>ルイケイ</t>
    </rPh>
    <rPh sb="22" eb="23">
      <t>アラ</t>
    </rPh>
    <rPh sb="25" eb="27">
      <t>テイギ</t>
    </rPh>
    <rPh sb="29" eb="31">
      <t>ジュウライ</t>
    </rPh>
    <rPh sb="33" eb="35">
      <t>シンゾク</t>
    </rPh>
    <rPh sb="35" eb="37">
      <t>セタイ</t>
    </rPh>
    <rPh sb="39" eb="41">
      <t>メイショウ</t>
    </rPh>
    <rPh sb="43" eb="45">
      <t>シンゾク</t>
    </rPh>
    <phoneticPr fontId="5"/>
  </si>
  <si>
    <t>　　　の世帯」として、そこに含まれていた「非親族が同居している世帯」を、従来の「非親族世帯」</t>
    <rPh sb="14" eb="15">
      <t>フク</t>
    </rPh>
    <rPh sb="31" eb="33">
      <t>セタイ</t>
    </rPh>
    <rPh sb="36" eb="38">
      <t>ジュウライ</t>
    </rPh>
    <phoneticPr fontId="5"/>
  </si>
  <si>
    <t>　　　を拡張した「非親族を含む世帯」へ含めることとした。</t>
    <rPh sb="10" eb="12">
      <t>シンゾク</t>
    </rPh>
    <rPh sb="13" eb="14">
      <t>フク</t>
    </rPh>
    <rPh sb="15" eb="17">
      <t>セタイ</t>
    </rPh>
    <rPh sb="19" eb="20">
      <t>フク</t>
    </rPh>
    <phoneticPr fontId="5"/>
  </si>
  <si>
    <t>（注2)総数には世帯の種類「不詳」を含む。</t>
    <rPh sb="1" eb="2">
      <t>チュウ</t>
    </rPh>
    <rPh sb="4" eb="6">
      <t>ソウスウ</t>
    </rPh>
    <rPh sb="8" eb="10">
      <t>セタイ</t>
    </rPh>
    <rPh sb="11" eb="13">
      <t>シュルイ</t>
    </rPh>
    <rPh sb="14" eb="16">
      <t>フショウ</t>
    </rPh>
    <rPh sb="18" eb="19">
      <t>フク</t>
    </rPh>
    <phoneticPr fontId="5"/>
  </si>
  <si>
    <t>（注3)世帯の家族類型「不詳」を含む。</t>
    <rPh sb="4" eb="6">
      <t>セタイ</t>
    </rPh>
    <rPh sb="7" eb="9">
      <t>カゾク</t>
    </rPh>
    <rPh sb="9" eb="11">
      <t>ルイケイ</t>
    </rPh>
    <rPh sb="12" eb="14">
      <t>フショウ</t>
    </rPh>
    <rPh sb="16" eb="17">
      <t>フク</t>
    </rPh>
    <phoneticPr fontId="5"/>
  </si>
  <si>
    <t>（注4)国勢調査は5年に一度実施され、平成22年の結果が現時点で最新のデータとなる。</t>
    <phoneticPr fontId="5"/>
  </si>
  <si>
    <t>2-20. 労働力状態別、年齢5歳階級別、男女別15歳以上人口</t>
    <rPh sb="11" eb="12">
      <t>ベツ</t>
    </rPh>
    <rPh sb="19" eb="20">
      <t>ベツ</t>
    </rPh>
    <phoneticPr fontId="5"/>
  </si>
  <si>
    <t/>
  </si>
  <si>
    <t>労働力人口</t>
  </si>
  <si>
    <t>非労働力人口</t>
    <rPh sb="0" eb="1">
      <t>ヒ</t>
    </rPh>
    <rPh sb="1" eb="4">
      <t>ロウドウリョク</t>
    </rPh>
    <rPh sb="4" eb="6">
      <t>ジンコウ</t>
    </rPh>
    <phoneticPr fontId="43"/>
  </si>
  <si>
    <t>男 女</t>
    <rPh sb="0" eb="1">
      <t>オトコ</t>
    </rPh>
    <rPh sb="2" eb="3">
      <t>オンナ</t>
    </rPh>
    <phoneticPr fontId="43"/>
  </si>
  <si>
    <t>就　業　者</t>
    <phoneticPr fontId="5"/>
  </si>
  <si>
    <t xml:space="preserve">年齢
</t>
    <phoneticPr fontId="43"/>
  </si>
  <si>
    <t>総　数
（注）</t>
    <rPh sb="5" eb="6">
      <t>チュウ</t>
    </rPh>
    <phoneticPr fontId="43"/>
  </si>
  <si>
    <t>総　数</t>
    <phoneticPr fontId="43"/>
  </si>
  <si>
    <t>主に仕事</t>
  </si>
  <si>
    <t>家事の
ほか仕事</t>
  </si>
  <si>
    <t>通学のかたわら仕事</t>
    <phoneticPr fontId="43"/>
  </si>
  <si>
    <t>休業者</t>
  </si>
  <si>
    <t>完  全
失業者</t>
    <phoneticPr fontId="43"/>
  </si>
  <si>
    <t>家　事</t>
    <rPh sb="0" eb="1">
      <t>イエ</t>
    </rPh>
    <rPh sb="2" eb="3">
      <t>コト</t>
    </rPh>
    <phoneticPr fontId="43"/>
  </si>
  <si>
    <t>通　学</t>
    <rPh sb="0" eb="1">
      <t>ツウ</t>
    </rPh>
    <rPh sb="2" eb="3">
      <t>ガク</t>
    </rPh>
    <phoneticPr fontId="43"/>
  </si>
  <si>
    <t>その他</t>
    <rPh sb="2" eb="3">
      <t>タ</t>
    </rPh>
    <phoneticPr fontId="43"/>
  </si>
  <si>
    <t>総数</t>
    <phoneticPr fontId="43"/>
  </si>
  <si>
    <t xml:space="preserve">15～19 </t>
    <phoneticPr fontId="43"/>
  </si>
  <si>
    <t xml:space="preserve">歳 </t>
  </si>
  <si>
    <t xml:space="preserve">20～24    </t>
    <phoneticPr fontId="43"/>
  </si>
  <si>
    <t xml:space="preserve">25～29    </t>
    <phoneticPr fontId="43"/>
  </si>
  <si>
    <t xml:space="preserve">30～34    </t>
    <phoneticPr fontId="43"/>
  </si>
  <si>
    <t xml:space="preserve">35～39    </t>
    <phoneticPr fontId="43"/>
  </si>
  <si>
    <t xml:space="preserve">40～44    </t>
    <phoneticPr fontId="43"/>
  </si>
  <si>
    <t xml:space="preserve">45～49    </t>
    <phoneticPr fontId="43"/>
  </si>
  <si>
    <t xml:space="preserve">50～54   </t>
    <phoneticPr fontId="43"/>
  </si>
  <si>
    <t xml:space="preserve">55～59    </t>
    <phoneticPr fontId="43"/>
  </si>
  <si>
    <t xml:space="preserve">60～64    </t>
    <phoneticPr fontId="43"/>
  </si>
  <si>
    <t xml:space="preserve">65～69    </t>
    <phoneticPr fontId="43"/>
  </si>
  <si>
    <t xml:space="preserve">70～74    </t>
    <phoneticPr fontId="43"/>
  </si>
  <si>
    <t xml:space="preserve">75～79    </t>
    <phoneticPr fontId="43"/>
  </si>
  <si>
    <t xml:space="preserve">80～84    </t>
    <phoneticPr fontId="43"/>
  </si>
  <si>
    <t xml:space="preserve">85歳以上    </t>
    <phoneticPr fontId="43"/>
  </si>
  <si>
    <t>（再掲）</t>
    <phoneticPr fontId="43"/>
  </si>
  <si>
    <t xml:space="preserve">65歳以上   </t>
    <phoneticPr fontId="43"/>
  </si>
  <si>
    <t xml:space="preserve">65～74歳    </t>
    <phoneticPr fontId="43"/>
  </si>
  <si>
    <t xml:space="preserve">75歳以上    </t>
    <phoneticPr fontId="43"/>
  </si>
  <si>
    <t xml:space="preserve"> 男</t>
    <phoneticPr fontId="43"/>
  </si>
  <si>
    <t>15～19</t>
    <phoneticPr fontId="43"/>
  </si>
  <si>
    <t xml:space="preserve">歳  </t>
  </si>
  <si>
    <t xml:space="preserve"> 女</t>
    <phoneticPr fontId="43"/>
  </si>
  <si>
    <t xml:space="preserve">15～19  </t>
    <phoneticPr fontId="43"/>
  </si>
  <si>
    <t>歳</t>
  </si>
  <si>
    <t>（注1）労働力状態「不詳」を含む。</t>
    <rPh sb="1" eb="2">
      <t>チュウ</t>
    </rPh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3"/>
  </si>
  <si>
    <t>（注2）国勢調査は5年に一度実施され、平成22年の結果が現時点で最新のデータとなる。</t>
    <phoneticPr fontId="5"/>
  </si>
  <si>
    <t>2-21. 年齢(5歳階級)、男女別 一般世帯高齢単身者数</t>
    <rPh sb="6" eb="8">
      <t>ネンレイ</t>
    </rPh>
    <rPh sb="10" eb="11">
      <t>サイ</t>
    </rPh>
    <rPh sb="11" eb="13">
      <t>カイキュウ</t>
    </rPh>
    <rPh sb="15" eb="17">
      <t>ダンジョ</t>
    </rPh>
    <rPh sb="17" eb="18">
      <t>ベツ</t>
    </rPh>
    <rPh sb="19" eb="21">
      <t>イッパン</t>
    </rPh>
    <rPh sb="21" eb="23">
      <t>セタイ</t>
    </rPh>
    <rPh sb="23" eb="25">
      <t>コウレイ</t>
    </rPh>
    <rPh sb="25" eb="27">
      <t>タンシン</t>
    </rPh>
    <rPh sb="27" eb="28">
      <t>モノ</t>
    </rPh>
    <rPh sb="28" eb="29">
      <t>カズ</t>
    </rPh>
    <phoneticPr fontId="5"/>
  </si>
  <si>
    <t>高齢単身者の男女別</t>
    <rPh sb="0" eb="2">
      <t>コウレイ</t>
    </rPh>
    <rPh sb="2" eb="5">
      <t>タンシンシャ</t>
    </rPh>
    <rPh sb="6" eb="8">
      <t>ダンジョ</t>
    </rPh>
    <rPh sb="8" eb="9">
      <t>ベツ</t>
    </rPh>
    <phoneticPr fontId="5"/>
  </si>
  <si>
    <t>（別掲）
60歳以上</t>
    <rPh sb="1" eb="2">
      <t>ベツ</t>
    </rPh>
    <rPh sb="2" eb="3">
      <t>ケイ</t>
    </rPh>
    <rPh sb="7" eb="8">
      <t>サイ</t>
    </rPh>
    <rPh sb="8" eb="10">
      <t>イジョウ</t>
    </rPh>
    <phoneticPr fontId="5"/>
  </si>
  <si>
    <t>65～69歳</t>
    <rPh sb="5" eb="6">
      <t>サイ</t>
    </rPh>
    <phoneticPr fontId="5"/>
  </si>
  <si>
    <t>70～74歳</t>
    <rPh sb="5" eb="6">
      <t>サイ</t>
    </rPh>
    <phoneticPr fontId="5"/>
  </si>
  <si>
    <t>75～79歳</t>
    <rPh sb="5" eb="6">
      <t>サイ</t>
    </rPh>
    <phoneticPr fontId="5"/>
  </si>
  <si>
    <t>80～84歳</t>
    <rPh sb="5" eb="6">
      <t>サイ</t>
    </rPh>
    <phoneticPr fontId="5"/>
  </si>
  <si>
    <t>85歳以上</t>
    <rPh sb="2" eb="3">
      <t>サイ</t>
    </rPh>
    <rPh sb="3" eb="5">
      <t>イジョウ</t>
    </rPh>
    <phoneticPr fontId="5"/>
  </si>
  <si>
    <t>65歳以上の高齢単身者数</t>
    <rPh sb="2" eb="3">
      <t>サイ</t>
    </rPh>
    <rPh sb="3" eb="5">
      <t>イジョウ</t>
    </rPh>
    <rPh sb="6" eb="8">
      <t>コウレイ</t>
    </rPh>
    <rPh sb="8" eb="11">
      <t>タンシンシャ</t>
    </rPh>
    <rPh sb="11" eb="12">
      <t>カズ</t>
    </rPh>
    <phoneticPr fontId="5"/>
  </si>
  <si>
    <t>（注）国勢調査は5年に一度実施され、平成22年の結果が現時点で最新のデータとなる。</t>
    <phoneticPr fontId="5"/>
  </si>
  <si>
    <t>2-22. 夫の年齢(5歳階級)、妻の年齢(5歳階級)別高齢夫婦世帯数</t>
    <rPh sb="6" eb="7">
      <t>オット</t>
    </rPh>
    <rPh sb="8" eb="10">
      <t>ネンレイ</t>
    </rPh>
    <rPh sb="12" eb="13">
      <t>サイ</t>
    </rPh>
    <rPh sb="13" eb="15">
      <t>カイキュウ</t>
    </rPh>
    <rPh sb="17" eb="18">
      <t>ツマ</t>
    </rPh>
    <rPh sb="19" eb="21">
      <t>ネンレイ</t>
    </rPh>
    <rPh sb="27" eb="28">
      <t>ベツ</t>
    </rPh>
    <rPh sb="28" eb="30">
      <t>コウレイ</t>
    </rPh>
    <rPh sb="30" eb="32">
      <t>フウフ</t>
    </rPh>
    <rPh sb="32" eb="35">
      <t>セタイスウ</t>
    </rPh>
    <phoneticPr fontId="5"/>
  </si>
  <si>
    <t>夫の年齢（5歳階級）</t>
    <rPh sb="0" eb="1">
      <t>オット</t>
    </rPh>
    <rPh sb="2" eb="4">
      <t>ネンレイ</t>
    </rPh>
    <rPh sb="6" eb="7">
      <t>サイ</t>
    </rPh>
    <rPh sb="7" eb="9">
      <t>カイキュウ</t>
    </rPh>
    <phoneticPr fontId="5"/>
  </si>
  <si>
    <t>妻が60歳以上</t>
    <rPh sb="0" eb="1">
      <t>ツマ</t>
    </rPh>
    <rPh sb="4" eb="5">
      <t>サイ</t>
    </rPh>
    <rPh sb="5" eb="7">
      <t>イジョウ</t>
    </rPh>
    <phoneticPr fontId="5"/>
  </si>
  <si>
    <t>60～64歳</t>
    <rPh sb="5" eb="6">
      <t>サイ</t>
    </rPh>
    <phoneticPr fontId="5"/>
  </si>
  <si>
    <t>総数（65歳以上）</t>
    <rPh sb="0" eb="1">
      <t>フサ</t>
    </rPh>
    <rPh sb="1" eb="2">
      <t>カズ</t>
    </rPh>
    <rPh sb="5" eb="6">
      <t>サイ</t>
    </rPh>
    <rPh sb="6" eb="8">
      <t>イジョウ</t>
    </rPh>
    <phoneticPr fontId="5"/>
  </si>
  <si>
    <t>夫が65～69歳</t>
    <rPh sb="0" eb="1">
      <t>オット</t>
    </rPh>
    <rPh sb="7" eb="8">
      <t>サイ</t>
    </rPh>
    <phoneticPr fontId="5"/>
  </si>
  <si>
    <t xml:space="preserve">- </t>
    <phoneticPr fontId="5"/>
  </si>
  <si>
    <t>（注）国勢調査は5年に一度実施され、平成22年の結果が現時点で最新のデータとなる。</t>
    <phoneticPr fontId="5"/>
  </si>
  <si>
    <t>2-23. 住宅の建て方別世帯数、世帯人員</t>
    <rPh sb="6" eb="8">
      <t>ジュウタク</t>
    </rPh>
    <rPh sb="9" eb="10">
      <t>タ</t>
    </rPh>
    <rPh sb="11" eb="12">
      <t>カタ</t>
    </rPh>
    <rPh sb="12" eb="13">
      <t>ベツ</t>
    </rPh>
    <rPh sb="13" eb="16">
      <t>セタイスウ</t>
    </rPh>
    <rPh sb="17" eb="19">
      <t>セタイ</t>
    </rPh>
    <rPh sb="19" eb="21">
      <t>ジンイン</t>
    </rPh>
    <phoneticPr fontId="5"/>
  </si>
  <si>
    <t>区　　分</t>
    <rPh sb="0" eb="1">
      <t>ク</t>
    </rPh>
    <rPh sb="3" eb="4">
      <t>ブン</t>
    </rPh>
    <phoneticPr fontId="5"/>
  </si>
  <si>
    <t>住宅に住む
主世帯数</t>
    <rPh sb="0" eb="2">
      <t>ジュウタク</t>
    </rPh>
    <rPh sb="3" eb="4">
      <t>ス</t>
    </rPh>
    <rPh sb="6" eb="7">
      <t>シュ</t>
    </rPh>
    <rPh sb="7" eb="9">
      <t>セタイ</t>
    </rPh>
    <rPh sb="9" eb="10">
      <t>スウ</t>
    </rPh>
    <phoneticPr fontId="5"/>
  </si>
  <si>
    <t>住宅に住む
主世帯人員</t>
    <rPh sb="0" eb="2">
      <t>ジュウタク</t>
    </rPh>
    <rPh sb="3" eb="4">
      <t>ス</t>
    </rPh>
    <rPh sb="6" eb="7">
      <t>シュ</t>
    </rPh>
    <rPh sb="7" eb="9">
      <t>セタイ</t>
    </rPh>
    <rPh sb="9" eb="11">
      <t>ジンイン</t>
    </rPh>
    <phoneticPr fontId="5"/>
  </si>
  <si>
    <t>１世帯当り
人員</t>
    <phoneticPr fontId="5"/>
  </si>
  <si>
    <t>総　　数（注1）</t>
    <rPh sb="0" eb="1">
      <t>フサ</t>
    </rPh>
    <rPh sb="3" eb="4">
      <t>カズ</t>
    </rPh>
    <rPh sb="5" eb="6">
      <t>チュウ</t>
    </rPh>
    <phoneticPr fontId="5"/>
  </si>
  <si>
    <t>一戸建</t>
    <rPh sb="0" eb="2">
      <t>イッコ</t>
    </rPh>
    <rPh sb="2" eb="3">
      <t>ダ</t>
    </rPh>
    <phoneticPr fontId="5"/>
  </si>
  <si>
    <t>長屋建</t>
    <rPh sb="0" eb="2">
      <t>ナガヤ</t>
    </rPh>
    <rPh sb="2" eb="3">
      <t>タ</t>
    </rPh>
    <phoneticPr fontId="5"/>
  </si>
  <si>
    <t>共同住宅（注2）</t>
    <rPh sb="0" eb="2">
      <t>キョウドウ</t>
    </rPh>
    <rPh sb="2" eb="4">
      <t>ジュウタク</t>
    </rPh>
    <rPh sb="5" eb="6">
      <t>チュウ</t>
    </rPh>
    <phoneticPr fontId="5"/>
  </si>
  <si>
    <t>1・2階建</t>
    <rPh sb="3" eb="4">
      <t>カイ</t>
    </rPh>
    <rPh sb="4" eb="5">
      <t>タ</t>
    </rPh>
    <phoneticPr fontId="5"/>
  </si>
  <si>
    <t>3～5階建</t>
    <rPh sb="3" eb="4">
      <t>カイ</t>
    </rPh>
    <rPh sb="4" eb="5">
      <t>タ</t>
    </rPh>
    <phoneticPr fontId="5"/>
  </si>
  <si>
    <t>6～10階建</t>
    <rPh sb="4" eb="5">
      <t>カイ</t>
    </rPh>
    <rPh sb="5" eb="6">
      <t>タ</t>
    </rPh>
    <phoneticPr fontId="5"/>
  </si>
  <si>
    <t>11～14階建</t>
    <rPh sb="5" eb="6">
      <t>カイ</t>
    </rPh>
    <rPh sb="6" eb="7">
      <t>タ</t>
    </rPh>
    <phoneticPr fontId="5"/>
  </si>
  <si>
    <t>15階建以上</t>
    <rPh sb="2" eb="3">
      <t>カイ</t>
    </rPh>
    <rPh sb="3" eb="4">
      <t>タ</t>
    </rPh>
    <rPh sb="4" eb="6">
      <t>イジョウ</t>
    </rPh>
    <phoneticPr fontId="5"/>
  </si>
  <si>
    <t>その他</t>
    <rPh sb="2" eb="3">
      <t>タ</t>
    </rPh>
    <phoneticPr fontId="5"/>
  </si>
  <si>
    <t>（注1）住宅の建て方「不詳」を含む。</t>
    <rPh sb="1" eb="2">
      <t>チュウ</t>
    </rPh>
    <rPh sb="4" eb="6">
      <t>ジュウタク</t>
    </rPh>
    <rPh sb="7" eb="8">
      <t>タ</t>
    </rPh>
    <rPh sb="9" eb="10">
      <t>カタ</t>
    </rPh>
    <rPh sb="11" eb="13">
      <t>フショウ</t>
    </rPh>
    <rPh sb="15" eb="16">
      <t>フク</t>
    </rPh>
    <phoneticPr fontId="5"/>
  </si>
  <si>
    <t>（注2）建物全体の階数「不詳」を含む。</t>
    <rPh sb="1" eb="2">
      <t>チュウ</t>
    </rPh>
    <rPh sb="4" eb="6">
      <t>タテモノ</t>
    </rPh>
    <rPh sb="6" eb="8">
      <t>ゼンタイ</t>
    </rPh>
    <rPh sb="9" eb="11">
      <t>カイスウ</t>
    </rPh>
    <rPh sb="12" eb="14">
      <t>フショウ</t>
    </rPh>
    <rPh sb="16" eb="17">
      <t>フク</t>
    </rPh>
    <phoneticPr fontId="5"/>
  </si>
  <si>
    <t>（注3）国勢調査は5年に一度実施され、平成22年の結果が現時点で最新のデータとなる。</t>
    <phoneticPr fontId="5"/>
  </si>
  <si>
    <t>2-24. 産業別就業者数</t>
    <phoneticPr fontId="5"/>
  </si>
  <si>
    <t>（１）平成７～１７年（各年10月1日）</t>
    <rPh sb="3" eb="5">
      <t>ヘー</t>
    </rPh>
    <rPh sb="9" eb="10">
      <t>ネン</t>
    </rPh>
    <phoneticPr fontId="1"/>
  </si>
  <si>
    <t>産              業</t>
  </si>
  <si>
    <t>7年</t>
  </si>
  <si>
    <t>12年</t>
    <phoneticPr fontId="5"/>
  </si>
  <si>
    <t>第１次産業</t>
    <phoneticPr fontId="5"/>
  </si>
  <si>
    <t>農      業</t>
    <phoneticPr fontId="5"/>
  </si>
  <si>
    <t>林      業</t>
    <phoneticPr fontId="5"/>
  </si>
  <si>
    <t>漁      業</t>
    <phoneticPr fontId="5"/>
  </si>
  <si>
    <t>第２次産業</t>
    <phoneticPr fontId="5"/>
  </si>
  <si>
    <t>鉱      業</t>
    <phoneticPr fontId="5"/>
  </si>
  <si>
    <t>建  設  業</t>
    <phoneticPr fontId="5"/>
  </si>
  <si>
    <t>製  造  業</t>
    <phoneticPr fontId="5"/>
  </si>
  <si>
    <t>第３次産業</t>
    <phoneticPr fontId="5"/>
  </si>
  <si>
    <t>電気･ガス･熱供給・水道業</t>
    <phoneticPr fontId="5"/>
  </si>
  <si>
    <t>運輸・通信業</t>
    <phoneticPr fontId="5"/>
  </si>
  <si>
    <t>卸売・小売業、飲食店</t>
    <phoneticPr fontId="5"/>
  </si>
  <si>
    <t>金融・保険業</t>
    <phoneticPr fontId="5"/>
  </si>
  <si>
    <t>不動産業</t>
    <phoneticPr fontId="5"/>
  </si>
  <si>
    <t>サービス業</t>
    <phoneticPr fontId="5"/>
  </si>
  <si>
    <r>
      <t>公務</t>
    </r>
    <r>
      <rPr>
        <sz val="9"/>
        <rFont val="ＭＳ 明朝"/>
        <family val="1"/>
        <charset val="128"/>
      </rPr>
      <t>（他に分類されないもの）</t>
    </r>
    <phoneticPr fontId="5"/>
  </si>
  <si>
    <t>分類不能の産業</t>
  </si>
  <si>
    <t>（注1）15歳未満の就業者を含まない。</t>
    <rPh sb="1" eb="2">
      <t>チュウ</t>
    </rPh>
    <rPh sb="6" eb="9">
      <t>サイミマン</t>
    </rPh>
    <rPh sb="10" eb="13">
      <t>シュウギョウシャ</t>
    </rPh>
    <rPh sb="14" eb="15">
      <t>フク</t>
    </rPh>
    <phoneticPr fontId="1"/>
  </si>
  <si>
    <t>（２）平成２２年（10月1日）</t>
    <rPh sb="3" eb="5">
      <t>ヘー</t>
    </rPh>
    <rPh sb="7" eb="8">
      <t>ネン</t>
    </rPh>
    <phoneticPr fontId="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</si>
  <si>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</si>
  <si>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情報通信業</t>
    <rPh sb="0" eb="2">
      <t>ジョウホウ</t>
    </rPh>
    <rPh sb="2" eb="5">
      <t>ツウシンギョウ</t>
    </rPh>
    <phoneticPr fontId="1"/>
  </si>
  <si>
    <t>運輸業，郵便業</t>
    <rPh sb="2" eb="3">
      <t>ギョウ</t>
    </rPh>
    <rPh sb="4" eb="6">
      <t>ユウビン</t>
    </rPh>
    <phoneticPr fontId="5"/>
  </si>
  <si>
    <t>卸売業，小売業</t>
    <rPh sb="0" eb="3">
      <t>オロシウリギョウ</t>
    </rPh>
    <rPh sb="4" eb="7">
      <t>コウリギョウ</t>
    </rPh>
    <phoneticPr fontId="5"/>
  </si>
  <si>
    <t>金融業，保険業</t>
    <rPh sb="0" eb="2">
      <t>キンユウ</t>
    </rPh>
    <rPh sb="2" eb="3">
      <t>ギョウ</t>
    </rPh>
    <phoneticPr fontId="5"/>
  </si>
  <si>
    <t>不動産業，物品賃貸業</t>
    <rPh sb="5" eb="7">
      <t>ブッピン</t>
    </rPh>
    <rPh sb="7" eb="10">
      <t>チンタイギョウ</t>
    </rPh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</si>
  <si>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</si>
  <si>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</si>
  <si>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</si>
  <si>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</si>
  <si>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</si>
  <si>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</si>
  <si>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</si>
  <si>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5"/>
  </si>
  <si>
    <t>（注2）国勢調査は5年に一度実施され、平成22年の結果が、現時点で最新のデータとなる。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</si>
</sst>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76" formatCode="#,##0_ ;[Red]\-#,##0\ "/>
    <numFmt numFmtId="177" formatCode="0.0"/>
    <numFmt numFmtId="179" formatCode="[$-411]ggge&quot;年&quot;m&quot;月&quot;d&quot;日&quot;;@"/>
    <numFmt numFmtId="180" formatCode="#,##0.0_ ;[Red]\-#,##0.0\ "/>
    <numFmt numFmtId="181" formatCode="0.0_ "/>
    <numFmt numFmtId="182" formatCode="#,##0.0;[Red]\-#,##0.0"/>
    <numFmt numFmtId="184" formatCode="#,##0.00_ ;[Red]\-#,##0.00\ "/>
    <numFmt numFmtId="189" formatCode="#,##0;&quot;△ &quot;#,##0"/>
    <numFmt numFmtId="197" formatCode="#,##0_ "/>
    <numFmt numFmtId="200" formatCode="0.0_);[Red]\(0.0\)"/>
    <numFmt numFmtId="201" formatCode="#,##0;\-#,##0;&quot;-&quot;"/>
    <numFmt numFmtId="202" formatCode="0_ "/>
    <numFmt numFmtId="203" formatCode="#,##0.0_);[Red]\(#,##0.0\)"/>
    <numFmt numFmtId="204" formatCode="_ * #,##0_ ;_ * \-#,##0_ ;_ * &quot;-&quot;??_ ;_ @_ "/>
    <numFmt numFmtId="205" formatCode="_ * #,##0_ ;_ * \-#,##0_ ;_ * &quot;-&quot;_ ;_ @_ "/>
    <numFmt numFmtId="206" formatCode="_ * #,##0.00_ ;_ * \-#,##0.00_ ;_ * &quot;-&quot;??_ ;_ @_ "/>
    <numFmt numFmtId="207" formatCode="0.00_ "/>
    <numFmt numFmtId="208" formatCode="#,###,###,##0;&quot; -&quot;###,###,##0"/>
    <numFmt numFmtId="209" formatCode="\ ###,###,##0;&quot;-&quot;###,###,##0"/>
    <numFmt numFmtId="210" formatCode="###,###,##0;&quot;-&quot;##,###,##0"/>
    <numFmt numFmtId="211" formatCode="#,###,##0;&quot; -&quot;###,##0"/>
    <numFmt numFmtId="212" formatCode="0.00_);[Red]\(0.00\)"/>
  </numFmts>
  <fonts count="4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9"/>
      <name val="ＭＳ Ｐゴシック"/>
      <family val="3"/>
      <charset val="128"/>
    </font>
    <font>
      <sz val="9.5"/>
      <name val="ｺﾞｼｯｸ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0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HGｺﾞｼｯｸM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HGｺﾞｼｯｸM"/>
      <family val="3"/>
      <charset val="128"/>
    </font>
    <font>
      <b/>
      <sz val="14"/>
      <color indexed="8"/>
      <name val="明朝"/>
      <family val="1"/>
      <charset val="128"/>
    </font>
    <font>
      <sz val="12"/>
      <color indexed="8"/>
      <name val="明朝"/>
      <family val="1"/>
      <charset val="128"/>
    </font>
    <font>
      <sz val="9"/>
      <color indexed="8"/>
      <name val="Times New Roman"/>
      <family val="1"/>
    </font>
    <font>
      <sz val="11"/>
      <color indexed="8"/>
      <name val="ＭＳ Ｐゴシック"/>
      <family val="3"/>
      <charset val="128"/>
    </font>
    <font>
      <sz val="9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201" fontId="27" fillId="0" borderId="0" applyFill="0" applyBorder="0" applyAlignment="0"/>
    <xf numFmtId="0" fontId="28" fillId="0" borderId="18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29" fillId="0" borderId="0"/>
    <xf numFmtId="0" fontId="2" fillId="0" borderId="0"/>
    <xf numFmtId="0" fontId="2" fillId="0" borderId="0"/>
    <xf numFmtId="0" fontId="26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63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3">
      <alignment vertical="center"/>
    </xf>
    <xf numFmtId="0" fontId="3" fillId="0" borderId="0" xfId="3" applyAlignment="1"/>
    <xf numFmtId="0" fontId="6" fillId="0" borderId="0" xfId="10" applyFont="1"/>
    <xf numFmtId="0" fontId="7" fillId="0" borderId="0" xfId="10" applyFont="1" applyAlignment="1">
      <alignment horizontal="center" vertical="top"/>
    </xf>
    <xf numFmtId="0" fontId="7" fillId="0" borderId="0" xfId="10" applyFont="1" applyAlignment="1">
      <alignment horizontal="center" vertical="top"/>
    </xf>
    <xf numFmtId="0" fontId="8" fillId="0" borderId="0" xfId="10" applyFont="1" applyBorder="1" applyAlignment="1">
      <alignment vertical="center"/>
    </xf>
    <xf numFmtId="0" fontId="6" fillId="0" borderId="0" xfId="10" applyFont="1" applyBorder="1"/>
    <xf numFmtId="0" fontId="4" fillId="0" borderId="1" xfId="10" applyFont="1" applyBorder="1" applyAlignment="1">
      <alignment horizontal="center" vertical="center"/>
    </xf>
    <xf numFmtId="0" fontId="4" fillId="0" borderId="4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2" fillId="0" borderId="8" xfId="10" applyBorder="1" applyAlignment="1">
      <alignment horizontal="center" vertical="center"/>
    </xf>
    <xf numFmtId="0" fontId="4" fillId="0" borderId="4" xfId="10" applyFont="1" applyBorder="1" applyAlignment="1">
      <alignment horizontal="center" vertical="center" shrinkToFit="1"/>
    </xf>
    <xf numFmtId="0" fontId="4" fillId="0" borderId="4" xfId="10" applyFont="1" applyBorder="1" applyAlignment="1">
      <alignment horizontal="center" vertical="center"/>
    </xf>
    <xf numFmtId="0" fontId="4" fillId="0" borderId="5" xfId="10" applyFont="1" applyBorder="1" applyAlignment="1">
      <alignment horizontal="center" vertical="center" shrinkToFit="1"/>
    </xf>
    <xf numFmtId="0" fontId="4" fillId="0" borderId="0" xfId="10" applyFont="1" applyAlignment="1">
      <alignment vertical="center"/>
    </xf>
    <xf numFmtId="0" fontId="4" fillId="0" borderId="7" xfId="10" applyFont="1" applyBorder="1" applyAlignment="1">
      <alignment horizontal="center" vertical="center"/>
    </xf>
    <xf numFmtId="0" fontId="4" fillId="0" borderId="9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/>
    </xf>
    <xf numFmtId="0" fontId="9" fillId="0" borderId="9" xfId="10" applyFont="1" applyBorder="1" applyAlignment="1">
      <alignment horizontal="center" vertical="center"/>
    </xf>
    <xf numFmtId="0" fontId="9" fillId="0" borderId="10" xfId="10" applyFont="1" applyBorder="1" applyAlignment="1">
      <alignment horizontal="center" vertical="center"/>
    </xf>
    <xf numFmtId="0" fontId="4" fillId="0" borderId="0" xfId="10" applyFont="1" applyAlignment="1">
      <alignment horizontal="center"/>
    </xf>
    <xf numFmtId="38" fontId="4" fillId="0" borderId="13" xfId="2" applyNumberFormat="1" applyFont="1" applyBorder="1"/>
    <xf numFmtId="38" fontId="4" fillId="0" borderId="0" xfId="2" applyNumberFormat="1" applyFont="1"/>
    <xf numFmtId="202" fontId="4" fillId="0" borderId="0" xfId="2" applyNumberFormat="1" applyFont="1" applyAlignment="1">
      <alignment horizontal="right"/>
    </xf>
    <xf numFmtId="181" fontId="4" fillId="0" borderId="0" xfId="2" applyNumberFormat="1" applyFont="1" applyAlignment="1">
      <alignment horizontal="right"/>
    </xf>
    <xf numFmtId="40" fontId="4" fillId="0" borderId="0" xfId="10" applyNumberFormat="1" applyFont="1"/>
    <xf numFmtId="203" fontId="4" fillId="0" borderId="0" xfId="10" applyNumberFormat="1" applyFont="1"/>
    <xf numFmtId="0" fontId="4" fillId="0" borderId="0" xfId="10" applyFont="1"/>
    <xf numFmtId="203" fontId="4" fillId="0" borderId="0" xfId="2" applyNumberFormat="1" applyFont="1"/>
    <xf numFmtId="0" fontId="4" fillId="0" borderId="0" xfId="10" applyFont="1" applyBorder="1" applyAlignment="1">
      <alignment horizontal="center"/>
    </xf>
    <xf numFmtId="0" fontId="4" fillId="0" borderId="0" xfId="10" quotePrefix="1" applyFont="1" applyAlignment="1">
      <alignment horizontal="center"/>
    </xf>
    <xf numFmtId="38" fontId="4" fillId="0" borderId="0" xfId="2" applyNumberFormat="1" applyFont="1" applyBorder="1"/>
    <xf numFmtId="40" fontId="4" fillId="0" borderId="0" xfId="10" applyNumberFormat="1" applyFont="1" applyBorder="1"/>
    <xf numFmtId="203" fontId="4" fillId="0" borderId="0" xfId="10" applyNumberFormat="1" applyFont="1" applyBorder="1"/>
    <xf numFmtId="0" fontId="4" fillId="0" borderId="0" xfId="11" quotePrefix="1" applyFont="1" applyAlignment="1">
      <alignment horizontal="center"/>
    </xf>
    <xf numFmtId="40" fontId="4" fillId="0" borderId="0" xfId="11" applyNumberFormat="1" applyFont="1" applyBorder="1"/>
    <xf numFmtId="203" fontId="4" fillId="0" borderId="0" xfId="11" applyNumberFormat="1" applyFont="1" applyBorder="1"/>
    <xf numFmtId="203" fontId="4" fillId="0" borderId="0" xfId="2" applyNumberFormat="1" applyFont="1" applyBorder="1"/>
    <xf numFmtId="0" fontId="4" fillId="0" borderId="0" xfId="11" quotePrefix="1" applyFont="1" applyBorder="1" applyAlignment="1">
      <alignment horizontal="center"/>
    </xf>
    <xf numFmtId="0" fontId="4" fillId="0" borderId="12" xfId="11" quotePrefix="1" applyFont="1" applyBorder="1" applyAlignment="1">
      <alignment horizontal="center"/>
    </xf>
    <xf numFmtId="0" fontId="4" fillId="0" borderId="12" xfId="11" quotePrefix="1" applyFont="1" applyFill="1" applyBorder="1" applyAlignment="1">
      <alignment horizontal="center"/>
    </xf>
    <xf numFmtId="38" fontId="4" fillId="0" borderId="0" xfId="2" applyNumberFormat="1" applyFont="1" applyFill="1" applyBorder="1"/>
    <xf numFmtId="203" fontId="4" fillId="0" borderId="0" xfId="2" applyNumberFormat="1" applyFont="1" applyFill="1" applyBorder="1"/>
    <xf numFmtId="40" fontId="4" fillId="0" borderId="0" xfId="11" applyNumberFormat="1" applyFont="1" applyFill="1" applyBorder="1"/>
    <xf numFmtId="203" fontId="4" fillId="0" borderId="0" xfId="11" applyNumberFormat="1" applyFont="1" applyFill="1" applyBorder="1"/>
    <xf numFmtId="0" fontId="4" fillId="0" borderId="7" xfId="11" quotePrefix="1" applyFont="1" applyFill="1" applyBorder="1" applyAlignment="1">
      <alignment horizontal="center"/>
    </xf>
    <xf numFmtId="38" fontId="4" fillId="0" borderId="11" xfId="2" applyNumberFormat="1" applyFont="1" applyFill="1" applyBorder="1"/>
    <xf numFmtId="203" fontId="4" fillId="0" borderId="11" xfId="2" applyNumberFormat="1" applyFont="1" applyFill="1" applyBorder="1"/>
    <xf numFmtId="40" fontId="4" fillId="0" borderId="11" xfId="11" applyNumberFormat="1" applyFont="1" applyFill="1" applyBorder="1"/>
    <xf numFmtId="203" fontId="4" fillId="0" borderId="11" xfId="11" applyNumberFormat="1" applyFont="1" applyFill="1" applyBorder="1"/>
    <xf numFmtId="0" fontId="9" fillId="0" borderId="0" xfId="11" applyFont="1" applyAlignment="1">
      <alignment vertical="center"/>
    </xf>
    <xf numFmtId="0" fontId="9" fillId="0" borderId="0" xfId="11" applyFont="1" applyBorder="1" applyAlignment="1">
      <alignment horizontal="left" vertical="center"/>
    </xf>
    <xf numFmtId="0" fontId="9" fillId="0" borderId="0" xfId="11" applyFont="1" applyAlignment="1"/>
    <xf numFmtId="0" fontId="4" fillId="0" borderId="0" xfId="11" applyFont="1"/>
    <xf numFmtId="0" fontId="9" fillId="0" borderId="0" xfId="11" applyFont="1"/>
    <xf numFmtId="0" fontId="9" fillId="0" borderId="0" xfId="11" applyFont="1" applyAlignment="1">
      <alignment horizontal="right" vertical="center"/>
    </xf>
    <xf numFmtId="0" fontId="3" fillId="0" borderId="0" xfId="3" applyFill="1" applyAlignment="1"/>
    <xf numFmtId="0" fontId="6" fillId="0" borderId="0" xfId="7" applyFont="1" applyFill="1"/>
    <xf numFmtId="0" fontId="8" fillId="0" borderId="0" xfId="7" applyFont="1" applyFill="1" applyAlignment="1">
      <alignment vertical="center"/>
    </xf>
    <xf numFmtId="0" fontId="6" fillId="0" borderId="0" xfId="7" applyFont="1" applyFill="1" applyAlignment="1">
      <alignment vertical="center"/>
    </xf>
    <xf numFmtId="0" fontId="6" fillId="0" borderId="0" xfId="7" applyFont="1" applyFill="1" applyAlignment="1"/>
    <xf numFmtId="58" fontId="4" fillId="0" borderId="11" xfId="7" applyNumberFormat="1" applyFont="1" applyFill="1" applyBorder="1" applyAlignment="1">
      <alignment horizontal="left" indent="1"/>
    </xf>
    <xf numFmtId="0" fontId="2" fillId="0" borderId="11" xfId="7" applyFill="1" applyBorder="1" applyAlignment="1">
      <alignment horizontal="left" indent="1"/>
    </xf>
    <xf numFmtId="0" fontId="4" fillId="0" borderId="0" xfId="7" applyFont="1" applyFill="1" applyAlignment="1"/>
    <xf numFmtId="0" fontId="4" fillId="0" borderId="11" xfId="7" applyFont="1" applyFill="1" applyBorder="1" applyAlignment="1"/>
    <xf numFmtId="0" fontId="4" fillId="0" borderId="1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2" xfId="7" applyFont="1" applyFill="1" applyBorder="1" applyAlignment="1">
      <alignment horizontal="centerContinuous" vertical="center"/>
    </xf>
    <xf numFmtId="0" fontId="4" fillId="0" borderId="14" xfId="7" applyFont="1" applyFill="1" applyBorder="1" applyAlignment="1">
      <alignment horizontal="centerContinuous" vertical="center"/>
    </xf>
    <xf numFmtId="0" fontId="4" fillId="0" borderId="3" xfId="7" applyFont="1" applyFill="1" applyBorder="1" applyAlignment="1">
      <alignment horizontal="centerContinuous" vertical="center"/>
    </xf>
    <xf numFmtId="0" fontId="4" fillId="0" borderId="4" xfId="7" applyFont="1" applyFill="1" applyBorder="1" applyAlignment="1">
      <alignment horizontal="center"/>
    </xf>
    <xf numFmtId="0" fontId="4" fillId="0" borderId="0" xfId="7" applyFont="1" applyFill="1" applyAlignment="1">
      <alignment horizontal="center"/>
    </xf>
    <xf numFmtId="0" fontId="4" fillId="0" borderId="0" xfId="7" applyFont="1" applyFill="1" applyAlignment="1">
      <alignment vertical="center"/>
    </xf>
    <xf numFmtId="0" fontId="2" fillId="0" borderId="7" xfId="7" applyFill="1" applyBorder="1" applyAlignment="1">
      <alignment horizontal="center" vertical="center"/>
    </xf>
    <xf numFmtId="0" fontId="2" fillId="0" borderId="9" xfId="7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10" fillId="0" borderId="9" xfId="7" applyFont="1" applyFill="1" applyBorder="1" applyAlignment="1">
      <alignment horizontal="center" vertical="top"/>
    </xf>
    <xf numFmtId="0" fontId="10" fillId="0" borderId="11" xfId="7" applyFont="1" applyFill="1" applyBorder="1" applyAlignment="1">
      <alignment horizontal="center" vertical="top"/>
    </xf>
    <xf numFmtId="0" fontId="11" fillId="0" borderId="1" xfId="7" applyFont="1" applyFill="1" applyBorder="1" applyAlignment="1">
      <alignment horizontal="center" vertical="center"/>
    </xf>
    <xf numFmtId="38" fontId="11" fillId="0" borderId="6" xfId="2" applyNumberFormat="1" applyFont="1" applyFill="1" applyBorder="1" applyAlignment="1">
      <alignment vertical="center"/>
    </xf>
    <xf numFmtId="40" fontId="11" fillId="0" borderId="6" xfId="2" applyNumberFormat="1" applyFont="1" applyFill="1" applyBorder="1" applyAlignment="1">
      <alignment vertical="center"/>
    </xf>
    <xf numFmtId="0" fontId="2" fillId="0" borderId="0" xfId="7" applyFill="1" applyBorder="1" applyAlignment="1">
      <alignment horizontal="center" vertical="center"/>
    </xf>
    <xf numFmtId="0" fontId="2" fillId="0" borderId="13" xfId="7" applyFill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horizontal="center" vertical="top"/>
    </xf>
    <xf numFmtId="0" fontId="4" fillId="0" borderId="0" xfId="7" applyFont="1" applyFill="1" applyAlignment="1">
      <alignment horizontal="center" vertical="center"/>
    </xf>
    <xf numFmtId="38" fontId="4" fillId="0" borderId="13" xfId="2" applyNumberFormat="1" applyFont="1" applyFill="1" applyBorder="1" applyAlignment="1">
      <alignment vertical="center"/>
    </xf>
    <xf numFmtId="38" fontId="4" fillId="0" borderId="0" xfId="2" applyNumberFormat="1" applyFont="1" applyFill="1" applyAlignment="1">
      <alignment vertical="center"/>
    </xf>
    <xf numFmtId="40" fontId="4" fillId="0" borderId="0" xfId="7" applyNumberFormat="1" applyFont="1" applyFill="1" applyAlignment="1">
      <alignment vertical="center"/>
    </xf>
    <xf numFmtId="40" fontId="4" fillId="0" borderId="0" xfId="2" applyNumberFormat="1" applyFont="1" applyFill="1" applyAlignment="1">
      <alignment vertical="center"/>
    </xf>
    <xf numFmtId="0" fontId="4" fillId="0" borderId="0" xfId="7" applyFont="1" applyFill="1"/>
    <xf numFmtId="40" fontId="4" fillId="0" borderId="0" xfId="7" applyNumberFormat="1" applyFont="1" applyFill="1" applyAlignment="1">
      <alignment horizontal="right" vertical="center"/>
    </xf>
    <xf numFmtId="0" fontId="4" fillId="0" borderId="11" xfId="7" applyFont="1" applyFill="1" applyBorder="1" applyAlignment="1">
      <alignment horizontal="center" vertical="center"/>
    </xf>
    <xf numFmtId="38" fontId="4" fillId="0" borderId="10" xfId="2" applyNumberFormat="1" applyFont="1" applyFill="1" applyBorder="1" applyAlignment="1">
      <alignment vertical="center"/>
    </xf>
    <xf numFmtId="38" fontId="4" fillId="0" borderId="11" xfId="2" applyNumberFormat="1" applyFont="1" applyFill="1" applyBorder="1" applyAlignment="1">
      <alignment vertical="center"/>
    </xf>
    <xf numFmtId="40" fontId="4" fillId="0" borderId="11" xfId="7" applyNumberFormat="1" applyFont="1" applyFill="1" applyBorder="1" applyAlignment="1">
      <alignment vertical="center"/>
    </xf>
    <xf numFmtId="40" fontId="4" fillId="0" borderId="11" xfId="2" applyNumberFormat="1" applyFont="1" applyFill="1" applyBorder="1" applyAlignment="1">
      <alignment vertical="center"/>
    </xf>
    <xf numFmtId="0" fontId="9" fillId="0" borderId="0" xfId="7" applyFont="1" applyFill="1"/>
    <xf numFmtId="0" fontId="4" fillId="0" borderId="0" xfId="7" applyFont="1" applyFill="1" applyAlignment="1">
      <alignment horizontal="right" vertical="center"/>
    </xf>
    <xf numFmtId="38" fontId="3" fillId="0" borderId="0" xfId="3" applyNumberFormat="1" applyFill="1" applyAlignment="1"/>
    <xf numFmtId="38" fontId="6" fillId="0" borderId="0" xfId="2" applyFont="1" applyFill="1"/>
    <xf numFmtId="38" fontId="8" fillId="0" borderId="0" xfId="2" applyFont="1" applyFill="1" applyAlignment="1">
      <alignment vertical="center"/>
    </xf>
    <xf numFmtId="38" fontId="4" fillId="0" borderId="11" xfId="2" applyFont="1" applyFill="1" applyBorder="1" applyAlignment="1">
      <alignment horizontal="left" vertical="center"/>
    </xf>
    <xf numFmtId="38" fontId="4" fillId="0" borderId="0" xfId="2" applyFont="1" applyFill="1" applyAlignment="1">
      <alignment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0" xfId="2" applyFont="1" applyFill="1"/>
    <xf numFmtId="38" fontId="4" fillId="0" borderId="3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0" xfId="2" applyFont="1" applyFill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38" fontId="11" fillId="0" borderId="1" xfId="2" applyFont="1" applyFill="1" applyBorder="1" applyAlignment="1">
      <alignment horizontal="center" vertical="center"/>
    </xf>
    <xf numFmtId="176" fontId="11" fillId="0" borderId="6" xfId="2" applyNumberFormat="1" applyFont="1" applyFill="1" applyBorder="1" applyAlignment="1">
      <alignment horizontal="right" vertical="center"/>
    </xf>
    <xf numFmtId="38" fontId="4" fillId="0" borderId="12" xfId="2" applyFont="1" applyFill="1" applyBorder="1" applyAlignment="1">
      <alignment horizontal="center"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4" fillId="0" borderId="0" xfId="2" applyNumberFormat="1" applyFont="1" applyFill="1" applyBorder="1" applyAlignment="1">
      <alignment vertical="center"/>
    </xf>
    <xf numFmtId="38" fontId="4" fillId="0" borderId="7" xfId="2" applyFont="1" applyFill="1" applyBorder="1" applyAlignment="1">
      <alignment horizontal="center" vertical="center"/>
    </xf>
    <xf numFmtId="176" fontId="4" fillId="0" borderId="11" xfId="2" applyNumberFormat="1" applyFont="1" applyFill="1" applyBorder="1" applyAlignment="1">
      <alignment horizontal="right" vertical="center"/>
    </xf>
    <xf numFmtId="176" fontId="4" fillId="0" borderId="11" xfId="2" applyNumberFormat="1" applyFont="1" applyFill="1" applyBorder="1" applyAlignment="1">
      <alignment vertical="center"/>
    </xf>
    <xf numFmtId="38" fontId="4" fillId="0" borderId="0" xfId="2" applyFont="1" applyFill="1" applyAlignment="1">
      <alignment horizontal="right"/>
    </xf>
    <xf numFmtId="38" fontId="4" fillId="0" borderId="0" xfId="2" applyFont="1" applyFill="1" applyAlignment="1">
      <alignment horizontal="right" vertical="center"/>
    </xf>
    <xf numFmtId="38" fontId="3" fillId="0" borderId="0" xfId="3" applyNumberFormat="1" applyFill="1" applyAlignment="1">
      <alignment horizontal="center"/>
    </xf>
    <xf numFmtId="38" fontId="30" fillId="0" borderId="0" xfId="2" applyFont="1" applyFill="1"/>
    <xf numFmtId="38" fontId="30" fillId="0" borderId="0" xfId="2" applyFont="1" applyFill="1" applyAlignment="1">
      <alignment horizontal="center"/>
    </xf>
    <xf numFmtId="38" fontId="8" fillId="0" borderId="0" xfId="2" applyFont="1" applyFill="1" applyBorder="1" applyAlignment="1">
      <alignment vertical="top"/>
    </xf>
    <xf numFmtId="0" fontId="8" fillId="0" borderId="0" xfId="7" applyFont="1" applyFill="1" applyAlignment="1">
      <alignment vertical="top"/>
    </xf>
    <xf numFmtId="58" fontId="4" fillId="0" borderId="11" xfId="2" applyNumberFormat="1" applyFont="1" applyFill="1" applyBorder="1" applyAlignment="1">
      <alignment horizontal="left" indent="1"/>
    </xf>
    <xf numFmtId="0" fontId="4" fillId="0" borderId="11" xfId="7" applyNumberFormat="1" applyFont="1" applyFill="1" applyBorder="1" applyAlignment="1">
      <alignment horizontal="left" indent="1"/>
    </xf>
    <xf numFmtId="38" fontId="30" fillId="0" borderId="3" xfId="2" applyFont="1" applyFill="1" applyBorder="1" applyAlignment="1">
      <alignment horizontal="center"/>
    </xf>
    <xf numFmtId="204" fontId="30" fillId="0" borderId="8" xfId="2" applyNumberFormat="1" applyFont="1" applyFill="1" applyBorder="1" applyAlignment="1">
      <alignment horizontal="center"/>
    </xf>
    <xf numFmtId="205" fontId="30" fillId="0" borderId="8" xfId="2" applyNumberFormat="1" applyFont="1" applyFill="1" applyBorder="1" applyAlignment="1">
      <alignment horizontal="center"/>
    </xf>
    <xf numFmtId="205" fontId="30" fillId="0" borderId="19" xfId="2" applyNumberFormat="1" applyFont="1" applyFill="1" applyBorder="1" applyAlignment="1">
      <alignment horizontal="center"/>
    </xf>
    <xf numFmtId="205" fontId="30" fillId="0" borderId="2" xfId="2" applyNumberFormat="1" applyFont="1" applyFill="1" applyBorder="1" applyAlignment="1">
      <alignment horizontal="center"/>
    </xf>
    <xf numFmtId="204" fontId="11" fillId="0" borderId="6" xfId="2" applyNumberFormat="1" applyFont="1" applyFill="1" applyBorder="1" applyAlignment="1">
      <alignment vertical="center"/>
    </xf>
    <xf numFmtId="205" fontId="11" fillId="0" borderId="6" xfId="2" applyNumberFormat="1" applyFont="1" applyFill="1" applyBorder="1" applyAlignment="1">
      <alignment vertical="center"/>
    </xf>
    <xf numFmtId="205" fontId="11" fillId="0" borderId="20" xfId="2" applyNumberFormat="1" applyFont="1" applyFill="1" applyBorder="1" applyAlignment="1">
      <alignment vertical="center"/>
    </xf>
    <xf numFmtId="205" fontId="4" fillId="0" borderId="5" xfId="2" applyNumberFormat="1" applyFont="1" applyFill="1" applyBorder="1" applyAlignment="1">
      <alignment horizontal="center" vertical="center"/>
    </xf>
    <xf numFmtId="205" fontId="4" fillId="0" borderId="6" xfId="2" applyNumberFormat="1" applyFont="1" applyFill="1" applyBorder="1" applyAlignment="1">
      <alignment horizontal="center" vertical="center"/>
    </xf>
    <xf numFmtId="38" fontId="30" fillId="0" borderId="12" xfId="2" applyFont="1" applyFill="1" applyBorder="1" applyAlignment="1">
      <alignment horizontal="center" vertical="center"/>
    </xf>
    <xf numFmtId="204" fontId="4" fillId="0" borderId="0" xfId="2" applyNumberFormat="1" applyFont="1" applyFill="1" applyBorder="1" applyAlignment="1">
      <alignment vertical="center"/>
    </xf>
    <xf numFmtId="205" fontId="4" fillId="0" borderId="0" xfId="2" applyNumberFormat="1" applyFont="1" applyFill="1" applyBorder="1" applyAlignment="1">
      <alignment vertical="center"/>
    </xf>
    <xf numFmtId="205" fontId="4" fillId="0" borderId="15" xfId="2" applyNumberFormat="1" applyFont="1" applyFill="1" applyBorder="1" applyAlignment="1">
      <alignment vertical="center"/>
    </xf>
    <xf numFmtId="205" fontId="4" fillId="0" borderId="13" xfId="2" applyNumberFormat="1" applyFont="1" applyFill="1" applyBorder="1" applyAlignment="1">
      <alignment vertical="center"/>
    </xf>
    <xf numFmtId="204" fontId="4" fillId="0" borderId="11" xfId="2" applyNumberFormat="1" applyFont="1" applyFill="1" applyBorder="1" applyAlignment="1">
      <alignment vertical="center"/>
    </xf>
    <xf numFmtId="205" fontId="4" fillId="0" borderId="11" xfId="2" applyNumberFormat="1" applyFont="1" applyFill="1" applyBorder="1" applyAlignment="1">
      <alignment vertical="center"/>
    </xf>
    <xf numFmtId="205" fontId="4" fillId="0" borderId="16" xfId="2" applyNumberFormat="1" applyFont="1" applyFill="1" applyBorder="1" applyAlignment="1">
      <alignment vertical="center"/>
    </xf>
    <xf numFmtId="205" fontId="4" fillId="0" borderId="10" xfId="2" applyNumberFormat="1" applyFont="1" applyFill="1" applyBorder="1" applyAlignment="1">
      <alignment vertical="center"/>
    </xf>
    <xf numFmtId="38" fontId="30" fillId="0" borderId="0" xfId="2" applyFont="1" applyFill="1" applyBorder="1" applyAlignment="1">
      <alignment horizontal="center"/>
    </xf>
    <xf numFmtId="206" fontId="4" fillId="0" borderId="0" xfId="2" applyNumberFormat="1" applyFont="1" applyFill="1" applyBorder="1"/>
    <xf numFmtId="205" fontId="4" fillId="0" borderId="0" xfId="2" applyNumberFormat="1" applyFont="1" applyFill="1" applyBorder="1"/>
    <xf numFmtId="38" fontId="30" fillId="0" borderId="0" xfId="2" applyFont="1" applyFill="1" applyAlignment="1">
      <alignment horizontal="right" vertical="center"/>
    </xf>
    <xf numFmtId="38" fontId="3" fillId="0" borderId="0" xfId="3" applyNumberFormat="1" applyFill="1" applyAlignment="1">
      <alignment horizontal="left" vertical="center"/>
    </xf>
    <xf numFmtId="38" fontId="30" fillId="0" borderId="0" xfId="2" applyFont="1" applyFill="1" applyAlignment="1">
      <alignment vertical="center"/>
    </xf>
    <xf numFmtId="38" fontId="30" fillId="0" borderId="0" xfId="2" applyFont="1" applyFill="1" applyAlignment="1">
      <alignment horizontal="center" vertical="center"/>
    </xf>
    <xf numFmtId="38" fontId="8" fillId="0" borderId="0" xfId="2" applyFont="1" applyFill="1" applyBorder="1" applyAlignment="1">
      <alignment vertical="center"/>
    </xf>
    <xf numFmtId="0" fontId="4" fillId="0" borderId="11" xfId="7" applyNumberFormat="1" applyFont="1" applyFill="1" applyBorder="1" applyAlignment="1">
      <alignment horizontal="left" indent="1"/>
    </xf>
    <xf numFmtId="38" fontId="30" fillId="0" borderId="3" xfId="2" applyFont="1" applyFill="1" applyBorder="1" applyAlignment="1">
      <alignment horizontal="center" vertical="center"/>
    </xf>
    <xf numFmtId="38" fontId="30" fillId="0" borderId="8" xfId="2" applyFont="1" applyFill="1" applyBorder="1" applyAlignment="1">
      <alignment horizontal="center" vertical="center"/>
    </xf>
    <xf numFmtId="38" fontId="30" fillId="0" borderId="2" xfId="2" applyFont="1" applyFill="1" applyBorder="1" applyAlignment="1">
      <alignment horizontal="center" vertical="center"/>
    </xf>
    <xf numFmtId="38" fontId="30" fillId="0" borderId="21" xfId="2" applyFont="1" applyFill="1" applyBorder="1" applyAlignment="1">
      <alignment horizontal="center" vertical="center"/>
    </xf>
    <xf numFmtId="204" fontId="11" fillId="0" borderId="5" xfId="2" applyNumberFormat="1" applyFont="1" applyFill="1" applyBorder="1" applyAlignment="1">
      <alignment vertical="center"/>
    </xf>
    <xf numFmtId="38" fontId="4" fillId="0" borderId="22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204" fontId="4" fillId="0" borderId="13" xfId="2" applyNumberFormat="1" applyFont="1" applyFill="1" applyBorder="1" applyAlignment="1">
      <alignment vertical="center"/>
    </xf>
    <xf numFmtId="38" fontId="4" fillId="0" borderId="13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76" fontId="4" fillId="0" borderId="13" xfId="2" applyNumberFormat="1" applyFont="1" applyFill="1" applyBorder="1"/>
    <xf numFmtId="176" fontId="4" fillId="0" borderId="0" xfId="2" applyNumberFormat="1" applyFont="1" applyFill="1" applyBorder="1"/>
    <xf numFmtId="176" fontId="4" fillId="0" borderId="12" xfId="2" applyNumberFormat="1" applyFont="1" applyFill="1" applyBorder="1"/>
    <xf numFmtId="176" fontId="4" fillId="0" borderId="10" xfId="2" applyNumberFormat="1" applyFont="1" applyFill="1" applyBorder="1" applyAlignment="1">
      <alignment vertical="center"/>
    </xf>
    <xf numFmtId="38" fontId="4" fillId="0" borderId="23" xfId="2" applyFont="1" applyFill="1" applyBorder="1" applyAlignment="1">
      <alignment horizontal="center" vertical="center"/>
    </xf>
    <xf numFmtId="176" fontId="4" fillId="0" borderId="10" xfId="2" applyNumberFormat="1" applyFont="1" applyFill="1" applyBorder="1"/>
    <xf numFmtId="176" fontId="4" fillId="0" borderId="11" xfId="2" applyNumberFormat="1" applyFont="1" applyFill="1" applyBorder="1"/>
    <xf numFmtId="38" fontId="3" fillId="0" borderId="0" xfId="3" applyNumberFormat="1" applyFill="1" applyBorder="1" applyAlignment="1">
      <alignment vertical="center"/>
    </xf>
    <xf numFmtId="38" fontId="4" fillId="0" borderId="0" xfId="2" applyFont="1" applyFill="1" applyBorder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/>
    </xf>
    <xf numFmtId="179" fontId="4" fillId="0" borderId="11" xfId="2" applyNumberFormat="1" applyFont="1" applyFill="1" applyBorder="1" applyAlignment="1">
      <alignment horizontal="left" indent="1"/>
    </xf>
    <xf numFmtId="38" fontId="10" fillId="0" borderId="3" xfId="2" applyFont="1" applyFill="1" applyBorder="1" applyAlignment="1">
      <alignment horizontal="center" vertical="center"/>
    </xf>
    <xf numFmtId="38" fontId="10" fillId="0" borderId="8" xfId="2" applyFont="1" applyFill="1" applyBorder="1" applyAlignment="1">
      <alignment horizontal="center" vertical="center"/>
    </xf>
    <xf numFmtId="38" fontId="10" fillId="0" borderId="19" xfId="2" applyFont="1" applyFill="1" applyBorder="1" applyAlignment="1">
      <alignment horizontal="center" vertical="center"/>
    </xf>
    <xf numFmtId="38" fontId="10" fillId="0" borderId="21" xfId="2" applyFont="1" applyFill="1" applyBorder="1" applyAlignment="1">
      <alignment horizontal="center" vertical="center"/>
    </xf>
    <xf numFmtId="38" fontId="10" fillId="0" borderId="2" xfId="2" applyFont="1" applyFill="1" applyBorder="1" applyAlignment="1">
      <alignment horizontal="center" vertical="center"/>
    </xf>
    <xf numFmtId="38" fontId="15" fillId="0" borderId="12" xfId="2" applyFont="1" applyFill="1" applyBorder="1" applyAlignment="1">
      <alignment vertical="center"/>
    </xf>
    <xf numFmtId="197" fontId="11" fillId="0" borderId="0" xfId="7" applyNumberFormat="1" applyFont="1" applyFill="1" applyBorder="1" applyAlignment="1">
      <alignment horizontal="right" vertical="center"/>
    </xf>
    <xf numFmtId="38" fontId="15" fillId="0" borderId="22" xfId="2" applyFont="1" applyFill="1" applyBorder="1" applyAlignment="1">
      <alignment vertical="center"/>
    </xf>
    <xf numFmtId="197" fontId="11" fillId="0" borderId="0" xfId="7" applyNumberFormat="1" applyFont="1" applyFill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197" fontId="4" fillId="0" borderId="13" xfId="7" applyNumberFormat="1" applyFont="1" applyFill="1" applyBorder="1" applyAlignment="1">
      <alignment horizontal="right"/>
    </xf>
    <xf numFmtId="197" fontId="4" fillId="0" borderId="0" xfId="7" applyNumberFormat="1" applyFont="1" applyFill="1" applyBorder="1" applyAlignment="1">
      <alignment horizontal="right"/>
    </xf>
    <xf numFmtId="197" fontId="4" fillId="0" borderId="15" xfId="7" applyNumberFormat="1" applyFont="1" applyFill="1" applyBorder="1" applyAlignment="1">
      <alignment horizontal="right" vertical="center"/>
    </xf>
    <xf numFmtId="38" fontId="10" fillId="0" borderId="22" xfId="2" applyFont="1" applyFill="1" applyBorder="1" applyAlignment="1">
      <alignment vertical="center"/>
    </xf>
    <xf numFmtId="197" fontId="4" fillId="0" borderId="13" xfId="7" applyNumberFormat="1" applyFont="1" applyFill="1" applyBorder="1"/>
    <xf numFmtId="197" fontId="4" fillId="0" borderId="0" xfId="7" applyNumberFormat="1" applyFont="1" applyFill="1" applyBorder="1"/>
    <xf numFmtId="197" fontId="4" fillId="0" borderId="0" xfId="7" applyNumberFormat="1" applyFont="1" applyFill="1" applyBorder="1" applyAlignment="1">
      <alignment horizontal="right" vertical="center"/>
    </xf>
    <xf numFmtId="197" fontId="4" fillId="0" borderId="0" xfId="7" applyNumberFormat="1" applyFont="1" applyFill="1" applyBorder="1" applyAlignment="1">
      <alignment vertical="center"/>
    </xf>
    <xf numFmtId="38" fontId="10" fillId="0" borderId="7" xfId="2" applyFont="1" applyFill="1" applyBorder="1" applyAlignment="1">
      <alignment vertical="center"/>
    </xf>
    <xf numFmtId="197" fontId="4" fillId="0" borderId="10" xfId="7" applyNumberFormat="1" applyFont="1" applyFill="1" applyBorder="1" applyAlignment="1">
      <alignment horizontal="right"/>
    </xf>
    <xf numFmtId="197" fontId="4" fillId="0" borderId="11" xfId="7" applyNumberFormat="1" applyFont="1" applyFill="1" applyBorder="1" applyAlignment="1">
      <alignment horizontal="right"/>
    </xf>
    <xf numFmtId="197" fontId="4" fillId="0" borderId="16" xfId="7" applyNumberFormat="1" applyFont="1" applyFill="1" applyBorder="1" applyAlignment="1">
      <alignment horizontal="right" vertical="center"/>
    </xf>
    <xf numFmtId="38" fontId="10" fillId="0" borderId="23" xfId="2" applyFont="1" applyFill="1" applyBorder="1" applyAlignment="1">
      <alignment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vertical="center"/>
    </xf>
    <xf numFmtId="176" fontId="10" fillId="0" borderId="22" xfId="2" applyNumberFormat="1" applyFont="1" applyFill="1" applyBorder="1" applyAlignment="1">
      <alignment vertical="center"/>
    </xf>
    <xf numFmtId="176" fontId="4" fillId="0" borderId="6" xfId="2" applyNumberFormat="1" applyFont="1" applyFill="1" applyBorder="1"/>
    <xf numFmtId="38" fontId="4" fillId="0" borderId="12" xfId="2" applyFont="1" applyFill="1" applyBorder="1" applyAlignment="1">
      <alignment vertical="center"/>
    </xf>
    <xf numFmtId="176" fontId="15" fillId="0" borderId="22" xfId="2" applyNumberFormat="1" applyFont="1" applyFill="1" applyBorder="1" applyAlignment="1">
      <alignment vertical="center"/>
    </xf>
    <xf numFmtId="176" fontId="4" fillId="0" borderId="22" xfId="2" applyNumberFormat="1" applyFont="1" applyFill="1" applyBorder="1" applyAlignment="1">
      <alignment vertical="center"/>
    </xf>
    <xf numFmtId="176" fontId="4" fillId="0" borderId="12" xfId="2" applyNumberFormat="1" applyFont="1" applyFill="1" applyBorder="1" applyAlignment="1">
      <alignment vertical="center"/>
    </xf>
    <xf numFmtId="176" fontId="4" fillId="0" borderId="16" xfId="2" applyNumberFormat="1" applyFont="1" applyFill="1" applyBorder="1" applyAlignment="1">
      <alignment vertical="center"/>
    </xf>
    <xf numFmtId="176" fontId="11" fillId="0" borderId="7" xfId="2" applyNumberFormat="1" applyFont="1" applyFill="1" applyBorder="1" applyAlignment="1">
      <alignment horizontal="center" vertical="center"/>
    </xf>
    <xf numFmtId="38" fontId="11" fillId="0" borderId="11" xfId="2" applyFont="1" applyFill="1" applyBorder="1" applyAlignment="1">
      <alignment vertical="center"/>
    </xf>
    <xf numFmtId="38" fontId="3" fillId="0" borderId="0" xfId="3" applyNumberFormat="1" applyAlignment="1">
      <alignment vertical="center"/>
    </xf>
    <xf numFmtId="38" fontId="6" fillId="0" borderId="0" xfId="2" applyFont="1" applyAlignment="1">
      <alignment vertical="center"/>
    </xf>
    <xf numFmtId="38" fontId="8" fillId="0" borderId="0" xfId="2" applyFont="1" applyAlignment="1">
      <alignment vertical="center"/>
    </xf>
    <xf numFmtId="38" fontId="4" fillId="0" borderId="0" xfId="2" applyFont="1" applyBorder="1" applyAlignment="1">
      <alignment horizontal="right"/>
    </xf>
    <xf numFmtId="38" fontId="4" fillId="0" borderId="11" xfId="2" applyFont="1" applyBorder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38" fontId="4" fillId="0" borderId="2" xfId="2" applyFont="1" applyBorder="1" applyAlignment="1">
      <alignment horizontal="centerContinuous" vertical="center"/>
    </xf>
    <xf numFmtId="38" fontId="4" fillId="0" borderId="14" xfId="2" applyFont="1" applyBorder="1" applyAlignment="1">
      <alignment horizontal="centerContinuous" vertical="center"/>
    </xf>
    <xf numFmtId="38" fontId="4" fillId="0" borderId="3" xfId="2" applyFont="1" applyBorder="1" applyAlignment="1">
      <alignment horizontal="centerContinuous" vertical="center"/>
    </xf>
    <xf numFmtId="38" fontId="4" fillId="0" borderId="5" xfId="2" applyFont="1" applyBorder="1" applyAlignment="1">
      <alignment horizontal="center" vertical="center"/>
    </xf>
    <xf numFmtId="38" fontId="4" fillId="0" borderId="11" xfId="2" applyFont="1" applyBorder="1" applyAlignment="1">
      <alignment horizontal="center" vertical="center"/>
    </xf>
    <xf numFmtId="38" fontId="4" fillId="0" borderId="9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0" fontId="2" fillId="0" borderId="10" xfId="7" applyBorder="1" applyAlignment="1">
      <alignment horizontal="center" vertical="center"/>
    </xf>
    <xf numFmtId="38" fontId="4" fillId="0" borderId="12" xfId="2" applyFont="1" applyBorder="1" applyAlignment="1">
      <alignment horizontal="left" vertical="center"/>
    </xf>
    <xf numFmtId="189" fontId="4" fillId="0" borderId="0" xfId="2" applyNumberFormat="1" applyFont="1" applyAlignment="1">
      <alignment vertical="center"/>
    </xf>
    <xf numFmtId="38" fontId="4" fillId="0" borderId="12" xfId="2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189" fontId="4" fillId="0" borderId="13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vertical="center"/>
    </xf>
    <xf numFmtId="38" fontId="4" fillId="0" borderId="12" xfId="2" quotePrefix="1" applyFont="1" applyBorder="1" applyAlignment="1">
      <alignment horizontal="center" vertical="center"/>
    </xf>
    <xf numFmtId="189" fontId="4" fillId="0" borderId="0" xfId="2" applyNumberFormat="1" applyFont="1" applyFill="1" applyBorder="1" applyAlignment="1">
      <alignment vertical="center"/>
    </xf>
    <xf numFmtId="38" fontId="4" fillId="0" borderId="12" xfId="2" quotePrefix="1" applyFont="1" applyFill="1" applyBorder="1" applyAlignment="1">
      <alignment horizontal="center" vertical="center"/>
    </xf>
    <xf numFmtId="38" fontId="4" fillId="0" borderId="7" xfId="2" quotePrefix="1" applyFont="1" applyFill="1" applyBorder="1" applyAlignment="1">
      <alignment horizontal="center" vertical="center"/>
    </xf>
    <xf numFmtId="38" fontId="9" fillId="0" borderId="6" xfId="2" applyFont="1" applyBorder="1" applyAlignment="1">
      <alignment horizontal="left" vertical="center"/>
    </xf>
    <xf numFmtId="0" fontId="14" fillId="0" borderId="6" xfId="7" applyFont="1" applyBorder="1" applyAlignment="1">
      <alignment horizontal="left" vertical="center"/>
    </xf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4" fillId="0" borderId="0" xfId="7" applyFont="1"/>
    <xf numFmtId="0" fontId="9" fillId="0" borderId="0" xfId="7" applyFont="1" applyAlignment="1"/>
    <xf numFmtId="0" fontId="9" fillId="0" borderId="0" xfId="7" applyFont="1"/>
    <xf numFmtId="38" fontId="9" fillId="0" borderId="0" xfId="2" applyFont="1" applyAlignment="1">
      <alignment horizontal="right" vertical="center"/>
    </xf>
    <xf numFmtId="0" fontId="9" fillId="0" borderId="0" xfId="7" applyFont="1" applyAlignment="1">
      <alignment horizontal="right" vertical="center"/>
    </xf>
    <xf numFmtId="38" fontId="8" fillId="0" borderId="0" xfId="2" applyFont="1" applyBorder="1" applyAlignment="1">
      <alignment vertical="center"/>
    </xf>
    <xf numFmtId="38" fontId="4" fillId="0" borderId="11" xfId="2" applyFont="1" applyBorder="1" applyAlignment="1">
      <alignment horizontal="right" vertical="center"/>
    </xf>
    <xf numFmtId="38" fontId="4" fillId="0" borderId="2" xfId="2" applyFont="1" applyBorder="1" applyAlignment="1">
      <alignment horizontal="center" vertical="center"/>
    </xf>
    <xf numFmtId="38" fontId="11" fillId="0" borderId="1" xfId="2" applyFont="1" applyBorder="1" applyAlignment="1">
      <alignment horizontal="center" vertical="center"/>
    </xf>
    <xf numFmtId="176" fontId="11" fillId="0" borderId="0" xfId="2" applyNumberFormat="1" applyFont="1" applyAlignment="1">
      <alignment vertical="center"/>
    </xf>
    <xf numFmtId="176" fontId="11" fillId="0" borderId="0" xfId="2" applyNumberFormat="1" applyFont="1" applyFill="1" applyAlignment="1">
      <alignment vertical="center"/>
    </xf>
    <xf numFmtId="38" fontId="4" fillId="0" borderId="12" xfId="2" applyFont="1" applyBorder="1" applyAlignment="1">
      <alignment horizontal="left" vertical="center" indent="1"/>
    </xf>
    <xf numFmtId="176" fontId="4" fillId="0" borderId="0" xfId="2" applyNumberFormat="1" applyFont="1" applyAlignment="1">
      <alignment vertical="center"/>
    </xf>
    <xf numFmtId="176" fontId="4" fillId="0" borderId="0" xfId="2" applyNumberFormat="1" applyFont="1" applyFill="1" applyAlignment="1">
      <alignment vertical="center"/>
    </xf>
    <xf numFmtId="38" fontId="4" fillId="0" borderId="12" xfId="2" applyFont="1" applyBorder="1" applyAlignment="1">
      <alignment horizontal="distributed" vertical="center" indent="1"/>
    </xf>
    <xf numFmtId="38" fontId="4" fillId="0" borderId="0" xfId="7" applyNumberFormat="1" applyFont="1" applyBorder="1"/>
    <xf numFmtId="38" fontId="4" fillId="0" borderId="0" xfId="7" applyNumberFormat="1" applyFont="1" applyFill="1" applyBorder="1"/>
    <xf numFmtId="38" fontId="11" fillId="0" borderId="12" xfId="2" applyFont="1" applyBorder="1" applyAlignment="1">
      <alignment horizontal="distributed" vertical="center" indent="1"/>
    </xf>
    <xf numFmtId="38" fontId="11" fillId="0" borderId="0" xfId="7" applyNumberFormat="1" applyFont="1" applyBorder="1"/>
    <xf numFmtId="38" fontId="11" fillId="0" borderId="0" xfId="7" applyNumberFormat="1" applyFont="1" applyFill="1" applyBorder="1"/>
    <xf numFmtId="38" fontId="4" fillId="0" borderId="7" xfId="2" applyFont="1" applyBorder="1" applyAlignment="1">
      <alignment horizontal="distributed" vertical="center" indent="1"/>
    </xf>
    <xf numFmtId="176" fontId="4" fillId="0" borderId="11" xfId="2" applyNumberFormat="1" applyFont="1" applyBorder="1" applyAlignment="1">
      <alignment vertical="center"/>
    </xf>
    <xf numFmtId="38" fontId="4" fillId="0" borderId="11" xfId="7" applyNumberFormat="1" applyFont="1" applyBorder="1"/>
    <xf numFmtId="38" fontId="4" fillId="0" borderId="11" xfId="7" applyNumberFormat="1" applyFont="1" applyFill="1" applyBorder="1"/>
    <xf numFmtId="38" fontId="4" fillId="0" borderId="0" xfId="2" applyFont="1" applyAlignment="1">
      <alignment horizontal="right" vertical="center"/>
    </xf>
    <xf numFmtId="0" fontId="8" fillId="0" borderId="0" xfId="7" applyFont="1" applyAlignment="1">
      <alignment vertical="center"/>
    </xf>
    <xf numFmtId="0" fontId="4" fillId="0" borderId="11" xfId="7" applyFont="1" applyBorder="1" applyAlignment="1">
      <alignment horizontal="right"/>
    </xf>
    <xf numFmtId="0" fontId="4" fillId="0" borderId="3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left" vertical="center"/>
    </xf>
    <xf numFmtId="0" fontId="4" fillId="0" borderId="8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0" xfId="7" applyFont="1" applyAlignment="1">
      <alignment vertical="center"/>
    </xf>
    <xf numFmtId="207" fontId="4" fillId="0" borderId="5" xfId="7" applyNumberFormat="1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207" fontId="4" fillId="0" borderId="0" xfId="7" applyNumberFormat="1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207" fontId="4" fillId="0" borderId="13" xfId="7" applyNumberFormat="1" applyFont="1" applyBorder="1" applyAlignment="1">
      <alignment horizontal="center" vertical="center"/>
    </xf>
    <xf numFmtId="207" fontId="4" fillId="0" borderId="0" xfId="7" applyNumberFormat="1" applyFont="1" applyAlignment="1">
      <alignment horizontal="center" vertical="center"/>
    </xf>
    <xf numFmtId="2" fontId="4" fillId="0" borderId="0" xfId="7" applyNumberFormat="1" applyFont="1" applyAlignment="1">
      <alignment horizontal="center" vertical="center"/>
    </xf>
    <xf numFmtId="0" fontId="4" fillId="0" borderId="0" xfId="7" quotePrefix="1" applyFont="1" applyBorder="1" applyAlignment="1">
      <alignment horizontal="center" vertical="center"/>
    </xf>
    <xf numFmtId="0" fontId="4" fillId="0" borderId="12" xfId="7" quotePrefix="1" applyFont="1" applyBorder="1" applyAlignment="1">
      <alignment horizontal="center" vertical="center"/>
    </xf>
    <xf numFmtId="0" fontId="4" fillId="0" borderId="12" xfId="7" quotePrefix="1" applyFont="1" applyFill="1" applyBorder="1" applyAlignment="1">
      <alignment horizontal="center" vertical="center"/>
    </xf>
    <xf numFmtId="207" fontId="4" fillId="0" borderId="0" xfId="7" applyNumberFormat="1" applyFont="1" applyFill="1" applyBorder="1" applyAlignment="1">
      <alignment horizontal="center" vertical="center"/>
    </xf>
    <xf numFmtId="0" fontId="4" fillId="0" borderId="7" xfId="7" quotePrefix="1" applyFont="1" applyFill="1" applyBorder="1" applyAlignment="1">
      <alignment horizontal="center" vertical="center"/>
    </xf>
    <xf numFmtId="0" fontId="30" fillId="0" borderId="6" xfId="7" applyFont="1" applyBorder="1" applyAlignment="1">
      <alignment vertical="center" wrapText="1"/>
    </xf>
    <xf numFmtId="0" fontId="4" fillId="0" borderId="0" xfId="7" applyFont="1" applyAlignment="1">
      <alignment horizontal="left" vertical="center" wrapText="1"/>
    </xf>
    <xf numFmtId="0" fontId="4" fillId="0" borderId="0" xfId="7" applyFont="1" applyAlignment="1">
      <alignment horizontal="right" vertical="center"/>
    </xf>
    <xf numFmtId="2" fontId="2" fillId="0" borderId="0" xfId="7" applyNumberFormat="1" applyBorder="1"/>
    <xf numFmtId="0" fontId="3" fillId="0" borderId="0" xfId="3" applyFill="1" applyAlignment="1">
      <alignment vertical="center"/>
    </xf>
    <xf numFmtId="0" fontId="6" fillId="0" borderId="0" xfId="19" applyFont="1" applyFill="1" applyAlignment="1">
      <alignment vertical="center"/>
    </xf>
    <xf numFmtId="0" fontId="8" fillId="0" borderId="0" xfId="19" applyFont="1" applyFill="1" applyAlignment="1">
      <alignment vertical="center"/>
    </xf>
    <xf numFmtId="0" fontId="4" fillId="0" borderId="11" xfId="19" applyFont="1" applyFill="1" applyBorder="1" applyAlignment="1">
      <alignment vertical="center"/>
    </xf>
    <xf numFmtId="0" fontId="4" fillId="0" borderId="11" xfId="19" applyFont="1" applyFill="1" applyBorder="1" applyAlignment="1">
      <alignment horizontal="right"/>
    </xf>
    <xf numFmtId="0" fontId="4" fillId="0" borderId="0" xfId="19" applyFont="1" applyFill="1" applyAlignment="1">
      <alignment vertical="center"/>
    </xf>
    <xf numFmtId="0" fontId="4" fillId="0" borderId="1" xfId="19" applyFont="1" applyFill="1" applyBorder="1" applyAlignment="1">
      <alignment horizontal="center" vertical="center"/>
    </xf>
    <xf numFmtId="0" fontId="4" fillId="0" borderId="4" xfId="19" applyFont="1" applyFill="1" applyBorder="1" applyAlignment="1">
      <alignment horizontal="center" vertical="center"/>
    </xf>
    <xf numFmtId="0" fontId="4" fillId="0" borderId="8" xfId="19" applyFont="1" applyFill="1" applyBorder="1" applyAlignment="1">
      <alignment horizontal="center" vertical="center"/>
    </xf>
    <xf numFmtId="0" fontId="4" fillId="0" borderId="2" xfId="19" applyFont="1" applyFill="1" applyBorder="1" applyAlignment="1">
      <alignment horizontal="center" vertical="center"/>
    </xf>
    <xf numFmtId="0" fontId="4" fillId="0" borderId="0" xfId="19" applyFont="1" applyFill="1" applyBorder="1" applyAlignment="1">
      <alignment vertical="center"/>
    </xf>
    <xf numFmtId="0" fontId="4" fillId="0" borderId="7" xfId="19" applyFont="1" applyFill="1" applyBorder="1" applyAlignment="1">
      <alignment horizontal="center" vertical="center"/>
    </xf>
    <xf numFmtId="0" fontId="2" fillId="0" borderId="9" xfId="19" applyFill="1" applyBorder="1" applyAlignment="1">
      <alignment horizontal="center" vertical="center"/>
    </xf>
    <xf numFmtId="0" fontId="4" fillId="0" borderId="8" xfId="19" applyFont="1" applyFill="1" applyBorder="1" applyAlignment="1">
      <alignment horizontal="center" vertical="center"/>
    </xf>
    <xf numFmtId="0" fontId="4" fillId="0" borderId="2" xfId="19" applyFont="1" applyFill="1" applyBorder="1" applyAlignment="1">
      <alignment horizontal="center" vertical="center"/>
    </xf>
    <xf numFmtId="0" fontId="4" fillId="0" borderId="0" xfId="19" applyFont="1" applyFill="1" applyAlignment="1">
      <alignment horizontal="left" vertical="center"/>
    </xf>
    <xf numFmtId="205" fontId="11" fillId="0" borderId="5" xfId="19" applyNumberFormat="1" applyFont="1" applyFill="1" applyBorder="1" applyAlignment="1">
      <alignment horizontal="center" vertical="center"/>
    </xf>
    <xf numFmtId="205" fontId="4" fillId="0" borderId="0" xfId="19" applyNumberFormat="1" applyFont="1" applyFill="1" applyBorder="1" applyAlignment="1">
      <alignment horizontal="center" vertical="center"/>
    </xf>
    <xf numFmtId="206" fontId="4" fillId="0" borderId="6" xfId="19" applyNumberFormat="1" applyFont="1" applyFill="1" applyBorder="1" applyAlignment="1">
      <alignment horizontal="center" vertical="center"/>
    </xf>
    <xf numFmtId="205" fontId="4" fillId="0" borderId="6" xfId="19" applyNumberFormat="1" applyFont="1" applyFill="1" applyBorder="1" applyAlignment="1">
      <alignment horizontal="center" vertical="center"/>
    </xf>
    <xf numFmtId="206" fontId="4" fillId="0" borderId="0" xfId="19" applyNumberFormat="1" applyFont="1" applyFill="1" applyBorder="1" applyAlignment="1">
      <alignment horizontal="center" vertical="center"/>
    </xf>
    <xf numFmtId="205" fontId="4" fillId="0" borderId="0" xfId="19" applyNumberFormat="1" applyFont="1" applyFill="1" applyAlignment="1">
      <alignment vertical="center"/>
    </xf>
    <xf numFmtId="206" fontId="4" fillId="0" borderId="6" xfId="19" applyNumberFormat="1" applyFont="1" applyFill="1" applyBorder="1" applyAlignment="1">
      <alignment horizontal="right" vertical="center"/>
    </xf>
    <xf numFmtId="0" fontId="4" fillId="0" borderId="0" xfId="19" applyFont="1" applyFill="1" applyAlignment="1">
      <alignment horizontal="center" vertical="center"/>
    </xf>
    <xf numFmtId="205" fontId="11" fillId="0" borderId="13" xfId="19" applyNumberFormat="1" applyFont="1" applyFill="1" applyBorder="1" applyAlignment="1">
      <alignment horizontal="center" vertical="center"/>
    </xf>
    <xf numFmtId="206" fontId="4" fillId="0" borderId="0" xfId="19" applyNumberFormat="1" applyFont="1" applyFill="1" applyBorder="1" applyAlignment="1">
      <alignment horizontal="right" vertical="center"/>
    </xf>
    <xf numFmtId="0" fontId="4" fillId="0" borderId="0" xfId="19" applyFont="1" applyFill="1" applyBorder="1" applyAlignment="1">
      <alignment horizontal="center" vertical="center"/>
    </xf>
    <xf numFmtId="205" fontId="4" fillId="0" borderId="0" xfId="19" applyNumberFormat="1" applyFont="1" applyFill="1" applyBorder="1" applyAlignment="1">
      <alignment vertical="center"/>
    </xf>
    <xf numFmtId="0" fontId="4" fillId="0" borderId="12" xfId="19" applyFont="1" applyFill="1" applyBorder="1" applyAlignment="1">
      <alignment horizontal="center" vertical="center"/>
    </xf>
    <xf numFmtId="0" fontId="4" fillId="0" borderId="12" xfId="19" quotePrefix="1" applyFont="1" applyFill="1" applyBorder="1" applyAlignment="1">
      <alignment horizontal="center" vertical="center"/>
    </xf>
    <xf numFmtId="205" fontId="11" fillId="0" borderId="0" xfId="19" applyNumberFormat="1" applyFont="1" applyFill="1" applyBorder="1" applyAlignment="1">
      <alignment horizontal="center" vertical="center"/>
    </xf>
    <xf numFmtId="0" fontId="4" fillId="0" borderId="7" xfId="19" quotePrefix="1" applyFont="1" applyFill="1" applyBorder="1" applyAlignment="1">
      <alignment horizontal="center" vertical="center"/>
    </xf>
    <xf numFmtId="205" fontId="11" fillId="0" borderId="11" xfId="19" applyNumberFormat="1" applyFont="1" applyFill="1" applyBorder="1" applyAlignment="1">
      <alignment horizontal="center" vertical="center"/>
    </xf>
    <xf numFmtId="205" fontId="4" fillId="0" borderId="11" xfId="19" applyNumberFormat="1" applyFont="1" applyFill="1" applyBorder="1" applyAlignment="1">
      <alignment horizontal="center" vertical="center"/>
    </xf>
    <xf numFmtId="206" fontId="4" fillId="0" borderId="11" xfId="19" applyNumberFormat="1" applyFont="1" applyFill="1" applyBorder="1" applyAlignment="1">
      <alignment horizontal="center" vertical="center"/>
    </xf>
    <xf numFmtId="205" fontId="4" fillId="0" borderId="11" xfId="19" applyNumberFormat="1" applyFont="1" applyFill="1" applyBorder="1" applyAlignment="1">
      <alignment vertical="center"/>
    </xf>
    <xf numFmtId="206" fontId="4" fillId="0" borderId="11" xfId="19" applyNumberFormat="1" applyFont="1" applyFill="1" applyBorder="1" applyAlignment="1">
      <alignment horizontal="right" vertical="center"/>
    </xf>
    <xf numFmtId="0" fontId="30" fillId="0" borderId="0" xfId="19" applyFont="1" applyFill="1" applyAlignment="1">
      <alignment vertical="center"/>
    </xf>
    <xf numFmtId="0" fontId="4" fillId="0" borderId="0" xfId="19" applyFont="1" applyFill="1" applyAlignment="1">
      <alignment horizontal="right" vertical="center"/>
    </xf>
    <xf numFmtId="0" fontId="30" fillId="0" borderId="0" xfId="19" applyFont="1" applyFill="1" applyAlignment="1">
      <alignment vertical="center" wrapText="1"/>
    </xf>
    <xf numFmtId="0" fontId="9" fillId="0" borderId="0" xfId="19" applyFont="1" applyFill="1" applyAlignment="1">
      <alignment vertical="center"/>
    </xf>
    <xf numFmtId="0" fontId="2" fillId="0" borderId="0" xfId="20"/>
    <xf numFmtId="0" fontId="2" fillId="0" borderId="0" xfId="20" applyFill="1"/>
    <xf numFmtId="0" fontId="4" fillId="0" borderId="0" xfId="20" applyFont="1" applyFill="1" applyAlignment="1">
      <alignment horizontal="right"/>
    </xf>
    <xf numFmtId="0" fontId="4" fillId="0" borderId="3" xfId="20" applyFont="1" applyFill="1" applyBorder="1" applyAlignment="1">
      <alignment horizontal="center" vertical="center"/>
    </xf>
    <xf numFmtId="0" fontId="4" fillId="0" borderId="8" xfId="20" applyFont="1" applyFill="1" applyBorder="1" applyAlignment="1">
      <alignment horizontal="center" vertical="center"/>
    </xf>
    <xf numFmtId="0" fontId="4" fillId="0" borderId="14" xfId="20" applyFont="1" applyFill="1" applyBorder="1" applyAlignment="1">
      <alignment horizontal="center" vertical="center"/>
    </xf>
    <xf numFmtId="0" fontId="30" fillId="0" borderId="0" xfId="20" applyFont="1" applyAlignment="1">
      <alignment horizontal="center" vertical="center"/>
    </xf>
    <xf numFmtId="0" fontId="4" fillId="0" borderId="12" xfId="20" applyFont="1" applyFill="1" applyBorder="1" applyAlignment="1">
      <alignment horizontal="center" vertical="center"/>
    </xf>
    <xf numFmtId="0" fontId="30" fillId="0" borderId="0" xfId="20" applyFont="1" applyAlignment="1">
      <alignment vertical="center"/>
    </xf>
    <xf numFmtId="0" fontId="4" fillId="0" borderId="7" xfId="20" applyFont="1" applyFill="1" applyBorder="1" applyAlignment="1">
      <alignment horizontal="center" vertical="center"/>
    </xf>
    <xf numFmtId="0" fontId="4" fillId="0" borderId="0" xfId="20" applyFont="1" applyFill="1" applyAlignment="1">
      <alignment horizontal="right" vertical="center"/>
    </xf>
    <xf numFmtId="38" fontId="3" fillId="0" borderId="0" xfId="3" applyNumberFormat="1" applyFill="1" applyAlignment="1">
      <alignment vertical="center"/>
    </xf>
    <xf numFmtId="38" fontId="6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right"/>
    </xf>
    <xf numFmtId="38" fontId="4" fillId="0" borderId="4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horizontal="center" vertical="center"/>
    </xf>
    <xf numFmtId="0" fontId="16" fillId="0" borderId="10" xfId="7" applyFont="1" applyFill="1" applyBorder="1" applyAlignment="1">
      <alignment horizontal="center" vertical="center"/>
    </xf>
    <xf numFmtId="176" fontId="11" fillId="0" borderId="6" xfId="2" applyNumberFormat="1" applyFont="1" applyFill="1" applyBorder="1" applyAlignment="1">
      <alignment vertical="center"/>
    </xf>
    <xf numFmtId="38" fontId="4" fillId="0" borderId="12" xfId="2" applyFont="1" applyFill="1" applyBorder="1" applyAlignment="1">
      <alignment horizontal="left" vertical="center"/>
    </xf>
    <xf numFmtId="38" fontId="4" fillId="0" borderId="7" xfId="2" applyFont="1" applyFill="1" applyBorder="1" applyAlignment="1">
      <alignment horizontal="left" vertical="center"/>
    </xf>
    <xf numFmtId="0" fontId="12" fillId="0" borderId="0" xfId="22" applyFont="1" applyAlignment="1" applyProtection="1">
      <alignment vertical="center"/>
    </xf>
    <xf numFmtId="0" fontId="32" fillId="0" borderId="0" xfId="21" applyFont="1">
      <alignment vertical="center"/>
    </xf>
    <xf numFmtId="0" fontId="33" fillId="0" borderId="0" xfId="22" applyFont="1" applyAlignment="1" applyProtection="1">
      <alignment vertical="center"/>
    </xf>
    <xf numFmtId="0" fontId="2" fillId="0" borderId="0" xfId="1" applyAlignment="1">
      <alignment vertic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vertical="center"/>
    </xf>
    <xf numFmtId="179" fontId="4" fillId="0" borderId="11" xfId="1" applyNumberFormat="1" applyFont="1" applyBorder="1" applyAlignment="1">
      <alignment horizontal="left" indent="1"/>
    </xf>
    <xf numFmtId="0" fontId="16" fillId="0" borderId="0" xfId="1" applyFont="1" applyAlignment="1">
      <alignment vertical="center"/>
    </xf>
    <xf numFmtId="31" fontId="4" fillId="0" borderId="14" xfId="1" applyNumberFormat="1" applyFont="1" applyBorder="1" applyAlignment="1">
      <alignment horizontal="center" vertical="center"/>
    </xf>
    <xf numFmtId="31" fontId="4" fillId="0" borderId="8" xfId="1" applyNumberFormat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19" fillId="0" borderId="0" xfId="23" applyNumberFormat="1" applyFont="1" applyFill="1" applyBorder="1" applyAlignment="1">
      <alignment vertical="center"/>
    </xf>
    <xf numFmtId="208" fontId="22" fillId="0" borderId="5" xfId="23" quotePrefix="1" applyNumberFormat="1" applyFont="1" applyFill="1" applyBorder="1" applyAlignment="1">
      <alignment horizontal="right" vertical="center" indent="1"/>
    </xf>
    <xf numFmtId="209" fontId="22" fillId="0" borderId="6" xfId="23" quotePrefix="1" applyNumberFormat="1" applyFont="1" applyFill="1" applyBorder="1" applyAlignment="1">
      <alignment horizontal="right" vertical="center" indent="1"/>
    </xf>
    <xf numFmtId="209" fontId="22" fillId="0" borderId="1" xfId="23" quotePrefix="1" applyNumberFormat="1" applyFont="1" applyFill="1" applyBorder="1" applyAlignment="1">
      <alignment horizontal="right" vertical="center" indent="1"/>
    </xf>
    <xf numFmtId="49" fontId="19" fillId="0" borderId="17" xfId="23" applyNumberFormat="1" applyFont="1" applyFill="1" applyBorder="1" applyAlignment="1">
      <alignment vertical="center"/>
    </xf>
    <xf numFmtId="208" fontId="22" fillId="0" borderId="0" xfId="23" quotePrefix="1" applyNumberFormat="1" applyFont="1" applyFill="1" applyBorder="1" applyAlignment="1">
      <alignment horizontal="right" vertical="center" indent="1"/>
    </xf>
    <xf numFmtId="209" fontId="22" fillId="0" borderId="0" xfId="23" quotePrefix="1" applyNumberFormat="1" applyFont="1" applyFill="1" applyBorder="1" applyAlignment="1">
      <alignment horizontal="right" vertical="center" indent="1"/>
    </xf>
    <xf numFmtId="208" fontId="22" fillId="0" borderId="13" xfId="23" quotePrefix="1" applyNumberFormat="1" applyFont="1" applyFill="1" applyBorder="1" applyAlignment="1">
      <alignment horizontal="right" vertical="center" indent="1"/>
    </xf>
    <xf numFmtId="209" fontId="22" fillId="0" borderId="12" xfId="23" quotePrefix="1" applyNumberFormat="1" applyFont="1" applyFill="1" applyBorder="1" applyAlignment="1">
      <alignment horizontal="right" vertical="center" indent="1"/>
    </xf>
    <xf numFmtId="49" fontId="19" fillId="0" borderId="17" xfId="23" applyNumberFormat="1" applyFont="1" applyFill="1" applyBorder="1" applyAlignment="1">
      <alignment horizontal="center" vertical="center"/>
    </xf>
    <xf numFmtId="49" fontId="19" fillId="0" borderId="11" xfId="23" applyNumberFormat="1" applyFont="1" applyFill="1" applyBorder="1" applyAlignment="1">
      <alignment vertical="center"/>
    </xf>
    <xf numFmtId="208" fontId="22" fillId="0" borderId="10" xfId="23" quotePrefix="1" applyNumberFormat="1" applyFont="1" applyFill="1" applyBorder="1" applyAlignment="1">
      <alignment horizontal="right" vertical="center" indent="1"/>
    </xf>
    <xf numFmtId="209" fontId="22" fillId="0" borderId="11" xfId="23" quotePrefix="1" applyNumberFormat="1" applyFont="1" applyFill="1" applyBorder="1" applyAlignment="1">
      <alignment horizontal="right" vertical="center" indent="1"/>
    </xf>
    <xf numFmtId="209" fontId="22" fillId="0" borderId="7" xfId="23" quotePrefix="1" applyNumberFormat="1" applyFont="1" applyFill="1" applyBorder="1" applyAlignment="1">
      <alignment horizontal="right" vertical="center" indent="1"/>
    </xf>
    <xf numFmtId="49" fontId="19" fillId="0" borderId="9" xfId="23" applyNumberFormat="1" applyFont="1" applyFill="1" applyBorder="1" applyAlignment="1">
      <alignment horizontal="center" vertical="center"/>
    </xf>
    <xf numFmtId="208" fontId="22" fillId="0" borderId="11" xfId="23" quotePrefix="1" applyNumberFormat="1" applyFont="1" applyFill="1" applyBorder="1" applyAlignment="1">
      <alignment horizontal="right" vertical="center" indent="1"/>
    </xf>
    <xf numFmtId="208" fontId="19" fillId="0" borderId="0" xfId="23" quotePrefix="1" applyNumberFormat="1" applyFont="1" applyFill="1" applyBorder="1" applyAlignment="1">
      <alignment horizontal="right" vertical="center"/>
    </xf>
    <xf numFmtId="209" fontId="19" fillId="0" borderId="0" xfId="23" quotePrefix="1" applyNumberFormat="1" applyFont="1" applyFill="1" applyBorder="1" applyAlignment="1">
      <alignment horizontal="right" vertical="center"/>
    </xf>
    <xf numFmtId="49" fontId="23" fillId="0" borderId="8" xfId="23" applyNumberFormat="1" applyFont="1" applyFill="1" applyBorder="1" applyAlignment="1">
      <alignment horizontal="center" vertical="center"/>
    </xf>
    <xf numFmtId="208" fontId="17" fillId="0" borderId="14" xfId="1" applyNumberFormat="1" applyFont="1" applyBorder="1" applyAlignment="1">
      <alignment horizontal="right" vertical="center" indent="1"/>
    </xf>
    <xf numFmtId="208" fontId="35" fillId="0" borderId="0" xfId="23" quotePrefix="1" applyNumberFormat="1" applyFont="1" applyFill="1" applyBorder="1" applyAlignment="1">
      <alignment horizontal="right" vertical="center"/>
    </xf>
    <xf numFmtId="209" fontId="35" fillId="0" borderId="0" xfId="23" quotePrefix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49" fontId="22" fillId="0" borderId="0" xfId="23" applyNumberFormat="1" applyFont="1" applyFill="1" applyBorder="1" applyAlignment="1">
      <alignment vertical="center"/>
    </xf>
    <xf numFmtId="49" fontId="19" fillId="0" borderId="0" xfId="23" applyNumberFormat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36" fillId="0" borderId="0" xfId="7" applyFont="1" applyAlignment="1">
      <alignment vertical="center"/>
    </xf>
    <xf numFmtId="0" fontId="4" fillId="0" borderId="11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4" fillId="0" borderId="11" xfId="7" applyFont="1" applyBorder="1" applyAlignment="1">
      <alignment horizontal="right" vertical="center"/>
    </xf>
    <xf numFmtId="0" fontId="4" fillId="0" borderId="8" xfId="7" applyFont="1" applyBorder="1" applyAlignment="1">
      <alignment horizontal="center" vertical="center" wrapText="1"/>
    </xf>
    <xf numFmtId="0" fontId="4" fillId="0" borderId="14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right" vertical="center" indent="1"/>
    </xf>
    <xf numFmtId="176" fontId="4" fillId="0" borderId="6" xfId="2" applyNumberFormat="1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38" fontId="4" fillId="0" borderId="6" xfId="2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176" fontId="4" fillId="0" borderId="0" xfId="2" applyNumberFormat="1" applyFont="1" applyBorder="1" applyAlignment="1">
      <alignment vertical="center"/>
    </xf>
    <xf numFmtId="180" fontId="4" fillId="0" borderId="0" xfId="2" applyNumberFormat="1" applyFont="1" applyBorder="1" applyAlignment="1">
      <alignment vertical="center"/>
    </xf>
    <xf numFmtId="207" fontId="4" fillId="0" borderId="0" xfId="7" applyNumberFormat="1" applyFont="1" applyBorder="1" applyAlignment="1">
      <alignment vertical="center"/>
    </xf>
    <xf numFmtId="176" fontId="4" fillId="0" borderId="0" xfId="2" applyNumberFormat="1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 indent="1"/>
    </xf>
    <xf numFmtId="180" fontId="4" fillId="0" borderId="11" xfId="2" applyNumberFormat="1" applyFont="1" applyBorder="1" applyAlignment="1">
      <alignment vertical="center"/>
    </xf>
    <xf numFmtId="207" fontId="4" fillId="0" borderId="11" xfId="7" applyNumberFormat="1" applyFont="1" applyBorder="1" applyAlignment="1">
      <alignment vertical="center"/>
    </xf>
    <xf numFmtId="0" fontId="33" fillId="0" borderId="0" xfId="22" applyFont="1" applyAlignment="1" applyProtection="1"/>
    <xf numFmtId="0" fontId="8" fillId="0" borderId="0" xfId="7" applyFont="1" applyBorder="1" applyAlignment="1">
      <alignment vertical="center"/>
    </xf>
    <xf numFmtId="0" fontId="4" fillId="0" borderId="11" xfId="7" applyFont="1" applyBorder="1"/>
    <xf numFmtId="0" fontId="4" fillId="0" borderId="2" xfId="7" applyFont="1" applyBorder="1" applyAlignment="1">
      <alignment horizontal="center" vertical="center"/>
    </xf>
    <xf numFmtId="0" fontId="4" fillId="0" borderId="3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0" borderId="0" xfId="7" applyFont="1" applyAlignment="1">
      <alignment horizontal="left" vertical="center"/>
    </xf>
    <xf numFmtId="176" fontId="4" fillId="0" borderId="13" xfId="2" applyNumberFormat="1" applyFont="1" applyBorder="1" applyAlignment="1">
      <alignment vertical="center"/>
    </xf>
    <xf numFmtId="184" fontId="4" fillId="0" borderId="0" xfId="2" applyNumberFormat="1" applyFont="1" applyAlignment="1">
      <alignment vertical="center"/>
    </xf>
    <xf numFmtId="200" fontId="4" fillId="0" borderId="0" xfId="7" applyNumberFormat="1" applyFont="1" applyAlignment="1">
      <alignment vertical="center"/>
    </xf>
    <xf numFmtId="200" fontId="4" fillId="0" borderId="0" xfId="14" applyNumberFormat="1" applyFont="1" applyAlignment="1">
      <alignment vertical="center"/>
    </xf>
    <xf numFmtId="184" fontId="4" fillId="0" borderId="0" xfId="2" applyNumberFormat="1" applyFont="1" applyBorder="1" applyAlignment="1">
      <alignment vertical="center"/>
    </xf>
    <xf numFmtId="200" fontId="4" fillId="0" borderId="0" xfId="7" applyNumberFormat="1" applyFont="1" applyBorder="1" applyAlignment="1">
      <alignment vertical="center"/>
    </xf>
    <xf numFmtId="0" fontId="4" fillId="0" borderId="12" xfId="7" applyFont="1" applyBorder="1" applyAlignment="1">
      <alignment horizontal="center" vertical="center"/>
    </xf>
    <xf numFmtId="200" fontId="4" fillId="0" borderId="0" xfId="14" applyNumberFormat="1" applyFont="1" applyBorder="1" applyAlignment="1">
      <alignment vertical="center"/>
    </xf>
    <xf numFmtId="176" fontId="4" fillId="0" borderId="10" xfId="2" applyNumberFormat="1" applyFont="1" applyBorder="1" applyAlignment="1">
      <alignment vertical="center"/>
    </xf>
    <xf numFmtId="184" fontId="4" fillId="0" borderId="11" xfId="2" applyNumberFormat="1" applyFont="1" applyBorder="1" applyAlignment="1">
      <alignment vertical="center"/>
    </xf>
    <xf numFmtId="200" fontId="4" fillId="0" borderId="11" xfId="7" applyNumberFormat="1" applyFont="1" applyBorder="1" applyAlignment="1">
      <alignment vertical="center"/>
    </xf>
    <xf numFmtId="200" fontId="4" fillId="0" borderId="11" xfId="14" applyNumberFormat="1" applyFont="1" applyBorder="1" applyAlignment="1">
      <alignment vertical="center"/>
    </xf>
    <xf numFmtId="0" fontId="9" fillId="0" borderId="0" xfId="7" applyFont="1" applyAlignment="1">
      <alignment horizontal="left" vertical="center"/>
    </xf>
    <xf numFmtId="0" fontId="9" fillId="0" borderId="6" xfId="7" applyFont="1" applyBorder="1" applyAlignment="1">
      <alignment vertical="center" wrapText="1"/>
    </xf>
    <xf numFmtId="0" fontId="4" fillId="0" borderId="1" xfId="7" applyFont="1" applyBorder="1" applyAlignment="1">
      <alignment horizontal="center" vertical="center"/>
    </xf>
    <xf numFmtId="0" fontId="4" fillId="0" borderId="5" xfId="7" applyFont="1" applyBorder="1" applyAlignment="1">
      <alignment horizontal="centerContinuous" vertical="center"/>
    </xf>
    <xf numFmtId="0" fontId="4" fillId="0" borderId="1" xfId="7" applyFont="1" applyBorder="1" applyAlignment="1">
      <alignment horizontal="centerContinuous" vertical="center"/>
    </xf>
    <xf numFmtId="0" fontId="4" fillId="0" borderId="5" xfId="7" applyFont="1" applyBorder="1" applyAlignment="1">
      <alignment horizontal="center" vertical="center"/>
    </xf>
    <xf numFmtId="0" fontId="4" fillId="0" borderId="3" xfId="7" applyFont="1" applyBorder="1" applyAlignment="1">
      <alignment horizontal="centerContinuous" vertical="center"/>
    </xf>
    <xf numFmtId="0" fontId="4" fillId="0" borderId="5" xfId="7" applyFont="1" applyBorder="1" applyAlignment="1">
      <alignment vertical="center" wrapText="1"/>
    </xf>
    <xf numFmtId="0" fontId="4" fillId="0" borderId="7" xfId="7" applyFont="1" applyBorder="1" applyAlignment="1">
      <alignment horizontal="center" vertical="center"/>
    </xf>
    <xf numFmtId="0" fontId="4" fillId="0" borderId="10" xfId="7" applyFont="1" applyBorder="1" applyAlignment="1">
      <alignment vertical="center"/>
    </xf>
    <xf numFmtId="0" fontId="4" fillId="0" borderId="10" xfId="7" applyFont="1" applyBorder="1" applyAlignment="1">
      <alignment horizontal="center" vertical="center"/>
    </xf>
    <xf numFmtId="0" fontId="4" fillId="0" borderId="10" xfId="7" applyFont="1" applyBorder="1" applyAlignment="1">
      <alignment vertical="center" wrapText="1"/>
    </xf>
    <xf numFmtId="0" fontId="4" fillId="0" borderId="0" xfId="7" applyFont="1" applyBorder="1" applyAlignment="1">
      <alignment horizontal="left" vertical="center"/>
    </xf>
    <xf numFmtId="38" fontId="4" fillId="0" borderId="13" xfId="2" applyFont="1" applyBorder="1" applyAlignment="1">
      <alignment vertical="center"/>
    </xf>
    <xf numFmtId="0" fontId="4" fillId="0" borderId="0" xfId="7" applyFont="1" applyBorder="1" applyAlignment="1">
      <alignment horizontal="right" vertical="center"/>
    </xf>
    <xf numFmtId="38" fontId="4" fillId="0" borderId="0" xfId="2" applyFont="1" applyBorder="1" applyAlignment="1">
      <alignment vertical="center" shrinkToFit="1"/>
    </xf>
    <xf numFmtId="182" fontId="4" fillId="0" borderId="0" xfId="2" applyNumberFormat="1" applyFont="1" applyBorder="1" applyAlignment="1">
      <alignment vertical="center"/>
    </xf>
    <xf numFmtId="177" fontId="4" fillId="0" borderId="0" xfId="14" applyNumberFormat="1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7" xfId="7" applyFont="1" applyBorder="1" applyAlignment="1">
      <alignment horizontal="center" vertical="center"/>
    </xf>
    <xf numFmtId="177" fontId="4" fillId="0" borderId="11" xfId="14" applyNumberFormat="1" applyFont="1" applyBorder="1" applyAlignment="1">
      <alignment vertical="center"/>
    </xf>
    <xf numFmtId="38" fontId="4" fillId="0" borderId="11" xfId="2" applyFont="1" applyBorder="1" applyAlignment="1">
      <alignment vertical="center" shrinkToFit="1"/>
    </xf>
    <xf numFmtId="182" fontId="4" fillId="0" borderId="11" xfId="2" applyNumberFormat="1" applyFont="1" applyBorder="1" applyAlignment="1">
      <alignment vertical="center"/>
    </xf>
    <xf numFmtId="0" fontId="4" fillId="0" borderId="0" xfId="7" applyFont="1" applyAlignment="1">
      <alignment horizontal="left" vertical="center" indent="3"/>
    </xf>
    <xf numFmtId="38" fontId="33" fillId="0" borderId="0" xfId="22" applyNumberFormat="1" applyFont="1" applyAlignment="1" applyProtection="1">
      <alignment vertical="center"/>
    </xf>
    <xf numFmtId="38" fontId="4" fillId="0" borderId="11" xfId="2" applyFont="1" applyBorder="1" applyAlignment="1">
      <alignment horizontal="left" indent="1"/>
    </xf>
    <xf numFmtId="38" fontId="4" fillId="0" borderId="1" xfId="2" applyFont="1" applyBorder="1" applyAlignment="1">
      <alignment horizontal="center" vertical="center"/>
    </xf>
    <xf numFmtId="38" fontId="4" fillId="0" borderId="14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0" fontId="2" fillId="0" borderId="7" xfId="7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0" xfId="2" applyFont="1" applyAlignment="1">
      <alignment horizontal="left" vertical="center" wrapText="1"/>
    </xf>
    <xf numFmtId="176" fontId="4" fillId="0" borderId="12" xfId="2" applyNumberFormat="1" applyFont="1" applyBorder="1" applyAlignment="1">
      <alignment vertical="center"/>
    </xf>
    <xf numFmtId="38" fontId="4" fillId="0" borderId="0" xfId="2" applyFont="1" applyAlignment="1">
      <alignment vertical="center" wrapText="1"/>
    </xf>
    <xf numFmtId="176" fontId="4" fillId="0" borderId="12" xfId="2" applyNumberFormat="1" applyFont="1" applyBorder="1" applyAlignment="1">
      <alignment horizontal="right" vertical="center"/>
    </xf>
    <xf numFmtId="38" fontId="4" fillId="0" borderId="11" xfId="2" applyFont="1" applyBorder="1" applyAlignment="1">
      <alignment vertical="center" wrapText="1"/>
    </xf>
    <xf numFmtId="176" fontId="4" fillId="0" borderId="7" xfId="2" applyNumberFormat="1" applyFont="1" applyBorder="1" applyAlignment="1">
      <alignment vertical="center"/>
    </xf>
    <xf numFmtId="38" fontId="4" fillId="0" borderId="0" xfId="2" applyFont="1" applyAlignment="1">
      <alignment horizontal="left" vertical="center" shrinkToFit="1"/>
    </xf>
    <xf numFmtId="38" fontId="11" fillId="0" borderId="0" xfId="2" applyFont="1" applyAlignment="1">
      <alignment horizontal="left" vertical="center"/>
    </xf>
    <xf numFmtId="176" fontId="11" fillId="0" borderId="13" xfId="2" applyNumberFormat="1" applyFont="1" applyBorder="1" applyAlignment="1">
      <alignment vertical="center"/>
    </xf>
    <xf numFmtId="176" fontId="11" fillId="0" borderId="0" xfId="2" applyNumberFormat="1" applyFont="1" applyBorder="1" applyAlignment="1">
      <alignment vertical="center"/>
    </xf>
    <xf numFmtId="176" fontId="11" fillId="0" borderId="12" xfId="2" applyNumberFormat="1" applyFont="1" applyBorder="1" applyAlignment="1">
      <alignment vertical="center"/>
    </xf>
    <xf numFmtId="38" fontId="4" fillId="0" borderId="0" xfId="2" applyFont="1" applyAlignment="1">
      <alignment horizontal="left" vertical="center"/>
    </xf>
    <xf numFmtId="38" fontId="4" fillId="0" borderId="11" xfId="2" applyFont="1" applyBorder="1" applyAlignment="1">
      <alignment horizontal="left" vertical="center"/>
    </xf>
    <xf numFmtId="38" fontId="4" fillId="0" borderId="0" xfId="2" applyFont="1" applyAlignment="1">
      <alignment vertical="center" wrapText="1"/>
    </xf>
    <xf numFmtId="38" fontId="9" fillId="0" borderId="0" xfId="2" applyFont="1" applyAlignment="1">
      <alignment vertical="center"/>
    </xf>
    <xf numFmtId="38" fontId="14" fillId="0" borderId="0" xfId="2" applyFont="1" applyAlignment="1">
      <alignment vertical="center"/>
    </xf>
    <xf numFmtId="58" fontId="4" fillId="0" borderId="0" xfId="2" applyNumberFormat="1" applyFont="1" applyBorder="1" applyAlignment="1">
      <alignment horizontal="left" vertical="center"/>
    </xf>
    <xf numFmtId="38" fontId="4" fillId="0" borderId="0" xfId="2" applyFont="1" applyBorder="1" applyAlignment="1">
      <alignment horizontal="right" vertical="center"/>
    </xf>
    <xf numFmtId="38" fontId="9" fillId="0" borderId="0" xfId="2" applyFont="1" applyBorder="1" applyAlignment="1">
      <alignment horizontal="right"/>
    </xf>
    <xf numFmtId="38" fontId="14" fillId="0" borderId="0" xfId="2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38" fontId="4" fillId="0" borderId="3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 textRotation="255"/>
    </xf>
    <xf numFmtId="38" fontId="14" fillId="0" borderId="0" xfId="2" applyFont="1" applyBorder="1" applyAlignment="1">
      <alignment vertical="center" textRotation="255"/>
    </xf>
    <xf numFmtId="38" fontId="11" fillId="0" borderId="6" xfId="2" applyFont="1" applyBorder="1" applyAlignment="1">
      <alignment vertical="center"/>
    </xf>
    <xf numFmtId="38" fontId="11" fillId="0" borderId="0" xfId="2" applyFont="1" applyBorder="1" applyAlignment="1">
      <alignment vertical="center"/>
    </xf>
    <xf numFmtId="38" fontId="4" fillId="0" borderId="3" xfId="2" applyFont="1" applyBorder="1" applyAlignment="1">
      <alignment vertical="distributed" textRotation="255" indent="6"/>
    </xf>
    <xf numFmtId="38" fontId="4" fillId="0" borderId="0" xfId="2" applyFont="1" applyBorder="1" applyAlignment="1">
      <alignment vertical="center" textRotation="255"/>
    </xf>
    <xf numFmtId="38" fontId="4" fillId="0" borderId="8" xfId="2" applyFont="1" applyBorder="1" applyAlignment="1">
      <alignment vertical="distributed" textRotation="255" indent="5"/>
    </xf>
    <xf numFmtId="176" fontId="4" fillId="0" borderId="8" xfId="2" applyNumberFormat="1" applyFont="1" applyBorder="1" applyAlignment="1">
      <alignment horizontal="center" vertical="distributed" textRotation="255" indent="2"/>
    </xf>
    <xf numFmtId="176" fontId="4" fillId="0" borderId="4" xfId="2" applyNumberFormat="1" applyFont="1" applyBorder="1" applyAlignment="1">
      <alignment horizontal="center" vertical="center"/>
    </xf>
    <xf numFmtId="176" fontId="6" fillId="0" borderId="0" xfId="2" applyNumberFormat="1" applyFont="1" applyBorder="1" applyAlignment="1">
      <alignment vertical="center"/>
    </xf>
    <xf numFmtId="176" fontId="14" fillId="0" borderId="0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vertical="center"/>
    </xf>
    <xf numFmtId="176" fontId="13" fillId="0" borderId="0" xfId="2" applyNumberFormat="1" applyFont="1" applyBorder="1" applyAlignment="1">
      <alignment vertical="center"/>
    </xf>
    <xf numFmtId="176" fontId="39" fillId="0" borderId="0" xfId="2" applyNumberFormat="1" applyFont="1" applyBorder="1" applyAlignment="1">
      <alignment vertical="center"/>
    </xf>
    <xf numFmtId="176" fontId="4" fillId="0" borderId="9" xfId="2" applyNumberFormat="1" applyFont="1" applyBorder="1" applyAlignment="1">
      <alignment vertical="center"/>
    </xf>
    <xf numFmtId="176" fontId="4" fillId="0" borderId="8" xfId="2" applyNumberFormat="1" applyFont="1" applyBorder="1" applyAlignment="1">
      <alignment vertical="distributed" textRotation="255" indent="3"/>
    </xf>
    <xf numFmtId="176" fontId="4" fillId="0" borderId="8" xfId="2" applyNumberFormat="1" applyFont="1" applyBorder="1" applyAlignment="1">
      <alignment vertical="center" shrinkToFit="1"/>
    </xf>
    <xf numFmtId="176" fontId="4" fillId="0" borderId="8" xfId="2" applyNumberFormat="1" applyFont="1" applyBorder="1" applyAlignment="1">
      <alignment vertical="center" wrapText="1"/>
    </xf>
    <xf numFmtId="38" fontId="13" fillId="0" borderId="0" xfId="2" applyFont="1" applyBorder="1" applyAlignment="1">
      <alignment vertical="center"/>
    </xf>
    <xf numFmtId="38" fontId="39" fillId="0" borderId="0" xfId="2" applyFont="1" applyBorder="1" applyAlignment="1">
      <alignment vertical="center"/>
    </xf>
    <xf numFmtId="38" fontId="4" fillId="0" borderId="8" xfId="2" applyFont="1" applyBorder="1" applyAlignment="1">
      <alignment vertical="center" wrapText="1"/>
    </xf>
    <xf numFmtId="38" fontId="4" fillId="0" borderId="8" xfId="2" applyFont="1" applyBorder="1" applyAlignment="1">
      <alignment vertical="center"/>
    </xf>
    <xf numFmtId="38" fontId="4" fillId="0" borderId="9" xfId="2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38" fontId="4" fillId="0" borderId="8" xfId="2" applyFont="1" applyBorder="1" applyAlignment="1">
      <alignment horizontal="distributed" vertical="center" indent="4"/>
    </xf>
    <xf numFmtId="38" fontId="4" fillId="0" borderId="14" xfId="2" applyFont="1" applyBorder="1" applyAlignment="1">
      <alignment horizontal="distributed" vertical="center" indent="4"/>
    </xf>
    <xf numFmtId="38" fontId="4" fillId="0" borderId="3" xfId="2" applyFont="1" applyBorder="1" applyAlignment="1">
      <alignment horizontal="distributed" vertical="center" indent="4"/>
    </xf>
    <xf numFmtId="38" fontId="4" fillId="0" borderId="6" xfId="2" applyFont="1" applyBorder="1" applyAlignment="1">
      <alignment horizontal="left" vertical="top"/>
    </xf>
    <xf numFmtId="38" fontId="4" fillId="0" borderId="6" xfId="2" applyFont="1" applyBorder="1" applyAlignment="1">
      <alignment vertical="top"/>
    </xf>
    <xf numFmtId="38" fontId="4" fillId="0" borderId="0" xfId="2" applyFont="1" applyBorder="1" applyAlignment="1">
      <alignment vertical="top"/>
    </xf>
    <xf numFmtId="38" fontId="4" fillId="0" borderId="0" xfId="2" applyFont="1" applyBorder="1" applyAlignment="1">
      <alignment horizontal="right" vertical="top"/>
    </xf>
    <xf numFmtId="38" fontId="4" fillId="0" borderId="6" xfId="2" applyFont="1" applyBorder="1" applyAlignment="1">
      <alignment horizontal="distributed" vertical="center" indent="4"/>
    </xf>
    <xf numFmtId="38" fontId="4" fillId="0" borderId="0" xfId="2" applyFont="1" applyBorder="1" applyAlignment="1">
      <alignment horizontal="distributed" vertical="center" indent="4"/>
    </xf>
    <xf numFmtId="38" fontId="4" fillId="0" borderId="0" xfId="2" applyFont="1" applyBorder="1" applyAlignment="1">
      <alignment horizontal="left" vertical="top"/>
    </xf>
    <xf numFmtId="49" fontId="18" fillId="0" borderId="0" xfId="23" applyNumberFormat="1" applyFont="1" applyAlignment="1">
      <alignment vertical="center"/>
    </xf>
    <xf numFmtId="0" fontId="40" fillId="0" borderId="0" xfId="23" applyNumberFormat="1" applyFont="1" applyFill="1" applyBorder="1" applyAlignment="1">
      <alignment vertical="top"/>
    </xf>
    <xf numFmtId="49" fontId="22" fillId="0" borderId="0" xfId="23" applyNumberFormat="1" applyFont="1" applyAlignment="1">
      <alignment vertical="top"/>
    </xf>
    <xf numFmtId="0" fontId="41" fillId="0" borderId="0" xfId="23" applyNumberFormat="1" applyFont="1" applyFill="1" applyBorder="1" applyAlignment="1">
      <alignment vertical="center"/>
    </xf>
    <xf numFmtId="49" fontId="22" fillId="0" borderId="0" xfId="23" applyNumberFormat="1" applyFont="1" applyFill="1" applyBorder="1" applyAlignment="1">
      <alignment vertical="top"/>
    </xf>
    <xf numFmtId="49" fontId="22" fillId="0" borderId="0" xfId="23" applyNumberFormat="1" applyFont="1" applyBorder="1" applyAlignment="1">
      <alignment vertical="top"/>
    </xf>
    <xf numFmtId="179" fontId="22" fillId="0" borderId="11" xfId="23" applyNumberFormat="1" applyFont="1" applyFill="1" applyBorder="1" applyAlignment="1">
      <alignment horizontal="left" indent="1"/>
    </xf>
    <xf numFmtId="49" fontId="22" fillId="0" borderId="6" xfId="23" applyNumberFormat="1" applyFont="1" applyFill="1" applyBorder="1" applyAlignment="1">
      <alignment horizontal="left" vertical="top"/>
    </xf>
    <xf numFmtId="49" fontId="22" fillId="0" borderId="1" xfId="23" applyNumberFormat="1" applyFont="1" applyFill="1" applyBorder="1" applyAlignment="1">
      <alignment horizontal="left" vertical="top"/>
    </xf>
    <xf numFmtId="49" fontId="22" fillId="0" borderId="4" xfId="23" applyNumberFormat="1" applyFont="1" applyFill="1" applyBorder="1" applyAlignment="1">
      <alignment horizontal="center" vertical="top" wrapText="1"/>
    </xf>
    <xf numFmtId="49" fontId="22" fillId="0" borderId="2" xfId="23" applyNumberFormat="1" applyFont="1" applyFill="1" applyBorder="1" applyAlignment="1">
      <alignment horizontal="center" vertical="top" wrapText="1"/>
    </xf>
    <xf numFmtId="49" fontId="19" fillId="0" borderId="14" xfId="23" applyNumberFormat="1" applyFont="1" applyFill="1" applyBorder="1" applyAlignment="1">
      <alignment horizontal="center" vertical="center" justifyLastLine="1"/>
    </xf>
    <xf numFmtId="0" fontId="42" fillId="0" borderId="14" xfId="7" applyFont="1" applyBorder="1" applyAlignment="1">
      <alignment vertical="center"/>
    </xf>
    <xf numFmtId="0" fontId="19" fillId="0" borderId="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49" fontId="22" fillId="0" borderId="0" xfId="23" applyNumberFormat="1" applyFont="1" applyFill="1" applyAlignment="1">
      <alignment vertical="top"/>
    </xf>
    <xf numFmtId="49" fontId="19" fillId="0" borderId="0" xfId="23" applyNumberFormat="1" applyFont="1" applyFill="1" applyBorder="1" applyAlignment="1">
      <alignment horizontal="center" vertical="top" wrapText="1"/>
    </xf>
    <xf numFmtId="49" fontId="19" fillId="0" borderId="12" xfId="23" applyNumberFormat="1" applyFont="1" applyFill="1" applyBorder="1" applyAlignment="1">
      <alignment horizontal="center" vertical="top" wrapText="1"/>
    </xf>
    <xf numFmtId="49" fontId="22" fillId="0" borderId="17" xfId="23" applyNumberFormat="1" applyFont="1" applyFill="1" applyBorder="1" applyAlignment="1">
      <alignment horizontal="center" vertical="top" wrapText="1"/>
    </xf>
    <xf numFmtId="49" fontId="19" fillId="0" borderId="2" xfId="23" applyNumberFormat="1" applyFont="1" applyFill="1" applyBorder="1" applyAlignment="1">
      <alignment horizontal="center" vertical="center" justifyLastLine="1"/>
    </xf>
    <xf numFmtId="49" fontId="19" fillId="0" borderId="3" xfId="23" applyNumberFormat="1" applyFont="1" applyFill="1" applyBorder="1" applyAlignment="1">
      <alignment horizontal="center" vertical="center" justifyLastLine="1"/>
    </xf>
    <xf numFmtId="49" fontId="22" fillId="0" borderId="13" xfId="23" applyNumberFormat="1" applyFont="1" applyFill="1" applyBorder="1" applyAlignment="1">
      <alignment horizontal="center" vertical="top" wrapText="1"/>
    </xf>
    <xf numFmtId="0" fontId="42" fillId="0" borderId="13" xfId="7" applyFont="1" applyBorder="1" applyAlignment="1">
      <alignment vertical="center"/>
    </xf>
    <xf numFmtId="0" fontId="42" fillId="0" borderId="4" xfId="7" applyFont="1" applyBorder="1" applyAlignment="1">
      <alignment vertical="center"/>
    </xf>
    <xf numFmtId="0" fontId="42" fillId="0" borderId="0" xfId="7" applyFont="1" applyBorder="1" applyAlignment="1">
      <alignment vertical="center"/>
    </xf>
    <xf numFmtId="49" fontId="19" fillId="0" borderId="11" xfId="23" applyNumberFormat="1" applyFont="1" applyBorder="1" applyAlignment="1">
      <alignment horizontal="center" vertical="top" wrapText="1"/>
    </xf>
    <xf numFmtId="49" fontId="19" fillId="0" borderId="7" xfId="23" applyNumberFormat="1" applyFont="1" applyBorder="1" applyAlignment="1">
      <alignment horizontal="center" vertical="top" wrapText="1"/>
    </xf>
    <xf numFmtId="49" fontId="19" fillId="0" borderId="17" xfId="23" applyNumberFormat="1" applyFont="1" applyFill="1" applyBorder="1" applyAlignment="1">
      <alignment horizontal="center" vertical="top" wrapText="1"/>
    </xf>
    <xf numFmtId="49" fontId="19" fillId="0" borderId="9" xfId="23" applyNumberFormat="1" applyFont="1" applyFill="1" applyBorder="1" applyAlignment="1">
      <alignment horizontal="center" vertical="top" wrapText="1"/>
    </xf>
    <xf numFmtId="49" fontId="20" fillId="0" borderId="9" xfId="23" applyNumberFormat="1" applyFont="1" applyFill="1" applyBorder="1" applyAlignment="1">
      <alignment horizontal="center" vertical="top" wrapText="1"/>
    </xf>
    <xf numFmtId="49" fontId="19" fillId="0" borderId="7" xfId="23" applyNumberFormat="1" applyFont="1" applyFill="1" applyBorder="1" applyAlignment="1">
      <alignment horizontal="center" vertical="top" wrapText="1"/>
    </xf>
    <xf numFmtId="49" fontId="19" fillId="0" borderId="10" xfId="23" applyNumberFormat="1" applyFont="1" applyFill="1" applyBorder="1" applyAlignment="1">
      <alignment horizontal="center" vertical="top" wrapText="1"/>
    </xf>
    <xf numFmtId="49" fontId="22" fillId="0" borderId="6" xfId="23" applyNumberFormat="1" applyFont="1" applyFill="1" applyBorder="1" applyAlignment="1">
      <alignment vertical="top"/>
    </xf>
    <xf numFmtId="49" fontId="22" fillId="0" borderId="1" xfId="23" applyNumberFormat="1" applyFont="1" applyFill="1" applyBorder="1" applyAlignment="1">
      <alignment vertical="top"/>
    </xf>
    <xf numFmtId="209" fontId="22" fillId="0" borderId="5" xfId="23" applyNumberFormat="1" applyFont="1" applyFill="1" applyBorder="1" applyAlignment="1">
      <alignment horizontal="right" vertical="top"/>
    </xf>
    <xf numFmtId="210" fontId="22" fillId="0" borderId="6" xfId="23" applyNumberFormat="1" applyFont="1" applyFill="1" applyBorder="1" applyAlignment="1">
      <alignment horizontal="right" vertical="top"/>
    </xf>
    <xf numFmtId="211" fontId="22" fillId="0" borderId="6" xfId="23" applyNumberFormat="1" applyFont="1" applyFill="1" applyBorder="1" applyAlignment="1">
      <alignment horizontal="right" vertical="top"/>
    </xf>
    <xf numFmtId="49" fontId="23" fillId="0" borderId="0" xfId="23" applyNumberFormat="1" applyFont="1" applyFill="1" applyBorder="1" applyAlignment="1">
      <alignment horizontal="center" vertical="center"/>
    </xf>
    <xf numFmtId="49" fontId="23" fillId="0" borderId="12" xfId="23" applyNumberFormat="1" applyFont="1" applyFill="1" applyBorder="1" applyAlignment="1">
      <alignment horizontal="center" vertical="center"/>
    </xf>
    <xf numFmtId="209" fontId="44" fillId="0" borderId="13" xfId="23" applyNumberFormat="1" applyFont="1" applyFill="1" applyBorder="1" applyAlignment="1">
      <alignment horizontal="right" vertical="top" shrinkToFit="1"/>
    </xf>
    <xf numFmtId="210" fontId="44" fillId="0" borderId="0" xfId="23" applyNumberFormat="1" applyFont="1" applyFill="1" applyBorder="1" applyAlignment="1">
      <alignment horizontal="right" vertical="top" shrinkToFit="1"/>
    </xf>
    <xf numFmtId="211" fontId="44" fillId="0" borderId="0" xfId="23" applyNumberFormat="1" applyFont="1" applyFill="1" applyBorder="1" applyAlignment="1">
      <alignment horizontal="right" vertical="top" shrinkToFit="1"/>
    </xf>
    <xf numFmtId="49" fontId="19" fillId="0" borderId="0" xfId="23" applyNumberFormat="1" applyFont="1" applyFill="1" applyBorder="1" applyAlignment="1">
      <alignment vertical="top"/>
    </xf>
    <xf numFmtId="49" fontId="19" fillId="0" borderId="12" xfId="23" applyNumberFormat="1" applyFont="1" applyFill="1" applyBorder="1" applyAlignment="1">
      <alignment vertical="top"/>
    </xf>
    <xf numFmtId="209" fontId="22" fillId="0" borderId="13" xfId="23" applyNumberFormat="1" applyFont="1" applyFill="1" applyBorder="1" applyAlignment="1">
      <alignment horizontal="right" vertical="top"/>
    </xf>
    <xf numFmtId="210" fontId="22" fillId="0" borderId="0" xfId="23" applyNumberFormat="1" applyFont="1" applyFill="1" applyBorder="1" applyAlignment="1">
      <alignment horizontal="right" vertical="top"/>
    </xf>
    <xf numFmtId="211" fontId="22" fillId="0" borderId="0" xfId="23" applyNumberFormat="1" applyFont="1" applyFill="1" applyBorder="1" applyAlignment="1">
      <alignment horizontal="right" vertical="top"/>
    </xf>
    <xf numFmtId="49" fontId="19" fillId="0" borderId="12" xfId="23" applyNumberFormat="1" applyFont="1" applyFill="1" applyBorder="1" applyAlignment="1">
      <alignment horizontal="distributed" vertical="top"/>
    </xf>
    <xf numFmtId="49" fontId="19" fillId="0" borderId="12" xfId="23" applyNumberFormat="1" applyFont="1" applyFill="1" applyBorder="1" applyAlignment="1">
      <alignment horizontal="distributed" vertical="top" justifyLastLine="1"/>
    </xf>
    <xf numFmtId="49" fontId="19" fillId="0" borderId="11" xfId="23" applyNumberFormat="1" applyFont="1" applyFill="1" applyBorder="1" applyAlignment="1">
      <alignment vertical="top"/>
    </xf>
    <xf numFmtId="49" fontId="19" fillId="0" borderId="7" xfId="23" applyNumberFormat="1" applyFont="1" applyFill="1" applyBorder="1" applyAlignment="1">
      <alignment horizontal="distributed" vertical="top"/>
    </xf>
    <xf numFmtId="209" fontId="22" fillId="0" borderId="10" xfId="23" applyNumberFormat="1" applyFont="1" applyFill="1" applyBorder="1" applyAlignment="1">
      <alignment horizontal="right" vertical="top"/>
    </xf>
    <xf numFmtId="210" fontId="22" fillId="0" borderId="11" xfId="23" applyNumberFormat="1" applyFont="1" applyFill="1" applyBorder="1" applyAlignment="1">
      <alignment horizontal="right" vertical="top"/>
    </xf>
    <xf numFmtId="211" fontId="22" fillId="0" borderId="11" xfId="23" applyNumberFormat="1" applyFont="1" applyFill="1" applyBorder="1" applyAlignment="1">
      <alignment horizontal="right" vertical="top"/>
    </xf>
    <xf numFmtId="49" fontId="21" fillId="0" borderId="0" xfId="23" applyNumberFormat="1" applyFont="1" applyFill="1" applyBorder="1" applyAlignment="1">
      <alignment vertical="top"/>
    </xf>
    <xf numFmtId="209" fontId="21" fillId="0" borderId="0" xfId="23" applyNumberFormat="1" applyFont="1" applyFill="1" applyBorder="1" applyAlignment="1">
      <alignment horizontal="right" vertical="top"/>
    </xf>
    <xf numFmtId="210" fontId="21" fillId="0" borderId="0" xfId="23" applyNumberFormat="1" applyFont="1" applyFill="1" applyBorder="1" applyAlignment="1">
      <alignment horizontal="right" vertical="top"/>
    </xf>
    <xf numFmtId="211" fontId="21" fillId="0" borderId="0" xfId="23" applyNumberFormat="1" applyFont="1" applyFill="1" applyBorder="1" applyAlignment="1">
      <alignment horizontal="right" vertical="top"/>
    </xf>
    <xf numFmtId="210" fontId="19" fillId="0" borderId="0" xfId="23" applyNumberFormat="1" applyFont="1" applyFill="1" applyBorder="1" applyAlignment="1">
      <alignment horizontal="right" vertical="top"/>
    </xf>
    <xf numFmtId="49" fontId="21" fillId="0" borderId="0" xfId="23" applyNumberFormat="1" applyFont="1" applyFill="1" applyAlignment="1">
      <alignment vertical="top"/>
    </xf>
    <xf numFmtId="49" fontId="21" fillId="0" borderId="0" xfId="23" applyNumberFormat="1" applyFont="1" applyAlignment="1">
      <alignment vertical="top"/>
    </xf>
    <xf numFmtId="38" fontId="9" fillId="0" borderId="0" xfId="24" applyFont="1" applyAlignment="1">
      <alignment vertical="center"/>
    </xf>
    <xf numFmtId="210" fontId="42" fillId="0" borderId="0" xfId="23" applyNumberFormat="1" applyFont="1" applyFill="1" applyBorder="1" applyAlignment="1">
      <alignment horizontal="right" vertical="top"/>
    </xf>
    <xf numFmtId="49" fontId="42" fillId="0" borderId="0" xfId="23" applyNumberFormat="1" applyFont="1" applyFill="1" applyAlignment="1">
      <alignment vertical="top"/>
    </xf>
    <xf numFmtId="0" fontId="19" fillId="0" borderId="0" xfId="23" applyNumberFormat="1" applyFont="1" applyFill="1" applyBorder="1" applyAlignment="1">
      <alignment vertical="center"/>
    </xf>
    <xf numFmtId="49" fontId="42" fillId="0" borderId="0" xfId="23" applyNumberFormat="1" applyFont="1" applyFill="1" applyBorder="1" applyAlignment="1">
      <alignment horizontal="right" vertical="center"/>
    </xf>
    <xf numFmtId="49" fontId="42" fillId="0" borderId="0" xfId="23" applyNumberFormat="1" applyFont="1" applyFill="1" applyBorder="1" applyAlignment="1">
      <alignment vertical="center"/>
    </xf>
    <xf numFmtId="0" fontId="33" fillId="0" borderId="0" xfId="22" applyFont="1" applyBorder="1" applyAlignment="1" applyProtection="1">
      <alignment vertical="center"/>
    </xf>
    <xf numFmtId="58" fontId="4" fillId="0" borderId="8" xfId="7" applyNumberFormat="1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 wrapText="1"/>
    </xf>
    <xf numFmtId="0" fontId="4" fillId="0" borderId="7" xfId="7" applyFont="1" applyBorder="1" applyAlignment="1">
      <alignment vertical="center"/>
    </xf>
    <xf numFmtId="176" fontId="4" fillId="0" borderId="5" xfId="2" applyNumberFormat="1" applyFont="1" applyBorder="1" applyAlignment="1">
      <alignment vertical="center"/>
    </xf>
    <xf numFmtId="0" fontId="4" fillId="0" borderId="12" xfId="7" applyFont="1" applyBorder="1" applyAlignment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11" xfId="7" applyFont="1" applyBorder="1" applyAlignment="1">
      <alignment horizontal="center" vertical="center"/>
    </xf>
    <xf numFmtId="58" fontId="4" fillId="0" borderId="0" xfId="7" applyNumberFormat="1" applyFont="1" applyBorder="1" applyAlignment="1">
      <alignment horizontal="left" indent="1"/>
    </xf>
    <xf numFmtId="0" fontId="4" fillId="0" borderId="0" xfId="7" applyFont="1" applyBorder="1" applyAlignment="1">
      <alignment horizontal="left" vertical="center" indent="1"/>
    </xf>
    <xf numFmtId="0" fontId="4" fillId="0" borderId="8" xfId="7" applyFont="1" applyBorder="1" applyAlignment="1">
      <alignment horizontal="center" vertical="center"/>
    </xf>
    <xf numFmtId="0" fontId="4" fillId="0" borderId="2" xfId="7" applyFont="1" applyBorder="1" applyAlignment="1">
      <alignment horizontal="center" vertical="center" wrapText="1"/>
    </xf>
    <xf numFmtId="0" fontId="4" fillId="0" borderId="12" xfId="7" applyFont="1" applyBorder="1" applyAlignment="1">
      <alignment horizontal="distributed" vertical="center" indent="1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4" fillId="0" borderId="12" xfId="7" applyFont="1" applyBorder="1" applyAlignment="1">
      <alignment horizontal="right" vertical="center" wrapText="1" indent="2"/>
    </xf>
    <xf numFmtId="176" fontId="4" fillId="0" borderId="13" xfId="2" applyNumberFormat="1" applyFont="1" applyBorder="1" applyAlignment="1">
      <alignment horizontal="right" vertical="center"/>
    </xf>
    <xf numFmtId="176" fontId="4" fillId="0" borderId="0" xfId="2" quotePrefix="1" applyNumberFormat="1" applyFont="1" applyBorder="1" applyAlignment="1">
      <alignment horizontal="right" vertical="center"/>
    </xf>
    <xf numFmtId="0" fontId="4" fillId="0" borderId="7" xfId="7" applyFont="1" applyBorder="1" applyAlignment="1">
      <alignment horizontal="right" vertical="center" wrapText="1" indent="2"/>
    </xf>
    <xf numFmtId="176" fontId="4" fillId="0" borderId="10" xfId="2" applyNumberFormat="1" applyFont="1" applyBorder="1" applyAlignment="1">
      <alignment horizontal="right" vertical="center"/>
    </xf>
    <xf numFmtId="176" fontId="4" fillId="0" borderId="11" xfId="2" applyNumberFormat="1" applyFont="1" applyBorder="1" applyAlignment="1">
      <alignment horizontal="right" vertical="center"/>
    </xf>
    <xf numFmtId="0" fontId="6" fillId="0" borderId="0" xfId="7" applyFont="1" applyAlignment="1">
      <alignment vertical="center"/>
    </xf>
    <xf numFmtId="58" fontId="4" fillId="0" borderId="11" xfId="7" applyNumberFormat="1" applyFont="1" applyBorder="1" applyAlignment="1">
      <alignment horizontal="left" indent="1"/>
    </xf>
    <xf numFmtId="0" fontId="4" fillId="0" borderId="0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11" fillId="0" borderId="12" xfId="7" applyFont="1" applyBorder="1" applyAlignment="1">
      <alignment horizontal="left" vertical="center" indent="1"/>
    </xf>
    <xf numFmtId="176" fontId="11" fillId="0" borderId="5" xfId="2" applyNumberFormat="1" applyFont="1" applyBorder="1" applyAlignment="1">
      <alignment vertical="center"/>
    </xf>
    <xf numFmtId="212" fontId="11" fillId="0" borderId="6" xfId="7" applyNumberFormat="1" applyFont="1" applyBorder="1" applyAlignment="1">
      <alignment vertical="center"/>
    </xf>
    <xf numFmtId="0" fontId="4" fillId="0" borderId="12" xfId="7" applyFont="1" applyBorder="1" applyAlignment="1">
      <alignment horizontal="left" vertical="center" indent="1"/>
    </xf>
    <xf numFmtId="212" fontId="4" fillId="0" borderId="0" xfId="7" applyNumberFormat="1" applyFont="1" applyBorder="1" applyAlignment="1">
      <alignment vertical="center"/>
    </xf>
    <xf numFmtId="0" fontId="4" fillId="0" borderId="12" xfId="7" applyFont="1" applyBorder="1" applyAlignment="1">
      <alignment horizontal="left" vertical="center" indent="2"/>
    </xf>
    <xf numFmtId="0" fontId="4" fillId="0" borderId="7" xfId="7" applyFont="1" applyBorder="1" applyAlignment="1">
      <alignment horizontal="left" vertical="center" indent="1"/>
    </xf>
    <xf numFmtId="212" fontId="4" fillId="0" borderId="11" xfId="7" applyNumberFormat="1" applyFont="1" applyBorder="1" applyAlignment="1">
      <alignment vertical="center"/>
    </xf>
    <xf numFmtId="38" fontId="6" fillId="0" borderId="0" xfId="7" applyNumberFormat="1" applyFont="1" applyAlignment="1">
      <alignment vertical="center"/>
    </xf>
    <xf numFmtId="0" fontId="4" fillId="0" borderId="0" xfId="7" applyFont="1" applyAlignment="1">
      <alignment horizontal="left" indent="1"/>
    </xf>
    <xf numFmtId="0" fontId="4" fillId="0" borderId="14" xfId="7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176" fontId="11" fillId="0" borderId="0" xfId="2" applyNumberFormat="1" applyFont="1" applyAlignment="1">
      <alignment horizontal="right" vertical="center"/>
    </xf>
    <xf numFmtId="0" fontId="11" fillId="0" borderId="12" xfId="7" applyFont="1" applyBorder="1" applyAlignment="1">
      <alignment horizontal="center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 applyAlignment="1">
      <alignment horizontal="right" vertical="center" indent="1"/>
    </xf>
    <xf numFmtId="0" fontId="4" fillId="0" borderId="2" xfId="7" applyFont="1" applyBorder="1" applyAlignment="1">
      <alignment horizontal="center" vertical="center"/>
    </xf>
    <xf numFmtId="0" fontId="9" fillId="0" borderId="12" xfId="7" applyFont="1" applyBorder="1" applyAlignment="1">
      <alignment horizontal="left" vertical="center" indent="2"/>
    </xf>
  </cellXfs>
  <cellStyles count="25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桁区切り 2" xfId="2"/>
    <cellStyle name="桁区切り 2 2" xfId="4"/>
    <cellStyle name="桁区切り 2 2 2" xfId="8"/>
    <cellStyle name="桁区切り 3" xfId="5"/>
    <cellStyle name="桁区切り 4" xfId="24"/>
    <cellStyle name="標準" xfId="0" builtinId="0"/>
    <cellStyle name="標準 2" xfId="1"/>
    <cellStyle name="標準 2 2" xfId="7"/>
    <cellStyle name="標準 3" xfId="6"/>
    <cellStyle name="標準 3 2" xfId="21"/>
    <cellStyle name="標準 4" xfId="10"/>
    <cellStyle name="標準 5" xfId="11"/>
    <cellStyle name="標準 6" xfId="19"/>
    <cellStyle name="標準 7" xfId="20"/>
    <cellStyle name="標準_JB1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>
                <a:latin typeface="ＭＳ ゴシック" pitchFamily="49" charset="-128"/>
                <a:ea typeface="ＭＳ ゴシック" pitchFamily="49" charset="-128"/>
              </a:rPr>
              <a:t>（２）人口ピラミッド</a:t>
            </a:r>
          </a:p>
        </c:rich>
      </c:tx>
      <c:layout>
        <c:manualLayout>
          <c:xMode val="edge"/>
          <c:yMode val="edge"/>
          <c:x val="4.5229680012280657E-2"/>
          <c:y val="4.354736860517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0918602234588E-2"/>
          <c:y val="7.4000036132830141E-2"/>
          <c:w val="0.90279888191423652"/>
          <c:h val="0.88700043310568022"/>
        </c:manualLayout>
      </c:layout>
      <c:barChart>
        <c:barDir val="bar"/>
        <c:grouping val="stacked"/>
        <c:varyColors val="0"/>
        <c:ser>
          <c:idx val="0"/>
          <c:order val="0"/>
          <c:tx>
            <c:v>女</c:v>
          </c:tx>
          <c:spPr>
            <a:solidFill>
              <a:srgbClr val="FF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01"/>
              <c:pt idx="0">
                <c:v>　　　 0歳    </c:v>
              </c:pt>
              <c:pt idx="1">
                <c:v>　　　 1    </c:v>
              </c:pt>
              <c:pt idx="2">
                <c:v>　　　 2    </c:v>
              </c:pt>
              <c:pt idx="3">
                <c:v>　　　 3    </c:v>
              </c:pt>
              <c:pt idx="4">
                <c:v>　　　 4    </c:v>
              </c:pt>
              <c:pt idx="5">
                <c:v>　　　 5    </c:v>
              </c:pt>
              <c:pt idx="6">
                <c:v>　　　 6    </c:v>
              </c:pt>
              <c:pt idx="7">
                <c:v>　　　 7    </c:v>
              </c:pt>
              <c:pt idx="8">
                <c:v>　　　 8    </c:v>
              </c:pt>
              <c:pt idx="9">
                <c:v>　　　 9    </c:v>
              </c:pt>
              <c:pt idx="10">
                <c:v>　　　10    </c:v>
              </c:pt>
              <c:pt idx="11">
                <c:v>　　　11    </c:v>
              </c:pt>
              <c:pt idx="12">
                <c:v>　　　12    </c:v>
              </c:pt>
              <c:pt idx="13">
                <c:v>　　　13    </c:v>
              </c:pt>
              <c:pt idx="14">
                <c:v>　　　14    </c:v>
              </c:pt>
              <c:pt idx="15">
                <c:v>　　　15    </c:v>
              </c:pt>
              <c:pt idx="16">
                <c:v>　　　16    </c:v>
              </c:pt>
              <c:pt idx="17">
                <c:v>　　　17    </c:v>
              </c:pt>
              <c:pt idx="18">
                <c:v>　　　18    </c:v>
              </c:pt>
              <c:pt idx="19">
                <c:v>　　　19    </c:v>
              </c:pt>
              <c:pt idx="20">
                <c:v>　　　20    </c:v>
              </c:pt>
              <c:pt idx="21">
                <c:v>　　　21    </c:v>
              </c:pt>
              <c:pt idx="22">
                <c:v>　　　22    </c:v>
              </c:pt>
              <c:pt idx="23">
                <c:v>　　　23    </c:v>
              </c:pt>
              <c:pt idx="24">
                <c:v>　　　24    </c:v>
              </c:pt>
              <c:pt idx="25">
                <c:v>　　　25    </c:v>
              </c:pt>
              <c:pt idx="26">
                <c:v>　　　26    </c:v>
              </c:pt>
              <c:pt idx="27">
                <c:v>　　　27    </c:v>
              </c:pt>
              <c:pt idx="28">
                <c:v>　　　28    </c:v>
              </c:pt>
              <c:pt idx="29">
                <c:v>　　　29    </c:v>
              </c:pt>
              <c:pt idx="30">
                <c:v>　　　30    </c:v>
              </c:pt>
              <c:pt idx="31">
                <c:v>　　　31    </c:v>
              </c:pt>
              <c:pt idx="32">
                <c:v>　　　32    </c:v>
              </c:pt>
              <c:pt idx="33">
                <c:v>　　　33    </c:v>
              </c:pt>
              <c:pt idx="34">
                <c:v>　　　34    </c:v>
              </c:pt>
              <c:pt idx="35">
                <c:v>　　　35    </c:v>
              </c:pt>
              <c:pt idx="36">
                <c:v>　　　36    </c:v>
              </c:pt>
              <c:pt idx="37">
                <c:v>　　　37    </c:v>
              </c:pt>
              <c:pt idx="38">
                <c:v>　　　38    </c:v>
              </c:pt>
              <c:pt idx="39">
                <c:v>　　　39    </c:v>
              </c:pt>
              <c:pt idx="40">
                <c:v>　　　40    </c:v>
              </c:pt>
              <c:pt idx="41">
                <c:v>　　　41    </c:v>
              </c:pt>
              <c:pt idx="42">
                <c:v>　　　42    </c:v>
              </c:pt>
              <c:pt idx="43">
                <c:v>　　　43    </c:v>
              </c:pt>
              <c:pt idx="44">
                <c:v>　　　44    </c:v>
              </c:pt>
              <c:pt idx="45">
                <c:v>　　　45    </c:v>
              </c:pt>
              <c:pt idx="46">
                <c:v>　　　46    </c:v>
              </c:pt>
              <c:pt idx="47">
                <c:v>　　　47    </c:v>
              </c:pt>
              <c:pt idx="48">
                <c:v>　　　48    </c:v>
              </c:pt>
              <c:pt idx="49">
                <c:v>　　　49    </c:v>
              </c:pt>
              <c:pt idx="50">
                <c:v>　　　50    </c:v>
              </c:pt>
              <c:pt idx="51">
                <c:v>　　　51    </c:v>
              </c:pt>
              <c:pt idx="52">
                <c:v>　　　52    </c:v>
              </c:pt>
              <c:pt idx="53">
                <c:v>　　　53    </c:v>
              </c:pt>
              <c:pt idx="54">
                <c:v>　　　54    </c:v>
              </c:pt>
              <c:pt idx="55">
                <c:v>　　　55    </c:v>
              </c:pt>
              <c:pt idx="56">
                <c:v>　　　56    </c:v>
              </c:pt>
              <c:pt idx="57">
                <c:v>　　　57    </c:v>
              </c:pt>
              <c:pt idx="58">
                <c:v>　　　58    </c:v>
              </c:pt>
              <c:pt idx="59">
                <c:v>　　　59    </c:v>
              </c:pt>
              <c:pt idx="60">
                <c:v>　　　60    </c:v>
              </c:pt>
              <c:pt idx="61">
                <c:v>　　　61    </c:v>
              </c:pt>
              <c:pt idx="62">
                <c:v>　　　62    </c:v>
              </c:pt>
              <c:pt idx="63">
                <c:v>　　　63    </c:v>
              </c:pt>
              <c:pt idx="64">
                <c:v>　　　64    </c:v>
              </c:pt>
              <c:pt idx="65">
                <c:v>　　　65    </c:v>
              </c:pt>
              <c:pt idx="66">
                <c:v>　　　66    </c:v>
              </c:pt>
              <c:pt idx="67">
                <c:v>　　　67    </c:v>
              </c:pt>
              <c:pt idx="68">
                <c:v>　　　68    </c:v>
              </c:pt>
              <c:pt idx="69">
                <c:v>　　　69    </c:v>
              </c:pt>
              <c:pt idx="70">
                <c:v>　　　70    </c:v>
              </c:pt>
              <c:pt idx="71">
                <c:v>　　　71    </c:v>
              </c:pt>
              <c:pt idx="72">
                <c:v>　　　72    </c:v>
              </c:pt>
              <c:pt idx="73">
                <c:v>　　　73    </c:v>
              </c:pt>
              <c:pt idx="74">
                <c:v>　　　74    </c:v>
              </c:pt>
              <c:pt idx="75">
                <c:v>　　　75    </c:v>
              </c:pt>
              <c:pt idx="76">
                <c:v>　　　76    </c:v>
              </c:pt>
              <c:pt idx="77">
                <c:v>　　　77    </c:v>
              </c:pt>
              <c:pt idx="78">
                <c:v>　　　78    </c:v>
              </c:pt>
              <c:pt idx="79">
                <c:v>　　　79    </c:v>
              </c:pt>
              <c:pt idx="80">
                <c:v>　　　80    </c:v>
              </c:pt>
              <c:pt idx="81">
                <c:v>　　　81    </c:v>
              </c:pt>
              <c:pt idx="82">
                <c:v>　　　82    </c:v>
              </c:pt>
              <c:pt idx="83">
                <c:v>　　　83    </c:v>
              </c:pt>
              <c:pt idx="84">
                <c:v>　　　84    </c:v>
              </c:pt>
              <c:pt idx="85">
                <c:v>　　　85    </c:v>
              </c:pt>
              <c:pt idx="86">
                <c:v>　　　86    </c:v>
              </c:pt>
              <c:pt idx="87">
                <c:v>　　　87    </c:v>
              </c:pt>
              <c:pt idx="88">
                <c:v>　　　88    </c:v>
              </c:pt>
              <c:pt idx="89">
                <c:v>　　　89    </c:v>
              </c:pt>
              <c:pt idx="90">
                <c:v>　　　90    </c:v>
              </c:pt>
              <c:pt idx="91">
                <c:v>　　　91    </c:v>
              </c:pt>
              <c:pt idx="92">
                <c:v>　　　92    </c:v>
              </c:pt>
              <c:pt idx="93">
                <c:v>　　　93    </c:v>
              </c:pt>
              <c:pt idx="94">
                <c:v>　　　94    </c:v>
              </c:pt>
              <c:pt idx="95">
                <c:v>　　　95    </c:v>
              </c:pt>
              <c:pt idx="96">
                <c:v>　　　96    </c:v>
              </c:pt>
              <c:pt idx="97">
                <c:v>　　　97    </c:v>
              </c:pt>
              <c:pt idx="98">
                <c:v>　　　98    </c:v>
              </c:pt>
              <c:pt idx="99">
                <c:v>　　　99    </c:v>
              </c:pt>
              <c:pt idx="100">
                <c:v>100 歳以上</c:v>
              </c:pt>
            </c:strLit>
          </c:cat>
          <c:val>
            <c:numLit>
              <c:formatCode>General</c:formatCode>
              <c:ptCount val="101"/>
              <c:pt idx="0">
                <c:v>1332</c:v>
              </c:pt>
              <c:pt idx="1">
                <c:v>1382</c:v>
              </c:pt>
              <c:pt idx="2">
                <c:v>1433</c:v>
              </c:pt>
              <c:pt idx="3">
                <c:v>1467</c:v>
              </c:pt>
              <c:pt idx="4">
                <c:v>1340</c:v>
              </c:pt>
              <c:pt idx="5">
                <c:v>1333</c:v>
              </c:pt>
              <c:pt idx="6">
                <c:v>1476</c:v>
              </c:pt>
              <c:pt idx="7">
                <c:v>1543</c:v>
              </c:pt>
              <c:pt idx="8">
                <c:v>1426</c:v>
              </c:pt>
              <c:pt idx="9">
                <c:v>1469</c:v>
              </c:pt>
              <c:pt idx="10">
                <c:v>1552</c:v>
              </c:pt>
              <c:pt idx="11">
                <c:v>1529</c:v>
              </c:pt>
              <c:pt idx="12">
                <c:v>1600</c:v>
              </c:pt>
              <c:pt idx="13">
                <c:v>1578</c:v>
              </c:pt>
              <c:pt idx="14">
                <c:v>1538</c:v>
              </c:pt>
              <c:pt idx="15">
                <c:v>1622</c:v>
              </c:pt>
              <c:pt idx="16">
                <c:v>1565</c:v>
              </c:pt>
              <c:pt idx="17">
                <c:v>1410</c:v>
              </c:pt>
              <c:pt idx="18">
                <c:v>1566</c:v>
              </c:pt>
              <c:pt idx="19">
                <c:v>1712</c:v>
              </c:pt>
              <c:pt idx="20">
                <c:v>1778</c:v>
              </c:pt>
              <c:pt idx="21">
                <c:v>1777</c:v>
              </c:pt>
              <c:pt idx="22">
                <c:v>1769</c:v>
              </c:pt>
              <c:pt idx="23">
                <c:v>1797</c:v>
              </c:pt>
              <c:pt idx="24">
                <c:v>1753</c:v>
              </c:pt>
              <c:pt idx="25">
                <c:v>1825</c:v>
              </c:pt>
              <c:pt idx="26">
                <c:v>1848</c:v>
              </c:pt>
              <c:pt idx="27">
                <c:v>1894</c:v>
              </c:pt>
              <c:pt idx="28">
                <c:v>2010</c:v>
              </c:pt>
              <c:pt idx="29">
                <c:v>2031</c:v>
              </c:pt>
              <c:pt idx="30">
                <c:v>2054</c:v>
              </c:pt>
              <c:pt idx="31">
                <c:v>2096</c:v>
              </c:pt>
              <c:pt idx="32">
                <c:v>2162</c:v>
              </c:pt>
              <c:pt idx="33">
                <c:v>2321</c:v>
              </c:pt>
              <c:pt idx="34">
                <c:v>2515</c:v>
              </c:pt>
              <c:pt idx="35">
                <c:v>2554</c:v>
              </c:pt>
              <c:pt idx="36">
                <c:v>2868</c:v>
              </c:pt>
              <c:pt idx="37">
                <c:v>2834</c:v>
              </c:pt>
              <c:pt idx="38">
                <c:v>2947</c:v>
              </c:pt>
              <c:pt idx="39">
                <c:v>2894</c:v>
              </c:pt>
              <c:pt idx="40">
                <c:v>2672</c:v>
              </c:pt>
              <c:pt idx="41">
                <c:v>2790</c:v>
              </c:pt>
              <c:pt idx="42">
                <c:v>2571</c:v>
              </c:pt>
              <c:pt idx="43">
                <c:v>2532</c:v>
              </c:pt>
              <c:pt idx="44">
                <c:v>1928</c:v>
              </c:pt>
              <c:pt idx="45">
                <c:v>2311</c:v>
              </c:pt>
              <c:pt idx="46">
                <c:v>2088</c:v>
              </c:pt>
              <c:pt idx="47">
                <c:v>1956</c:v>
              </c:pt>
              <c:pt idx="48">
                <c:v>1788</c:v>
              </c:pt>
              <c:pt idx="49">
                <c:v>1786</c:v>
              </c:pt>
              <c:pt idx="50">
                <c:v>1748</c:v>
              </c:pt>
              <c:pt idx="51">
                <c:v>1778</c:v>
              </c:pt>
              <c:pt idx="52">
                <c:v>1758</c:v>
              </c:pt>
              <c:pt idx="53">
                <c:v>1637</c:v>
              </c:pt>
              <c:pt idx="54">
                <c:v>1819</c:v>
              </c:pt>
              <c:pt idx="55">
                <c:v>1982</c:v>
              </c:pt>
              <c:pt idx="56">
                <c:v>1869</c:v>
              </c:pt>
              <c:pt idx="57">
                <c:v>2120</c:v>
              </c:pt>
              <c:pt idx="58">
                <c:v>2289</c:v>
              </c:pt>
              <c:pt idx="59">
                <c:v>2414</c:v>
              </c:pt>
              <c:pt idx="60">
                <c:v>2663</c:v>
              </c:pt>
              <c:pt idx="61">
                <c:v>2887</c:v>
              </c:pt>
              <c:pt idx="62">
                <c:v>2978</c:v>
              </c:pt>
              <c:pt idx="63">
                <c:v>3039</c:v>
              </c:pt>
              <c:pt idx="64">
                <c:v>2001</c:v>
              </c:pt>
              <c:pt idx="65">
                <c:v>2018</c:v>
              </c:pt>
              <c:pt idx="66">
                <c:v>2578</c:v>
              </c:pt>
              <c:pt idx="67">
                <c:v>2598</c:v>
              </c:pt>
              <c:pt idx="68">
                <c:v>2572</c:v>
              </c:pt>
              <c:pt idx="69">
                <c:v>2428</c:v>
              </c:pt>
              <c:pt idx="70">
                <c:v>2229</c:v>
              </c:pt>
              <c:pt idx="71">
                <c:v>1780</c:v>
              </c:pt>
              <c:pt idx="72">
                <c:v>1796</c:v>
              </c:pt>
              <c:pt idx="73">
                <c:v>1689</c:v>
              </c:pt>
              <c:pt idx="74">
                <c:v>1630</c:v>
              </c:pt>
              <c:pt idx="75">
                <c:v>1544</c:v>
              </c:pt>
              <c:pt idx="76">
                <c:v>1201</c:v>
              </c:pt>
              <c:pt idx="77">
                <c:v>1113</c:v>
              </c:pt>
              <c:pt idx="78">
                <c:v>1118</c:v>
              </c:pt>
              <c:pt idx="79">
                <c:v>979</c:v>
              </c:pt>
              <c:pt idx="80">
                <c:v>837</c:v>
              </c:pt>
              <c:pt idx="81">
                <c:v>763</c:v>
              </c:pt>
              <c:pt idx="82">
                <c:v>682</c:v>
              </c:pt>
              <c:pt idx="83">
                <c:v>673</c:v>
              </c:pt>
              <c:pt idx="84">
                <c:v>711</c:v>
              </c:pt>
              <c:pt idx="85">
                <c:v>528</c:v>
              </c:pt>
              <c:pt idx="86">
                <c:v>486</c:v>
              </c:pt>
              <c:pt idx="87">
                <c:v>428</c:v>
              </c:pt>
              <c:pt idx="88">
                <c:v>420</c:v>
              </c:pt>
              <c:pt idx="89">
                <c:v>364</c:v>
              </c:pt>
              <c:pt idx="90">
                <c:v>307</c:v>
              </c:pt>
              <c:pt idx="91">
                <c:v>245</c:v>
              </c:pt>
              <c:pt idx="92">
                <c:v>201</c:v>
              </c:pt>
              <c:pt idx="93">
                <c:v>149</c:v>
              </c:pt>
              <c:pt idx="94">
                <c:v>144</c:v>
              </c:pt>
              <c:pt idx="95">
                <c:v>107</c:v>
              </c:pt>
              <c:pt idx="96">
                <c:v>82</c:v>
              </c:pt>
              <c:pt idx="97">
                <c:v>61</c:v>
              </c:pt>
              <c:pt idx="98">
                <c:v>35</c:v>
              </c:pt>
              <c:pt idx="99">
                <c:v>30</c:v>
              </c:pt>
              <c:pt idx="100">
                <c:v>48</c:v>
              </c:pt>
            </c:numLit>
          </c:val>
        </c:ser>
        <c:ser>
          <c:idx val="1"/>
          <c:order val="1"/>
          <c:tx>
            <c:v>（－）男性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01"/>
              <c:pt idx="0">
                <c:v>　　　 0歳    </c:v>
              </c:pt>
              <c:pt idx="1">
                <c:v>　　　 1    </c:v>
              </c:pt>
              <c:pt idx="2">
                <c:v>　　　 2    </c:v>
              </c:pt>
              <c:pt idx="3">
                <c:v>　　　 3    </c:v>
              </c:pt>
              <c:pt idx="4">
                <c:v>　　　 4    </c:v>
              </c:pt>
              <c:pt idx="5">
                <c:v>　　　 5    </c:v>
              </c:pt>
              <c:pt idx="6">
                <c:v>　　　 6    </c:v>
              </c:pt>
              <c:pt idx="7">
                <c:v>　　　 7    </c:v>
              </c:pt>
              <c:pt idx="8">
                <c:v>　　　 8    </c:v>
              </c:pt>
              <c:pt idx="9">
                <c:v>　　　 9    </c:v>
              </c:pt>
              <c:pt idx="10">
                <c:v>　　　10    </c:v>
              </c:pt>
              <c:pt idx="11">
                <c:v>　　　11    </c:v>
              </c:pt>
              <c:pt idx="12">
                <c:v>　　　12    </c:v>
              </c:pt>
              <c:pt idx="13">
                <c:v>　　　13    </c:v>
              </c:pt>
              <c:pt idx="14">
                <c:v>　　　14    </c:v>
              </c:pt>
              <c:pt idx="15">
                <c:v>　　　15    </c:v>
              </c:pt>
              <c:pt idx="16">
                <c:v>　　　16    </c:v>
              </c:pt>
              <c:pt idx="17">
                <c:v>　　　17    </c:v>
              </c:pt>
              <c:pt idx="18">
                <c:v>　　　18    </c:v>
              </c:pt>
              <c:pt idx="19">
                <c:v>　　　19    </c:v>
              </c:pt>
              <c:pt idx="20">
                <c:v>　　　20    </c:v>
              </c:pt>
              <c:pt idx="21">
                <c:v>　　　21    </c:v>
              </c:pt>
              <c:pt idx="22">
                <c:v>　　　22    </c:v>
              </c:pt>
              <c:pt idx="23">
                <c:v>　　　23    </c:v>
              </c:pt>
              <c:pt idx="24">
                <c:v>　　　24    </c:v>
              </c:pt>
              <c:pt idx="25">
                <c:v>　　　25    </c:v>
              </c:pt>
              <c:pt idx="26">
                <c:v>　　　26    </c:v>
              </c:pt>
              <c:pt idx="27">
                <c:v>　　　27    </c:v>
              </c:pt>
              <c:pt idx="28">
                <c:v>　　　28    </c:v>
              </c:pt>
              <c:pt idx="29">
                <c:v>　　　29    </c:v>
              </c:pt>
              <c:pt idx="30">
                <c:v>　　　30    </c:v>
              </c:pt>
              <c:pt idx="31">
                <c:v>　　　31    </c:v>
              </c:pt>
              <c:pt idx="32">
                <c:v>　　　32    </c:v>
              </c:pt>
              <c:pt idx="33">
                <c:v>　　　33    </c:v>
              </c:pt>
              <c:pt idx="34">
                <c:v>　　　34    </c:v>
              </c:pt>
              <c:pt idx="35">
                <c:v>　　　35    </c:v>
              </c:pt>
              <c:pt idx="36">
                <c:v>　　　36    </c:v>
              </c:pt>
              <c:pt idx="37">
                <c:v>　　　37    </c:v>
              </c:pt>
              <c:pt idx="38">
                <c:v>　　　38    </c:v>
              </c:pt>
              <c:pt idx="39">
                <c:v>　　　39    </c:v>
              </c:pt>
              <c:pt idx="40">
                <c:v>　　　40    </c:v>
              </c:pt>
              <c:pt idx="41">
                <c:v>　　　41    </c:v>
              </c:pt>
              <c:pt idx="42">
                <c:v>　　　42    </c:v>
              </c:pt>
              <c:pt idx="43">
                <c:v>　　　43    </c:v>
              </c:pt>
              <c:pt idx="44">
                <c:v>　　　44    </c:v>
              </c:pt>
              <c:pt idx="45">
                <c:v>　　　45    </c:v>
              </c:pt>
              <c:pt idx="46">
                <c:v>　　　46    </c:v>
              </c:pt>
              <c:pt idx="47">
                <c:v>　　　47    </c:v>
              </c:pt>
              <c:pt idx="48">
                <c:v>　　　48    </c:v>
              </c:pt>
              <c:pt idx="49">
                <c:v>　　　49    </c:v>
              </c:pt>
              <c:pt idx="50">
                <c:v>　　　50    </c:v>
              </c:pt>
              <c:pt idx="51">
                <c:v>　　　51    </c:v>
              </c:pt>
              <c:pt idx="52">
                <c:v>　　　52    </c:v>
              </c:pt>
              <c:pt idx="53">
                <c:v>　　　53    </c:v>
              </c:pt>
              <c:pt idx="54">
                <c:v>　　　54    </c:v>
              </c:pt>
              <c:pt idx="55">
                <c:v>　　　55    </c:v>
              </c:pt>
              <c:pt idx="56">
                <c:v>　　　56    </c:v>
              </c:pt>
              <c:pt idx="57">
                <c:v>　　　57    </c:v>
              </c:pt>
              <c:pt idx="58">
                <c:v>　　　58    </c:v>
              </c:pt>
              <c:pt idx="59">
                <c:v>　　　59    </c:v>
              </c:pt>
              <c:pt idx="60">
                <c:v>　　　60    </c:v>
              </c:pt>
              <c:pt idx="61">
                <c:v>　　　61    </c:v>
              </c:pt>
              <c:pt idx="62">
                <c:v>　　　62    </c:v>
              </c:pt>
              <c:pt idx="63">
                <c:v>　　　63    </c:v>
              </c:pt>
              <c:pt idx="64">
                <c:v>　　　64    </c:v>
              </c:pt>
              <c:pt idx="65">
                <c:v>　　　65    </c:v>
              </c:pt>
              <c:pt idx="66">
                <c:v>　　　66    </c:v>
              </c:pt>
              <c:pt idx="67">
                <c:v>　　　67    </c:v>
              </c:pt>
              <c:pt idx="68">
                <c:v>　　　68    </c:v>
              </c:pt>
              <c:pt idx="69">
                <c:v>　　　69    </c:v>
              </c:pt>
              <c:pt idx="70">
                <c:v>　　　70    </c:v>
              </c:pt>
              <c:pt idx="71">
                <c:v>　　　71    </c:v>
              </c:pt>
              <c:pt idx="72">
                <c:v>　　　72    </c:v>
              </c:pt>
              <c:pt idx="73">
                <c:v>　　　73    </c:v>
              </c:pt>
              <c:pt idx="74">
                <c:v>　　　74    </c:v>
              </c:pt>
              <c:pt idx="75">
                <c:v>　　　75    </c:v>
              </c:pt>
              <c:pt idx="76">
                <c:v>　　　76    </c:v>
              </c:pt>
              <c:pt idx="77">
                <c:v>　　　77    </c:v>
              </c:pt>
              <c:pt idx="78">
                <c:v>　　　78    </c:v>
              </c:pt>
              <c:pt idx="79">
                <c:v>　　　79    </c:v>
              </c:pt>
              <c:pt idx="80">
                <c:v>　　　80    </c:v>
              </c:pt>
              <c:pt idx="81">
                <c:v>　　　81    </c:v>
              </c:pt>
              <c:pt idx="82">
                <c:v>　　　82    </c:v>
              </c:pt>
              <c:pt idx="83">
                <c:v>　　　83    </c:v>
              </c:pt>
              <c:pt idx="84">
                <c:v>　　　84    </c:v>
              </c:pt>
              <c:pt idx="85">
                <c:v>　　　85    </c:v>
              </c:pt>
              <c:pt idx="86">
                <c:v>　　　86    </c:v>
              </c:pt>
              <c:pt idx="87">
                <c:v>　　　87    </c:v>
              </c:pt>
              <c:pt idx="88">
                <c:v>　　　88    </c:v>
              </c:pt>
              <c:pt idx="89">
                <c:v>　　　89    </c:v>
              </c:pt>
              <c:pt idx="90">
                <c:v>　　　90    </c:v>
              </c:pt>
              <c:pt idx="91">
                <c:v>　　　91    </c:v>
              </c:pt>
              <c:pt idx="92">
                <c:v>　　　92    </c:v>
              </c:pt>
              <c:pt idx="93">
                <c:v>　　　93    </c:v>
              </c:pt>
              <c:pt idx="94">
                <c:v>　　　94    </c:v>
              </c:pt>
              <c:pt idx="95">
                <c:v>　　　95    </c:v>
              </c:pt>
              <c:pt idx="96">
                <c:v>　　　96    </c:v>
              </c:pt>
              <c:pt idx="97">
                <c:v>　　　97    </c:v>
              </c:pt>
              <c:pt idx="98">
                <c:v>　　　98    </c:v>
              </c:pt>
              <c:pt idx="99">
                <c:v>　　　99    </c:v>
              </c:pt>
              <c:pt idx="100">
                <c:v>100 歳以上</c:v>
              </c:pt>
            </c:strLit>
          </c:cat>
          <c:val>
            <c:numLit>
              <c:formatCode>General</c:formatCode>
              <c:ptCount val="101"/>
              <c:pt idx="0">
                <c:v>-1464</c:v>
              </c:pt>
              <c:pt idx="1">
                <c:v>-1422</c:v>
              </c:pt>
              <c:pt idx="2">
                <c:v>-1482</c:v>
              </c:pt>
              <c:pt idx="3">
                <c:v>-1411</c:v>
              </c:pt>
              <c:pt idx="4">
                <c:v>-1436</c:v>
              </c:pt>
              <c:pt idx="5">
                <c:v>-1478</c:v>
              </c:pt>
              <c:pt idx="6">
                <c:v>-1488</c:v>
              </c:pt>
              <c:pt idx="7">
                <c:v>-1572</c:v>
              </c:pt>
              <c:pt idx="8">
                <c:v>-1536</c:v>
              </c:pt>
              <c:pt idx="9">
                <c:v>-1622</c:v>
              </c:pt>
              <c:pt idx="10">
                <c:v>-1598</c:v>
              </c:pt>
              <c:pt idx="11">
                <c:v>-1622</c:v>
              </c:pt>
              <c:pt idx="12">
                <c:v>-1651</c:v>
              </c:pt>
              <c:pt idx="13">
                <c:v>-1585</c:v>
              </c:pt>
              <c:pt idx="14">
                <c:v>-1596</c:v>
              </c:pt>
              <c:pt idx="15">
                <c:v>-1620</c:v>
              </c:pt>
              <c:pt idx="16">
                <c:v>-1553</c:v>
              </c:pt>
              <c:pt idx="17">
                <c:v>-1518</c:v>
              </c:pt>
              <c:pt idx="18">
                <c:v>-1519</c:v>
              </c:pt>
              <c:pt idx="19">
                <c:v>-1647</c:v>
              </c:pt>
              <c:pt idx="20">
                <c:v>-1688</c:v>
              </c:pt>
              <c:pt idx="21">
                <c:v>-1752</c:v>
              </c:pt>
              <c:pt idx="22">
                <c:v>-1812</c:v>
              </c:pt>
              <c:pt idx="23">
                <c:v>-1746</c:v>
              </c:pt>
              <c:pt idx="24">
                <c:v>-1825</c:v>
              </c:pt>
              <c:pt idx="25">
                <c:v>-1823</c:v>
              </c:pt>
              <c:pt idx="26">
                <c:v>-1893</c:v>
              </c:pt>
              <c:pt idx="27">
                <c:v>-1998</c:v>
              </c:pt>
              <c:pt idx="28">
                <c:v>-2053</c:v>
              </c:pt>
              <c:pt idx="29">
                <c:v>-1949</c:v>
              </c:pt>
              <c:pt idx="30">
                <c:v>-2132</c:v>
              </c:pt>
              <c:pt idx="31">
                <c:v>-2218</c:v>
              </c:pt>
              <c:pt idx="32">
                <c:v>-2293</c:v>
              </c:pt>
              <c:pt idx="33">
                <c:v>-2346</c:v>
              </c:pt>
              <c:pt idx="34">
                <c:v>-2626</c:v>
              </c:pt>
              <c:pt idx="35">
                <c:v>-2809</c:v>
              </c:pt>
              <c:pt idx="36">
                <c:v>-2968</c:v>
              </c:pt>
              <c:pt idx="37">
                <c:v>-3256</c:v>
              </c:pt>
              <c:pt idx="38">
                <c:v>-3151</c:v>
              </c:pt>
              <c:pt idx="39">
                <c:v>-3144</c:v>
              </c:pt>
              <c:pt idx="40">
                <c:v>-2879</c:v>
              </c:pt>
              <c:pt idx="41">
                <c:v>-2901</c:v>
              </c:pt>
              <c:pt idx="42">
                <c:v>-2797</c:v>
              </c:pt>
              <c:pt idx="43">
                <c:v>-2751</c:v>
              </c:pt>
              <c:pt idx="44">
                <c:v>-2084</c:v>
              </c:pt>
              <c:pt idx="45">
                <c:v>-2543</c:v>
              </c:pt>
              <c:pt idx="46">
                <c:v>-2259</c:v>
              </c:pt>
              <c:pt idx="47">
                <c:v>-2101</c:v>
              </c:pt>
              <c:pt idx="48">
                <c:v>-1976</c:v>
              </c:pt>
              <c:pt idx="49">
                <c:v>-1846</c:v>
              </c:pt>
              <c:pt idx="50">
                <c:v>-1834</c:v>
              </c:pt>
              <c:pt idx="51">
                <c:v>-1864</c:v>
              </c:pt>
              <c:pt idx="52">
                <c:v>-1711</c:v>
              </c:pt>
              <c:pt idx="53">
                <c:v>-1699</c:v>
              </c:pt>
              <c:pt idx="54">
                <c:v>-1793</c:v>
              </c:pt>
              <c:pt idx="55">
                <c:v>-1895</c:v>
              </c:pt>
              <c:pt idx="56">
                <c:v>-1892</c:v>
              </c:pt>
              <c:pt idx="57">
                <c:v>-1922</c:v>
              </c:pt>
              <c:pt idx="58">
                <c:v>-2117</c:v>
              </c:pt>
              <c:pt idx="59">
                <c:v>-2247</c:v>
              </c:pt>
              <c:pt idx="60">
                <c:v>-2455</c:v>
              </c:pt>
              <c:pt idx="61">
                <c:v>-2723</c:v>
              </c:pt>
              <c:pt idx="62">
                <c:v>-2740</c:v>
              </c:pt>
              <c:pt idx="63">
                <c:v>-2804</c:v>
              </c:pt>
              <c:pt idx="64">
                <c:v>-1753</c:v>
              </c:pt>
              <c:pt idx="65">
                <c:v>-1977</c:v>
              </c:pt>
              <c:pt idx="66">
                <c:v>-2352</c:v>
              </c:pt>
              <c:pt idx="67">
                <c:v>-2313</c:v>
              </c:pt>
              <c:pt idx="68">
                <c:v>-2425</c:v>
              </c:pt>
              <c:pt idx="69">
                <c:v>-2265</c:v>
              </c:pt>
              <c:pt idx="70">
                <c:v>-2099</c:v>
              </c:pt>
              <c:pt idx="71">
                <c:v>-1751</c:v>
              </c:pt>
              <c:pt idx="72">
                <c:v>-1898</c:v>
              </c:pt>
              <c:pt idx="73">
                <c:v>-1756</c:v>
              </c:pt>
              <c:pt idx="74">
                <c:v>-1706</c:v>
              </c:pt>
              <c:pt idx="75">
                <c:v>-1474</c:v>
              </c:pt>
              <c:pt idx="76">
                <c:v>-1221</c:v>
              </c:pt>
              <c:pt idx="77">
                <c:v>-1039</c:v>
              </c:pt>
              <c:pt idx="78">
                <c:v>-954</c:v>
              </c:pt>
              <c:pt idx="79">
                <c:v>-833</c:v>
              </c:pt>
              <c:pt idx="80">
                <c:v>-652</c:v>
              </c:pt>
              <c:pt idx="81">
                <c:v>-589</c:v>
              </c:pt>
              <c:pt idx="82">
                <c:v>-509</c:v>
              </c:pt>
              <c:pt idx="83">
                <c:v>-459</c:v>
              </c:pt>
              <c:pt idx="84">
                <c:v>-360</c:v>
              </c:pt>
              <c:pt idx="85">
                <c:v>-308</c:v>
              </c:pt>
              <c:pt idx="86">
                <c:v>-195</c:v>
              </c:pt>
              <c:pt idx="87">
                <c:v>-164</c:v>
              </c:pt>
              <c:pt idx="88">
                <c:v>-160</c:v>
              </c:pt>
              <c:pt idx="89">
                <c:v>-97</c:v>
              </c:pt>
              <c:pt idx="90">
                <c:v>-87</c:v>
              </c:pt>
              <c:pt idx="91">
                <c:v>-59</c:v>
              </c:pt>
              <c:pt idx="92">
                <c:v>-65</c:v>
              </c:pt>
              <c:pt idx="93">
                <c:v>-56</c:v>
              </c:pt>
              <c:pt idx="94">
                <c:v>-33</c:v>
              </c:pt>
              <c:pt idx="95">
                <c:v>-31</c:v>
              </c:pt>
              <c:pt idx="96">
                <c:v>-21</c:v>
              </c:pt>
              <c:pt idx="97">
                <c:v>-9</c:v>
              </c:pt>
              <c:pt idx="98">
                <c:v>-7</c:v>
              </c:pt>
              <c:pt idx="99">
                <c:v>-7</c:v>
              </c:pt>
              <c:pt idx="100">
                <c:v>-9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366528"/>
        <c:axId val="177368064"/>
      </c:barChart>
      <c:catAx>
        <c:axId val="177366528"/>
        <c:scaling>
          <c:orientation val="minMax"/>
        </c:scaling>
        <c:delete val="0"/>
        <c:axPos val="l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736806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77368064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#,###,###,##0;&quot; &quot;###,##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7366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人口の推移</a:t>
            </a:r>
          </a:p>
        </c:rich>
      </c:tx>
      <c:layout>
        <c:manualLayout>
          <c:xMode val="edge"/>
          <c:yMode val="edge"/>
          <c:x val="0.44216694108115573"/>
          <c:y val="2.0134257411371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0966325036604"/>
          <c:y val="0.12751705711046105"/>
          <c:w val="0.79795021961932655"/>
          <c:h val="0.71588523290083395"/>
        </c:manualLayout>
      </c:layout>
      <c:barChart>
        <c:barDir val="col"/>
        <c:grouping val="clustered"/>
        <c:varyColors val="0"/>
        <c:ser>
          <c:idx val="1"/>
          <c:order val="0"/>
          <c:tx>
            <c:v>人口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FFFFFF" mc:Ignorable="a14" a14:legacySpreadsheetColorIndex="9"/>
                </a:gs>
                <a:gs pos="100000">
                  <a:srgbClr xmlns:mc="http://schemas.openxmlformats.org/markup-compatibility/2006" xmlns:a14="http://schemas.microsoft.com/office/drawing/2010/main" val="767676" mc:Ignorable="a14" a14:legacySpreadsheetColorIndex="9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'2-14'!$B$6:$B$24</c:f>
              <c:numCache>
                <c:formatCode>#,##0_ ;[Red]\-#,##0\ </c:formatCode>
                <c:ptCount val="19"/>
                <c:pt idx="0">
                  <c:v>28159</c:v>
                </c:pt>
                <c:pt idx="1">
                  <c:v>29168</c:v>
                </c:pt>
                <c:pt idx="2">
                  <c:v>29698</c:v>
                </c:pt>
                <c:pt idx="3">
                  <c:v>31357</c:v>
                </c:pt>
                <c:pt idx="4">
                  <c:v>32241</c:v>
                </c:pt>
                <c:pt idx="5">
                  <c:v>42496</c:v>
                </c:pt>
                <c:pt idx="6">
                  <c:v>43380</c:v>
                </c:pt>
                <c:pt idx="7">
                  <c:v>46250</c:v>
                </c:pt>
                <c:pt idx="8">
                  <c:v>49585</c:v>
                </c:pt>
                <c:pt idx="9">
                  <c:v>76571</c:v>
                </c:pt>
                <c:pt idx="10">
                  <c:v>139368</c:v>
                </c:pt>
                <c:pt idx="11">
                  <c:v>195917</c:v>
                </c:pt>
                <c:pt idx="12">
                  <c:v>223241</c:v>
                </c:pt>
                <c:pt idx="13">
                  <c:v>253479</c:v>
                </c:pt>
                <c:pt idx="14">
                  <c:v>285259</c:v>
                </c:pt>
                <c:pt idx="15">
                  <c:v>298253</c:v>
                </c:pt>
                <c:pt idx="16">
                  <c:v>308307</c:v>
                </c:pt>
                <c:pt idx="17">
                  <c:v>315792</c:v>
                </c:pt>
                <c:pt idx="18">
                  <c:v>326313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7821184"/>
        <c:axId val="177823104"/>
      </c:barChart>
      <c:lineChart>
        <c:grouping val="standard"/>
        <c:varyColors val="0"/>
        <c:ser>
          <c:idx val="0"/>
          <c:order val="1"/>
          <c:tx>
            <c:v>増減率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'2-14'!$A$6:$A$24</c:f>
              <c:strCache>
                <c:ptCount val="19"/>
                <c:pt idx="0">
                  <c:v>　　大正 9年</c:v>
                </c:pt>
                <c:pt idx="1">
                  <c:v>14年</c:v>
                </c:pt>
                <c:pt idx="2">
                  <c:v>　　昭和 5年</c:v>
                </c:pt>
                <c:pt idx="3">
                  <c:v>10年</c:v>
                </c:pt>
                <c:pt idx="4">
                  <c:v>15年</c:v>
                </c:pt>
                <c:pt idx="5">
                  <c:v>22年</c:v>
                </c:pt>
                <c:pt idx="6">
                  <c:v>25年</c:v>
                </c:pt>
                <c:pt idx="7">
                  <c:v>30年</c:v>
                </c:pt>
                <c:pt idx="8">
                  <c:v>35年</c:v>
                </c:pt>
                <c:pt idx="9">
                  <c:v>40年</c:v>
                </c:pt>
                <c:pt idx="10">
                  <c:v>45年</c:v>
                </c:pt>
                <c:pt idx="11">
                  <c:v>50年</c:v>
                </c:pt>
                <c:pt idx="12">
                  <c:v>55年</c:v>
                </c:pt>
                <c:pt idx="13">
                  <c:v>60年</c:v>
                </c:pt>
                <c:pt idx="14">
                  <c:v>　　平成 2年</c:v>
                </c:pt>
                <c:pt idx="15">
                  <c:v>7年</c:v>
                </c:pt>
                <c:pt idx="16">
                  <c:v>12年</c:v>
                </c:pt>
                <c:pt idx="17">
                  <c:v>17年</c:v>
                </c:pt>
                <c:pt idx="18">
                  <c:v>22年</c:v>
                </c:pt>
              </c:strCache>
            </c:strRef>
          </c:cat>
          <c:val>
            <c:numRef>
              <c:f>'2-14'!$F$6:$F$24</c:f>
              <c:numCache>
                <c:formatCode>#,##0.0_ ;[Red]\-#,##0.0\ </c:formatCode>
                <c:ptCount val="19"/>
                <c:pt idx="1">
                  <c:v>3.5832238360737243</c:v>
                </c:pt>
                <c:pt idx="2">
                  <c:v>1.8170597915523863</c:v>
                </c:pt>
                <c:pt idx="3">
                  <c:v>5.5862347632837226</c:v>
                </c:pt>
                <c:pt idx="4">
                  <c:v>2.8191472398507509</c:v>
                </c:pt>
                <c:pt idx="5">
                  <c:v>31.807326075493936</c:v>
                </c:pt>
                <c:pt idx="6">
                  <c:v>2.0801957831325302</c:v>
                </c:pt>
                <c:pt idx="7">
                  <c:v>6.6159520516366994</c:v>
                </c:pt>
                <c:pt idx="8">
                  <c:v>7.2108108108108109</c:v>
                </c:pt>
                <c:pt idx="9">
                  <c:v>54.42371684985379</c:v>
                </c:pt>
                <c:pt idx="10">
                  <c:v>82.011466482088522</c:v>
                </c:pt>
                <c:pt idx="11">
                  <c:v>40.575311405774642</c:v>
                </c:pt>
                <c:pt idx="12">
                  <c:v>13.94672233649964</c:v>
                </c:pt>
                <c:pt idx="13">
                  <c:v>13.545002934048853</c:v>
                </c:pt>
                <c:pt idx="14">
                  <c:v>12.537527763641171</c:v>
                </c:pt>
                <c:pt idx="15">
                  <c:v>4.5551586453012876</c:v>
                </c:pt>
                <c:pt idx="16">
                  <c:v>3.3709635779019824</c:v>
                </c:pt>
                <c:pt idx="17">
                  <c:v>2.4277749126682169</c:v>
                </c:pt>
                <c:pt idx="18">
                  <c:v>3.3316233469999998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824896"/>
        <c:axId val="177826432"/>
      </c:lineChart>
      <c:catAx>
        <c:axId val="177821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7782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823104"/>
        <c:scaling>
          <c:orientation val="minMax"/>
        </c:scaling>
        <c:delete val="0"/>
        <c:axPos val="l"/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77821184"/>
        <c:crosses val="autoZero"/>
        <c:crossBetween val="between"/>
      </c:valAx>
      <c:catAx>
        <c:axId val="177824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7826432"/>
        <c:crosses val="autoZero"/>
        <c:auto val="0"/>
        <c:lblAlgn val="ctr"/>
        <c:lblOffset val="100"/>
        <c:noMultiLvlLbl val="0"/>
      </c:catAx>
      <c:valAx>
        <c:axId val="177826432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GPｺﾞｼｯｸM"/>
                <a:ea typeface="HGPｺﾞｼｯｸM"/>
                <a:cs typeface="HGPｺﾞｼｯｸM"/>
              </a:defRPr>
            </a:pPr>
            <a:endParaRPr lang="ja-JP"/>
          </a:p>
        </c:txPr>
        <c:crossAx val="177824896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469980548306285"/>
          <c:y val="0.19015711745709207"/>
          <c:w val="0.2381753489917601"/>
          <c:h val="4.250565453511859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7</xdr:col>
      <xdr:colOff>786847</xdr:colOff>
      <xdr:row>117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48868</xdr:colOff>
      <xdr:row>75</xdr:row>
      <xdr:rowOff>7447</xdr:rowOff>
    </xdr:from>
    <xdr:to>
      <xdr:col>1</xdr:col>
      <xdr:colOff>448918</xdr:colOff>
      <xdr:row>77</xdr:row>
      <xdr:rowOff>165645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48868" y="13037647"/>
          <a:ext cx="1209675" cy="501098"/>
        </a:xfrm>
        <a:prstGeom prst="callout2">
          <a:avLst>
            <a:gd name="adj1" fmla="val 77007"/>
            <a:gd name="adj2" fmla="val 93314"/>
            <a:gd name="adj3" fmla="val 185026"/>
            <a:gd name="adj4" fmla="val 112897"/>
            <a:gd name="adj5" fmla="val 185097"/>
            <a:gd name="adj6" fmla="val 1435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７１歳－日中戦争の動員による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～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14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年の出生減</a:t>
          </a:r>
        </a:p>
      </xdr:txBody>
    </xdr:sp>
    <xdr:clientData/>
  </xdr:twoCellAnchor>
  <xdr:twoCellAnchor>
    <xdr:from>
      <xdr:col>6</xdr:col>
      <xdr:colOff>381000</xdr:colOff>
      <xdr:row>79</xdr:row>
      <xdr:rowOff>19050</xdr:rowOff>
    </xdr:from>
    <xdr:to>
      <xdr:col>7</xdr:col>
      <xdr:colOff>742950</xdr:colOff>
      <xdr:row>81</xdr:row>
      <xdr:rowOff>47625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238750" y="13735050"/>
          <a:ext cx="1171575" cy="371475"/>
        </a:xfrm>
        <a:prstGeom prst="callout2">
          <a:avLst>
            <a:gd name="adj1" fmla="val 87975"/>
            <a:gd name="adj2" fmla="val 45718"/>
            <a:gd name="adj3" fmla="val 204586"/>
            <a:gd name="adj4" fmla="val 18107"/>
            <a:gd name="adj5" fmla="val 208302"/>
            <a:gd name="adj6" fmla="val -2698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６４歳、６５歳－終戦前後における出生減</a:t>
          </a:r>
        </a:p>
      </xdr:txBody>
    </xdr:sp>
    <xdr:clientData/>
  </xdr:twoCellAnchor>
  <xdr:twoCellAnchor>
    <xdr:from>
      <xdr:col>0</xdr:col>
      <xdr:colOff>57150</xdr:colOff>
      <xdr:row>87</xdr:row>
      <xdr:rowOff>104775</xdr:rowOff>
    </xdr:from>
    <xdr:to>
      <xdr:col>1</xdr:col>
      <xdr:colOff>95250</xdr:colOff>
      <xdr:row>91</xdr:row>
      <xdr:rowOff>28575</xdr:rowOff>
    </xdr:to>
    <xdr:sp macro="" textlink="">
      <xdr:nvSpPr>
        <xdr:cNvPr id="5" name="AutoShape 5"/>
        <xdr:cNvSpPr>
          <a:spLocks/>
        </xdr:cNvSpPr>
      </xdr:nvSpPr>
      <xdr:spPr bwMode="auto">
        <a:xfrm>
          <a:off x="57150" y="15192375"/>
          <a:ext cx="847725" cy="609600"/>
        </a:xfrm>
        <a:prstGeom prst="callout2">
          <a:avLst>
            <a:gd name="adj1" fmla="val -14672"/>
            <a:gd name="adj2" fmla="val 30044"/>
            <a:gd name="adj3" fmla="val -93550"/>
            <a:gd name="adj4" fmla="val 61666"/>
            <a:gd name="adj5" fmla="val -93393"/>
            <a:gd name="adj6" fmla="val 13947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６１～６３歳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Ｓ２２～２４年の第１次ベビーブーム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609600</xdr:colOff>
      <xdr:row>101</xdr:row>
      <xdr:rowOff>95250</xdr:rowOff>
    </xdr:from>
    <xdr:to>
      <xdr:col>7</xdr:col>
      <xdr:colOff>762000</xdr:colOff>
      <xdr:row>104</xdr:row>
      <xdr:rowOff>107674</xdr:rowOff>
    </xdr:to>
    <xdr:sp macro="" textlink="">
      <xdr:nvSpPr>
        <xdr:cNvPr id="6" name="AutoShape 8"/>
        <xdr:cNvSpPr>
          <a:spLocks/>
        </xdr:cNvSpPr>
      </xdr:nvSpPr>
      <xdr:spPr bwMode="auto">
        <a:xfrm>
          <a:off x="5467350" y="17583150"/>
          <a:ext cx="962025" cy="526774"/>
        </a:xfrm>
        <a:prstGeom prst="callout2">
          <a:avLst>
            <a:gd name="adj1" fmla="val -10127"/>
            <a:gd name="adj2" fmla="val 20430"/>
            <a:gd name="adj3" fmla="val -64390"/>
            <a:gd name="adj4" fmla="val 20239"/>
            <a:gd name="adj5" fmla="val -165085"/>
            <a:gd name="adj6" fmla="val -738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３６～３９歳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Ｓ４６～４９年の第２次ベビーブーム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0.18101</cdr:x>
      <cdr:y>0.153</cdr:y>
    </cdr:from>
    <cdr:to>
      <cdr:x>0.23964</cdr:x>
      <cdr:y>0.17676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5583" y="1461972"/>
          <a:ext cx="379715" cy="22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cdr:txBody>
    </cdr:sp>
  </cdr:relSizeAnchor>
  <cdr:relSizeAnchor xmlns:cdr="http://schemas.openxmlformats.org/drawingml/2006/chartDrawing">
    <cdr:from>
      <cdr:x>0.75445</cdr:x>
      <cdr:y>0.153</cdr:y>
    </cdr:from>
    <cdr:to>
      <cdr:x>0.81382</cdr:x>
      <cdr:y>0.17676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9762" y="1461972"/>
          <a:ext cx="384500" cy="226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</a:t>
          </a:r>
        </a:p>
      </cdr:txBody>
    </cdr:sp>
  </cdr:relSizeAnchor>
  <cdr:relSizeAnchor xmlns:cdr="http://schemas.openxmlformats.org/drawingml/2006/chartDrawing">
    <cdr:from>
      <cdr:x>0.02322</cdr:x>
      <cdr:y>0.66707</cdr:y>
    </cdr:from>
    <cdr:to>
      <cdr:x>0.15459</cdr:x>
      <cdr:y>0.73119</cdr:y>
    </cdr:to>
    <cdr:sp macro="" textlink="">
      <cdr:nvSpPr>
        <cdr:cNvPr id="4" name="AutoShape 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150190" y="6444974"/>
          <a:ext cx="849796" cy="619539"/>
        </a:xfrm>
        <a:prstGeom xmlns:a="http://schemas.openxmlformats.org/drawingml/2006/main" prst="callout2">
          <a:avLst>
            <a:gd name="adj1" fmla="val -14672"/>
            <a:gd name="adj2" fmla="val 30044"/>
            <a:gd name="adj3" fmla="val -153710"/>
            <a:gd name="adj4" fmla="val 64590"/>
            <a:gd name="adj5" fmla="val -153553"/>
            <a:gd name="adj6" fmla="val 137525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ja-JP" altLang="ja-JP" sz="900" b="0" i="0" baseline="0">
              <a:effectLst/>
              <a:latin typeface="ＭＳ Ｐ明朝" pitchFamily="18" charset="-128"/>
              <a:ea typeface="ＭＳ Ｐ明朝" pitchFamily="18" charset="-128"/>
              <a:cs typeface="+mn-cs"/>
            </a:rPr>
            <a:t>４４歳－Ｓ４１年生まれ（ひのえうま）</a:t>
          </a:r>
          <a:endParaRPr lang="ja-JP" altLang="ja-JP" sz="900">
            <a:effectLst/>
            <a:latin typeface="ＭＳ Ｐ明朝" pitchFamily="18" charset="-128"/>
            <a:ea typeface="ＭＳ Ｐ明朝" pitchFamily="18" charset="-128"/>
          </a:endParaRPr>
        </a:p>
        <a:p xmlns:a="http://schemas.openxmlformats.org/drawingml/2006/main"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104775</xdr:rowOff>
    </xdr:from>
    <xdr:to>
      <xdr:col>8</xdr:col>
      <xdr:colOff>142875</xdr:colOff>
      <xdr:row>47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447675</xdr:colOff>
      <xdr:row>28</xdr:row>
      <xdr:rowOff>152400</xdr:rowOff>
    </xdr:from>
    <xdr:to>
      <xdr:col>0</xdr:col>
      <xdr:colOff>781050</xdr:colOff>
      <xdr:row>29</xdr:row>
      <xdr:rowOff>142875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47675" y="625792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7</xdr:col>
      <xdr:colOff>152400</xdr:colOff>
      <xdr:row>28</xdr:row>
      <xdr:rowOff>161925</xdr:rowOff>
    </xdr:from>
    <xdr:to>
      <xdr:col>7</xdr:col>
      <xdr:colOff>485775</xdr:colOff>
      <xdr:row>29</xdr:row>
      <xdr:rowOff>152400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5981700" y="6267450"/>
          <a:ext cx="3333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(%)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25_02_kokus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2-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2-23"/>
      <sheetName val="2-24"/>
    </sheetNames>
    <sheetDataSet>
      <sheetData sheetId="0" refreshError="1"/>
      <sheetData sheetId="1" refreshError="1"/>
      <sheetData sheetId="2">
        <row r="6">
          <cell r="A6" t="str">
            <v>　　大正 9年</v>
          </cell>
          <cell r="B6">
            <v>28159</v>
          </cell>
        </row>
        <row r="7">
          <cell r="A7" t="str">
            <v>14年</v>
          </cell>
          <cell r="B7">
            <v>29168</v>
          </cell>
          <cell r="F7">
            <v>3.5832238360737243</v>
          </cell>
        </row>
        <row r="8">
          <cell r="A8" t="str">
            <v>　　昭和 5年</v>
          </cell>
          <cell r="B8">
            <v>29698</v>
          </cell>
          <cell r="F8">
            <v>1.8170597915523863</v>
          </cell>
        </row>
        <row r="9">
          <cell r="A9" t="str">
            <v>10年</v>
          </cell>
          <cell r="B9">
            <v>31357</v>
          </cell>
          <cell r="F9">
            <v>5.5862347632837226</v>
          </cell>
        </row>
        <row r="10">
          <cell r="A10" t="str">
            <v>15年</v>
          </cell>
          <cell r="B10">
            <v>32241</v>
          </cell>
          <cell r="F10">
            <v>2.8191472398507509</v>
          </cell>
        </row>
        <row r="11">
          <cell r="A11" t="str">
            <v>22年</v>
          </cell>
          <cell r="B11">
            <v>42496</v>
          </cell>
          <cell r="F11">
            <v>31.807326075493936</v>
          </cell>
        </row>
        <row r="12">
          <cell r="A12" t="str">
            <v>25年</v>
          </cell>
          <cell r="B12">
            <v>43380</v>
          </cell>
          <cell r="F12">
            <v>2.0801957831325302</v>
          </cell>
        </row>
        <row r="13">
          <cell r="A13" t="str">
            <v>30年</v>
          </cell>
          <cell r="B13">
            <v>46250</v>
          </cell>
          <cell r="F13">
            <v>6.6159520516366994</v>
          </cell>
        </row>
        <row r="14">
          <cell r="A14" t="str">
            <v>35年</v>
          </cell>
          <cell r="B14">
            <v>49585</v>
          </cell>
          <cell r="F14">
            <v>7.2108108108108109</v>
          </cell>
        </row>
        <row r="15">
          <cell r="A15" t="str">
            <v>40年</v>
          </cell>
          <cell r="B15">
            <v>76571</v>
          </cell>
          <cell r="F15">
            <v>54.42371684985379</v>
          </cell>
        </row>
        <row r="16">
          <cell r="A16" t="str">
            <v>45年</v>
          </cell>
          <cell r="B16">
            <v>139368</v>
          </cell>
          <cell r="F16">
            <v>82.011466482088522</v>
          </cell>
        </row>
        <row r="17">
          <cell r="A17" t="str">
            <v>50年</v>
          </cell>
          <cell r="B17">
            <v>195917</v>
          </cell>
          <cell r="F17">
            <v>40.575311405774642</v>
          </cell>
        </row>
        <row r="18">
          <cell r="A18" t="str">
            <v>55年</v>
          </cell>
          <cell r="B18">
            <v>223241</v>
          </cell>
          <cell r="F18">
            <v>13.94672233649964</v>
          </cell>
        </row>
        <row r="19">
          <cell r="A19" t="str">
            <v>60年</v>
          </cell>
          <cell r="B19">
            <v>253479</v>
          </cell>
          <cell r="F19">
            <v>13.545002934048853</v>
          </cell>
        </row>
        <row r="20">
          <cell r="A20" t="str">
            <v>　　平成 2年</v>
          </cell>
          <cell r="B20">
            <v>285259</v>
          </cell>
          <cell r="F20">
            <v>12.537527763641171</v>
          </cell>
        </row>
        <row r="21">
          <cell r="A21" t="str">
            <v>7年</v>
          </cell>
          <cell r="B21">
            <v>298253</v>
          </cell>
          <cell r="F21">
            <v>4.5551586453012876</v>
          </cell>
        </row>
        <row r="22">
          <cell r="A22" t="str">
            <v>12年</v>
          </cell>
          <cell r="B22">
            <v>308307</v>
          </cell>
          <cell r="F22">
            <v>3.3709635779019824</v>
          </cell>
        </row>
        <row r="23">
          <cell r="A23" t="str">
            <v>17年</v>
          </cell>
          <cell r="B23">
            <v>315792</v>
          </cell>
          <cell r="F23">
            <v>2.4277749126682169</v>
          </cell>
        </row>
        <row r="24">
          <cell r="A24" t="str">
            <v>22年</v>
          </cell>
          <cell r="B24">
            <v>326313</v>
          </cell>
          <cell r="F24">
            <v>3.3316233469999998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abSelected="1" zoomScale="110" workbookViewId="0"/>
  </sheetViews>
  <sheetFormatPr defaultRowHeight="13.5"/>
  <cols>
    <col min="1" max="16384" width="9" style="1"/>
  </cols>
  <sheetData>
    <row r="1" spans="1:1">
      <c r="A1" s="1" t="s">
        <v>0</v>
      </c>
    </row>
    <row r="2" spans="1:1">
      <c r="A2" s="2" t="s">
        <v>10</v>
      </c>
    </row>
    <row r="3" spans="1:1">
      <c r="A3" s="2" t="s">
        <v>11</v>
      </c>
    </row>
    <row r="4" spans="1:1">
      <c r="A4" s="2" t="s">
        <v>12</v>
      </c>
    </row>
    <row r="5" spans="1:1">
      <c r="A5" s="2" t="s">
        <v>13</v>
      </c>
    </row>
    <row r="6" spans="1:1">
      <c r="A6" s="2" t="s">
        <v>14</v>
      </c>
    </row>
    <row r="7" spans="1:1">
      <c r="A7" s="2" t="s">
        <v>15</v>
      </c>
    </row>
    <row r="8" spans="1:1">
      <c r="A8" s="2" t="s">
        <v>16</v>
      </c>
    </row>
    <row r="9" spans="1:1">
      <c r="A9" s="2" t="s">
        <v>17</v>
      </c>
    </row>
    <row r="10" spans="1:1">
      <c r="A10" s="2" t="s">
        <v>18</v>
      </c>
    </row>
    <row r="11" spans="1:1">
      <c r="A11" s="2" t="s">
        <v>19</v>
      </c>
    </row>
    <row r="12" spans="1:1">
      <c r="A12" s="2" t="s">
        <v>20</v>
      </c>
    </row>
    <row r="13" spans="1:1">
      <c r="A13" s="2" t="s">
        <v>21</v>
      </c>
    </row>
    <row r="14" spans="1:1">
      <c r="A14" s="355" t="s">
        <v>469</v>
      </c>
    </row>
    <row r="15" spans="1:1">
      <c r="A15" s="355" t="s">
        <v>470</v>
      </c>
    </row>
    <row r="16" spans="1:1">
      <c r="A16" s="355" t="s">
        <v>471</v>
      </c>
    </row>
    <row r="17" spans="1:1">
      <c r="A17" s="355" t="s">
        <v>472</v>
      </c>
    </row>
    <row r="18" spans="1:1">
      <c r="A18" s="355" t="s">
        <v>473</v>
      </c>
    </row>
    <row r="19" spans="1:1">
      <c r="A19" s="355" t="s">
        <v>474</v>
      </c>
    </row>
    <row r="20" spans="1:1">
      <c r="A20" s="355" t="s">
        <v>475</v>
      </c>
    </row>
    <row r="21" spans="1:1">
      <c r="A21" s="355" t="s">
        <v>476</v>
      </c>
    </row>
    <row r="22" spans="1:1">
      <c r="A22" s="355" t="s">
        <v>477</v>
      </c>
    </row>
    <row r="23" spans="1:1">
      <c r="A23" s="355" t="s">
        <v>478</v>
      </c>
    </row>
    <row r="24" spans="1:1">
      <c r="A24" s="355" t="s">
        <v>479</v>
      </c>
    </row>
    <row r="25" spans="1:1">
      <c r="A25" s="355" t="s">
        <v>480</v>
      </c>
    </row>
    <row r="26" spans="1:1">
      <c r="A26" s="356"/>
    </row>
  </sheetData>
  <phoneticPr fontId="1"/>
  <hyperlinks>
    <hyperlink ref="A2" location="'2-1'!R1C1" display="2-1.人口の推移"/>
    <hyperlink ref="A3" location="'2-2'!R1C1" display="2-2.地区別人口・世帯数"/>
    <hyperlink ref="A4" location="'2-3'!R1C1" display="2-3.地区別人口の推移"/>
    <hyperlink ref="A5" location="'2-4'!R1C1" display="2-4.年齢５歳階級別男女別人口"/>
    <hyperlink ref="A6" location="'2-5'!R1C1" display="2-5.年齢各歳別男女別人口"/>
    <hyperlink ref="A7" location="'2-6'!R1C1" display="2-6.町(丁)字別人口・世帯数"/>
    <hyperlink ref="A8" location="'2-7'!R1C1" display="2-7.自然増・社会増の推移"/>
    <hyperlink ref="A9" location="'2-8'!R1C1" display="2-8.都道府県別転入者数"/>
    <hyperlink ref="A10" location="'2-9'!R1C1" display="2-9.市民の平均年齢"/>
    <hyperlink ref="A11" location="'2-10'!R1C1" display="2-10.年齢３区分人口"/>
    <hyperlink ref="A12" location="'2-11'!R1C1" display="2-11.婚姻と離婚"/>
    <hyperlink ref="A13" location="'2-12'!R1C1" display="2-12.国籍別外国人登録人口"/>
    <hyperlink ref="A15" location="'2-14'!A1" display="2-14.国勢調査人口の推移"/>
    <hyperlink ref="A16" location="'2-15'!A1" display="2-15.人口集中地区（DID)の人口・面積"/>
    <hyperlink ref="A17" location="'2-16'!A1" display="2-16.常住人口と昼間人口の推移"/>
    <hyperlink ref="A18" location="'2-17'!A1" display="2-17.流出人口"/>
    <hyperlink ref="A19" location="'2-18'!A1" display="2-18.流入人口"/>
    <hyperlink ref="A20" location="'2-19'!A1" display="2-19.世帯数と世帯人員数"/>
    <hyperlink ref="A21" location="'2-20'!A1" display="2-20.労働力状態別、年齢5歳階級別、男女別15歳以上人口"/>
    <hyperlink ref="A22" location="'2-21'!A1" display="2-21.年齢（5歳階級）、男女別高齢単身者数"/>
    <hyperlink ref="A23" location="'2-22'!A1" display="2-22.夫の年齢（5歳階級）、妻の年齢（5歳階級）別高齢夫婦世帯数"/>
    <hyperlink ref="A24" location="'2-23'!A1" display="2-23.住宅の建て方別世帯数、世帯人員及び1世帯当り室数等"/>
    <hyperlink ref="A25" location="'2-24'!A1" display="2-24.産業別就業者数"/>
    <hyperlink ref="A14" location="'2-13'!A1" display="2-13.年齢各歳別男女人口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zoomScale="110" zoomScaleNormal="110" zoomScaleSheetLayoutView="100" workbookViewId="0"/>
  </sheetViews>
  <sheetFormatPr defaultRowHeight="12"/>
  <cols>
    <col min="1" max="1" width="20.75" style="244" customWidth="1"/>
    <col min="2" max="2" width="21.875" style="244" customWidth="1"/>
    <col min="3" max="4" width="21.625" style="244" customWidth="1"/>
    <col min="5" max="16384" width="9" style="244"/>
  </cols>
  <sheetData>
    <row r="1" spans="1:4" ht="13.5">
      <c r="A1" s="3" t="s">
        <v>1</v>
      </c>
    </row>
    <row r="3" spans="1:4" ht="15" customHeight="1">
      <c r="A3" s="269" t="s">
        <v>417</v>
      </c>
      <c r="D3" s="270" t="s">
        <v>418</v>
      </c>
    </row>
    <row r="4" spans="1:4" ht="25.5" customHeight="1">
      <c r="A4" s="271" t="s">
        <v>419</v>
      </c>
      <c r="B4" s="272" t="s">
        <v>420</v>
      </c>
      <c r="C4" s="273" t="s">
        <v>6</v>
      </c>
      <c r="D4" s="274" t="s">
        <v>7</v>
      </c>
    </row>
    <row r="5" spans="1:4" ht="14.1" customHeight="1">
      <c r="A5" s="275" t="s">
        <v>421</v>
      </c>
      <c r="B5" s="276">
        <v>27.58</v>
      </c>
      <c r="C5" s="277">
        <v>26.99</v>
      </c>
      <c r="D5" s="278">
        <v>28.16</v>
      </c>
    </row>
    <row r="6" spans="1:4" s="275" customFormat="1" ht="14.1" customHeight="1">
      <c r="A6" s="279">
        <v>40</v>
      </c>
      <c r="B6" s="280">
        <v>27.4</v>
      </c>
      <c r="C6" s="279">
        <v>26.86</v>
      </c>
      <c r="D6" s="281">
        <v>27.93</v>
      </c>
    </row>
    <row r="7" spans="1:4" s="275" customFormat="1" ht="14.1" customHeight="1">
      <c r="A7" s="279">
        <v>45</v>
      </c>
      <c r="B7" s="280">
        <v>26.97</v>
      </c>
      <c r="C7" s="279">
        <v>26.62</v>
      </c>
      <c r="D7" s="281">
        <v>27.33</v>
      </c>
    </row>
    <row r="8" spans="1:4" s="275" customFormat="1" ht="14.1" customHeight="1">
      <c r="A8" s="279">
        <v>50</v>
      </c>
      <c r="B8" s="280">
        <v>27.35</v>
      </c>
      <c r="C8" s="279">
        <v>27.03</v>
      </c>
      <c r="D8" s="281">
        <v>27.67</v>
      </c>
    </row>
    <row r="9" spans="1:4" s="275" customFormat="1" ht="14.1" customHeight="1">
      <c r="A9" s="279">
        <v>55</v>
      </c>
      <c r="B9" s="280">
        <v>29.29</v>
      </c>
      <c r="C9" s="279">
        <v>28.88</v>
      </c>
      <c r="D9" s="281">
        <v>29.71</v>
      </c>
    </row>
    <row r="10" spans="1:4" s="275" customFormat="1" ht="14.1" customHeight="1">
      <c r="A10" s="279">
        <v>60</v>
      </c>
      <c r="B10" s="280">
        <v>31.6</v>
      </c>
      <c r="C10" s="279">
        <v>31.19</v>
      </c>
      <c r="D10" s="281">
        <v>32.020000000000003</v>
      </c>
    </row>
    <row r="11" spans="1:4" s="275" customFormat="1" ht="14.1" customHeight="1">
      <c r="A11" s="275" t="s">
        <v>422</v>
      </c>
      <c r="B11" s="280">
        <v>33.869999999999997</v>
      </c>
      <c r="C11" s="282">
        <v>33.4</v>
      </c>
      <c r="D11" s="281">
        <v>34.35</v>
      </c>
    </row>
    <row r="12" spans="1:4" s="275" customFormat="1" ht="14.1" customHeight="1">
      <c r="A12" s="279">
        <v>7</v>
      </c>
      <c r="B12" s="280">
        <v>36.24</v>
      </c>
      <c r="C12" s="279">
        <v>35.68</v>
      </c>
      <c r="D12" s="281">
        <v>36.81</v>
      </c>
    </row>
    <row r="13" spans="1:4" s="275" customFormat="1" ht="14.1" customHeight="1">
      <c r="A13" s="277">
        <v>12</v>
      </c>
      <c r="B13" s="280">
        <v>38.47</v>
      </c>
      <c r="C13" s="277">
        <v>37.840000000000003</v>
      </c>
      <c r="D13" s="278">
        <v>39.11</v>
      </c>
    </row>
    <row r="14" spans="1:4" s="279" customFormat="1" ht="14.1" customHeight="1">
      <c r="A14" s="277">
        <v>13</v>
      </c>
      <c r="B14" s="280">
        <v>38.880000000000003</v>
      </c>
      <c r="C14" s="277">
        <v>38.25</v>
      </c>
      <c r="D14" s="278">
        <v>39.520000000000003</v>
      </c>
    </row>
    <row r="15" spans="1:4" s="279" customFormat="1" ht="14.1" customHeight="1">
      <c r="A15" s="277">
        <v>14</v>
      </c>
      <c r="B15" s="280">
        <v>39.31</v>
      </c>
      <c r="C15" s="277">
        <v>38.659999999999997</v>
      </c>
      <c r="D15" s="278">
        <v>39.96</v>
      </c>
    </row>
    <row r="16" spans="1:4" s="279" customFormat="1" ht="14.1" customHeight="1">
      <c r="A16" s="283" t="s">
        <v>423</v>
      </c>
      <c r="B16" s="280">
        <v>39.71</v>
      </c>
      <c r="C16" s="277">
        <v>39.049999999999997</v>
      </c>
      <c r="D16" s="278">
        <v>40.369999999999997</v>
      </c>
    </row>
    <row r="17" spans="1:4" s="279" customFormat="1" ht="14.1" customHeight="1">
      <c r="A17" s="283" t="s">
        <v>53</v>
      </c>
      <c r="B17" s="280">
        <v>40.11</v>
      </c>
      <c r="C17" s="277">
        <v>39.44</v>
      </c>
      <c r="D17" s="278">
        <v>40.799999999999997</v>
      </c>
    </row>
    <row r="18" spans="1:4" s="279" customFormat="1" ht="14.1" customHeight="1">
      <c r="A18" s="283" t="s">
        <v>54</v>
      </c>
      <c r="B18" s="280">
        <v>40.520000000000003</v>
      </c>
      <c r="C18" s="277">
        <v>39.83</v>
      </c>
      <c r="D18" s="278">
        <v>41.22</v>
      </c>
    </row>
    <row r="19" spans="1:4" s="279" customFormat="1" ht="14.1" customHeight="1">
      <c r="A19" s="283" t="s">
        <v>55</v>
      </c>
      <c r="B19" s="280">
        <v>41</v>
      </c>
      <c r="C19" s="277">
        <v>40.28</v>
      </c>
      <c r="D19" s="278">
        <v>41.72</v>
      </c>
    </row>
    <row r="20" spans="1:4" s="279" customFormat="1" ht="14.1" customHeight="1">
      <c r="A20" s="284" t="s">
        <v>56</v>
      </c>
      <c r="B20" s="278">
        <v>41.41</v>
      </c>
      <c r="C20" s="277">
        <v>40.69</v>
      </c>
      <c r="D20" s="278">
        <v>42.13</v>
      </c>
    </row>
    <row r="21" spans="1:4" s="279" customFormat="1" ht="14.1" customHeight="1">
      <c r="A21" s="285" t="s">
        <v>57</v>
      </c>
      <c r="B21" s="286">
        <v>41.79</v>
      </c>
      <c r="C21" s="85">
        <v>41.02</v>
      </c>
      <c r="D21" s="286">
        <v>42.56</v>
      </c>
    </row>
    <row r="22" spans="1:4" s="279" customFormat="1" ht="14.1" customHeight="1">
      <c r="A22" s="285" t="s">
        <v>360</v>
      </c>
      <c r="B22" s="286">
        <v>42.16</v>
      </c>
      <c r="C22" s="85">
        <v>41.38</v>
      </c>
      <c r="D22" s="286">
        <v>42.95</v>
      </c>
    </row>
    <row r="23" spans="1:4" s="279" customFormat="1" ht="14.1" customHeight="1">
      <c r="A23" s="285" t="s">
        <v>424</v>
      </c>
      <c r="B23" s="286">
        <v>42.48</v>
      </c>
      <c r="C23" s="85">
        <v>41.69</v>
      </c>
      <c r="D23" s="286">
        <v>43.28</v>
      </c>
    </row>
    <row r="24" spans="1:4" s="279" customFormat="1" ht="14.1" customHeight="1">
      <c r="A24" s="285" t="s">
        <v>425</v>
      </c>
      <c r="B24" s="286">
        <v>42.8</v>
      </c>
      <c r="C24" s="85">
        <v>41.98</v>
      </c>
      <c r="D24" s="286">
        <v>43.62</v>
      </c>
    </row>
    <row r="25" spans="1:4" s="279" customFormat="1" ht="14.1" customHeight="1">
      <c r="A25" s="285">
        <v>24</v>
      </c>
      <c r="B25" s="286">
        <v>43.15</v>
      </c>
      <c r="C25" s="85">
        <v>42.32</v>
      </c>
      <c r="D25" s="286">
        <v>43.99</v>
      </c>
    </row>
    <row r="26" spans="1:4" s="279" customFormat="1" ht="14.1" customHeight="1">
      <c r="A26" s="285">
        <v>25</v>
      </c>
      <c r="B26" s="286">
        <v>43.49</v>
      </c>
      <c r="C26" s="85">
        <v>42.64</v>
      </c>
      <c r="D26" s="286">
        <v>44.34</v>
      </c>
    </row>
    <row r="27" spans="1:4" s="279" customFormat="1" ht="14.1" customHeight="1">
      <c r="A27" s="287">
        <v>26</v>
      </c>
      <c r="B27" s="286">
        <v>43.83</v>
      </c>
      <c r="C27" s="85">
        <v>42.96</v>
      </c>
      <c r="D27" s="286">
        <v>44.69</v>
      </c>
    </row>
    <row r="28" spans="1:4" s="275" customFormat="1" ht="14.1" customHeight="1">
      <c r="A28" s="288" t="s">
        <v>426</v>
      </c>
      <c r="B28" s="288"/>
      <c r="C28" s="288"/>
      <c r="D28" s="288"/>
    </row>
    <row r="29" spans="1:4" s="275" customFormat="1" ht="14.1" customHeight="1">
      <c r="A29" s="289"/>
      <c r="D29" s="290"/>
    </row>
    <row r="30" spans="1:4" ht="15" customHeight="1"/>
    <row r="31" spans="1:4" ht="15" customHeight="1">
      <c r="B31" s="291"/>
      <c r="C31" s="291"/>
      <c r="D31" s="291"/>
    </row>
    <row r="32" spans="1: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1">
    <mergeCell ref="A28:D28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110" zoomScaleNormal="110" zoomScaleSheetLayoutView="100" workbookViewId="0"/>
  </sheetViews>
  <sheetFormatPr defaultRowHeight="14.25" customHeight="1"/>
  <cols>
    <col min="1" max="1" width="13.125" style="293" customWidth="1"/>
    <col min="2" max="2" width="11.25" style="293" customWidth="1"/>
    <col min="3" max="8" width="10.5" style="293" customWidth="1"/>
    <col min="9" max="10" width="2.625" style="293" customWidth="1"/>
    <col min="11" max="16384" width="9" style="293"/>
  </cols>
  <sheetData>
    <row r="1" spans="1:12" ht="14.25" customHeight="1">
      <c r="A1" s="292" t="s">
        <v>1</v>
      </c>
    </row>
    <row r="3" spans="1:12" ht="14.25" customHeight="1">
      <c r="A3" s="294" t="s">
        <v>427</v>
      </c>
      <c r="B3" s="295"/>
      <c r="C3" s="295"/>
      <c r="D3" s="295"/>
      <c r="E3" s="295"/>
      <c r="F3" s="295"/>
      <c r="G3" s="295"/>
      <c r="H3" s="296" t="s">
        <v>428</v>
      </c>
      <c r="I3" s="297"/>
      <c r="J3" s="297"/>
      <c r="K3" s="297"/>
      <c r="L3" s="297"/>
    </row>
    <row r="4" spans="1:12" ht="14.25" customHeight="1">
      <c r="A4" s="298" t="s">
        <v>429</v>
      </c>
      <c r="B4" s="299" t="s">
        <v>2</v>
      </c>
      <c r="C4" s="300" t="s">
        <v>430</v>
      </c>
      <c r="D4" s="301"/>
      <c r="E4" s="300" t="s">
        <v>431</v>
      </c>
      <c r="F4" s="301"/>
      <c r="G4" s="300" t="s">
        <v>432</v>
      </c>
      <c r="H4" s="301"/>
      <c r="I4" s="302"/>
      <c r="J4" s="297"/>
      <c r="K4" s="297"/>
      <c r="L4" s="297"/>
    </row>
    <row r="5" spans="1:12" ht="14.25" customHeight="1">
      <c r="A5" s="303" t="s">
        <v>433</v>
      </c>
      <c r="B5" s="304"/>
      <c r="C5" s="305" t="s">
        <v>3</v>
      </c>
      <c r="D5" s="306" t="s">
        <v>434</v>
      </c>
      <c r="E5" s="305" t="s">
        <v>3</v>
      </c>
      <c r="F5" s="306" t="s">
        <v>434</v>
      </c>
      <c r="G5" s="305" t="s">
        <v>3</v>
      </c>
      <c r="H5" s="306" t="s">
        <v>434</v>
      </c>
      <c r="I5" s="302"/>
      <c r="J5" s="297"/>
      <c r="K5" s="297"/>
      <c r="L5" s="297"/>
    </row>
    <row r="6" spans="1:12" ht="14.25" customHeight="1">
      <c r="A6" s="307" t="s">
        <v>435</v>
      </c>
      <c r="B6" s="308">
        <v>49585</v>
      </c>
      <c r="C6" s="309">
        <v>16817</v>
      </c>
      <c r="D6" s="310">
        <f t="shared" ref="D6:D23" si="0">C6/B6*100</f>
        <v>33.915498638701216</v>
      </c>
      <c r="E6" s="311">
        <f t="shared" ref="E6:E20" si="1">B6-C6-G6</f>
        <v>30201</v>
      </c>
      <c r="F6" s="312">
        <f t="shared" ref="F6:F23" si="2">E6/B6*100</f>
        <v>60.9075325199153</v>
      </c>
      <c r="G6" s="313">
        <v>2567</v>
      </c>
      <c r="H6" s="314">
        <f t="shared" ref="H6:H23" si="3">G6/B6*100</f>
        <v>5.1769688413834825</v>
      </c>
      <c r="I6" s="302"/>
      <c r="J6" s="297"/>
      <c r="K6" s="297"/>
      <c r="L6" s="297"/>
    </row>
    <row r="7" spans="1:12" ht="14.25" customHeight="1">
      <c r="A7" s="315">
        <v>40</v>
      </c>
      <c r="B7" s="316">
        <v>76571</v>
      </c>
      <c r="C7" s="309">
        <v>21738</v>
      </c>
      <c r="D7" s="312">
        <f t="shared" si="0"/>
        <v>28.389338000026122</v>
      </c>
      <c r="E7" s="309">
        <f t="shared" si="1"/>
        <v>51641</v>
      </c>
      <c r="F7" s="312">
        <f t="shared" si="2"/>
        <v>67.441981951391512</v>
      </c>
      <c r="G7" s="313">
        <v>3192</v>
      </c>
      <c r="H7" s="317">
        <f t="shared" si="3"/>
        <v>4.1686800485823614</v>
      </c>
      <c r="I7" s="297"/>
      <c r="J7" s="297"/>
      <c r="K7" s="297"/>
      <c r="L7" s="297"/>
    </row>
    <row r="8" spans="1:12" ht="14.25" customHeight="1">
      <c r="A8" s="315">
        <v>45</v>
      </c>
      <c r="B8" s="316">
        <v>139368</v>
      </c>
      <c r="C8" s="309">
        <v>40389</v>
      </c>
      <c r="D8" s="312">
        <f t="shared" si="0"/>
        <v>28.980110211813333</v>
      </c>
      <c r="E8" s="309">
        <f t="shared" si="1"/>
        <v>94049</v>
      </c>
      <c r="F8" s="312">
        <f t="shared" si="2"/>
        <v>67.482492394236843</v>
      </c>
      <c r="G8" s="313">
        <v>4930</v>
      </c>
      <c r="H8" s="317">
        <f t="shared" si="3"/>
        <v>3.5373973939498309</v>
      </c>
      <c r="I8" s="297"/>
      <c r="J8" s="297"/>
      <c r="K8" s="297"/>
      <c r="L8" s="297"/>
    </row>
    <row r="9" spans="1:12" ht="14.25" customHeight="1">
      <c r="A9" s="315">
        <v>50</v>
      </c>
      <c r="B9" s="316">
        <v>195917</v>
      </c>
      <c r="C9" s="309">
        <v>60982</v>
      </c>
      <c r="D9" s="312">
        <f t="shared" si="0"/>
        <v>31.126446403323854</v>
      </c>
      <c r="E9" s="309">
        <f t="shared" si="1"/>
        <v>127635</v>
      </c>
      <c r="F9" s="312">
        <f t="shared" si="2"/>
        <v>65.147485925162187</v>
      </c>
      <c r="G9" s="313">
        <v>7300</v>
      </c>
      <c r="H9" s="317">
        <f t="shared" si="3"/>
        <v>3.7260676715139573</v>
      </c>
      <c r="I9" s="297"/>
      <c r="J9" s="297"/>
      <c r="K9" s="297"/>
      <c r="L9" s="297"/>
    </row>
    <row r="10" spans="1:12" ht="14.25" customHeight="1">
      <c r="A10" s="315">
        <v>55</v>
      </c>
      <c r="B10" s="316">
        <v>223241</v>
      </c>
      <c r="C10" s="309">
        <v>64984</v>
      </c>
      <c r="D10" s="312">
        <f t="shared" si="0"/>
        <v>29.109348193208234</v>
      </c>
      <c r="E10" s="309">
        <f t="shared" si="1"/>
        <v>148024</v>
      </c>
      <c r="F10" s="312">
        <f t="shared" si="2"/>
        <v>66.306816400213222</v>
      </c>
      <c r="G10" s="313">
        <v>10233</v>
      </c>
      <c r="H10" s="317">
        <f t="shared" si="3"/>
        <v>4.5838354065785412</v>
      </c>
      <c r="I10" s="297"/>
      <c r="J10" s="297"/>
      <c r="K10" s="297"/>
      <c r="L10" s="297"/>
    </row>
    <row r="11" spans="1:12" ht="14.25" customHeight="1">
      <c r="A11" s="315">
        <v>60</v>
      </c>
      <c r="B11" s="316">
        <v>253479</v>
      </c>
      <c r="C11" s="309">
        <v>62394</v>
      </c>
      <c r="D11" s="312">
        <f t="shared" si="0"/>
        <v>24.615056868616335</v>
      </c>
      <c r="E11" s="309">
        <f t="shared" si="1"/>
        <v>177551</v>
      </c>
      <c r="F11" s="312">
        <f t="shared" si="2"/>
        <v>70.045644806867642</v>
      </c>
      <c r="G11" s="313">
        <v>13534</v>
      </c>
      <c r="H11" s="317">
        <f t="shared" si="3"/>
        <v>5.3392983245160348</v>
      </c>
      <c r="I11" s="297"/>
      <c r="J11" s="297"/>
      <c r="K11" s="297"/>
      <c r="L11" s="297"/>
    </row>
    <row r="12" spans="1:12" ht="14.25" customHeight="1">
      <c r="A12" s="307" t="s">
        <v>436</v>
      </c>
      <c r="B12" s="316">
        <v>285259</v>
      </c>
      <c r="C12" s="309">
        <v>53529</v>
      </c>
      <c r="D12" s="312">
        <f t="shared" si="0"/>
        <v>18.765052110538143</v>
      </c>
      <c r="E12" s="309">
        <f t="shared" si="1"/>
        <v>213974</v>
      </c>
      <c r="F12" s="312">
        <f t="shared" si="2"/>
        <v>75.010429118800815</v>
      </c>
      <c r="G12" s="313">
        <v>17756</v>
      </c>
      <c r="H12" s="317">
        <f t="shared" si="3"/>
        <v>6.2245187706610485</v>
      </c>
      <c r="I12" s="297"/>
      <c r="J12" s="297"/>
      <c r="K12" s="297"/>
      <c r="L12" s="297"/>
    </row>
    <row r="13" spans="1:12" ht="14.25" customHeight="1">
      <c r="A13" s="315">
        <v>7</v>
      </c>
      <c r="B13" s="316">
        <v>298253</v>
      </c>
      <c r="C13" s="309">
        <v>47639</v>
      </c>
      <c r="D13" s="312">
        <f t="shared" si="0"/>
        <v>15.972680911843302</v>
      </c>
      <c r="E13" s="309">
        <f t="shared" si="1"/>
        <v>227033</v>
      </c>
      <c r="F13" s="312">
        <f t="shared" si="2"/>
        <v>76.120944298967657</v>
      </c>
      <c r="G13" s="313">
        <v>23581</v>
      </c>
      <c r="H13" s="317">
        <f t="shared" si="3"/>
        <v>7.9063747891890443</v>
      </c>
      <c r="I13" s="297"/>
      <c r="J13" s="297"/>
      <c r="K13" s="297"/>
      <c r="L13" s="297"/>
    </row>
    <row r="14" spans="1:12" ht="14.25" customHeight="1">
      <c r="A14" s="318">
        <v>12</v>
      </c>
      <c r="B14" s="316">
        <v>308307</v>
      </c>
      <c r="C14" s="309">
        <v>45756</v>
      </c>
      <c r="D14" s="312">
        <f t="shared" si="0"/>
        <v>14.841051289785831</v>
      </c>
      <c r="E14" s="309">
        <f t="shared" si="1"/>
        <v>229198</v>
      </c>
      <c r="F14" s="312">
        <f t="shared" si="2"/>
        <v>74.340835595688716</v>
      </c>
      <c r="G14" s="319">
        <v>33353</v>
      </c>
      <c r="H14" s="317">
        <f t="shared" si="3"/>
        <v>10.818113114525458</v>
      </c>
      <c r="I14" s="297"/>
      <c r="J14" s="297"/>
      <c r="K14" s="297"/>
      <c r="L14" s="297"/>
    </row>
    <row r="15" spans="1:12" ht="14.25" customHeight="1">
      <c r="A15" s="318">
        <v>13</v>
      </c>
      <c r="B15" s="316">
        <v>310048</v>
      </c>
      <c r="C15" s="309">
        <v>46243</v>
      </c>
      <c r="D15" s="312">
        <f t="shared" si="0"/>
        <v>14.914787387759315</v>
      </c>
      <c r="E15" s="309">
        <f t="shared" si="1"/>
        <v>230195</v>
      </c>
      <c r="F15" s="312">
        <f t="shared" si="2"/>
        <v>74.244955619774998</v>
      </c>
      <c r="G15" s="319">
        <v>33610</v>
      </c>
      <c r="H15" s="317">
        <f t="shared" si="3"/>
        <v>10.840256992465683</v>
      </c>
      <c r="I15" s="297"/>
      <c r="J15" s="297"/>
      <c r="K15" s="297"/>
      <c r="L15" s="297"/>
    </row>
    <row r="16" spans="1:12" ht="14.25" customHeight="1">
      <c r="A16" s="320">
        <v>14</v>
      </c>
      <c r="B16" s="316">
        <v>311888</v>
      </c>
      <c r="C16" s="309">
        <v>46202</v>
      </c>
      <c r="D16" s="312">
        <f t="shared" si="0"/>
        <v>14.813651054224595</v>
      </c>
      <c r="E16" s="309">
        <f t="shared" si="1"/>
        <v>229435</v>
      </c>
      <c r="F16" s="312">
        <f t="shared" si="2"/>
        <v>73.563266300723342</v>
      </c>
      <c r="G16" s="319">
        <v>36251</v>
      </c>
      <c r="H16" s="317">
        <f t="shared" si="3"/>
        <v>11.623082645052071</v>
      </c>
      <c r="I16" s="297"/>
      <c r="J16" s="297"/>
      <c r="K16" s="297"/>
      <c r="L16" s="297"/>
    </row>
    <row r="17" spans="1:12" ht="14.25" customHeight="1">
      <c r="A17" s="321" t="s">
        <v>437</v>
      </c>
      <c r="B17" s="316">
        <v>314439</v>
      </c>
      <c r="C17" s="309">
        <v>46349</v>
      </c>
      <c r="D17" s="312">
        <f t="shared" si="0"/>
        <v>14.740219883665832</v>
      </c>
      <c r="E17" s="309">
        <f t="shared" si="1"/>
        <v>228839</v>
      </c>
      <c r="F17" s="312">
        <f t="shared" si="2"/>
        <v>72.776913805221369</v>
      </c>
      <c r="G17" s="319">
        <v>39251</v>
      </c>
      <c r="H17" s="317">
        <f t="shared" si="3"/>
        <v>12.482866311112808</v>
      </c>
      <c r="I17" s="297"/>
      <c r="J17" s="297"/>
      <c r="K17" s="297"/>
      <c r="L17" s="297"/>
    </row>
    <row r="18" spans="1:12" ht="14.25" customHeight="1">
      <c r="A18" s="321" t="s">
        <v>53</v>
      </c>
      <c r="B18" s="316">
        <v>316200</v>
      </c>
      <c r="C18" s="309">
        <v>46302</v>
      </c>
      <c r="D18" s="312">
        <f t="shared" si="0"/>
        <v>14.643263757115749</v>
      </c>
      <c r="E18" s="309">
        <f t="shared" si="1"/>
        <v>228023</v>
      </c>
      <c r="F18" s="312">
        <f t="shared" si="2"/>
        <v>72.113535736875406</v>
      </c>
      <c r="G18" s="319">
        <v>41875</v>
      </c>
      <c r="H18" s="317">
        <f t="shared" si="3"/>
        <v>13.243200506008856</v>
      </c>
      <c r="I18" s="297"/>
      <c r="J18" s="297"/>
      <c r="K18" s="297"/>
      <c r="L18" s="297"/>
    </row>
    <row r="19" spans="1:12" ht="14.25" customHeight="1">
      <c r="A19" s="321" t="s">
        <v>54</v>
      </c>
      <c r="B19" s="316">
        <v>317731</v>
      </c>
      <c r="C19" s="309">
        <v>46295</v>
      </c>
      <c r="D19" s="312">
        <f t="shared" si="0"/>
        <v>14.570501461928487</v>
      </c>
      <c r="E19" s="309">
        <f t="shared" si="1"/>
        <v>226828</v>
      </c>
      <c r="F19" s="312">
        <f t="shared" si="2"/>
        <v>71.389949359678468</v>
      </c>
      <c r="G19" s="319">
        <v>44608</v>
      </c>
      <c r="H19" s="317">
        <f t="shared" si="3"/>
        <v>14.039549178393044</v>
      </c>
      <c r="I19" s="297"/>
      <c r="J19" s="297"/>
      <c r="K19" s="297"/>
      <c r="L19" s="297"/>
    </row>
    <row r="20" spans="1:12" ht="14.25" customHeight="1">
      <c r="A20" s="321" t="s">
        <v>55</v>
      </c>
      <c r="B20" s="316">
        <v>317358</v>
      </c>
      <c r="C20" s="309">
        <v>45845</v>
      </c>
      <c r="D20" s="312">
        <f t="shared" si="0"/>
        <v>14.445830891296266</v>
      </c>
      <c r="E20" s="309">
        <f t="shared" si="1"/>
        <v>223686</v>
      </c>
      <c r="F20" s="312">
        <f t="shared" si="2"/>
        <v>70.483806930973856</v>
      </c>
      <c r="G20" s="319">
        <v>47827</v>
      </c>
      <c r="H20" s="317">
        <f t="shared" si="3"/>
        <v>15.070362177729882</v>
      </c>
      <c r="I20" s="297"/>
      <c r="J20" s="297"/>
      <c r="K20" s="297"/>
      <c r="L20" s="297"/>
    </row>
    <row r="21" spans="1:12" ht="14.25" customHeight="1">
      <c r="A21" s="321">
        <v>19</v>
      </c>
      <c r="B21" s="316">
        <f>C21+E21+G21</f>
        <v>318929</v>
      </c>
      <c r="C21" s="309">
        <v>45735</v>
      </c>
      <c r="D21" s="312">
        <f t="shared" si="0"/>
        <v>14.340182297627372</v>
      </c>
      <c r="E21" s="309">
        <v>221715</v>
      </c>
      <c r="F21" s="312">
        <f t="shared" si="2"/>
        <v>69.518607589777034</v>
      </c>
      <c r="G21" s="319">
        <v>51479</v>
      </c>
      <c r="H21" s="317">
        <f t="shared" si="3"/>
        <v>16.141210112595594</v>
      </c>
      <c r="I21" s="297"/>
      <c r="J21" s="297"/>
      <c r="K21" s="297"/>
      <c r="L21" s="297"/>
    </row>
    <row r="22" spans="1:12" ht="14.25" customHeight="1">
      <c r="A22" s="321">
        <v>20</v>
      </c>
      <c r="B22" s="316">
        <f>C22+E22+G22</f>
        <v>320332</v>
      </c>
      <c r="C22" s="309">
        <v>45777</v>
      </c>
      <c r="D22" s="312">
        <f t="shared" si="0"/>
        <v>14.290486120649826</v>
      </c>
      <c r="E22" s="309">
        <v>219682</v>
      </c>
      <c r="F22" s="312">
        <f t="shared" si="2"/>
        <v>68.579473795936721</v>
      </c>
      <c r="G22" s="319">
        <v>54873</v>
      </c>
      <c r="H22" s="317">
        <f t="shared" si="3"/>
        <v>17.130040083413459</v>
      </c>
      <c r="I22" s="297"/>
      <c r="J22" s="297"/>
      <c r="K22" s="297"/>
      <c r="L22" s="297"/>
    </row>
    <row r="23" spans="1:12" ht="14.25" customHeight="1">
      <c r="A23" s="321">
        <v>21</v>
      </c>
      <c r="B23" s="322">
        <f>C23+E23+G23</f>
        <v>322720</v>
      </c>
      <c r="C23" s="309">
        <v>45886</v>
      </c>
      <c r="D23" s="312">
        <f t="shared" si="0"/>
        <v>14.21851760039663</v>
      </c>
      <c r="E23" s="309">
        <v>218218</v>
      </c>
      <c r="F23" s="312">
        <f t="shared" si="2"/>
        <v>67.618368864650463</v>
      </c>
      <c r="G23" s="319">
        <v>58616</v>
      </c>
      <c r="H23" s="317">
        <f t="shared" si="3"/>
        <v>18.163113534952902</v>
      </c>
      <c r="I23" s="297"/>
      <c r="J23" s="297"/>
      <c r="K23" s="297"/>
      <c r="L23" s="297"/>
    </row>
    <row r="24" spans="1:12" ht="14.25" customHeight="1">
      <c r="A24" s="321">
        <v>22</v>
      </c>
      <c r="B24" s="322">
        <v>325862</v>
      </c>
      <c r="C24" s="309">
        <v>45927</v>
      </c>
      <c r="D24" s="312">
        <v>14.094002982857774</v>
      </c>
      <c r="E24" s="309">
        <v>218032</v>
      </c>
      <c r="F24" s="312">
        <v>66.909305165990503</v>
      </c>
      <c r="G24" s="319">
        <v>61903</v>
      </c>
      <c r="H24" s="317">
        <v>18.996691851151716</v>
      </c>
      <c r="I24" s="297"/>
      <c r="J24" s="297"/>
      <c r="K24" s="297"/>
      <c r="L24" s="297"/>
    </row>
    <row r="25" spans="1:12" ht="14.25" customHeight="1">
      <c r="A25" s="321">
        <v>23</v>
      </c>
      <c r="B25" s="322">
        <v>328182</v>
      </c>
      <c r="C25" s="309">
        <v>45905</v>
      </c>
      <c r="D25" s="312">
        <v>13.99</v>
      </c>
      <c r="E25" s="309">
        <v>218470</v>
      </c>
      <c r="F25" s="312">
        <v>66.569999999999993</v>
      </c>
      <c r="G25" s="319">
        <v>63807</v>
      </c>
      <c r="H25" s="317">
        <v>19.440000000000001</v>
      </c>
      <c r="I25" s="297"/>
      <c r="J25" s="297"/>
      <c r="K25" s="297"/>
      <c r="L25" s="297"/>
    </row>
    <row r="26" spans="1:12" ht="14.25" customHeight="1">
      <c r="A26" s="321">
        <v>24</v>
      </c>
      <c r="B26" s="322">
        <v>329229</v>
      </c>
      <c r="C26" s="309">
        <v>45569</v>
      </c>
      <c r="D26" s="312">
        <v>13.84</v>
      </c>
      <c r="E26" s="309">
        <v>217481</v>
      </c>
      <c r="F26" s="312">
        <v>66.06</v>
      </c>
      <c r="G26" s="319">
        <v>66179</v>
      </c>
      <c r="H26" s="317">
        <v>20.100000000000001</v>
      </c>
      <c r="I26" s="297"/>
      <c r="J26" s="297"/>
      <c r="K26" s="297"/>
      <c r="L26" s="297"/>
    </row>
    <row r="27" spans="1:12" ht="14.25" customHeight="1">
      <c r="A27" s="321">
        <v>25</v>
      </c>
      <c r="B27" s="322">
        <v>330194</v>
      </c>
      <c r="C27" s="309">
        <v>45468</v>
      </c>
      <c r="D27" s="312">
        <v>13.77</v>
      </c>
      <c r="E27" s="309">
        <v>214570</v>
      </c>
      <c r="F27" s="312">
        <v>64.98</v>
      </c>
      <c r="G27" s="319">
        <v>70156</v>
      </c>
      <c r="H27" s="317">
        <v>21.25</v>
      </c>
      <c r="I27" s="297"/>
      <c r="J27" s="297"/>
      <c r="K27" s="297"/>
      <c r="L27" s="297"/>
    </row>
    <row r="28" spans="1:12" ht="14.25" customHeight="1">
      <c r="A28" s="323">
        <v>26</v>
      </c>
      <c r="B28" s="324">
        <v>331565</v>
      </c>
      <c r="C28" s="325">
        <v>45123</v>
      </c>
      <c r="D28" s="326">
        <v>13.61</v>
      </c>
      <c r="E28" s="325">
        <v>212776</v>
      </c>
      <c r="F28" s="326">
        <v>64.17</v>
      </c>
      <c r="G28" s="327">
        <v>73666</v>
      </c>
      <c r="H28" s="328">
        <v>22.22</v>
      </c>
      <c r="I28" s="297"/>
      <c r="J28" s="297"/>
      <c r="K28" s="297"/>
      <c r="L28" s="297"/>
    </row>
    <row r="29" spans="1:12" ht="12.75" customHeight="1">
      <c r="A29" s="329" t="s">
        <v>438</v>
      </c>
      <c r="B29" s="329"/>
      <c r="C29" s="329"/>
      <c r="D29" s="329"/>
      <c r="E29" s="329"/>
      <c r="F29" s="329"/>
      <c r="G29" s="297"/>
      <c r="H29" s="330" t="s">
        <v>104</v>
      </c>
      <c r="I29" s="297"/>
      <c r="J29" s="297"/>
      <c r="K29" s="297"/>
      <c r="L29" s="297"/>
    </row>
    <row r="30" spans="1:12" ht="12.75" customHeight="1">
      <c r="A30" s="331"/>
      <c r="B30" s="331"/>
      <c r="C30" s="331"/>
      <c r="D30" s="331"/>
      <c r="E30" s="331"/>
      <c r="F30" s="331"/>
      <c r="G30" s="297"/>
      <c r="I30" s="297"/>
      <c r="J30" s="297"/>
      <c r="K30" s="297"/>
      <c r="L30" s="297"/>
    </row>
    <row r="31" spans="1:12" ht="14.25" customHeight="1">
      <c r="A31" s="332"/>
      <c r="B31" s="332"/>
      <c r="C31" s="332"/>
      <c r="D31" s="332"/>
      <c r="E31" s="332"/>
      <c r="F31" s="332"/>
      <c r="G31" s="332"/>
      <c r="H31" s="332"/>
      <c r="I31" s="297"/>
      <c r="J31" s="297"/>
      <c r="K31" s="297"/>
      <c r="L31" s="297"/>
    </row>
    <row r="32" spans="1:12" ht="14.25" customHeight="1">
      <c r="A32" s="29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</row>
    <row r="33" spans="1:12" ht="14.25" customHeight="1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</row>
  </sheetData>
  <mergeCells count="5">
    <mergeCell ref="B4:B5"/>
    <mergeCell ref="C4:D4"/>
    <mergeCell ref="E4:F4"/>
    <mergeCell ref="G4:H4"/>
    <mergeCell ref="A30:F30"/>
  </mergeCells>
  <phoneticPr fontId="1"/>
  <hyperlinks>
    <hyperlink ref="A1" location="目次!A1" display="目次へもどる"/>
  </hyperlinks>
  <pageMargins left="0.75" right="0.68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0" zoomScaleNormal="110" workbookViewId="0"/>
  </sheetViews>
  <sheetFormatPr defaultRowHeight="13.5"/>
  <cols>
    <col min="1" max="1" width="12.375" style="333" customWidth="1"/>
    <col min="2" max="8" width="10.625" style="333" customWidth="1"/>
    <col min="9" max="16384" width="9" style="333"/>
  </cols>
  <sheetData>
    <row r="1" spans="1:8">
      <c r="A1" s="3" t="s">
        <v>1</v>
      </c>
    </row>
    <row r="3" spans="1:8" ht="15" customHeight="1">
      <c r="A3" s="155" t="s">
        <v>439</v>
      </c>
      <c r="B3" s="334"/>
      <c r="C3" s="334"/>
      <c r="D3" s="334"/>
      <c r="E3" s="334"/>
      <c r="F3" s="334"/>
      <c r="G3" s="334"/>
      <c r="H3" s="334"/>
    </row>
    <row r="4" spans="1:8" ht="15" customHeight="1">
      <c r="A4" s="155"/>
      <c r="B4" s="334"/>
      <c r="C4" s="334"/>
      <c r="D4" s="334"/>
      <c r="E4" s="334"/>
      <c r="F4" s="335"/>
      <c r="G4" s="334"/>
      <c r="H4" s="335" t="s">
        <v>440</v>
      </c>
    </row>
    <row r="5" spans="1:8" s="339" customFormat="1" ht="15" customHeight="1">
      <c r="A5" s="336" t="s">
        <v>441</v>
      </c>
      <c r="B5" s="337" t="s">
        <v>442</v>
      </c>
      <c r="C5" s="337" t="s">
        <v>443</v>
      </c>
      <c r="D5" s="337" t="s">
        <v>88</v>
      </c>
      <c r="E5" s="337" t="s">
        <v>89</v>
      </c>
      <c r="F5" s="337" t="s">
        <v>90</v>
      </c>
      <c r="G5" s="337" t="s">
        <v>91</v>
      </c>
      <c r="H5" s="338" t="s">
        <v>92</v>
      </c>
    </row>
    <row r="6" spans="1:8" s="341" customFormat="1" ht="15" customHeight="1">
      <c r="A6" s="340" t="s">
        <v>444</v>
      </c>
      <c r="B6" s="116">
        <v>1876</v>
      </c>
      <c r="C6" s="116">
        <v>1788</v>
      </c>
      <c r="D6" s="116">
        <v>1793</v>
      </c>
      <c r="E6" s="116">
        <v>1794</v>
      </c>
      <c r="F6" s="116">
        <v>1654</v>
      </c>
      <c r="G6" s="116">
        <v>1682</v>
      </c>
      <c r="H6" s="116">
        <v>1618</v>
      </c>
    </row>
    <row r="7" spans="1:8" s="341" customFormat="1" ht="15" customHeight="1">
      <c r="A7" s="342" t="s">
        <v>445</v>
      </c>
      <c r="B7" s="119">
        <v>723</v>
      </c>
      <c r="C7" s="119">
        <v>676</v>
      </c>
      <c r="D7" s="119">
        <v>710</v>
      </c>
      <c r="E7" s="119">
        <v>669</v>
      </c>
      <c r="F7" s="119">
        <v>655</v>
      </c>
      <c r="G7" s="119">
        <v>622</v>
      </c>
      <c r="H7" s="119">
        <v>640</v>
      </c>
    </row>
    <row r="8" spans="1:8" ht="15" customHeight="1">
      <c r="A8" s="334"/>
      <c r="B8" s="334"/>
      <c r="C8" s="334"/>
      <c r="D8" s="334"/>
      <c r="E8" s="334"/>
      <c r="F8" s="335"/>
      <c r="G8" s="334"/>
      <c r="H8" s="343" t="s">
        <v>446</v>
      </c>
    </row>
    <row r="9" spans="1:8" ht="15" customHeight="1"/>
    <row r="10" spans="1:8" ht="15" customHeight="1"/>
    <row r="11" spans="1:8" ht="15" customHeight="1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110" workbookViewId="0"/>
  </sheetViews>
  <sheetFormatPr defaultColWidth="8.125" defaultRowHeight="15" customHeight="1"/>
  <cols>
    <col min="1" max="1" width="15.875" style="345" customWidth="1"/>
    <col min="2" max="6" width="13.875" style="345" customWidth="1"/>
    <col min="7" max="16384" width="8.125" style="345"/>
  </cols>
  <sheetData>
    <row r="1" spans="1:6" ht="15" customHeight="1">
      <c r="A1" s="344" t="s">
        <v>1</v>
      </c>
    </row>
    <row r="3" spans="1:6" ht="15" customHeight="1">
      <c r="A3" s="155" t="s">
        <v>447</v>
      </c>
    </row>
    <row r="4" spans="1:6" s="105" customFormat="1" ht="15" customHeight="1">
      <c r="A4" s="202"/>
      <c r="B4" s="106"/>
      <c r="C4" s="203"/>
      <c r="D4" s="203"/>
      <c r="E4" s="203"/>
      <c r="F4" s="346" t="s">
        <v>448</v>
      </c>
    </row>
    <row r="5" spans="1:6" s="105" customFormat="1" ht="15" customHeight="1">
      <c r="A5" s="110" t="s">
        <v>24</v>
      </c>
      <c r="B5" s="347" t="s">
        <v>449</v>
      </c>
      <c r="C5" s="347" t="s">
        <v>450</v>
      </c>
      <c r="D5" s="347" t="s">
        <v>451</v>
      </c>
      <c r="E5" s="348" t="s">
        <v>452</v>
      </c>
      <c r="F5" s="348" t="s">
        <v>5</v>
      </c>
    </row>
    <row r="6" spans="1:6" s="105" customFormat="1" ht="15" customHeight="1">
      <c r="A6" s="349" t="s">
        <v>453</v>
      </c>
      <c r="B6" s="350"/>
      <c r="C6" s="350"/>
      <c r="D6" s="350"/>
      <c r="E6" s="351"/>
      <c r="F6" s="351"/>
    </row>
    <row r="7" spans="1:6" s="105" customFormat="1" ht="16.5" customHeight="1">
      <c r="A7" s="112" t="s">
        <v>454</v>
      </c>
      <c r="B7" s="352">
        <v>4619</v>
      </c>
      <c r="C7" s="352">
        <v>4801</v>
      </c>
      <c r="D7" s="352">
        <v>4598</v>
      </c>
      <c r="E7" s="352">
        <v>4383</v>
      </c>
      <c r="F7" s="352">
        <v>4088</v>
      </c>
    </row>
    <row r="8" spans="1:6" s="105" customFormat="1" ht="15" customHeight="1">
      <c r="A8" s="353" t="s">
        <v>455</v>
      </c>
      <c r="B8" s="116">
        <v>850</v>
      </c>
      <c r="C8" s="116">
        <v>851</v>
      </c>
      <c r="D8" s="116">
        <v>817</v>
      </c>
      <c r="E8" s="116">
        <v>795</v>
      </c>
      <c r="F8" s="116">
        <v>752</v>
      </c>
    </row>
    <row r="9" spans="1:6" s="105" customFormat="1" ht="15" customHeight="1">
      <c r="A9" s="353" t="s">
        <v>456</v>
      </c>
      <c r="B9" s="257">
        <v>1452</v>
      </c>
      <c r="C9" s="257">
        <v>1581</v>
      </c>
      <c r="D9" s="257">
        <v>1578</v>
      </c>
      <c r="E9" s="257">
        <v>1511</v>
      </c>
      <c r="F9" s="257">
        <v>1452</v>
      </c>
    </row>
    <row r="10" spans="1:6" s="105" customFormat="1" ht="15" customHeight="1">
      <c r="A10" s="353" t="s">
        <v>457</v>
      </c>
      <c r="B10" s="257">
        <v>878</v>
      </c>
      <c r="C10" s="257">
        <v>921</v>
      </c>
      <c r="D10" s="257">
        <v>886</v>
      </c>
      <c r="E10" s="257">
        <v>855</v>
      </c>
      <c r="F10" s="257">
        <v>823</v>
      </c>
    </row>
    <row r="11" spans="1:6" s="105" customFormat="1" ht="15" customHeight="1">
      <c r="A11" s="353" t="s">
        <v>458</v>
      </c>
      <c r="B11" s="257">
        <v>132</v>
      </c>
      <c r="C11" s="257">
        <v>145</v>
      </c>
      <c r="D11" s="257">
        <v>146</v>
      </c>
      <c r="E11" s="257">
        <v>159</v>
      </c>
      <c r="F11" s="257">
        <v>117</v>
      </c>
    </row>
    <row r="12" spans="1:6" s="105" customFormat="1" ht="15" customHeight="1">
      <c r="A12" s="353" t="s">
        <v>459</v>
      </c>
      <c r="B12" s="257">
        <v>33</v>
      </c>
      <c r="C12" s="257">
        <v>32</v>
      </c>
      <c r="D12" s="257">
        <v>32</v>
      </c>
      <c r="E12" s="257">
        <v>36</v>
      </c>
      <c r="F12" s="257">
        <v>26</v>
      </c>
    </row>
    <row r="13" spans="1:6" s="105" customFormat="1" ht="15" customHeight="1">
      <c r="A13" s="353" t="s">
        <v>460</v>
      </c>
      <c r="B13" s="257">
        <v>141</v>
      </c>
      <c r="C13" s="257">
        <v>128</v>
      </c>
      <c r="D13" s="257">
        <v>134</v>
      </c>
      <c r="E13" s="257">
        <v>132</v>
      </c>
      <c r="F13" s="257">
        <v>117</v>
      </c>
    </row>
    <row r="14" spans="1:6" s="105" customFormat="1" ht="15" customHeight="1">
      <c r="A14" s="353" t="s">
        <v>461</v>
      </c>
      <c r="B14" s="257">
        <v>72</v>
      </c>
      <c r="C14" s="257">
        <v>67</v>
      </c>
      <c r="D14" s="257">
        <v>65</v>
      </c>
      <c r="E14" s="257">
        <v>71</v>
      </c>
      <c r="F14" s="257">
        <v>71</v>
      </c>
    </row>
    <row r="15" spans="1:6" s="105" customFormat="1" ht="15" customHeight="1">
      <c r="A15" s="353" t="s">
        <v>462</v>
      </c>
      <c r="B15" s="257">
        <v>61</v>
      </c>
      <c r="C15" s="257">
        <v>54</v>
      </c>
      <c r="D15" s="257">
        <v>50</v>
      </c>
      <c r="E15" s="257">
        <v>42</v>
      </c>
      <c r="F15" s="257">
        <v>28</v>
      </c>
    </row>
    <row r="16" spans="1:6" s="105" customFormat="1" ht="15" customHeight="1">
      <c r="A16" s="353" t="s">
        <v>463</v>
      </c>
      <c r="B16" s="257">
        <v>90</v>
      </c>
      <c r="C16" s="257">
        <v>93</v>
      </c>
      <c r="D16" s="257">
        <v>82</v>
      </c>
      <c r="E16" s="257">
        <v>68</v>
      </c>
      <c r="F16" s="257">
        <v>67</v>
      </c>
    </row>
    <row r="17" spans="1:6" s="105" customFormat="1" ht="15" customHeight="1">
      <c r="A17" s="353" t="s">
        <v>464</v>
      </c>
      <c r="B17" s="257">
        <v>315</v>
      </c>
      <c r="C17" s="257">
        <v>316</v>
      </c>
      <c r="D17" s="257">
        <v>189</v>
      </c>
      <c r="E17" s="257">
        <v>133</v>
      </c>
      <c r="F17" s="257">
        <v>99</v>
      </c>
    </row>
    <row r="18" spans="1:6" s="105" customFormat="1" ht="15" customHeight="1">
      <c r="A18" s="353" t="s">
        <v>465</v>
      </c>
      <c r="B18" s="257">
        <v>53</v>
      </c>
      <c r="C18" s="257">
        <v>49</v>
      </c>
      <c r="D18" s="257">
        <v>48</v>
      </c>
      <c r="E18" s="257">
        <v>43</v>
      </c>
      <c r="F18" s="257">
        <v>36</v>
      </c>
    </row>
    <row r="19" spans="1:6" s="105" customFormat="1" ht="15" customHeight="1">
      <c r="A19" s="353" t="s">
        <v>466</v>
      </c>
      <c r="B19" s="257">
        <v>42</v>
      </c>
      <c r="C19" s="257">
        <v>39</v>
      </c>
      <c r="D19" s="257">
        <v>31</v>
      </c>
      <c r="E19" s="257">
        <v>26</v>
      </c>
      <c r="F19" s="257">
        <v>17</v>
      </c>
    </row>
    <row r="20" spans="1:6" s="105" customFormat="1" ht="15" customHeight="1">
      <c r="A20" s="354" t="s">
        <v>467</v>
      </c>
      <c r="B20" s="119">
        <v>500</v>
      </c>
      <c r="C20" s="119">
        <v>525</v>
      </c>
      <c r="D20" s="119">
        <v>540</v>
      </c>
      <c r="E20" s="119">
        <v>512</v>
      </c>
      <c r="F20" s="119">
        <v>483</v>
      </c>
    </row>
    <row r="21" spans="1:6" s="105" customFormat="1" ht="15" customHeight="1">
      <c r="B21" s="121"/>
      <c r="C21" s="121"/>
      <c r="D21" s="121"/>
      <c r="E21" s="121"/>
      <c r="F21" s="121" t="s">
        <v>468</v>
      </c>
    </row>
  </sheetData>
  <mergeCells count="5">
    <mergeCell ref="B5:B6"/>
    <mergeCell ref="C5:C6"/>
    <mergeCell ref="D5:D6"/>
    <mergeCell ref="E5:E6"/>
    <mergeCell ref="F5:F6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115" workbookViewId="0"/>
  </sheetViews>
  <sheetFormatPr defaultColWidth="10.625" defaultRowHeight="13.5" customHeight="1"/>
  <cols>
    <col min="1" max="16384" width="10.625" style="358"/>
  </cols>
  <sheetData>
    <row r="1" spans="1:8" ht="13.5" customHeight="1">
      <c r="A1" s="357" t="s">
        <v>1</v>
      </c>
    </row>
    <row r="3" spans="1:8" ht="21.75" customHeight="1">
      <c r="A3" s="359" t="s">
        <v>481</v>
      </c>
      <c r="B3" s="359"/>
      <c r="C3" s="359"/>
      <c r="D3" s="359"/>
      <c r="E3" s="359"/>
      <c r="F3" s="359"/>
      <c r="G3" s="359"/>
      <c r="H3" s="359"/>
    </row>
    <row r="5" spans="1:8" ht="15" customHeight="1">
      <c r="A5" s="360" t="s">
        <v>482</v>
      </c>
    </row>
    <row r="6" spans="1:8" ht="15" customHeight="1">
      <c r="A6" s="361" t="s">
        <v>483</v>
      </c>
      <c r="B6" s="361"/>
      <c r="C6" s="362"/>
      <c r="D6" s="362"/>
      <c r="E6" s="362"/>
      <c r="F6" s="362"/>
      <c r="G6" s="362"/>
      <c r="H6" s="362"/>
    </row>
    <row r="7" spans="1:8" ht="15" customHeight="1">
      <c r="A7" s="363" t="s">
        <v>484</v>
      </c>
      <c r="B7" s="364" t="s">
        <v>485</v>
      </c>
      <c r="C7" s="365" t="s">
        <v>486</v>
      </c>
      <c r="D7" s="366" t="s">
        <v>487</v>
      </c>
      <c r="E7" s="364" t="s">
        <v>484</v>
      </c>
      <c r="F7" s="363" t="s">
        <v>485</v>
      </c>
      <c r="G7" s="365" t="s">
        <v>486</v>
      </c>
      <c r="H7" s="367" t="s">
        <v>487</v>
      </c>
    </row>
    <row r="8" spans="1:8" ht="13.5" customHeight="1">
      <c r="A8" s="368" t="s">
        <v>488</v>
      </c>
      <c r="B8" s="369">
        <v>2796</v>
      </c>
      <c r="C8" s="370">
        <v>1464</v>
      </c>
      <c r="D8" s="371">
        <v>1332</v>
      </c>
      <c r="E8" s="372" t="s">
        <v>489</v>
      </c>
      <c r="F8" s="373">
        <v>3642</v>
      </c>
      <c r="G8" s="374">
        <v>1864</v>
      </c>
      <c r="H8" s="374">
        <v>1778</v>
      </c>
    </row>
    <row r="9" spans="1:8" ht="12.75" customHeight="1">
      <c r="A9" s="368" t="s">
        <v>490</v>
      </c>
      <c r="B9" s="375">
        <v>2804</v>
      </c>
      <c r="C9" s="374">
        <v>1422</v>
      </c>
      <c r="D9" s="376">
        <v>1382</v>
      </c>
      <c r="E9" s="372" t="s">
        <v>491</v>
      </c>
      <c r="F9" s="373">
        <v>3469</v>
      </c>
      <c r="G9" s="374">
        <v>1711</v>
      </c>
      <c r="H9" s="374">
        <v>1758</v>
      </c>
    </row>
    <row r="10" spans="1:8" ht="13.5" customHeight="1">
      <c r="A10" s="368" t="s">
        <v>492</v>
      </c>
      <c r="B10" s="375">
        <v>2915</v>
      </c>
      <c r="C10" s="374">
        <v>1482</v>
      </c>
      <c r="D10" s="376">
        <v>1433</v>
      </c>
      <c r="E10" s="372" t="s">
        <v>493</v>
      </c>
      <c r="F10" s="373">
        <v>3336</v>
      </c>
      <c r="G10" s="374">
        <v>1699</v>
      </c>
      <c r="H10" s="374">
        <v>1637</v>
      </c>
    </row>
    <row r="11" spans="1:8" ht="13.5" customHeight="1">
      <c r="A11" s="368" t="s">
        <v>494</v>
      </c>
      <c r="B11" s="375">
        <v>2878</v>
      </c>
      <c r="C11" s="374">
        <v>1411</v>
      </c>
      <c r="D11" s="376">
        <v>1467</v>
      </c>
      <c r="E11" s="372" t="s">
        <v>495</v>
      </c>
      <c r="F11" s="373">
        <v>3612</v>
      </c>
      <c r="G11" s="374">
        <v>1793</v>
      </c>
      <c r="H11" s="374">
        <v>1819</v>
      </c>
    </row>
    <row r="12" spans="1:8" ht="13.5" customHeight="1">
      <c r="A12" s="368" t="s">
        <v>496</v>
      </c>
      <c r="B12" s="375">
        <v>2776</v>
      </c>
      <c r="C12" s="374">
        <v>1436</v>
      </c>
      <c r="D12" s="376">
        <v>1340</v>
      </c>
      <c r="E12" s="372" t="s">
        <v>497</v>
      </c>
      <c r="F12" s="373">
        <v>3877</v>
      </c>
      <c r="G12" s="374">
        <v>1895</v>
      </c>
      <c r="H12" s="374">
        <v>1982</v>
      </c>
    </row>
    <row r="13" spans="1:8" ht="13.5" customHeight="1">
      <c r="A13" s="368" t="s">
        <v>498</v>
      </c>
      <c r="B13" s="375">
        <v>2811</v>
      </c>
      <c r="C13" s="374">
        <v>1478</v>
      </c>
      <c r="D13" s="376">
        <v>1333</v>
      </c>
      <c r="E13" s="372" t="s">
        <v>499</v>
      </c>
      <c r="F13" s="373">
        <v>3761</v>
      </c>
      <c r="G13" s="374">
        <v>1892</v>
      </c>
      <c r="H13" s="374">
        <v>1869</v>
      </c>
    </row>
    <row r="14" spans="1:8" ht="13.5" customHeight="1">
      <c r="A14" s="368" t="s">
        <v>500</v>
      </c>
      <c r="B14" s="375">
        <v>2964</v>
      </c>
      <c r="C14" s="374">
        <v>1488</v>
      </c>
      <c r="D14" s="376">
        <v>1476</v>
      </c>
      <c r="E14" s="372" t="s">
        <v>501</v>
      </c>
      <c r="F14" s="373">
        <v>4042</v>
      </c>
      <c r="G14" s="374">
        <v>1922</v>
      </c>
      <c r="H14" s="374">
        <v>2120</v>
      </c>
    </row>
    <row r="15" spans="1:8" ht="13.5" customHeight="1">
      <c r="A15" s="368" t="s">
        <v>502</v>
      </c>
      <c r="B15" s="375">
        <v>3115</v>
      </c>
      <c r="C15" s="374">
        <v>1572</v>
      </c>
      <c r="D15" s="376">
        <v>1543</v>
      </c>
      <c r="E15" s="372" t="s">
        <v>503</v>
      </c>
      <c r="F15" s="373">
        <v>4406</v>
      </c>
      <c r="G15" s="374">
        <v>2117</v>
      </c>
      <c r="H15" s="374">
        <v>2289</v>
      </c>
    </row>
    <row r="16" spans="1:8" ht="13.5" customHeight="1">
      <c r="A16" s="368" t="s">
        <v>504</v>
      </c>
      <c r="B16" s="375">
        <v>2962</v>
      </c>
      <c r="C16" s="374">
        <v>1536</v>
      </c>
      <c r="D16" s="376">
        <v>1426</v>
      </c>
      <c r="E16" s="372" t="s">
        <v>505</v>
      </c>
      <c r="F16" s="373">
        <v>4661</v>
      </c>
      <c r="G16" s="374">
        <v>2247</v>
      </c>
      <c r="H16" s="374">
        <v>2414</v>
      </c>
    </row>
    <row r="17" spans="1:8" ht="13.5" customHeight="1">
      <c r="A17" s="368" t="s">
        <v>506</v>
      </c>
      <c r="B17" s="375">
        <v>3091</v>
      </c>
      <c r="C17" s="374">
        <v>1622</v>
      </c>
      <c r="D17" s="376">
        <v>1469</v>
      </c>
      <c r="E17" s="372" t="s">
        <v>507</v>
      </c>
      <c r="F17" s="373">
        <v>5118</v>
      </c>
      <c r="G17" s="374">
        <v>2455</v>
      </c>
      <c r="H17" s="374">
        <v>2663</v>
      </c>
    </row>
    <row r="18" spans="1:8" ht="13.5" customHeight="1">
      <c r="A18" s="368" t="s">
        <v>508</v>
      </c>
      <c r="B18" s="375">
        <v>3150</v>
      </c>
      <c r="C18" s="374">
        <v>1598</v>
      </c>
      <c r="D18" s="376">
        <v>1552</v>
      </c>
      <c r="E18" s="372" t="s">
        <v>509</v>
      </c>
      <c r="F18" s="373">
        <v>5610</v>
      </c>
      <c r="G18" s="374">
        <v>2723</v>
      </c>
      <c r="H18" s="374">
        <v>2887</v>
      </c>
    </row>
    <row r="19" spans="1:8" ht="13.5" customHeight="1">
      <c r="A19" s="368" t="s">
        <v>510</v>
      </c>
      <c r="B19" s="375">
        <v>3151</v>
      </c>
      <c r="C19" s="374">
        <v>1622</v>
      </c>
      <c r="D19" s="376">
        <v>1529</v>
      </c>
      <c r="E19" s="372" t="s">
        <v>511</v>
      </c>
      <c r="F19" s="373">
        <v>5718</v>
      </c>
      <c r="G19" s="374">
        <v>2740</v>
      </c>
      <c r="H19" s="374">
        <v>2978</v>
      </c>
    </row>
    <row r="20" spans="1:8" ht="13.5" customHeight="1">
      <c r="A20" s="368" t="s">
        <v>512</v>
      </c>
      <c r="B20" s="375">
        <v>3251</v>
      </c>
      <c r="C20" s="374">
        <v>1651</v>
      </c>
      <c r="D20" s="376">
        <v>1600</v>
      </c>
      <c r="E20" s="372" t="s">
        <v>513</v>
      </c>
      <c r="F20" s="373">
        <v>5843</v>
      </c>
      <c r="G20" s="374">
        <v>2804</v>
      </c>
      <c r="H20" s="374">
        <v>3039</v>
      </c>
    </row>
    <row r="21" spans="1:8" ht="13.5" customHeight="1">
      <c r="A21" s="368" t="s">
        <v>514</v>
      </c>
      <c r="B21" s="375">
        <v>3163</v>
      </c>
      <c r="C21" s="374">
        <v>1585</v>
      </c>
      <c r="D21" s="376">
        <v>1578</v>
      </c>
      <c r="E21" s="372" t="s">
        <v>515</v>
      </c>
      <c r="F21" s="373">
        <v>3754</v>
      </c>
      <c r="G21" s="374">
        <v>1753</v>
      </c>
      <c r="H21" s="374">
        <v>2001</v>
      </c>
    </row>
    <row r="22" spans="1:8" ht="13.5" customHeight="1">
      <c r="A22" s="368" t="s">
        <v>516</v>
      </c>
      <c r="B22" s="375">
        <v>3134</v>
      </c>
      <c r="C22" s="374">
        <v>1596</v>
      </c>
      <c r="D22" s="376">
        <v>1538</v>
      </c>
      <c r="E22" s="372" t="s">
        <v>517</v>
      </c>
      <c r="F22" s="373">
        <v>3995</v>
      </c>
      <c r="G22" s="374">
        <v>1977</v>
      </c>
      <c r="H22" s="374">
        <v>2018</v>
      </c>
    </row>
    <row r="23" spans="1:8" ht="13.5" customHeight="1">
      <c r="A23" s="368" t="s">
        <v>518</v>
      </c>
      <c r="B23" s="375">
        <v>3242</v>
      </c>
      <c r="C23" s="374">
        <v>1620</v>
      </c>
      <c r="D23" s="376">
        <v>1622</v>
      </c>
      <c r="E23" s="372" t="s">
        <v>519</v>
      </c>
      <c r="F23" s="373">
        <v>4930</v>
      </c>
      <c r="G23" s="374">
        <v>2352</v>
      </c>
      <c r="H23" s="374">
        <v>2578</v>
      </c>
    </row>
    <row r="24" spans="1:8" ht="13.5" customHeight="1">
      <c r="A24" s="368" t="s">
        <v>520</v>
      </c>
      <c r="B24" s="375">
        <v>3118</v>
      </c>
      <c r="C24" s="374">
        <v>1553</v>
      </c>
      <c r="D24" s="376">
        <v>1565</v>
      </c>
      <c r="E24" s="372" t="s">
        <v>521</v>
      </c>
      <c r="F24" s="373">
        <v>4911</v>
      </c>
      <c r="G24" s="374">
        <v>2313</v>
      </c>
      <c r="H24" s="374">
        <v>2598</v>
      </c>
    </row>
    <row r="25" spans="1:8" ht="13.5" customHeight="1">
      <c r="A25" s="368" t="s">
        <v>522</v>
      </c>
      <c r="B25" s="375">
        <v>2928</v>
      </c>
      <c r="C25" s="374">
        <v>1518</v>
      </c>
      <c r="D25" s="376">
        <v>1410</v>
      </c>
      <c r="E25" s="372" t="s">
        <v>523</v>
      </c>
      <c r="F25" s="373">
        <v>4997</v>
      </c>
      <c r="G25" s="374">
        <v>2425</v>
      </c>
      <c r="H25" s="374">
        <v>2572</v>
      </c>
    </row>
    <row r="26" spans="1:8" ht="13.5" customHeight="1">
      <c r="A26" s="368" t="s">
        <v>524</v>
      </c>
      <c r="B26" s="375">
        <v>3085</v>
      </c>
      <c r="C26" s="374">
        <v>1519</v>
      </c>
      <c r="D26" s="376">
        <v>1566</v>
      </c>
      <c r="E26" s="372" t="s">
        <v>525</v>
      </c>
      <c r="F26" s="373">
        <v>4693</v>
      </c>
      <c r="G26" s="374">
        <v>2265</v>
      </c>
      <c r="H26" s="374">
        <v>2428</v>
      </c>
    </row>
    <row r="27" spans="1:8" ht="13.5" customHeight="1">
      <c r="A27" s="368" t="s">
        <v>526</v>
      </c>
      <c r="B27" s="375">
        <v>3359</v>
      </c>
      <c r="C27" s="374">
        <v>1647</v>
      </c>
      <c r="D27" s="376">
        <v>1712</v>
      </c>
      <c r="E27" s="372" t="s">
        <v>527</v>
      </c>
      <c r="F27" s="373">
        <v>4328</v>
      </c>
      <c r="G27" s="374">
        <v>2099</v>
      </c>
      <c r="H27" s="374">
        <v>2229</v>
      </c>
    </row>
    <row r="28" spans="1:8" ht="13.5" customHeight="1">
      <c r="A28" s="368" t="s">
        <v>528</v>
      </c>
      <c r="B28" s="375">
        <v>3466</v>
      </c>
      <c r="C28" s="374">
        <v>1688</v>
      </c>
      <c r="D28" s="376">
        <v>1778</v>
      </c>
      <c r="E28" s="372" t="s">
        <v>529</v>
      </c>
      <c r="F28" s="373">
        <v>3531</v>
      </c>
      <c r="G28" s="374">
        <v>1751</v>
      </c>
      <c r="H28" s="374">
        <v>1780</v>
      </c>
    </row>
    <row r="29" spans="1:8" ht="13.5" customHeight="1">
      <c r="A29" s="368" t="s">
        <v>530</v>
      </c>
      <c r="B29" s="375">
        <v>3529</v>
      </c>
      <c r="C29" s="374">
        <v>1752</v>
      </c>
      <c r="D29" s="376">
        <v>1777</v>
      </c>
      <c r="E29" s="372" t="s">
        <v>531</v>
      </c>
      <c r="F29" s="373">
        <v>3694</v>
      </c>
      <c r="G29" s="374">
        <v>1898</v>
      </c>
      <c r="H29" s="374">
        <v>1796</v>
      </c>
    </row>
    <row r="30" spans="1:8" ht="13.5" customHeight="1">
      <c r="A30" s="368" t="s">
        <v>532</v>
      </c>
      <c r="B30" s="375">
        <v>3581</v>
      </c>
      <c r="C30" s="374">
        <v>1812</v>
      </c>
      <c r="D30" s="376">
        <v>1769</v>
      </c>
      <c r="E30" s="372" t="s">
        <v>533</v>
      </c>
      <c r="F30" s="373">
        <v>3445</v>
      </c>
      <c r="G30" s="374">
        <v>1756</v>
      </c>
      <c r="H30" s="374">
        <v>1689</v>
      </c>
    </row>
    <row r="31" spans="1:8" ht="13.5" customHeight="1">
      <c r="A31" s="368" t="s">
        <v>534</v>
      </c>
      <c r="B31" s="375">
        <v>3543</v>
      </c>
      <c r="C31" s="374">
        <v>1746</v>
      </c>
      <c r="D31" s="376">
        <v>1797</v>
      </c>
      <c r="E31" s="372" t="s">
        <v>535</v>
      </c>
      <c r="F31" s="373">
        <v>3336</v>
      </c>
      <c r="G31" s="374">
        <v>1706</v>
      </c>
      <c r="H31" s="374">
        <v>1630</v>
      </c>
    </row>
    <row r="32" spans="1:8" ht="13.5" customHeight="1">
      <c r="A32" s="368" t="s">
        <v>536</v>
      </c>
      <c r="B32" s="375">
        <v>3578</v>
      </c>
      <c r="C32" s="374">
        <v>1825</v>
      </c>
      <c r="D32" s="376">
        <v>1753</v>
      </c>
      <c r="E32" s="372" t="s">
        <v>537</v>
      </c>
      <c r="F32" s="373">
        <v>3018</v>
      </c>
      <c r="G32" s="374">
        <v>1474</v>
      </c>
      <c r="H32" s="374">
        <v>1544</v>
      </c>
    </row>
    <row r="33" spans="1:8" ht="13.5" customHeight="1">
      <c r="A33" s="368" t="s">
        <v>538</v>
      </c>
      <c r="B33" s="375">
        <v>3648</v>
      </c>
      <c r="C33" s="374">
        <v>1823</v>
      </c>
      <c r="D33" s="376">
        <v>1825</v>
      </c>
      <c r="E33" s="372" t="s">
        <v>539</v>
      </c>
      <c r="F33" s="373">
        <v>2422</v>
      </c>
      <c r="G33" s="374">
        <v>1221</v>
      </c>
      <c r="H33" s="374">
        <v>1201</v>
      </c>
    </row>
    <row r="34" spans="1:8" ht="13.5" customHeight="1">
      <c r="A34" s="368" t="s">
        <v>540</v>
      </c>
      <c r="B34" s="375">
        <v>3741</v>
      </c>
      <c r="C34" s="374">
        <v>1893</v>
      </c>
      <c r="D34" s="376">
        <v>1848</v>
      </c>
      <c r="E34" s="372" t="s">
        <v>541</v>
      </c>
      <c r="F34" s="373">
        <v>2152</v>
      </c>
      <c r="G34" s="374">
        <v>1039</v>
      </c>
      <c r="H34" s="374">
        <v>1113</v>
      </c>
    </row>
    <row r="35" spans="1:8" ht="13.5" customHeight="1">
      <c r="A35" s="368" t="s">
        <v>542</v>
      </c>
      <c r="B35" s="375">
        <v>3892</v>
      </c>
      <c r="C35" s="374">
        <v>1998</v>
      </c>
      <c r="D35" s="376">
        <v>1894</v>
      </c>
      <c r="E35" s="372" t="s">
        <v>543</v>
      </c>
      <c r="F35" s="373">
        <v>2072</v>
      </c>
      <c r="G35" s="374">
        <v>954</v>
      </c>
      <c r="H35" s="374">
        <v>1118</v>
      </c>
    </row>
    <row r="36" spans="1:8" ht="13.5" customHeight="1">
      <c r="A36" s="368" t="s">
        <v>544</v>
      </c>
      <c r="B36" s="375">
        <v>4063</v>
      </c>
      <c r="C36" s="374">
        <v>2053</v>
      </c>
      <c r="D36" s="376">
        <v>2010</v>
      </c>
      <c r="E36" s="372" t="s">
        <v>545</v>
      </c>
      <c r="F36" s="373">
        <v>1812</v>
      </c>
      <c r="G36" s="374">
        <v>833</v>
      </c>
      <c r="H36" s="374">
        <v>979</v>
      </c>
    </row>
    <row r="37" spans="1:8" ht="13.5" customHeight="1">
      <c r="A37" s="368" t="s">
        <v>546</v>
      </c>
      <c r="B37" s="375">
        <v>3980</v>
      </c>
      <c r="C37" s="374">
        <v>1949</v>
      </c>
      <c r="D37" s="376">
        <v>2031</v>
      </c>
      <c r="E37" s="372" t="s">
        <v>547</v>
      </c>
      <c r="F37" s="373">
        <v>1489</v>
      </c>
      <c r="G37" s="374">
        <v>652</v>
      </c>
      <c r="H37" s="374">
        <v>837</v>
      </c>
    </row>
    <row r="38" spans="1:8" ht="13.5" customHeight="1">
      <c r="A38" s="368" t="s">
        <v>548</v>
      </c>
      <c r="B38" s="375">
        <v>4186</v>
      </c>
      <c r="C38" s="374">
        <v>2132</v>
      </c>
      <c r="D38" s="376">
        <v>2054</v>
      </c>
      <c r="E38" s="372" t="s">
        <v>549</v>
      </c>
      <c r="F38" s="373">
        <v>1352</v>
      </c>
      <c r="G38" s="374">
        <v>589</v>
      </c>
      <c r="H38" s="374">
        <v>763</v>
      </c>
    </row>
    <row r="39" spans="1:8" ht="13.5" customHeight="1">
      <c r="A39" s="368" t="s">
        <v>550</v>
      </c>
      <c r="B39" s="375">
        <v>4314</v>
      </c>
      <c r="C39" s="374">
        <v>2218</v>
      </c>
      <c r="D39" s="376">
        <v>2096</v>
      </c>
      <c r="E39" s="372" t="s">
        <v>551</v>
      </c>
      <c r="F39" s="373">
        <v>1191</v>
      </c>
      <c r="G39" s="374">
        <v>509</v>
      </c>
      <c r="H39" s="374">
        <v>682</v>
      </c>
    </row>
    <row r="40" spans="1:8" ht="13.5" customHeight="1">
      <c r="A40" s="368" t="s">
        <v>552</v>
      </c>
      <c r="B40" s="375">
        <v>4455</v>
      </c>
      <c r="C40" s="374">
        <v>2293</v>
      </c>
      <c r="D40" s="376">
        <v>2162</v>
      </c>
      <c r="E40" s="372" t="s">
        <v>553</v>
      </c>
      <c r="F40" s="373">
        <v>1132</v>
      </c>
      <c r="G40" s="374">
        <v>459</v>
      </c>
      <c r="H40" s="374">
        <v>673</v>
      </c>
    </row>
    <row r="41" spans="1:8" ht="13.5" customHeight="1">
      <c r="A41" s="368" t="s">
        <v>554</v>
      </c>
      <c r="B41" s="375">
        <v>4667</v>
      </c>
      <c r="C41" s="374">
        <v>2346</v>
      </c>
      <c r="D41" s="376">
        <v>2321</v>
      </c>
      <c r="E41" s="372" t="s">
        <v>555</v>
      </c>
      <c r="F41" s="373">
        <v>1071</v>
      </c>
      <c r="G41" s="374">
        <v>360</v>
      </c>
      <c r="H41" s="374">
        <v>711</v>
      </c>
    </row>
    <row r="42" spans="1:8" ht="13.5" customHeight="1">
      <c r="A42" s="368" t="s">
        <v>556</v>
      </c>
      <c r="B42" s="375">
        <v>5141</v>
      </c>
      <c r="C42" s="374">
        <v>2626</v>
      </c>
      <c r="D42" s="376">
        <v>2515</v>
      </c>
      <c r="E42" s="372" t="s">
        <v>557</v>
      </c>
      <c r="F42" s="373">
        <v>836</v>
      </c>
      <c r="G42" s="374">
        <v>308</v>
      </c>
      <c r="H42" s="374">
        <v>528</v>
      </c>
    </row>
    <row r="43" spans="1:8" ht="13.5" customHeight="1">
      <c r="A43" s="368" t="s">
        <v>558</v>
      </c>
      <c r="B43" s="375">
        <v>5363</v>
      </c>
      <c r="C43" s="374">
        <v>2809</v>
      </c>
      <c r="D43" s="376">
        <v>2554</v>
      </c>
      <c r="E43" s="372" t="s">
        <v>559</v>
      </c>
      <c r="F43" s="373">
        <v>681</v>
      </c>
      <c r="G43" s="374">
        <v>195</v>
      </c>
      <c r="H43" s="374">
        <v>486</v>
      </c>
    </row>
    <row r="44" spans="1:8" ht="13.5" customHeight="1">
      <c r="A44" s="368" t="s">
        <v>560</v>
      </c>
      <c r="B44" s="375">
        <v>5836</v>
      </c>
      <c r="C44" s="374">
        <v>2968</v>
      </c>
      <c r="D44" s="376">
        <v>2868</v>
      </c>
      <c r="E44" s="372" t="s">
        <v>561</v>
      </c>
      <c r="F44" s="373">
        <v>592</v>
      </c>
      <c r="G44" s="374">
        <v>164</v>
      </c>
      <c r="H44" s="374">
        <v>428</v>
      </c>
    </row>
    <row r="45" spans="1:8" ht="13.5" customHeight="1">
      <c r="A45" s="368" t="s">
        <v>562</v>
      </c>
      <c r="B45" s="375">
        <v>6090</v>
      </c>
      <c r="C45" s="374">
        <v>3256</v>
      </c>
      <c r="D45" s="376">
        <v>2834</v>
      </c>
      <c r="E45" s="372" t="s">
        <v>563</v>
      </c>
      <c r="F45" s="373">
        <v>580</v>
      </c>
      <c r="G45" s="374">
        <v>160</v>
      </c>
      <c r="H45" s="374">
        <v>420</v>
      </c>
    </row>
    <row r="46" spans="1:8" ht="13.5" customHeight="1">
      <c r="A46" s="368" t="s">
        <v>564</v>
      </c>
      <c r="B46" s="375">
        <v>6098</v>
      </c>
      <c r="C46" s="374">
        <v>3151</v>
      </c>
      <c r="D46" s="376">
        <v>2947</v>
      </c>
      <c r="E46" s="372" t="s">
        <v>565</v>
      </c>
      <c r="F46" s="373">
        <v>461</v>
      </c>
      <c r="G46" s="374">
        <v>97</v>
      </c>
      <c r="H46" s="374">
        <v>364</v>
      </c>
    </row>
    <row r="47" spans="1:8" ht="13.5" customHeight="1">
      <c r="A47" s="368" t="s">
        <v>566</v>
      </c>
      <c r="B47" s="375">
        <v>6038</v>
      </c>
      <c r="C47" s="374">
        <v>3144</v>
      </c>
      <c r="D47" s="376">
        <v>2894</v>
      </c>
      <c r="E47" s="372" t="s">
        <v>567</v>
      </c>
      <c r="F47" s="373">
        <v>394</v>
      </c>
      <c r="G47" s="374">
        <v>87</v>
      </c>
      <c r="H47" s="374">
        <v>307</v>
      </c>
    </row>
    <row r="48" spans="1:8" ht="13.5" customHeight="1">
      <c r="A48" s="368" t="s">
        <v>568</v>
      </c>
      <c r="B48" s="375">
        <v>5551</v>
      </c>
      <c r="C48" s="374">
        <v>2879</v>
      </c>
      <c r="D48" s="376">
        <v>2672</v>
      </c>
      <c r="E48" s="372" t="s">
        <v>569</v>
      </c>
      <c r="F48" s="373">
        <v>304</v>
      </c>
      <c r="G48" s="374">
        <v>59</v>
      </c>
      <c r="H48" s="374">
        <v>245</v>
      </c>
    </row>
    <row r="49" spans="1:8" ht="13.5" customHeight="1">
      <c r="A49" s="368" t="s">
        <v>570</v>
      </c>
      <c r="B49" s="375">
        <v>5691</v>
      </c>
      <c r="C49" s="374">
        <v>2901</v>
      </c>
      <c r="D49" s="376">
        <v>2790</v>
      </c>
      <c r="E49" s="372" t="s">
        <v>571</v>
      </c>
      <c r="F49" s="373">
        <v>266</v>
      </c>
      <c r="G49" s="374">
        <v>65</v>
      </c>
      <c r="H49" s="374">
        <v>201</v>
      </c>
    </row>
    <row r="50" spans="1:8" ht="13.5" customHeight="1">
      <c r="A50" s="368" t="s">
        <v>572</v>
      </c>
      <c r="B50" s="375">
        <v>5368</v>
      </c>
      <c r="C50" s="374">
        <v>2797</v>
      </c>
      <c r="D50" s="376">
        <v>2571</v>
      </c>
      <c r="E50" s="372" t="s">
        <v>573</v>
      </c>
      <c r="F50" s="373">
        <v>205</v>
      </c>
      <c r="G50" s="374">
        <v>56</v>
      </c>
      <c r="H50" s="374">
        <v>149</v>
      </c>
    </row>
    <row r="51" spans="1:8" ht="13.5" customHeight="1">
      <c r="A51" s="368" t="s">
        <v>574</v>
      </c>
      <c r="B51" s="375">
        <v>5283</v>
      </c>
      <c r="C51" s="374">
        <v>2751</v>
      </c>
      <c r="D51" s="376">
        <v>2532</v>
      </c>
      <c r="E51" s="372" t="s">
        <v>575</v>
      </c>
      <c r="F51" s="373">
        <v>177</v>
      </c>
      <c r="G51" s="374">
        <v>33</v>
      </c>
      <c r="H51" s="374">
        <v>144</v>
      </c>
    </row>
    <row r="52" spans="1:8" ht="13.5" customHeight="1">
      <c r="A52" s="368" t="s">
        <v>576</v>
      </c>
      <c r="B52" s="375">
        <v>4012</v>
      </c>
      <c r="C52" s="374">
        <v>2084</v>
      </c>
      <c r="D52" s="376">
        <v>1928</v>
      </c>
      <c r="E52" s="372" t="s">
        <v>577</v>
      </c>
      <c r="F52" s="373">
        <v>138</v>
      </c>
      <c r="G52" s="374">
        <v>31</v>
      </c>
      <c r="H52" s="374">
        <v>107</v>
      </c>
    </row>
    <row r="53" spans="1:8" ht="13.5" customHeight="1">
      <c r="A53" s="368" t="s">
        <v>578</v>
      </c>
      <c r="B53" s="375">
        <v>4854</v>
      </c>
      <c r="C53" s="374">
        <v>2543</v>
      </c>
      <c r="D53" s="376">
        <v>2311</v>
      </c>
      <c r="E53" s="372" t="s">
        <v>579</v>
      </c>
      <c r="F53" s="373">
        <v>103</v>
      </c>
      <c r="G53" s="374">
        <v>21</v>
      </c>
      <c r="H53" s="374">
        <v>82</v>
      </c>
    </row>
    <row r="54" spans="1:8" ht="13.5" customHeight="1">
      <c r="A54" s="368" t="s">
        <v>580</v>
      </c>
      <c r="B54" s="375">
        <v>4347</v>
      </c>
      <c r="C54" s="374">
        <v>2259</v>
      </c>
      <c r="D54" s="376">
        <v>2088</v>
      </c>
      <c r="E54" s="372" t="s">
        <v>581</v>
      </c>
      <c r="F54" s="373">
        <v>70</v>
      </c>
      <c r="G54" s="374">
        <v>9</v>
      </c>
      <c r="H54" s="374">
        <v>61</v>
      </c>
    </row>
    <row r="55" spans="1:8" ht="13.5" customHeight="1">
      <c r="A55" s="368" t="s">
        <v>582</v>
      </c>
      <c r="B55" s="375">
        <v>4057</v>
      </c>
      <c r="C55" s="374">
        <v>2101</v>
      </c>
      <c r="D55" s="376">
        <v>1956</v>
      </c>
      <c r="E55" s="372" t="s">
        <v>583</v>
      </c>
      <c r="F55" s="373">
        <v>42</v>
      </c>
      <c r="G55" s="374">
        <v>7</v>
      </c>
      <c r="H55" s="374">
        <v>35</v>
      </c>
    </row>
    <row r="56" spans="1:8" ht="13.5" customHeight="1">
      <c r="A56" s="368" t="s">
        <v>584</v>
      </c>
      <c r="B56" s="375">
        <v>3764</v>
      </c>
      <c r="C56" s="374">
        <v>1976</v>
      </c>
      <c r="D56" s="376">
        <v>1788</v>
      </c>
      <c r="E56" s="372" t="s">
        <v>585</v>
      </c>
      <c r="F56" s="373">
        <v>37</v>
      </c>
      <c r="G56" s="374">
        <v>7</v>
      </c>
      <c r="H56" s="374">
        <v>30</v>
      </c>
    </row>
    <row r="57" spans="1:8" ht="13.5" customHeight="1">
      <c r="A57" s="368" t="s">
        <v>586</v>
      </c>
      <c r="B57" s="375">
        <v>3632</v>
      </c>
      <c r="C57" s="374">
        <v>1846</v>
      </c>
      <c r="D57" s="376">
        <v>1786</v>
      </c>
      <c r="E57" s="377" t="s">
        <v>587</v>
      </c>
      <c r="F57" s="373">
        <v>57</v>
      </c>
      <c r="G57" s="374">
        <v>9</v>
      </c>
      <c r="H57" s="374">
        <v>48</v>
      </c>
    </row>
    <row r="58" spans="1:8" ht="13.5" customHeight="1">
      <c r="A58" s="378" t="s">
        <v>588</v>
      </c>
      <c r="B58" s="379">
        <v>3582</v>
      </c>
      <c r="C58" s="380">
        <v>1834</v>
      </c>
      <c r="D58" s="381">
        <v>1748</v>
      </c>
      <c r="E58" s="382" t="s">
        <v>589</v>
      </c>
      <c r="F58" s="383">
        <v>907</v>
      </c>
      <c r="G58" s="380">
        <v>546</v>
      </c>
      <c r="H58" s="380">
        <v>361</v>
      </c>
    </row>
    <row r="59" spans="1:8" ht="15" customHeight="1">
      <c r="A59" s="368"/>
      <c r="B59" s="384"/>
      <c r="C59" s="385"/>
      <c r="D59" s="385"/>
      <c r="E59" s="386" t="s">
        <v>485</v>
      </c>
      <c r="F59" s="387">
        <f>SUM(B8:B58,F8:F58)</f>
        <v>326313</v>
      </c>
      <c r="G59" s="387">
        <f>SUM(C8:C58,G8:G58)</f>
        <v>162374</v>
      </c>
      <c r="H59" s="387">
        <f>SUM(D8:D58,H8:H58)</f>
        <v>163939</v>
      </c>
    </row>
    <row r="60" spans="1:8" ht="13.5" customHeight="1">
      <c r="A60" s="368" t="s">
        <v>590</v>
      </c>
      <c r="B60" s="388"/>
      <c r="C60" s="389"/>
      <c r="D60" s="389"/>
      <c r="H60" s="390"/>
    </row>
    <row r="61" spans="1:8" ht="13.5" customHeight="1">
      <c r="A61" s="391"/>
      <c r="B61" s="388"/>
      <c r="C61" s="389"/>
      <c r="D61" s="389"/>
    </row>
    <row r="62" spans="1:8" ht="13.5" customHeight="1">
      <c r="A62" s="368"/>
      <c r="B62" s="388"/>
      <c r="C62" s="389"/>
      <c r="D62" s="389"/>
    </row>
    <row r="63" spans="1:8" ht="13.5" customHeight="1">
      <c r="A63" s="368"/>
      <c r="B63" s="388"/>
      <c r="C63" s="389"/>
      <c r="D63" s="389"/>
    </row>
    <row r="64" spans="1:8" ht="13.5" customHeight="1">
      <c r="A64" s="368"/>
      <c r="B64" s="388"/>
      <c r="C64" s="389"/>
      <c r="D64" s="389"/>
    </row>
    <row r="65" spans="1:4" ht="13.5" customHeight="1">
      <c r="A65" s="368"/>
      <c r="B65" s="388"/>
      <c r="C65" s="389"/>
      <c r="D65" s="389"/>
    </row>
    <row r="66" spans="1:4" ht="13.5" customHeight="1">
      <c r="A66" s="368"/>
      <c r="B66" s="388"/>
      <c r="C66" s="389"/>
      <c r="D66" s="389"/>
    </row>
    <row r="67" spans="1:4" ht="13.5" customHeight="1">
      <c r="A67" s="368"/>
      <c r="B67" s="388"/>
      <c r="C67" s="389"/>
      <c r="D67" s="389"/>
    </row>
    <row r="68" spans="1:4" ht="13.5" customHeight="1">
      <c r="A68" s="368"/>
      <c r="B68" s="388"/>
      <c r="C68" s="389"/>
      <c r="D68" s="389"/>
    </row>
    <row r="69" spans="1:4" ht="13.5" customHeight="1">
      <c r="A69" s="368"/>
      <c r="B69" s="388"/>
      <c r="C69" s="389"/>
      <c r="D69" s="389"/>
    </row>
    <row r="70" spans="1:4" ht="13.5" customHeight="1">
      <c r="A70" s="368"/>
      <c r="B70" s="388"/>
      <c r="C70" s="389"/>
      <c r="D70" s="389"/>
    </row>
    <row r="71" spans="1:4" ht="13.5" customHeight="1">
      <c r="A71" s="368"/>
      <c r="B71" s="388"/>
      <c r="C71" s="389"/>
      <c r="D71" s="389"/>
    </row>
    <row r="72" spans="1:4" ht="13.5" customHeight="1">
      <c r="A72" s="368"/>
      <c r="B72" s="388"/>
      <c r="C72" s="389"/>
      <c r="D72" s="389"/>
    </row>
    <row r="73" spans="1:4" ht="13.5" customHeight="1">
      <c r="A73" s="368"/>
      <c r="B73" s="388"/>
      <c r="C73" s="389"/>
      <c r="D73" s="389"/>
    </row>
    <row r="74" spans="1:4" ht="13.5" customHeight="1">
      <c r="A74" s="368"/>
      <c r="B74" s="388"/>
      <c r="C74" s="389"/>
      <c r="D74" s="389"/>
    </row>
    <row r="75" spans="1:4" ht="13.5" customHeight="1">
      <c r="A75" s="368"/>
      <c r="B75" s="388"/>
      <c r="C75" s="389"/>
      <c r="D75" s="389"/>
    </row>
    <row r="76" spans="1:4" ht="13.5" customHeight="1">
      <c r="A76" s="368"/>
      <c r="B76" s="388"/>
      <c r="C76" s="389"/>
      <c r="D76" s="389"/>
    </row>
    <row r="77" spans="1:4" ht="13.5" customHeight="1">
      <c r="A77" s="368"/>
      <c r="B77" s="388"/>
      <c r="C77" s="389"/>
      <c r="D77" s="389"/>
    </row>
    <row r="78" spans="1:4" ht="13.5" customHeight="1">
      <c r="A78" s="368"/>
      <c r="B78" s="388"/>
      <c r="C78" s="389"/>
      <c r="D78" s="389"/>
    </row>
    <row r="79" spans="1:4" ht="13.5" customHeight="1">
      <c r="A79" s="368"/>
      <c r="B79" s="388"/>
      <c r="C79" s="389"/>
      <c r="D79" s="389"/>
    </row>
    <row r="80" spans="1:4" ht="13.5" customHeight="1">
      <c r="A80" s="368"/>
      <c r="B80" s="388"/>
      <c r="C80" s="389"/>
      <c r="D80" s="389"/>
    </row>
    <row r="81" spans="1:4" ht="13.5" customHeight="1">
      <c r="A81" s="368"/>
      <c r="B81" s="388"/>
      <c r="C81" s="389"/>
      <c r="D81" s="389"/>
    </row>
    <row r="82" spans="1:4" ht="13.5" customHeight="1">
      <c r="A82" s="368"/>
      <c r="B82" s="388"/>
      <c r="C82" s="389"/>
      <c r="D82" s="389"/>
    </row>
    <row r="83" spans="1:4" ht="13.5" customHeight="1">
      <c r="A83" s="368"/>
      <c r="B83" s="388"/>
      <c r="C83" s="389"/>
      <c r="D83" s="389"/>
    </row>
    <row r="84" spans="1:4" ht="13.5" customHeight="1">
      <c r="A84" s="368"/>
      <c r="B84" s="388"/>
      <c r="C84" s="389"/>
      <c r="D84" s="389"/>
    </row>
    <row r="85" spans="1:4" ht="13.5" customHeight="1">
      <c r="A85" s="368"/>
      <c r="B85" s="388"/>
      <c r="C85" s="389"/>
      <c r="D85" s="389"/>
    </row>
    <row r="86" spans="1:4" ht="13.5" customHeight="1">
      <c r="A86" s="368"/>
      <c r="B86" s="388"/>
      <c r="C86" s="389"/>
      <c r="D86" s="389"/>
    </row>
    <row r="87" spans="1:4" ht="13.5" customHeight="1">
      <c r="A87" s="368"/>
      <c r="B87" s="388"/>
      <c r="C87" s="389"/>
      <c r="D87" s="389"/>
    </row>
    <row r="88" spans="1:4" ht="13.5" customHeight="1">
      <c r="A88" s="368"/>
      <c r="B88" s="388"/>
      <c r="C88" s="389"/>
      <c r="D88" s="389"/>
    </row>
    <row r="89" spans="1:4" ht="13.5" customHeight="1">
      <c r="A89" s="368"/>
      <c r="B89" s="388"/>
      <c r="C89" s="389"/>
      <c r="D89" s="389"/>
    </row>
    <row r="90" spans="1:4" ht="13.5" customHeight="1">
      <c r="A90" s="368"/>
      <c r="B90" s="388"/>
      <c r="C90" s="389"/>
      <c r="D90" s="389"/>
    </row>
    <row r="91" spans="1:4" ht="13.5" customHeight="1">
      <c r="A91" s="368"/>
      <c r="B91" s="388"/>
      <c r="C91" s="389"/>
      <c r="D91" s="389"/>
    </row>
    <row r="92" spans="1:4" ht="13.5" customHeight="1">
      <c r="A92" s="368"/>
      <c r="B92" s="388"/>
      <c r="C92" s="389"/>
      <c r="D92" s="389"/>
    </row>
    <row r="93" spans="1:4" ht="13.5" customHeight="1">
      <c r="A93" s="368"/>
      <c r="B93" s="388"/>
      <c r="C93" s="389"/>
      <c r="D93" s="389"/>
    </row>
    <row r="94" spans="1:4" ht="13.5" customHeight="1">
      <c r="A94" s="368"/>
      <c r="B94" s="388"/>
      <c r="C94" s="389"/>
      <c r="D94" s="389"/>
    </row>
    <row r="95" spans="1:4" ht="13.5" customHeight="1">
      <c r="A95" s="368"/>
      <c r="B95" s="388"/>
      <c r="C95" s="389"/>
      <c r="D95" s="389"/>
    </row>
    <row r="96" spans="1:4" ht="13.5" customHeight="1">
      <c r="A96" s="368"/>
      <c r="B96" s="388"/>
      <c r="C96" s="389"/>
      <c r="D96" s="389"/>
    </row>
    <row r="97" spans="1:4" ht="13.5" customHeight="1">
      <c r="A97" s="368"/>
      <c r="B97" s="388"/>
      <c r="C97" s="389"/>
      <c r="D97" s="389"/>
    </row>
    <row r="98" spans="1:4" ht="13.5" customHeight="1">
      <c r="A98" s="368"/>
      <c r="B98" s="388"/>
      <c r="C98" s="389"/>
      <c r="D98" s="389"/>
    </row>
    <row r="99" spans="1:4" ht="13.5" customHeight="1">
      <c r="A99" s="368"/>
      <c r="B99" s="388"/>
      <c r="C99" s="389"/>
      <c r="D99" s="389"/>
    </row>
    <row r="100" spans="1:4" ht="13.5" customHeight="1">
      <c r="A100" s="368"/>
      <c r="B100" s="388"/>
      <c r="C100" s="389"/>
      <c r="D100" s="389"/>
    </row>
    <row r="101" spans="1:4" ht="13.5" customHeight="1">
      <c r="A101" s="368"/>
      <c r="B101" s="388"/>
      <c r="C101" s="389"/>
      <c r="D101" s="389"/>
    </row>
    <row r="102" spans="1:4" ht="13.5" customHeight="1">
      <c r="A102" s="368"/>
      <c r="B102" s="388"/>
      <c r="C102" s="389"/>
      <c r="D102" s="389"/>
    </row>
    <row r="103" spans="1:4" ht="13.5" customHeight="1">
      <c r="A103" s="368"/>
      <c r="B103" s="388"/>
      <c r="C103" s="389"/>
      <c r="D103" s="389"/>
    </row>
    <row r="104" spans="1:4" ht="13.5" customHeight="1">
      <c r="A104" s="368"/>
      <c r="B104" s="388"/>
      <c r="C104" s="389"/>
      <c r="D104" s="389"/>
    </row>
    <row r="105" spans="1:4" ht="13.5" customHeight="1">
      <c r="A105" s="368"/>
      <c r="B105" s="388"/>
      <c r="C105" s="389"/>
      <c r="D105" s="389"/>
    </row>
    <row r="106" spans="1:4" ht="13.5" customHeight="1">
      <c r="A106" s="368"/>
      <c r="B106" s="388"/>
      <c r="C106" s="389"/>
      <c r="D106" s="389"/>
    </row>
    <row r="107" spans="1:4" ht="13.5" customHeight="1">
      <c r="A107" s="368"/>
      <c r="B107" s="388"/>
      <c r="C107" s="389"/>
      <c r="D107" s="389"/>
    </row>
    <row r="108" spans="1:4" ht="13.5" customHeight="1">
      <c r="A108" s="392"/>
      <c r="B108" s="388"/>
      <c r="C108" s="389"/>
      <c r="D108" s="389"/>
    </row>
    <row r="109" spans="1:4" ht="13.5" customHeight="1">
      <c r="A109" s="392"/>
      <c r="B109" s="388"/>
      <c r="C109" s="389"/>
      <c r="D109" s="389"/>
    </row>
    <row r="110" spans="1:4" ht="13.5" customHeight="1">
      <c r="A110" s="393"/>
    </row>
    <row r="111" spans="1:4" ht="13.5" customHeight="1">
      <c r="A111" s="393"/>
    </row>
    <row r="112" spans="1:4" ht="13.5" customHeight="1">
      <c r="A112" s="393"/>
    </row>
    <row r="113" spans="1:1" ht="13.5" customHeight="1">
      <c r="A113" s="393"/>
    </row>
    <row r="114" spans="1:1" ht="13.5" customHeight="1">
      <c r="A114" s="393"/>
    </row>
    <row r="115" spans="1:1" ht="13.5" customHeight="1">
      <c r="A115" s="393"/>
    </row>
    <row r="116" spans="1:1" ht="13.5" customHeight="1">
      <c r="A116" s="393"/>
    </row>
    <row r="117" spans="1:1" ht="13.5" customHeight="1">
      <c r="A117" s="393"/>
    </row>
    <row r="118" spans="1:1" ht="13.5" customHeight="1">
      <c r="A118" s="393"/>
    </row>
    <row r="119" spans="1:1" ht="13.5" customHeight="1">
      <c r="A119" s="393"/>
    </row>
    <row r="120" spans="1:1" ht="13.5" customHeight="1">
      <c r="A120" s="393"/>
    </row>
    <row r="121" spans="1:1" ht="13.5" customHeight="1">
      <c r="A121" s="393"/>
    </row>
    <row r="122" spans="1:1" ht="13.5" customHeight="1">
      <c r="A122" s="393"/>
    </row>
    <row r="123" spans="1:1" ht="13.5" customHeight="1">
      <c r="A123" s="393"/>
    </row>
    <row r="124" spans="1:1" ht="13.5" customHeight="1">
      <c r="A124" s="393"/>
    </row>
    <row r="125" spans="1:1" ht="13.5" customHeight="1">
      <c r="A125" s="393"/>
    </row>
    <row r="126" spans="1:1" ht="13.5" customHeight="1">
      <c r="A126" s="393"/>
    </row>
    <row r="127" spans="1:1" ht="13.5" customHeight="1">
      <c r="A127" s="393"/>
    </row>
    <row r="128" spans="1:1" ht="13.5" customHeight="1">
      <c r="A128" s="393"/>
    </row>
    <row r="129" spans="1:1" ht="13.5" customHeight="1">
      <c r="A129" s="393"/>
    </row>
    <row r="130" spans="1:1" ht="13.5" customHeight="1">
      <c r="A130" s="393"/>
    </row>
  </sheetData>
  <mergeCells count="2">
    <mergeCell ref="A3:H3"/>
    <mergeCell ref="A6:B6"/>
  </mergeCells>
  <phoneticPr fontId="1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10" workbookViewId="0"/>
  </sheetViews>
  <sheetFormatPr defaultColWidth="8.875" defaultRowHeight="16.5" customHeight="1"/>
  <cols>
    <col min="1" max="1" width="16.125" style="275" customWidth="1"/>
    <col min="2" max="2" width="11" style="275" customWidth="1"/>
    <col min="3" max="5" width="10.125" style="275" customWidth="1"/>
    <col min="6" max="6" width="8.875" style="275" customWidth="1"/>
    <col min="7" max="8" width="10.125" style="275" customWidth="1"/>
    <col min="9" max="16384" width="8.875" style="275"/>
  </cols>
  <sheetData>
    <row r="1" spans="1:8" ht="16.5" customHeight="1">
      <c r="A1" s="357" t="s">
        <v>1</v>
      </c>
    </row>
    <row r="3" spans="1:8" ht="16.5" customHeight="1">
      <c r="A3" s="269" t="s">
        <v>591</v>
      </c>
      <c r="B3" s="394"/>
    </row>
    <row r="4" spans="1:8" ht="12.75" customHeight="1">
      <c r="A4" s="395"/>
      <c r="B4" s="396"/>
      <c r="H4" s="397"/>
    </row>
    <row r="5" spans="1:8" ht="39" customHeight="1">
      <c r="A5" s="271" t="s">
        <v>592</v>
      </c>
      <c r="B5" s="398" t="s">
        <v>593</v>
      </c>
      <c r="C5" s="398" t="s">
        <v>594</v>
      </c>
      <c r="D5" s="398" t="s">
        <v>595</v>
      </c>
      <c r="E5" s="398" t="s">
        <v>596</v>
      </c>
      <c r="F5" s="398" t="s">
        <v>597</v>
      </c>
      <c r="G5" s="273" t="s">
        <v>598</v>
      </c>
      <c r="H5" s="399" t="s">
        <v>599</v>
      </c>
    </row>
    <row r="6" spans="1:8" ht="16.5" customHeight="1">
      <c r="A6" s="400" t="s">
        <v>600</v>
      </c>
      <c r="B6" s="401">
        <v>28159</v>
      </c>
      <c r="C6" s="401">
        <v>13805</v>
      </c>
      <c r="D6" s="401">
        <v>14354</v>
      </c>
      <c r="E6" s="401"/>
      <c r="F6" s="402"/>
      <c r="G6" s="403" t="s">
        <v>601</v>
      </c>
      <c r="H6" s="404" t="s">
        <v>601</v>
      </c>
    </row>
    <row r="7" spans="1:8" ht="16.5" customHeight="1">
      <c r="A7" s="400" t="s">
        <v>602</v>
      </c>
      <c r="B7" s="405">
        <v>29168</v>
      </c>
      <c r="C7" s="405">
        <v>14352</v>
      </c>
      <c r="D7" s="405">
        <v>14816</v>
      </c>
      <c r="E7" s="405">
        <v>1009</v>
      </c>
      <c r="F7" s="406">
        <v>3.5832238360737243</v>
      </c>
      <c r="G7" s="233" t="s">
        <v>601</v>
      </c>
      <c r="H7" s="277" t="s">
        <v>601</v>
      </c>
    </row>
    <row r="8" spans="1:8" ht="16.5" customHeight="1">
      <c r="A8" s="400" t="s">
        <v>603</v>
      </c>
      <c r="B8" s="405">
        <v>29698</v>
      </c>
      <c r="C8" s="405">
        <v>14808</v>
      </c>
      <c r="D8" s="405">
        <v>14890</v>
      </c>
      <c r="E8" s="405">
        <v>530</v>
      </c>
      <c r="F8" s="406">
        <v>1.8170597915523863</v>
      </c>
      <c r="G8" s="233" t="s">
        <v>604</v>
      </c>
      <c r="H8" s="277" t="s">
        <v>605</v>
      </c>
    </row>
    <row r="9" spans="1:8" ht="16.5" customHeight="1">
      <c r="A9" s="400" t="s">
        <v>606</v>
      </c>
      <c r="B9" s="405">
        <v>31357</v>
      </c>
      <c r="C9" s="405">
        <v>15642</v>
      </c>
      <c r="D9" s="405">
        <v>15715</v>
      </c>
      <c r="E9" s="405">
        <v>1659</v>
      </c>
      <c r="F9" s="406">
        <v>5.5862347632837226</v>
      </c>
      <c r="G9" s="233" t="s">
        <v>601</v>
      </c>
      <c r="H9" s="277" t="s">
        <v>607</v>
      </c>
    </row>
    <row r="10" spans="1:8" ht="16.5" customHeight="1">
      <c r="A10" s="400" t="s">
        <v>608</v>
      </c>
      <c r="B10" s="405">
        <v>32241</v>
      </c>
      <c r="C10" s="405">
        <v>16028</v>
      </c>
      <c r="D10" s="405">
        <v>16213</v>
      </c>
      <c r="E10" s="405">
        <v>884</v>
      </c>
      <c r="F10" s="406">
        <v>2.8191472398507509</v>
      </c>
      <c r="G10" s="233" t="s">
        <v>607</v>
      </c>
      <c r="H10" s="277" t="s">
        <v>609</v>
      </c>
    </row>
    <row r="11" spans="1:8" ht="16.5" customHeight="1">
      <c r="A11" s="400" t="s">
        <v>89</v>
      </c>
      <c r="B11" s="405">
        <v>42496</v>
      </c>
      <c r="C11" s="405">
        <v>20543</v>
      </c>
      <c r="D11" s="405">
        <v>21953</v>
      </c>
      <c r="E11" s="405">
        <v>10255</v>
      </c>
      <c r="F11" s="406">
        <v>31.807326075493936</v>
      </c>
      <c r="G11" s="233" t="s">
        <v>610</v>
      </c>
      <c r="H11" s="277" t="s">
        <v>610</v>
      </c>
    </row>
    <row r="12" spans="1:8" ht="16.5" customHeight="1">
      <c r="A12" s="400" t="s">
        <v>92</v>
      </c>
      <c r="B12" s="405">
        <v>43380</v>
      </c>
      <c r="C12" s="405">
        <v>21267</v>
      </c>
      <c r="D12" s="405">
        <v>22113</v>
      </c>
      <c r="E12" s="405">
        <v>884</v>
      </c>
      <c r="F12" s="406">
        <v>2.0801957831325302</v>
      </c>
      <c r="G12" s="233" t="s">
        <v>611</v>
      </c>
      <c r="H12" s="277" t="s">
        <v>601</v>
      </c>
    </row>
    <row r="13" spans="1:8" ht="16.5" customHeight="1">
      <c r="A13" s="400" t="s">
        <v>612</v>
      </c>
      <c r="B13" s="405">
        <v>46250</v>
      </c>
      <c r="C13" s="405">
        <v>22769</v>
      </c>
      <c r="D13" s="405">
        <v>23481</v>
      </c>
      <c r="E13" s="405">
        <v>2870</v>
      </c>
      <c r="F13" s="406">
        <v>6.6159520516366994</v>
      </c>
      <c r="G13" s="233" t="s">
        <v>601</v>
      </c>
      <c r="H13" s="277" t="s">
        <v>601</v>
      </c>
    </row>
    <row r="14" spans="1:8" ht="16.5" customHeight="1">
      <c r="A14" s="400" t="s">
        <v>613</v>
      </c>
      <c r="B14" s="405">
        <v>49585</v>
      </c>
      <c r="C14" s="405">
        <v>24474</v>
      </c>
      <c r="D14" s="405">
        <v>25111</v>
      </c>
      <c r="E14" s="405">
        <v>3335</v>
      </c>
      <c r="F14" s="406">
        <v>7.2108108108108109</v>
      </c>
      <c r="G14" s="405">
        <v>9136</v>
      </c>
      <c r="H14" s="407">
        <v>59.76</v>
      </c>
    </row>
    <row r="15" spans="1:8" ht="16.5" customHeight="1">
      <c r="A15" s="400" t="s">
        <v>614</v>
      </c>
      <c r="B15" s="405">
        <v>76571</v>
      </c>
      <c r="C15" s="405">
        <v>38929</v>
      </c>
      <c r="D15" s="405">
        <v>37642</v>
      </c>
      <c r="E15" s="405">
        <v>26986</v>
      </c>
      <c r="F15" s="406">
        <v>54.42371684985379</v>
      </c>
      <c r="G15" s="408">
        <v>17516</v>
      </c>
      <c r="H15" s="407">
        <v>59.73</v>
      </c>
    </row>
    <row r="16" spans="1:8" ht="16.5" customHeight="1">
      <c r="A16" s="400" t="s">
        <v>615</v>
      </c>
      <c r="B16" s="405">
        <v>139368</v>
      </c>
      <c r="C16" s="405">
        <v>70487</v>
      </c>
      <c r="D16" s="405">
        <v>68881</v>
      </c>
      <c r="E16" s="405">
        <v>62797</v>
      </c>
      <c r="F16" s="406">
        <v>82.011466482088522</v>
      </c>
      <c r="G16" s="405">
        <v>36605</v>
      </c>
      <c r="H16" s="407">
        <v>59.73</v>
      </c>
    </row>
    <row r="17" spans="1:8" ht="16.5" customHeight="1">
      <c r="A17" s="400" t="s">
        <v>616</v>
      </c>
      <c r="B17" s="405">
        <v>195917</v>
      </c>
      <c r="C17" s="405">
        <v>98778</v>
      </c>
      <c r="D17" s="405">
        <v>97139</v>
      </c>
      <c r="E17" s="405">
        <v>56549</v>
      </c>
      <c r="F17" s="406">
        <v>40.575311405774642</v>
      </c>
      <c r="G17" s="405">
        <v>54306</v>
      </c>
      <c r="H17" s="407">
        <v>59.73</v>
      </c>
    </row>
    <row r="18" spans="1:8" ht="16.5" customHeight="1">
      <c r="A18" s="400" t="s">
        <v>617</v>
      </c>
      <c r="B18" s="405">
        <v>223241</v>
      </c>
      <c r="C18" s="405">
        <v>112316</v>
      </c>
      <c r="D18" s="405">
        <v>110925</v>
      </c>
      <c r="E18" s="405">
        <v>27324</v>
      </c>
      <c r="F18" s="406">
        <v>13.94672233649964</v>
      </c>
      <c r="G18" s="405">
        <v>65535</v>
      </c>
      <c r="H18" s="407">
        <v>59.73</v>
      </c>
    </row>
    <row r="19" spans="1:8" ht="16.5" customHeight="1">
      <c r="A19" s="400" t="s">
        <v>618</v>
      </c>
      <c r="B19" s="405">
        <v>253479</v>
      </c>
      <c r="C19" s="405">
        <v>127365</v>
      </c>
      <c r="D19" s="405">
        <v>126114</v>
      </c>
      <c r="E19" s="405">
        <v>30238</v>
      </c>
      <c r="F19" s="406">
        <v>13.545002934048853</v>
      </c>
      <c r="G19" s="405">
        <v>75367</v>
      </c>
      <c r="H19" s="407">
        <v>59.73</v>
      </c>
    </row>
    <row r="20" spans="1:8" ht="16.5" customHeight="1">
      <c r="A20" s="400" t="s">
        <v>619</v>
      </c>
      <c r="B20" s="405">
        <v>285259</v>
      </c>
      <c r="C20" s="405">
        <v>144151</v>
      </c>
      <c r="D20" s="405">
        <v>141108</v>
      </c>
      <c r="E20" s="405">
        <v>31780</v>
      </c>
      <c r="F20" s="406">
        <v>12.537527763641171</v>
      </c>
      <c r="G20" s="405">
        <v>90882</v>
      </c>
      <c r="H20" s="407">
        <v>60.31</v>
      </c>
    </row>
    <row r="21" spans="1:8" ht="16.5" customHeight="1">
      <c r="A21" s="400" t="s">
        <v>620</v>
      </c>
      <c r="B21" s="405">
        <v>298253</v>
      </c>
      <c r="C21" s="405">
        <v>150492</v>
      </c>
      <c r="D21" s="405">
        <v>147761</v>
      </c>
      <c r="E21" s="405">
        <v>12994</v>
      </c>
      <c r="F21" s="406">
        <v>4.5551586453012876</v>
      </c>
      <c r="G21" s="405">
        <v>101072</v>
      </c>
      <c r="H21" s="407">
        <v>60.31</v>
      </c>
    </row>
    <row r="22" spans="1:8" ht="16.5" customHeight="1">
      <c r="A22" s="400" t="s">
        <v>621</v>
      </c>
      <c r="B22" s="405">
        <v>308307</v>
      </c>
      <c r="C22" s="405">
        <v>155052</v>
      </c>
      <c r="D22" s="405">
        <v>153255</v>
      </c>
      <c r="E22" s="405">
        <v>10054</v>
      </c>
      <c r="F22" s="406">
        <v>3.3709635779019824</v>
      </c>
      <c r="G22" s="405">
        <v>110472</v>
      </c>
      <c r="H22" s="407">
        <v>60.31</v>
      </c>
    </row>
    <row r="23" spans="1:8" ht="16.5" customHeight="1">
      <c r="A23" s="400" t="s">
        <v>622</v>
      </c>
      <c r="B23" s="405">
        <v>315792</v>
      </c>
      <c r="C23" s="405">
        <v>158721</v>
      </c>
      <c r="D23" s="405">
        <v>157071</v>
      </c>
      <c r="E23" s="405">
        <v>7485</v>
      </c>
      <c r="F23" s="406">
        <v>2.4277749126682169</v>
      </c>
      <c r="G23" s="405">
        <v>118555</v>
      </c>
      <c r="H23" s="407">
        <v>60.31</v>
      </c>
    </row>
    <row r="24" spans="1:8" ht="16.5" customHeight="1">
      <c r="A24" s="409" t="s">
        <v>89</v>
      </c>
      <c r="B24" s="265">
        <v>326313</v>
      </c>
      <c r="C24" s="265">
        <v>162374</v>
      </c>
      <c r="D24" s="265">
        <v>163939</v>
      </c>
      <c r="E24" s="265">
        <v>10521</v>
      </c>
      <c r="F24" s="410">
        <v>3.3316233469999998</v>
      </c>
      <c r="G24" s="265">
        <v>128342</v>
      </c>
      <c r="H24" s="411">
        <v>60.31</v>
      </c>
    </row>
    <row r="25" spans="1:8" ht="16.5" customHeight="1">
      <c r="A25" s="242" t="s">
        <v>623</v>
      </c>
      <c r="B25" s="242"/>
    </row>
    <row r="26" spans="1:8" ht="16.5" customHeight="1">
      <c r="A26" s="391" t="s">
        <v>624</v>
      </c>
      <c r="H26" s="290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10" workbookViewId="0"/>
  </sheetViews>
  <sheetFormatPr defaultColWidth="11.25" defaultRowHeight="12"/>
  <cols>
    <col min="1" max="7" width="12.375" style="244" customWidth="1"/>
    <col min="8" max="16384" width="11.25" style="244"/>
  </cols>
  <sheetData>
    <row r="1" spans="1:7">
      <c r="A1" s="412" t="s">
        <v>1</v>
      </c>
    </row>
    <row r="3" spans="1:7" ht="15" customHeight="1">
      <c r="A3" s="413" t="s">
        <v>625</v>
      </c>
    </row>
    <row r="4" spans="1:7" ht="15" customHeight="1">
      <c r="A4" s="414"/>
      <c r="G4" s="270" t="s">
        <v>626</v>
      </c>
    </row>
    <row r="5" spans="1:7" s="275" customFormat="1" ht="15" customHeight="1">
      <c r="A5" s="279" t="s">
        <v>24</v>
      </c>
      <c r="B5" s="415" t="s">
        <v>627</v>
      </c>
      <c r="C5" s="416"/>
      <c r="D5" s="415" t="s">
        <v>628</v>
      </c>
      <c r="E5" s="416"/>
      <c r="F5" s="415" t="s">
        <v>629</v>
      </c>
      <c r="G5" s="417"/>
    </row>
    <row r="6" spans="1:7" s="275" customFormat="1" ht="15" customHeight="1">
      <c r="A6" s="274" t="s">
        <v>630</v>
      </c>
      <c r="B6" s="273" t="s">
        <v>631</v>
      </c>
      <c r="C6" s="273" t="s">
        <v>632</v>
      </c>
      <c r="D6" s="273" t="s">
        <v>347</v>
      </c>
      <c r="E6" s="273" t="s">
        <v>66</v>
      </c>
      <c r="F6" s="273" t="s">
        <v>347</v>
      </c>
      <c r="G6" s="274" t="s">
        <v>66</v>
      </c>
    </row>
    <row r="7" spans="1:7" ht="15" customHeight="1">
      <c r="A7" s="418" t="s">
        <v>633</v>
      </c>
      <c r="B7" s="419">
        <v>49585</v>
      </c>
      <c r="C7" s="420">
        <v>59.76</v>
      </c>
      <c r="D7" s="256">
        <v>12283</v>
      </c>
      <c r="E7" s="421">
        <v>1</v>
      </c>
      <c r="F7" s="422">
        <f t="shared" ref="F7:G17" si="0">+D7/B7*100</f>
        <v>24.771604315821317</v>
      </c>
      <c r="G7" s="422">
        <f t="shared" si="0"/>
        <v>1.6733601070950468</v>
      </c>
    </row>
    <row r="8" spans="1:7" ht="15" customHeight="1">
      <c r="A8" s="279">
        <v>40</v>
      </c>
      <c r="B8" s="419">
        <v>76571</v>
      </c>
      <c r="C8" s="420">
        <v>59.73</v>
      </c>
      <c r="D8" s="256">
        <v>31807</v>
      </c>
      <c r="E8" s="421">
        <v>4.4000000000000004</v>
      </c>
      <c r="F8" s="422">
        <f t="shared" si="0"/>
        <v>41.539225032975928</v>
      </c>
      <c r="G8" s="422">
        <f t="shared" si="0"/>
        <v>7.3664825046040523</v>
      </c>
    </row>
    <row r="9" spans="1:7" ht="15" customHeight="1">
      <c r="A9" s="279">
        <v>45</v>
      </c>
      <c r="B9" s="419">
        <v>139368</v>
      </c>
      <c r="C9" s="420">
        <v>59.73</v>
      </c>
      <c r="D9" s="256">
        <v>83645</v>
      </c>
      <c r="E9" s="421">
        <v>11.2</v>
      </c>
      <c r="F9" s="422">
        <f t="shared" si="0"/>
        <v>60.017364100797884</v>
      </c>
      <c r="G9" s="422">
        <f t="shared" si="0"/>
        <v>18.751046375355767</v>
      </c>
    </row>
    <row r="10" spans="1:7" ht="15" customHeight="1">
      <c r="A10" s="279">
        <v>50</v>
      </c>
      <c r="B10" s="419">
        <v>195917</v>
      </c>
      <c r="C10" s="420">
        <v>59.73</v>
      </c>
      <c r="D10" s="256">
        <v>145148</v>
      </c>
      <c r="E10" s="421">
        <v>20.5</v>
      </c>
      <c r="F10" s="422">
        <f t="shared" si="0"/>
        <v>74.086475395192863</v>
      </c>
      <c r="G10" s="422">
        <f t="shared" si="0"/>
        <v>34.321111669177967</v>
      </c>
    </row>
    <row r="11" spans="1:7" ht="15" customHeight="1">
      <c r="A11" s="279">
        <v>55</v>
      </c>
      <c r="B11" s="419">
        <v>223241</v>
      </c>
      <c r="C11" s="420">
        <v>59.73</v>
      </c>
      <c r="D11" s="256">
        <v>181991</v>
      </c>
      <c r="E11" s="421">
        <v>23.9</v>
      </c>
      <c r="F11" s="422">
        <f t="shared" si="0"/>
        <v>81.52221142173704</v>
      </c>
      <c r="G11" s="422">
        <f t="shared" si="0"/>
        <v>40.013393604553826</v>
      </c>
    </row>
    <row r="12" spans="1:7" ht="15" customHeight="1">
      <c r="A12" s="279">
        <v>60</v>
      </c>
      <c r="B12" s="419">
        <v>253479</v>
      </c>
      <c r="C12" s="420">
        <v>59.73</v>
      </c>
      <c r="D12" s="256">
        <v>218151</v>
      </c>
      <c r="E12" s="421">
        <v>27.5</v>
      </c>
      <c r="F12" s="422">
        <f t="shared" si="0"/>
        <v>86.062750760418027</v>
      </c>
      <c r="G12" s="422">
        <f t="shared" si="0"/>
        <v>46.04051565377533</v>
      </c>
    </row>
    <row r="13" spans="1:7" ht="15" customHeight="1">
      <c r="A13" s="418" t="s">
        <v>634</v>
      </c>
      <c r="B13" s="419">
        <v>285259</v>
      </c>
      <c r="C13" s="420">
        <v>60.31</v>
      </c>
      <c r="D13" s="256">
        <v>253484</v>
      </c>
      <c r="E13" s="421">
        <v>29.8</v>
      </c>
      <c r="F13" s="422">
        <f t="shared" si="0"/>
        <v>88.86100000350558</v>
      </c>
      <c r="G13" s="422">
        <f t="shared" si="0"/>
        <v>49.411374564748797</v>
      </c>
    </row>
    <row r="14" spans="1:7" ht="15" customHeight="1">
      <c r="A14" s="277">
        <v>7</v>
      </c>
      <c r="B14" s="419">
        <v>298253</v>
      </c>
      <c r="C14" s="423">
        <v>60.31</v>
      </c>
      <c r="D14" s="405">
        <v>268857</v>
      </c>
      <c r="E14" s="424">
        <v>31.2</v>
      </c>
      <c r="F14" s="422">
        <f t="shared" si="0"/>
        <v>90.143938200118683</v>
      </c>
      <c r="G14" s="422">
        <f t="shared" si="0"/>
        <v>51.732714309401416</v>
      </c>
    </row>
    <row r="15" spans="1:7" ht="15" customHeight="1">
      <c r="A15" s="425">
        <v>12</v>
      </c>
      <c r="B15" s="405">
        <v>308307</v>
      </c>
      <c r="C15" s="423">
        <v>60.31</v>
      </c>
      <c r="D15" s="405">
        <v>277421</v>
      </c>
      <c r="E15" s="424">
        <v>31.1</v>
      </c>
      <c r="F15" s="426">
        <f t="shared" si="0"/>
        <v>89.982063332976551</v>
      </c>
      <c r="G15" s="426">
        <f t="shared" si="0"/>
        <v>51.566904327640529</v>
      </c>
    </row>
    <row r="16" spans="1:7" ht="15" customHeight="1">
      <c r="A16" s="425">
        <v>17</v>
      </c>
      <c r="B16" s="405">
        <v>315792</v>
      </c>
      <c r="C16" s="423">
        <v>60.31</v>
      </c>
      <c r="D16" s="405">
        <v>284642</v>
      </c>
      <c r="E16" s="424">
        <v>31.1</v>
      </c>
      <c r="F16" s="426">
        <f t="shared" si="0"/>
        <v>90.13591224603536</v>
      </c>
      <c r="G16" s="426">
        <f t="shared" si="0"/>
        <v>51.566904327640529</v>
      </c>
    </row>
    <row r="17" spans="1:7" ht="15" customHeight="1">
      <c r="A17" s="274">
        <v>22</v>
      </c>
      <c r="B17" s="427">
        <v>326313</v>
      </c>
      <c r="C17" s="428">
        <v>60.31</v>
      </c>
      <c r="D17" s="265">
        <v>292540</v>
      </c>
      <c r="E17" s="429">
        <v>31.4</v>
      </c>
      <c r="F17" s="430">
        <f t="shared" si="0"/>
        <v>89.65012120264899</v>
      </c>
      <c r="G17" s="430">
        <f t="shared" si="0"/>
        <v>52.064334272923233</v>
      </c>
    </row>
    <row r="18" spans="1:7" s="242" customFormat="1" ht="15" customHeight="1">
      <c r="A18" s="431" t="s">
        <v>635</v>
      </c>
      <c r="B18" s="432"/>
      <c r="C18" s="432"/>
      <c r="D18" s="432"/>
      <c r="E18" s="432"/>
      <c r="F18" s="432"/>
      <c r="G18" s="432"/>
    </row>
    <row r="19" spans="1:7" s="275" customFormat="1" ht="15" customHeight="1">
      <c r="A19" s="431" t="s">
        <v>636</v>
      </c>
      <c r="G19" s="290"/>
    </row>
    <row r="20" spans="1:7" s="275" customFormat="1" ht="15" customHeight="1">
      <c r="A20" s="242" t="s">
        <v>637</v>
      </c>
    </row>
    <row r="21" spans="1:7" ht="15" customHeight="1">
      <c r="A21" s="246" t="s">
        <v>638</v>
      </c>
    </row>
    <row r="22" spans="1:7" ht="15" customHeight="1"/>
    <row r="23" spans="1:7" ht="15" customHeight="1"/>
    <row r="24" spans="1:7">
      <c r="A24" s="244" t="s">
        <v>639</v>
      </c>
    </row>
  </sheetData>
  <mergeCells count="3">
    <mergeCell ref="B5:C5"/>
    <mergeCell ref="D5:E5"/>
    <mergeCell ref="F5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110" workbookViewId="0"/>
  </sheetViews>
  <sheetFormatPr defaultColWidth="8.875" defaultRowHeight="12"/>
  <cols>
    <col min="1" max="1" width="6.375" style="275" customWidth="1"/>
    <col min="2" max="2" width="8.375" style="275" customWidth="1"/>
    <col min="3" max="3" width="7" style="275" customWidth="1"/>
    <col min="4" max="4" width="7.625" style="275" customWidth="1"/>
    <col min="5" max="5" width="6.75" style="275" customWidth="1"/>
    <col min="6" max="6" width="7" style="275" customWidth="1"/>
    <col min="7" max="7" width="6.75" style="275" customWidth="1"/>
    <col min="8" max="8" width="7" style="275" customWidth="1"/>
    <col min="9" max="9" width="6.75" style="275" customWidth="1"/>
    <col min="10" max="10" width="8.75" style="275" bestFit="1" customWidth="1"/>
    <col min="11" max="11" width="6.75" style="275" customWidth="1"/>
    <col min="12" max="16384" width="8.875" style="275"/>
  </cols>
  <sheetData>
    <row r="1" spans="1:13">
      <c r="A1" s="357" t="s">
        <v>1</v>
      </c>
    </row>
    <row r="3" spans="1:13" ht="15" customHeight="1">
      <c r="A3" s="269" t="s">
        <v>640</v>
      </c>
    </row>
    <row r="4" spans="1:13" ht="15" customHeight="1">
      <c r="A4" s="395" t="s">
        <v>641</v>
      </c>
      <c r="L4" s="290" t="s">
        <v>642</v>
      </c>
    </row>
    <row r="5" spans="1:13" ht="18" customHeight="1">
      <c r="A5" s="433" t="s">
        <v>24</v>
      </c>
      <c r="B5" s="434" t="s">
        <v>643</v>
      </c>
      <c r="C5" s="435"/>
      <c r="D5" s="436" t="s">
        <v>644</v>
      </c>
      <c r="E5" s="433"/>
      <c r="F5" s="434" t="s">
        <v>645</v>
      </c>
      <c r="G5" s="435"/>
      <c r="H5" s="434" t="s">
        <v>646</v>
      </c>
      <c r="I5" s="435"/>
      <c r="J5" s="434" t="s">
        <v>647</v>
      </c>
      <c r="K5" s="437"/>
      <c r="L5" s="438" t="s">
        <v>648</v>
      </c>
      <c r="M5" s="396"/>
    </row>
    <row r="6" spans="1:13" ht="18" customHeight="1">
      <c r="A6" s="439"/>
      <c r="B6" s="440"/>
      <c r="C6" s="273" t="s">
        <v>649</v>
      </c>
      <c r="D6" s="441"/>
      <c r="E6" s="273" t="s">
        <v>649</v>
      </c>
      <c r="F6" s="440"/>
      <c r="G6" s="273" t="s">
        <v>649</v>
      </c>
      <c r="H6" s="441"/>
      <c r="I6" s="273" t="s">
        <v>649</v>
      </c>
      <c r="J6" s="441"/>
      <c r="K6" s="273" t="s">
        <v>649</v>
      </c>
      <c r="L6" s="442"/>
      <c r="M6" s="396"/>
    </row>
    <row r="7" spans="1:13" ht="16.5" customHeight="1">
      <c r="A7" s="443" t="s">
        <v>650</v>
      </c>
      <c r="B7" s="444">
        <v>49585</v>
      </c>
      <c r="C7" s="445" t="s">
        <v>651</v>
      </c>
      <c r="D7" s="446">
        <v>2021</v>
      </c>
      <c r="E7" s="445" t="s">
        <v>651</v>
      </c>
      <c r="F7" s="446">
        <v>6341</v>
      </c>
      <c r="G7" s="445" t="s">
        <v>651</v>
      </c>
      <c r="H7" s="446">
        <v>4320</v>
      </c>
      <c r="I7" s="445" t="s">
        <v>651</v>
      </c>
      <c r="J7" s="446">
        <v>45265</v>
      </c>
      <c r="K7" s="445" t="s">
        <v>651</v>
      </c>
      <c r="L7" s="447">
        <f t="shared" ref="L7:L14" si="0">+J7/B7*100</f>
        <v>91.287687808813146</v>
      </c>
    </row>
    <row r="8" spans="1:13" ht="16.5" customHeight="1">
      <c r="A8" s="277">
        <v>40</v>
      </c>
      <c r="B8" s="444">
        <v>76571</v>
      </c>
      <c r="C8" s="448">
        <f t="shared" ref="C8:C14" si="1">+(B8-B7)/B7*100</f>
        <v>54.42371684985379</v>
      </c>
      <c r="D8" s="446">
        <v>5501</v>
      </c>
      <c r="E8" s="448">
        <f t="shared" ref="E8:E14" si="2">+(D8-D7)/D7*100</f>
        <v>172.19198416625431</v>
      </c>
      <c r="F8" s="446">
        <v>16143</v>
      </c>
      <c r="G8" s="448">
        <f t="shared" ref="G8:G14" si="3">+(F8-F7)/F7*100</f>
        <v>154.58129632550072</v>
      </c>
      <c r="H8" s="446">
        <v>10642</v>
      </c>
      <c r="I8" s="448">
        <f t="shared" ref="I8:I14" si="4">+(H8-H7)/H7*100</f>
        <v>146.34259259259258</v>
      </c>
      <c r="J8" s="446">
        <v>65929</v>
      </c>
      <c r="K8" s="448">
        <f t="shared" ref="K8:K14" si="5">+(J8-J7)/J7*100</f>
        <v>45.651165359549324</v>
      </c>
      <c r="L8" s="447">
        <f t="shared" si="0"/>
        <v>86.101787883141128</v>
      </c>
    </row>
    <row r="9" spans="1:13" ht="16.5" customHeight="1">
      <c r="A9" s="277">
        <v>45</v>
      </c>
      <c r="B9" s="444">
        <v>139368</v>
      </c>
      <c r="C9" s="448">
        <f t="shared" si="1"/>
        <v>82.011466482088522</v>
      </c>
      <c r="D9" s="446">
        <v>10138</v>
      </c>
      <c r="E9" s="448">
        <f t="shared" si="2"/>
        <v>84.293764770041818</v>
      </c>
      <c r="F9" s="446">
        <v>35246</v>
      </c>
      <c r="G9" s="448">
        <f t="shared" si="3"/>
        <v>118.3361209192839</v>
      </c>
      <c r="H9" s="446">
        <v>25108</v>
      </c>
      <c r="I9" s="448">
        <f t="shared" si="4"/>
        <v>135.93309528284158</v>
      </c>
      <c r="J9" s="446">
        <v>114260</v>
      </c>
      <c r="K9" s="448">
        <f t="shared" si="5"/>
        <v>73.307649137708751</v>
      </c>
      <c r="L9" s="447">
        <f t="shared" si="0"/>
        <v>81.984386659778437</v>
      </c>
    </row>
    <row r="10" spans="1:13" ht="16.5" customHeight="1">
      <c r="A10" s="277">
        <v>50</v>
      </c>
      <c r="B10" s="444">
        <v>195917</v>
      </c>
      <c r="C10" s="448">
        <f t="shared" si="1"/>
        <v>40.575311405774642</v>
      </c>
      <c r="D10" s="446">
        <v>16540</v>
      </c>
      <c r="E10" s="448">
        <f t="shared" si="2"/>
        <v>63.148550009863882</v>
      </c>
      <c r="F10" s="446">
        <v>50184</v>
      </c>
      <c r="G10" s="448">
        <f t="shared" si="3"/>
        <v>42.382114282471775</v>
      </c>
      <c r="H10" s="446">
        <v>33644</v>
      </c>
      <c r="I10" s="448">
        <f t="shared" si="4"/>
        <v>33.997132388083479</v>
      </c>
      <c r="J10" s="446">
        <v>162273</v>
      </c>
      <c r="K10" s="448">
        <f t="shared" si="5"/>
        <v>42.020829686679498</v>
      </c>
      <c r="L10" s="447">
        <f t="shared" si="0"/>
        <v>82.827421816381431</v>
      </c>
    </row>
    <row r="11" spans="1:13" ht="16.5" customHeight="1">
      <c r="A11" s="277">
        <v>55</v>
      </c>
      <c r="B11" s="444">
        <v>223021</v>
      </c>
      <c r="C11" s="448">
        <f t="shared" si="1"/>
        <v>13.834429886125246</v>
      </c>
      <c r="D11" s="446">
        <v>23603</v>
      </c>
      <c r="E11" s="448">
        <f t="shared" si="2"/>
        <v>42.70253929866989</v>
      </c>
      <c r="F11" s="446">
        <v>62079</v>
      </c>
      <c r="G11" s="448">
        <f t="shared" si="3"/>
        <v>23.702773792443807</v>
      </c>
      <c r="H11" s="446">
        <v>38476</v>
      </c>
      <c r="I11" s="448">
        <f t="shared" si="4"/>
        <v>14.362144810367376</v>
      </c>
      <c r="J11" s="446">
        <v>184545</v>
      </c>
      <c r="K11" s="448">
        <f t="shared" si="5"/>
        <v>13.725018949547984</v>
      </c>
      <c r="L11" s="447">
        <f t="shared" si="0"/>
        <v>82.747812986221021</v>
      </c>
    </row>
    <row r="12" spans="1:13" ht="16.5" customHeight="1">
      <c r="A12" s="277">
        <v>60</v>
      </c>
      <c r="B12" s="444">
        <v>253368</v>
      </c>
      <c r="C12" s="448">
        <f t="shared" si="1"/>
        <v>13.607238780204556</v>
      </c>
      <c r="D12" s="446">
        <v>30431</v>
      </c>
      <c r="E12" s="448">
        <f t="shared" si="2"/>
        <v>28.928526034826081</v>
      </c>
      <c r="F12" s="446">
        <v>79992</v>
      </c>
      <c r="G12" s="448">
        <f t="shared" si="3"/>
        <v>28.855168414439664</v>
      </c>
      <c r="H12" s="446">
        <v>49561</v>
      </c>
      <c r="I12" s="448">
        <f t="shared" si="4"/>
        <v>28.810167377066222</v>
      </c>
      <c r="J12" s="446">
        <v>203807</v>
      </c>
      <c r="K12" s="448">
        <f t="shared" si="5"/>
        <v>10.437562654095208</v>
      </c>
      <c r="L12" s="447">
        <f t="shared" si="0"/>
        <v>80.439124119857283</v>
      </c>
    </row>
    <row r="13" spans="1:13" ht="16.5" customHeight="1">
      <c r="A13" s="443" t="s">
        <v>652</v>
      </c>
      <c r="B13" s="444">
        <v>283299</v>
      </c>
      <c r="C13" s="448">
        <f t="shared" si="1"/>
        <v>11.813251870796627</v>
      </c>
      <c r="D13" s="446">
        <v>41404</v>
      </c>
      <c r="E13" s="448">
        <f t="shared" si="2"/>
        <v>36.058624429036179</v>
      </c>
      <c r="F13" s="446">
        <v>103334</v>
      </c>
      <c r="G13" s="448">
        <f t="shared" si="3"/>
        <v>29.180418041804181</v>
      </c>
      <c r="H13" s="446">
        <v>61930</v>
      </c>
      <c r="I13" s="448">
        <f t="shared" si="4"/>
        <v>24.957123544722666</v>
      </c>
      <c r="J13" s="446">
        <v>221369</v>
      </c>
      <c r="K13" s="448">
        <f t="shared" si="5"/>
        <v>8.6169758644207501</v>
      </c>
      <c r="L13" s="447">
        <f t="shared" si="0"/>
        <v>78.139703987659686</v>
      </c>
    </row>
    <row r="14" spans="1:13" ht="16.5" customHeight="1">
      <c r="A14" s="425">
        <v>7</v>
      </c>
      <c r="B14" s="449">
        <v>297307</v>
      </c>
      <c r="C14" s="448">
        <f t="shared" si="1"/>
        <v>4.944599169075782</v>
      </c>
      <c r="D14" s="446">
        <v>44868</v>
      </c>
      <c r="E14" s="448">
        <f t="shared" si="2"/>
        <v>8.3663414162882805</v>
      </c>
      <c r="F14" s="446">
        <v>107416</v>
      </c>
      <c r="G14" s="448">
        <f t="shared" si="3"/>
        <v>3.9502970948574525</v>
      </c>
      <c r="H14" s="446">
        <v>62548</v>
      </c>
      <c r="I14" s="448">
        <f t="shared" si="4"/>
        <v>0.99790085580494092</v>
      </c>
      <c r="J14" s="446">
        <v>234759</v>
      </c>
      <c r="K14" s="448">
        <f t="shared" si="5"/>
        <v>6.0487240760901475</v>
      </c>
      <c r="L14" s="447">
        <f t="shared" si="0"/>
        <v>78.961813882619651</v>
      </c>
    </row>
    <row r="15" spans="1:13" ht="16.5" customHeight="1">
      <c r="A15" s="425">
        <v>12</v>
      </c>
      <c r="B15" s="449">
        <v>307313</v>
      </c>
      <c r="C15" s="448">
        <v>3.3655447063136759</v>
      </c>
      <c r="D15" s="446">
        <v>45558</v>
      </c>
      <c r="E15" s="448">
        <v>1.5378443434073281</v>
      </c>
      <c r="F15" s="446">
        <v>101114</v>
      </c>
      <c r="G15" s="448">
        <v>-5.8669099575482244</v>
      </c>
      <c r="H15" s="446">
        <v>55556</v>
      </c>
      <c r="I15" s="448">
        <v>-11.178614823815309</v>
      </c>
      <c r="J15" s="446">
        <v>251757</v>
      </c>
      <c r="K15" s="448">
        <v>7.2406169731511882</v>
      </c>
      <c r="L15" s="447">
        <v>81.922014363206245</v>
      </c>
    </row>
    <row r="16" spans="1:13" ht="16.5" customHeight="1">
      <c r="A16" s="425">
        <v>17</v>
      </c>
      <c r="B16" s="449">
        <v>314651</v>
      </c>
      <c r="C16" s="448">
        <v>2.4</v>
      </c>
      <c r="D16" s="446">
        <v>47223</v>
      </c>
      <c r="E16" s="448">
        <v>3.7</v>
      </c>
      <c r="F16" s="446">
        <v>98048</v>
      </c>
      <c r="G16" s="448">
        <v>-3</v>
      </c>
      <c r="H16" s="446">
        <v>50825</v>
      </c>
      <c r="I16" s="448">
        <v>-8.5</v>
      </c>
      <c r="J16" s="446">
        <v>263826</v>
      </c>
      <c r="K16" s="448">
        <v>4.8</v>
      </c>
      <c r="L16" s="447">
        <v>83.8</v>
      </c>
    </row>
    <row r="17" spans="1:12" ht="16.5" customHeight="1">
      <c r="A17" s="450">
        <v>22</v>
      </c>
      <c r="B17" s="218">
        <v>325406</v>
      </c>
      <c r="C17" s="451">
        <v>3.4</v>
      </c>
      <c r="D17" s="452">
        <v>49595</v>
      </c>
      <c r="E17" s="451">
        <v>5</v>
      </c>
      <c r="F17" s="452">
        <v>93098</v>
      </c>
      <c r="G17" s="451">
        <v>-5</v>
      </c>
      <c r="H17" s="452">
        <v>43503</v>
      </c>
      <c r="I17" s="451">
        <v>-14.4</v>
      </c>
      <c r="J17" s="452">
        <v>281903</v>
      </c>
      <c r="K17" s="451">
        <v>6.9</v>
      </c>
      <c r="L17" s="453">
        <v>86.6</v>
      </c>
    </row>
    <row r="18" spans="1:12" ht="14.25" customHeight="1">
      <c r="A18" s="275" t="s">
        <v>653</v>
      </c>
      <c r="B18" s="449"/>
      <c r="C18" s="448"/>
      <c r="D18" s="449"/>
      <c r="E18" s="448"/>
      <c r="F18" s="449"/>
      <c r="G18" s="448"/>
      <c r="H18" s="449"/>
      <c r="I18" s="448"/>
      <c r="J18" s="449"/>
      <c r="K18" s="448"/>
      <c r="L18" s="290"/>
    </row>
    <row r="19" spans="1:12" ht="15" customHeight="1">
      <c r="A19" s="275" t="s">
        <v>654</v>
      </c>
    </row>
    <row r="20" spans="1:12" ht="15" customHeight="1">
      <c r="A20" s="368" t="s">
        <v>655</v>
      </c>
    </row>
    <row r="21" spans="1:12">
      <c r="A21" s="454" t="s">
        <v>656</v>
      </c>
    </row>
  </sheetData>
  <mergeCells count="3">
    <mergeCell ref="A5:A6"/>
    <mergeCell ref="D5:E5"/>
    <mergeCell ref="L5:L6"/>
  </mergeCells>
  <phoneticPr fontId="1"/>
  <hyperlinks>
    <hyperlink ref="A1" location="目次!A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110" workbookViewId="0"/>
  </sheetViews>
  <sheetFormatPr defaultColWidth="18.75" defaultRowHeight="12"/>
  <cols>
    <col min="1" max="1" width="22.5" style="219" customWidth="1"/>
    <col min="2" max="7" width="10.625" style="219" customWidth="1"/>
    <col min="8" max="8" width="4.875" style="219" customWidth="1"/>
    <col min="9" max="16384" width="18.75" style="219"/>
  </cols>
  <sheetData>
    <row r="1" spans="1:7">
      <c r="A1" s="455" t="s">
        <v>1</v>
      </c>
    </row>
    <row r="3" spans="1:7" ht="15" customHeight="1">
      <c r="A3" s="216" t="s">
        <v>657</v>
      </c>
    </row>
    <row r="4" spans="1:7" ht="15" customHeight="1">
      <c r="A4" s="456" t="s">
        <v>658</v>
      </c>
      <c r="D4" s="218"/>
      <c r="E4" s="218"/>
      <c r="F4" s="218"/>
      <c r="G4" s="218"/>
    </row>
    <row r="5" spans="1:7" ht="15" customHeight="1">
      <c r="A5" s="457" t="s">
        <v>659</v>
      </c>
      <c r="B5" s="458" t="s">
        <v>660</v>
      </c>
      <c r="C5" s="458"/>
      <c r="D5" s="458"/>
      <c r="E5" s="459" t="s">
        <v>661</v>
      </c>
      <c r="F5" s="458"/>
      <c r="G5" s="458"/>
    </row>
    <row r="6" spans="1:7" ht="15" customHeight="1">
      <c r="A6" s="460"/>
      <c r="B6" s="228" t="s">
        <v>662</v>
      </c>
      <c r="C6" s="251" t="s">
        <v>663</v>
      </c>
      <c r="D6" s="228" t="s">
        <v>664</v>
      </c>
      <c r="E6" s="461" t="s">
        <v>662</v>
      </c>
      <c r="F6" s="228" t="s">
        <v>663</v>
      </c>
      <c r="G6" s="226" t="s">
        <v>664</v>
      </c>
    </row>
    <row r="7" spans="1:7" ht="27" customHeight="1">
      <c r="A7" s="462" t="s">
        <v>665</v>
      </c>
      <c r="B7" s="419">
        <v>173655</v>
      </c>
      <c r="C7" s="405">
        <v>157099</v>
      </c>
      <c r="D7" s="463">
        <v>16556</v>
      </c>
      <c r="E7" s="256">
        <v>174419</v>
      </c>
      <c r="F7" s="256">
        <v>157390</v>
      </c>
      <c r="G7" s="256">
        <v>17029</v>
      </c>
    </row>
    <row r="8" spans="1:7" ht="18" customHeight="1">
      <c r="A8" s="464" t="s">
        <v>666</v>
      </c>
      <c r="B8" s="419">
        <v>76219</v>
      </c>
      <c r="C8" s="405">
        <v>69857</v>
      </c>
      <c r="D8" s="463">
        <v>6362</v>
      </c>
      <c r="E8" s="256">
        <v>64500</v>
      </c>
      <c r="F8" s="256">
        <v>59542</v>
      </c>
      <c r="G8" s="256">
        <v>4958</v>
      </c>
    </row>
    <row r="9" spans="1:7" ht="14.25" customHeight="1">
      <c r="A9" s="220" t="s">
        <v>667</v>
      </c>
      <c r="B9" s="419">
        <v>14479</v>
      </c>
      <c r="C9" s="405">
        <v>14479</v>
      </c>
      <c r="D9" s="465" t="s">
        <v>9</v>
      </c>
      <c r="E9" s="256">
        <v>10806</v>
      </c>
      <c r="F9" s="256">
        <v>10806</v>
      </c>
      <c r="G9" s="408" t="s">
        <v>651</v>
      </c>
    </row>
    <row r="10" spans="1:7" ht="14.25" customHeight="1">
      <c r="A10" s="220" t="s">
        <v>668</v>
      </c>
      <c r="B10" s="419">
        <v>61740</v>
      </c>
      <c r="C10" s="405">
        <v>55378</v>
      </c>
      <c r="D10" s="463">
        <v>6362</v>
      </c>
      <c r="E10" s="256">
        <v>53694</v>
      </c>
      <c r="F10" s="256">
        <v>48736</v>
      </c>
      <c r="G10" s="256">
        <v>4958</v>
      </c>
    </row>
    <row r="11" spans="1:7" ht="27" customHeight="1">
      <c r="A11" s="466" t="s">
        <v>669</v>
      </c>
      <c r="B11" s="427">
        <v>97436</v>
      </c>
      <c r="C11" s="265">
        <v>87242</v>
      </c>
      <c r="D11" s="467">
        <v>10194</v>
      </c>
      <c r="E11" s="265">
        <v>101751</v>
      </c>
      <c r="F11" s="265">
        <v>90419</v>
      </c>
      <c r="G11" s="265">
        <v>11332</v>
      </c>
    </row>
    <row r="12" spans="1:7" ht="14.25" customHeight="1">
      <c r="A12" s="468" t="s">
        <v>670</v>
      </c>
      <c r="B12" s="419"/>
      <c r="C12" s="405"/>
      <c r="D12" s="463"/>
      <c r="E12" s="256"/>
      <c r="F12" s="256"/>
      <c r="G12" s="256"/>
    </row>
    <row r="13" spans="1:7" ht="14.25" customHeight="1">
      <c r="A13" s="469" t="s">
        <v>671</v>
      </c>
      <c r="B13" s="470">
        <v>37201</v>
      </c>
      <c r="C13" s="471">
        <v>32178</v>
      </c>
      <c r="D13" s="472">
        <v>5023</v>
      </c>
      <c r="E13" s="253">
        <v>37004</v>
      </c>
      <c r="F13" s="253">
        <v>31716</v>
      </c>
      <c r="G13" s="253">
        <v>5288</v>
      </c>
    </row>
    <row r="14" spans="1:7" ht="14.25" customHeight="1">
      <c r="A14" s="473" t="s">
        <v>672</v>
      </c>
      <c r="B14" s="419">
        <v>8131</v>
      </c>
      <c r="C14" s="405">
        <v>6676</v>
      </c>
      <c r="D14" s="463">
        <v>1455</v>
      </c>
      <c r="E14" s="256">
        <v>8470</v>
      </c>
      <c r="F14" s="256">
        <v>6838</v>
      </c>
      <c r="G14" s="256">
        <v>1632</v>
      </c>
    </row>
    <row r="15" spans="1:7" ht="14.25" customHeight="1">
      <c r="A15" s="473" t="s">
        <v>673</v>
      </c>
      <c r="B15" s="419">
        <v>7828</v>
      </c>
      <c r="C15" s="405">
        <v>7152</v>
      </c>
      <c r="D15" s="463">
        <v>676</v>
      </c>
      <c r="E15" s="256">
        <v>7414</v>
      </c>
      <c r="F15" s="256">
        <v>6772</v>
      </c>
      <c r="G15" s="256">
        <v>642</v>
      </c>
    </row>
    <row r="16" spans="1:7" ht="14.25" customHeight="1">
      <c r="A16" s="473" t="s">
        <v>674</v>
      </c>
      <c r="B16" s="419">
        <v>4630</v>
      </c>
      <c r="C16" s="405">
        <v>3870</v>
      </c>
      <c r="D16" s="463">
        <v>760</v>
      </c>
      <c r="E16" s="256">
        <v>4412</v>
      </c>
      <c r="F16" s="256">
        <v>3747</v>
      </c>
      <c r="G16" s="256">
        <v>665</v>
      </c>
    </row>
    <row r="17" spans="1:7" ht="14.25" customHeight="1">
      <c r="A17" s="473" t="s">
        <v>675</v>
      </c>
      <c r="B17" s="419">
        <v>3155</v>
      </c>
      <c r="C17" s="405">
        <v>3045</v>
      </c>
      <c r="D17" s="463">
        <v>110</v>
      </c>
      <c r="E17" s="256">
        <v>3148</v>
      </c>
      <c r="F17" s="256">
        <v>2996</v>
      </c>
      <c r="G17" s="256">
        <v>152</v>
      </c>
    </row>
    <row r="18" spans="1:7" ht="14.25" customHeight="1">
      <c r="A18" s="473" t="s">
        <v>676</v>
      </c>
      <c r="B18" s="419">
        <v>2248</v>
      </c>
      <c r="C18" s="405">
        <v>2167</v>
      </c>
      <c r="D18" s="463">
        <v>81</v>
      </c>
      <c r="E18" s="256">
        <v>2064</v>
      </c>
      <c r="F18" s="256">
        <v>2015</v>
      </c>
      <c r="G18" s="256">
        <v>49</v>
      </c>
    </row>
    <row r="19" spans="1:7" ht="14.25" customHeight="1">
      <c r="A19" s="473" t="s">
        <v>677</v>
      </c>
      <c r="B19" s="419">
        <v>2079</v>
      </c>
      <c r="C19" s="405">
        <v>1999</v>
      </c>
      <c r="D19" s="463">
        <v>80</v>
      </c>
      <c r="E19" s="256">
        <v>2012</v>
      </c>
      <c r="F19" s="256">
        <v>1934</v>
      </c>
      <c r="G19" s="256">
        <v>78</v>
      </c>
    </row>
    <row r="20" spans="1:7" ht="14.25" customHeight="1">
      <c r="A20" s="473" t="s">
        <v>678</v>
      </c>
      <c r="B20" s="419">
        <v>1557</v>
      </c>
      <c r="C20" s="405">
        <v>1389</v>
      </c>
      <c r="D20" s="463">
        <v>168</v>
      </c>
      <c r="E20" s="256">
        <v>1849</v>
      </c>
      <c r="F20" s="256">
        <v>1662</v>
      </c>
      <c r="G20" s="256">
        <v>187</v>
      </c>
    </row>
    <row r="21" spans="1:7" ht="14.25" customHeight="1">
      <c r="A21" s="473" t="s">
        <v>679</v>
      </c>
      <c r="B21" s="419">
        <v>1545</v>
      </c>
      <c r="C21" s="405">
        <v>1371</v>
      </c>
      <c r="D21" s="463">
        <v>174</v>
      </c>
      <c r="E21" s="256">
        <v>1444</v>
      </c>
      <c r="F21" s="256">
        <v>1276</v>
      </c>
      <c r="G21" s="256">
        <v>168</v>
      </c>
    </row>
    <row r="22" spans="1:7" ht="14.25" customHeight="1">
      <c r="A22" s="473" t="s">
        <v>680</v>
      </c>
      <c r="B22" s="419">
        <v>665</v>
      </c>
      <c r="C22" s="405">
        <v>393</v>
      </c>
      <c r="D22" s="463">
        <v>272</v>
      </c>
      <c r="E22" s="256">
        <v>670</v>
      </c>
      <c r="F22" s="256">
        <v>349</v>
      </c>
      <c r="G22" s="256">
        <v>321</v>
      </c>
    </row>
    <row r="23" spans="1:7" ht="14.25" customHeight="1">
      <c r="A23" s="473" t="s">
        <v>681</v>
      </c>
      <c r="B23" s="419">
        <v>574</v>
      </c>
      <c r="C23" s="405">
        <v>561</v>
      </c>
      <c r="D23" s="463">
        <v>13</v>
      </c>
      <c r="E23" s="256">
        <v>501</v>
      </c>
      <c r="F23" s="256">
        <v>483</v>
      </c>
      <c r="G23" s="256">
        <v>18</v>
      </c>
    </row>
    <row r="24" spans="1:7" ht="14.25" customHeight="1">
      <c r="A24" s="473" t="s">
        <v>467</v>
      </c>
      <c r="B24" s="419">
        <v>4789</v>
      </c>
      <c r="C24" s="405">
        <v>3555</v>
      </c>
      <c r="D24" s="463">
        <v>1234</v>
      </c>
      <c r="E24" s="256">
        <f>E13-SUM(E14:E23)</f>
        <v>5020</v>
      </c>
      <c r="F24" s="256">
        <f>F13-SUM(F14:F23)</f>
        <v>3644</v>
      </c>
      <c r="G24" s="256">
        <f>G13-SUM(G14:G23)</f>
        <v>1376</v>
      </c>
    </row>
    <row r="25" spans="1:7" ht="14.25" customHeight="1">
      <c r="A25" s="469" t="s">
        <v>682</v>
      </c>
      <c r="B25" s="470">
        <v>60235</v>
      </c>
      <c r="C25" s="471">
        <v>55064</v>
      </c>
      <c r="D25" s="472">
        <v>5171</v>
      </c>
      <c r="E25" s="253">
        <v>55429</v>
      </c>
      <c r="F25" s="253">
        <v>50696</v>
      </c>
      <c r="G25" s="253">
        <v>4733</v>
      </c>
    </row>
    <row r="26" spans="1:7" ht="14.25" customHeight="1">
      <c r="A26" s="469" t="s">
        <v>683</v>
      </c>
      <c r="B26" s="470">
        <v>53519</v>
      </c>
      <c r="C26" s="471">
        <v>49561</v>
      </c>
      <c r="D26" s="472">
        <v>3958</v>
      </c>
      <c r="E26" s="253">
        <v>48650</v>
      </c>
      <c r="F26" s="253">
        <v>44997</v>
      </c>
      <c r="G26" s="253">
        <v>3653</v>
      </c>
    </row>
    <row r="27" spans="1:7" ht="14.25" customHeight="1">
      <c r="A27" s="473" t="s">
        <v>684</v>
      </c>
      <c r="B27" s="419">
        <v>7652</v>
      </c>
      <c r="C27" s="405">
        <v>7631</v>
      </c>
      <c r="D27" s="463">
        <v>21</v>
      </c>
      <c r="E27" s="256">
        <v>6425</v>
      </c>
      <c r="F27" s="256">
        <v>6405</v>
      </c>
      <c r="G27" s="256">
        <v>20</v>
      </c>
    </row>
    <row r="28" spans="1:7" ht="14.25" customHeight="1">
      <c r="A28" s="473" t="s">
        <v>685</v>
      </c>
      <c r="B28" s="419">
        <v>7347</v>
      </c>
      <c r="C28" s="405">
        <v>6826</v>
      </c>
      <c r="D28" s="463">
        <v>521</v>
      </c>
      <c r="E28" s="256">
        <v>6574</v>
      </c>
      <c r="F28" s="256">
        <v>6084</v>
      </c>
      <c r="G28" s="256">
        <v>490</v>
      </c>
    </row>
    <row r="29" spans="1:7" ht="14.25" customHeight="1">
      <c r="A29" s="473" t="s">
        <v>686</v>
      </c>
      <c r="B29" s="419">
        <v>5817</v>
      </c>
      <c r="C29" s="405">
        <v>5724</v>
      </c>
      <c r="D29" s="463">
        <v>93</v>
      </c>
      <c r="E29" s="256">
        <v>5153</v>
      </c>
      <c r="F29" s="256">
        <v>5023</v>
      </c>
      <c r="G29" s="256">
        <v>130</v>
      </c>
    </row>
    <row r="30" spans="1:7" ht="14.25" customHeight="1">
      <c r="A30" s="473" t="s">
        <v>687</v>
      </c>
      <c r="B30" s="419">
        <v>5251</v>
      </c>
      <c r="C30" s="405">
        <v>5081</v>
      </c>
      <c r="D30" s="463">
        <v>170</v>
      </c>
      <c r="E30" s="256">
        <v>4808</v>
      </c>
      <c r="F30" s="256">
        <v>4701</v>
      </c>
      <c r="G30" s="256">
        <v>107</v>
      </c>
    </row>
    <row r="31" spans="1:7" ht="14.25" customHeight="1">
      <c r="A31" s="473" t="s">
        <v>688</v>
      </c>
      <c r="B31" s="419">
        <v>4608</v>
      </c>
      <c r="C31" s="405">
        <v>4546</v>
      </c>
      <c r="D31" s="463">
        <v>62</v>
      </c>
      <c r="E31" s="256">
        <v>3780</v>
      </c>
      <c r="F31" s="256">
        <v>3733</v>
      </c>
      <c r="G31" s="256">
        <v>47</v>
      </c>
    </row>
    <row r="32" spans="1:7" ht="14.25" customHeight="1">
      <c r="A32" s="473" t="s">
        <v>689</v>
      </c>
      <c r="B32" s="419">
        <v>3116</v>
      </c>
      <c r="C32" s="405">
        <v>2674</v>
      </c>
      <c r="D32" s="463">
        <v>442</v>
      </c>
      <c r="E32" s="256">
        <v>2757</v>
      </c>
      <c r="F32" s="256">
        <v>2420</v>
      </c>
      <c r="G32" s="256">
        <v>337</v>
      </c>
    </row>
    <row r="33" spans="1:7" ht="14.25" customHeight="1">
      <c r="A33" s="473" t="s">
        <v>690</v>
      </c>
      <c r="B33" s="419">
        <v>2177</v>
      </c>
      <c r="C33" s="405">
        <v>2154</v>
      </c>
      <c r="D33" s="463">
        <v>23</v>
      </c>
      <c r="E33" s="256">
        <v>2412</v>
      </c>
      <c r="F33" s="256">
        <v>2363</v>
      </c>
      <c r="G33" s="256">
        <v>49</v>
      </c>
    </row>
    <row r="34" spans="1:7" ht="14.25" customHeight="1">
      <c r="A34" s="473" t="s">
        <v>691</v>
      </c>
      <c r="B34" s="419">
        <v>2023</v>
      </c>
      <c r="C34" s="405">
        <v>1982</v>
      </c>
      <c r="D34" s="463">
        <v>41</v>
      </c>
      <c r="E34" s="256">
        <v>1973</v>
      </c>
      <c r="F34" s="256">
        <v>1928</v>
      </c>
      <c r="G34" s="256">
        <v>45</v>
      </c>
    </row>
    <row r="35" spans="1:7" ht="14.25" customHeight="1">
      <c r="A35" s="473" t="s">
        <v>692</v>
      </c>
      <c r="B35" s="419">
        <v>1896</v>
      </c>
      <c r="C35" s="405">
        <v>1491</v>
      </c>
      <c r="D35" s="463">
        <v>405</v>
      </c>
      <c r="E35" s="256">
        <v>1732</v>
      </c>
      <c r="F35" s="256">
        <v>1333</v>
      </c>
      <c r="G35" s="256">
        <v>399</v>
      </c>
    </row>
    <row r="36" spans="1:7" ht="14.25" customHeight="1">
      <c r="A36" s="473" t="s">
        <v>693</v>
      </c>
      <c r="B36" s="419">
        <v>1883</v>
      </c>
      <c r="C36" s="405">
        <v>1656</v>
      </c>
      <c r="D36" s="463">
        <v>227</v>
      </c>
      <c r="E36" s="256">
        <v>1833</v>
      </c>
      <c r="F36" s="256">
        <v>1675</v>
      </c>
      <c r="G36" s="256">
        <v>158</v>
      </c>
    </row>
    <row r="37" spans="1:7" ht="14.25" customHeight="1">
      <c r="A37" s="473" t="s">
        <v>694</v>
      </c>
      <c r="B37" s="419">
        <v>1522</v>
      </c>
      <c r="C37" s="405">
        <v>1232</v>
      </c>
      <c r="D37" s="463">
        <v>290</v>
      </c>
      <c r="E37" s="256">
        <v>1442</v>
      </c>
      <c r="F37" s="256">
        <v>1153</v>
      </c>
      <c r="G37" s="256">
        <v>289</v>
      </c>
    </row>
    <row r="38" spans="1:7" ht="14.25" customHeight="1">
      <c r="A38" s="473" t="s">
        <v>695</v>
      </c>
      <c r="B38" s="419">
        <v>1271</v>
      </c>
      <c r="C38" s="405">
        <v>1206</v>
      </c>
      <c r="D38" s="463">
        <v>65</v>
      </c>
      <c r="E38" s="256">
        <v>1261</v>
      </c>
      <c r="F38" s="256">
        <v>1207</v>
      </c>
      <c r="G38" s="256">
        <v>54</v>
      </c>
    </row>
    <row r="39" spans="1:7" ht="14.25" customHeight="1">
      <c r="A39" s="473" t="s">
        <v>696</v>
      </c>
      <c r="B39" s="419">
        <v>1227</v>
      </c>
      <c r="C39" s="405">
        <v>1174</v>
      </c>
      <c r="D39" s="463">
        <v>53</v>
      </c>
      <c r="E39" s="256">
        <v>1131</v>
      </c>
      <c r="F39" s="256">
        <v>1070</v>
      </c>
      <c r="G39" s="256">
        <v>61</v>
      </c>
    </row>
    <row r="40" spans="1:7" ht="14.25" customHeight="1">
      <c r="A40" s="473" t="s">
        <v>697</v>
      </c>
      <c r="B40" s="419">
        <v>1026</v>
      </c>
      <c r="C40" s="405">
        <v>877</v>
      </c>
      <c r="D40" s="463">
        <v>149</v>
      </c>
      <c r="E40" s="256">
        <v>1063</v>
      </c>
      <c r="F40" s="256">
        <v>910</v>
      </c>
      <c r="G40" s="256">
        <v>153</v>
      </c>
    </row>
    <row r="41" spans="1:7" ht="14.25" customHeight="1">
      <c r="A41" s="473" t="s">
        <v>698</v>
      </c>
      <c r="B41" s="419">
        <v>4908</v>
      </c>
      <c r="C41" s="405">
        <v>4163</v>
      </c>
      <c r="D41" s="463">
        <v>745</v>
      </c>
      <c r="E41" s="256">
        <f>46992-SUM(E27:E40)</f>
        <v>4648</v>
      </c>
      <c r="F41" s="256">
        <f>43922-SUM(F27:F40)</f>
        <v>3917</v>
      </c>
      <c r="G41" s="256">
        <f>3070-SUM(G27:G40)</f>
        <v>731</v>
      </c>
    </row>
    <row r="42" spans="1:7" ht="14.25" customHeight="1">
      <c r="A42" s="473" t="s">
        <v>699</v>
      </c>
      <c r="B42" s="419">
        <v>1795</v>
      </c>
      <c r="C42" s="405">
        <v>1144</v>
      </c>
      <c r="D42" s="463">
        <v>651</v>
      </c>
      <c r="E42" s="256">
        <f>E26-SUM(E27:E41)</f>
        <v>1658</v>
      </c>
      <c r="F42" s="256">
        <f>F26-SUM(F27:F41)</f>
        <v>1075</v>
      </c>
      <c r="G42" s="256">
        <f>G26-SUM(G27:G41)</f>
        <v>583</v>
      </c>
    </row>
    <row r="43" spans="1:7" ht="14.25" customHeight="1">
      <c r="A43" s="473" t="s">
        <v>700</v>
      </c>
      <c r="B43" s="419">
        <v>4229</v>
      </c>
      <c r="C43" s="405">
        <v>3448</v>
      </c>
      <c r="D43" s="463">
        <v>781</v>
      </c>
      <c r="E43" s="256">
        <v>4267</v>
      </c>
      <c r="F43" s="256">
        <v>3537</v>
      </c>
      <c r="G43" s="256">
        <v>730</v>
      </c>
    </row>
    <row r="44" spans="1:7" ht="14.25" customHeight="1">
      <c r="A44" s="473" t="s">
        <v>701</v>
      </c>
      <c r="B44" s="419">
        <v>998</v>
      </c>
      <c r="C44" s="405">
        <v>794</v>
      </c>
      <c r="D44" s="463">
        <v>204</v>
      </c>
      <c r="E44" s="256">
        <v>1088</v>
      </c>
      <c r="F44" s="256">
        <v>891</v>
      </c>
      <c r="G44" s="256">
        <v>197</v>
      </c>
    </row>
    <row r="45" spans="1:7" ht="14.25" customHeight="1">
      <c r="A45" s="473" t="s">
        <v>702</v>
      </c>
      <c r="B45" s="419">
        <v>689</v>
      </c>
      <c r="C45" s="405">
        <v>662</v>
      </c>
      <c r="D45" s="463">
        <v>27</v>
      </c>
      <c r="E45" s="256">
        <v>677</v>
      </c>
      <c r="F45" s="256">
        <v>638</v>
      </c>
      <c r="G45" s="256">
        <v>39</v>
      </c>
    </row>
    <row r="46" spans="1:7" ht="14.25" customHeight="1">
      <c r="A46" s="473" t="s">
        <v>703</v>
      </c>
      <c r="B46" s="419">
        <v>409</v>
      </c>
      <c r="C46" s="405">
        <v>261</v>
      </c>
      <c r="D46" s="463">
        <v>148</v>
      </c>
      <c r="E46" s="256">
        <v>336</v>
      </c>
      <c r="F46" s="256">
        <v>261</v>
      </c>
      <c r="G46" s="256">
        <v>75</v>
      </c>
    </row>
    <row r="47" spans="1:7" ht="14.25" customHeight="1">
      <c r="A47" s="473" t="s">
        <v>704</v>
      </c>
      <c r="B47" s="419">
        <v>229</v>
      </c>
      <c r="C47" s="405">
        <v>186</v>
      </c>
      <c r="D47" s="463">
        <v>43</v>
      </c>
      <c r="E47" s="256">
        <v>162</v>
      </c>
      <c r="F47" s="256">
        <v>145</v>
      </c>
      <c r="G47" s="256">
        <v>17</v>
      </c>
    </row>
    <row r="48" spans="1:7" ht="14.25" customHeight="1">
      <c r="A48" s="474" t="s">
        <v>467</v>
      </c>
      <c r="B48" s="427">
        <v>162</v>
      </c>
      <c r="C48" s="265">
        <v>152</v>
      </c>
      <c r="D48" s="467">
        <v>10</v>
      </c>
      <c r="E48" s="265">
        <f>E25-(E26+SUM(E43:E47))</f>
        <v>249</v>
      </c>
      <c r="F48" s="265">
        <f>F25-(F26+SUM(F43:F47))</f>
        <v>227</v>
      </c>
      <c r="G48" s="265">
        <f>G25-(G26+SUM(G43:G47))</f>
        <v>22</v>
      </c>
    </row>
    <row r="49" spans="1:7" ht="16.5" customHeight="1">
      <c r="A49" s="219" t="s">
        <v>705</v>
      </c>
      <c r="G49" s="268"/>
    </row>
    <row r="50" spans="1:7" ht="16.5" customHeight="1">
      <c r="A50" s="475" t="s">
        <v>706</v>
      </c>
      <c r="B50" s="475"/>
      <c r="C50" s="475"/>
      <c r="D50" s="475"/>
      <c r="E50" s="475"/>
      <c r="F50" s="475"/>
      <c r="G50" s="475"/>
    </row>
    <row r="51" spans="1:7" ht="16.5" customHeight="1">
      <c r="A51" s="475" t="s">
        <v>707</v>
      </c>
      <c r="B51" s="475"/>
      <c r="C51" s="475"/>
      <c r="D51" s="475"/>
      <c r="E51" s="475"/>
      <c r="F51" s="475"/>
      <c r="G51" s="475"/>
    </row>
    <row r="52" spans="1:7" ht="16.5" customHeight="1">
      <c r="A52" s="475" t="s">
        <v>708</v>
      </c>
      <c r="B52" s="475"/>
      <c r="C52" s="475"/>
      <c r="D52" s="475"/>
      <c r="E52" s="475"/>
      <c r="F52" s="475"/>
      <c r="G52" s="475"/>
    </row>
    <row r="53" spans="1:7" ht="16.5" customHeight="1">
      <c r="A53" s="475" t="s">
        <v>709</v>
      </c>
      <c r="B53" s="475"/>
      <c r="C53" s="475"/>
      <c r="D53" s="475"/>
      <c r="E53" s="475"/>
      <c r="F53" s="475"/>
      <c r="G53" s="475"/>
    </row>
    <row r="54" spans="1:7" ht="16.5" customHeight="1">
      <c r="A54" s="219" t="s">
        <v>710</v>
      </c>
      <c r="G54" s="268"/>
    </row>
  </sheetData>
  <mergeCells count="7">
    <mergeCell ref="A53:G53"/>
    <mergeCell ref="A5:A6"/>
    <mergeCell ref="B5:D5"/>
    <mergeCell ref="E5:G5"/>
    <mergeCell ref="A50:G50"/>
    <mergeCell ref="A51:G51"/>
    <mergeCell ref="A52:G5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110" workbookViewId="0"/>
  </sheetViews>
  <sheetFormatPr defaultColWidth="18.75" defaultRowHeight="12"/>
  <cols>
    <col min="1" max="1" width="22.5" style="219" customWidth="1"/>
    <col min="2" max="7" width="10.625" style="219" customWidth="1"/>
    <col min="8" max="8" width="4.875" style="219" customWidth="1"/>
    <col min="9" max="16384" width="18.75" style="219"/>
  </cols>
  <sheetData>
    <row r="1" spans="1:7">
      <c r="A1" s="455" t="s">
        <v>1</v>
      </c>
    </row>
    <row r="3" spans="1:7" ht="15" customHeight="1">
      <c r="A3" s="216" t="s">
        <v>711</v>
      </c>
    </row>
    <row r="4" spans="1:7" ht="15" customHeight="1">
      <c r="A4" s="456" t="s">
        <v>658</v>
      </c>
      <c r="D4" s="218"/>
      <c r="E4" s="218"/>
      <c r="F4" s="218"/>
      <c r="G4" s="218"/>
    </row>
    <row r="5" spans="1:7" ht="15" customHeight="1">
      <c r="A5" s="457" t="s">
        <v>659</v>
      </c>
      <c r="B5" s="458" t="s">
        <v>660</v>
      </c>
      <c r="C5" s="458"/>
      <c r="D5" s="458"/>
      <c r="E5" s="459" t="s">
        <v>661</v>
      </c>
      <c r="F5" s="458"/>
      <c r="G5" s="458"/>
    </row>
    <row r="6" spans="1:7" ht="15" customHeight="1">
      <c r="A6" s="460"/>
      <c r="B6" s="228" t="s">
        <v>662</v>
      </c>
      <c r="C6" s="251" t="s">
        <v>663</v>
      </c>
      <c r="D6" s="228" t="s">
        <v>664</v>
      </c>
      <c r="E6" s="461" t="s">
        <v>662</v>
      </c>
      <c r="F6" s="228" t="s">
        <v>663</v>
      </c>
      <c r="G6" s="226" t="s">
        <v>664</v>
      </c>
    </row>
    <row r="7" spans="1:7" ht="14.85" customHeight="1">
      <c r="A7" s="468" t="s">
        <v>712</v>
      </c>
      <c r="B7" s="419">
        <v>122915</v>
      </c>
      <c r="C7" s="405">
        <v>109172</v>
      </c>
      <c r="D7" s="463">
        <v>13743</v>
      </c>
      <c r="E7" s="256">
        <v>131042</v>
      </c>
      <c r="F7" s="256">
        <v>116597</v>
      </c>
      <c r="G7" s="256">
        <v>14445</v>
      </c>
    </row>
    <row r="8" spans="1:7" ht="14.85" customHeight="1">
      <c r="A8" s="464" t="s">
        <v>713</v>
      </c>
      <c r="B8" s="419">
        <v>76219</v>
      </c>
      <c r="C8" s="405">
        <v>69857</v>
      </c>
      <c r="D8" s="463">
        <v>6362</v>
      </c>
      <c r="E8" s="256">
        <v>64500</v>
      </c>
      <c r="F8" s="256">
        <v>59542</v>
      </c>
      <c r="G8" s="256">
        <v>4958</v>
      </c>
    </row>
    <row r="9" spans="1:7" ht="14.85" customHeight="1">
      <c r="A9" s="220" t="s">
        <v>667</v>
      </c>
      <c r="B9" s="419">
        <v>14479</v>
      </c>
      <c r="C9" s="405">
        <v>14479</v>
      </c>
      <c r="D9" s="465" t="s">
        <v>9</v>
      </c>
      <c r="E9" s="256">
        <v>10806</v>
      </c>
      <c r="F9" s="256">
        <v>10806</v>
      </c>
      <c r="G9" s="408" t="s">
        <v>651</v>
      </c>
    </row>
    <row r="10" spans="1:7" ht="14.85" customHeight="1">
      <c r="A10" s="220" t="s">
        <v>668</v>
      </c>
      <c r="B10" s="419">
        <v>61740</v>
      </c>
      <c r="C10" s="405">
        <v>55378</v>
      </c>
      <c r="D10" s="463">
        <v>6362</v>
      </c>
      <c r="E10" s="256">
        <v>53694</v>
      </c>
      <c r="F10" s="256">
        <v>48736</v>
      </c>
      <c r="G10" s="256">
        <v>4958</v>
      </c>
    </row>
    <row r="11" spans="1:7" ht="27" customHeight="1">
      <c r="A11" s="466" t="s">
        <v>714</v>
      </c>
      <c r="B11" s="427">
        <v>46696</v>
      </c>
      <c r="C11" s="265">
        <v>39315</v>
      </c>
      <c r="D11" s="467">
        <v>7381</v>
      </c>
      <c r="E11" s="265">
        <v>49056</v>
      </c>
      <c r="F11" s="265">
        <v>41619</v>
      </c>
      <c r="G11" s="265">
        <v>7437</v>
      </c>
    </row>
    <row r="12" spans="1:7" ht="14.85" customHeight="1">
      <c r="A12" s="473" t="s">
        <v>715</v>
      </c>
      <c r="B12" s="419"/>
      <c r="C12" s="405"/>
      <c r="D12" s="463"/>
      <c r="E12" s="256"/>
      <c r="F12" s="256"/>
      <c r="G12" s="256"/>
    </row>
    <row r="13" spans="1:7" ht="14.85" customHeight="1">
      <c r="A13" s="469" t="s">
        <v>671</v>
      </c>
      <c r="B13" s="470">
        <v>36246</v>
      </c>
      <c r="C13" s="471">
        <v>30931</v>
      </c>
      <c r="D13" s="472">
        <v>5315</v>
      </c>
      <c r="E13" s="253">
        <v>38178</v>
      </c>
      <c r="F13" s="253">
        <v>32625</v>
      </c>
      <c r="G13" s="253">
        <v>5553</v>
      </c>
    </row>
    <row r="14" spans="1:7" ht="14.85" customHeight="1">
      <c r="A14" s="473" t="s">
        <v>672</v>
      </c>
      <c r="B14" s="419">
        <v>4671</v>
      </c>
      <c r="C14" s="405">
        <v>4005</v>
      </c>
      <c r="D14" s="463">
        <v>666</v>
      </c>
      <c r="E14" s="256">
        <v>5257</v>
      </c>
      <c r="F14" s="256">
        <v>4424</v>
      </c>
      <c r="G14" s="256">
        <v>833</v>
      </c>
    </row>
    <row r="15" spans="1:7" ht="14.85" customHeight="1">
      <c r="A15" s="473" t="s">
        <v>673</v>
      </c>
      <c r="B15" s="419">
        <v>5251</v>
      </c>
      <c r="C15" s="405">
        <v>4414</v>
      </c>
      <c r="D15" s="463">
        <v>837</v>
      </c>
      <c r="E15" s="256">
        <v>5130</v>
      </c>
      <c r="F15" s="256">
        <v>4321</v>
      </c>
      <c r="G15" s="256">
        <v>809</v>
      </c>
    </row>
    <row r="16" spans="1:7" ht="14.85" customHeight="1">
      <c r="A16" s="473" t="s">
        <v>674</v>
      </c>
      <c r="B16" s="419">
        <v>8417</v>
      </c>
      <c r="C16" s="405">
        <v>7496</v>
      </c>
      <c r="D16" s="463">
        <v>921</v>
      </c>
      <c r="E16" s="256">
        <v>8231</v>
      </c>
      <c r="F16" s="256">
        <v>7346</v>
      </c>
      <c r="G16" s="256">
        <v>885</v>
      </c>
    </row>
    <row r="17" spans="1:7" ht="14.85" customHeight="1">
      <c r="A17" s="473" t="s">
        <v>675</v>
      </c>
      <c r="B17" s="419">
        <v>2607</v>
      </c>
      <c r="C17" s="405">
        <v>2221</v>
      </c>
      <c r="D17" s="463">
        <v>386</v>
      </c>
      <c r="E17" s="256">
        <v>3110</v>
      </c>
      <c r="F17" s="256">
        <v>2676</v>
      </c>
      <c r="G17" s="256">
        <v>434</v>
      </c>
    </row>
    <row r="18" spans="1:7" ht="14.85" customHeight="1">
      <c r="A18" s="473" t="s">
        <v>676</v>
      </c>
      <c r="B18" s="419">
        <v>1003</v>
      </c>
      <c r="C18" s="405">
        <v>755</v>
      </c>
      <c r="D18" s="463">
        <v>248</v>
      </c>
      <c r="E18" s="256">
        <v>935</v>
      </c>
      <c r="F18" s="256">
        <v>721</v>
      </c>
      <c r="G18" s="256">
        <v>214</v>
      </c>
    </row>
    <row r="19" spans="1:7" ht="14.85" customHeight="1">
      <c r="A19" s="473" t="s">
        <v>677</v>
      </c>
      <c r="B19" s="419">
        <v>2577</v>
      </c>
      <c r="C19" s="405">
        <v>2285</v>
      </c>
      <c r="D19" s="463">
        <v>292</v>
      </c>
      <c r="E19" s="256">
        <v>3081</v>
      </c>
      <c r="F19" s="256">
        <v>2780</v>
      </c>
      <c r="G19" s="256">
        <v>301</v>
      </c>
    </row>
    <row r="20" spans="1:7" ht="14.85" customHeight="1">
      <c r="A20" s="473" t="s">
        <v>678</v>
      </c>
      <c r="B20" s="419">
        <v>1862</v>
      </c>
      <c r="C20" s="405">
        <v>1435</v>
      </c>
      <c r="D20" s="463">
        <v>427</v>
      </c>
      <c r="E20" s="256">
        <v>2027</v>
      </c>
      <c r="F20" s="256">
        <v>1609</v>
      </c>
      <c r="G20" s="256">
        <v>418</v>
      </c>
    </row>
    <row r="21" spans="1:7" ht="14.85" customHeight="1">
      <c r="A21" s="473" t="s">
        <v>679</v>
      </c>
      <c r="B21" s="419">
        <v>2654</v>
      </c>
      <c r="C21" s="405">
        <v>2371</v>
      </c>
      <c r="D21" s="463">
        <v>283</v>
      </c>
      <c r="E21" s="256">
        <v>2654</v>
      </c>
      <c r="F21" s="256">
        <v>2441</v>
      </c>
      <c r="G21" s="256">
        <v>213</v>
      </c>
    </row>
    <row r="22" spans="1:7" ht="14.85" customHeight="1">
      <c r="A22" s="473" t="s">
        <v>680</v>
      </c>
      <c r="B22" s="419">
        <v>888</v>
      </c>
      <c r="C22" s="405">
        <v>744</v>
      </c>
      <c r="D22" s="463">
        <v>144</v>
      </c>
      <c r="E22" s="256">
        <v>824</v>
      </c>
      <c r="F22" s="256">
        <v>724</v>
      </c>
      <c r="G22" s="256">
        <v>100</v>
      </c>
    </row>
    <row r="23" spans="1:7" ht="14.85" customHeight="1">
      <c r="A23" s="473" t="s">
        <v>681</v>
      </c>
      <c r="B23" s="419">
        <v>179</v>
      </c>
      <c r="C23" s="405">
        <v>170</v>
      </c>
      <c r="D23" s="463">
        <v>9</v>
      </c>
      <c r="E23" s="256">
        <v>253</v>
      </c>
      <c r="F23" s="256">
        <v>221</v>
      </c>
      <c r="G23" s="256">
        <v>32</v>
      </c>
    </row>
    <row r="24" spans="1:7" ht="14.85" customHeight="1">
      <c r="A24" s="473" t="s">
        <v>716</v>
      </c>
      <c r="B24" s="419">
        <v>703</v>
      </c>
      <c r="C24" s="405">
        <v>577</v>
      </c>
      <c r="D24" s="463">
        <v>126</v>
      </c>
      <c r="E24" s="256">
        <v>689</v>
      </c>
      <c r="F24" s="256">
        <v>589</v>
      </c>
      <c r="G24" s="256">
        <v>100</v>
      </c>
    </row>
    <row r="25" spans="1:7" ht="14.85" customHeight="1">
      <c r="A25" s="473" t="s">
        <v>717</v>
      </c>
      <c r="B25" s="419">
        <v>607</v>
      </c>
      <c r="C25" s="405">
        <v>531</v>
      </c>
      <c r="D25" s="463">
        <v>76</v>
      </c>
      <c r="E25" s="256">
        <v>644</v>
      </c>
      <c r="F25" s="256">
        <v>552</v>
      </c>
      <c r="G25" s="256">
        <v>92</v>
      </c>
    </row>
    <row r="26" spans="1:7" ht="14.85" customHeight="1">
      <c r="A26" s="473" t="s">
        <v>718</v>
      </c>
      <c r="B26" s="419">
        <v>1003</v>
      </c>
      <c r="C26" s="405">
        <v>811</v>
      </c>
      <c r="D26" s="463">
        <v>192</v>
      </c>
      <c r="E26" s="256">
        <v>1121</v>
      </c>
      <c r="F26" s="256">
        <v>851</v>
      </c>
      <c r="G26" s="256">
        <v>270</v>
      </c>
    </row>
    <row r="27" spans="1:7" ht="14.85" customHeight="1">
      <c r="A27" s="473" t="s">
        <v>719</v>
      </c>
      <c r="B27" s="419">
        <v>374</v>
      </c>
      <c r="C27" s="405">
        <v>330</v>
      </c>
      <c r="D27" s="463">
        <v>44</v>
      </c>
      <c r="E27" s="256">
        <v>397</v>
      </c>
      <c r="F27" s="256">
        <v>339</v>
      </c>
      <c r="G27" s="256">
        <v>58</v>
      </c>
    </row>
    <row r="28" spans="1:7" ht="14.85" customHeight="1">
      <c r="A28" s="473" t="s">
        <v>720</v>
      </c>
      <c r="B28" s="419">
        <v>545</v>
      </c>
      <c r="C28" s="405">
        <v>435</v>
      </c>
      <c r="D28" s="463">
        <v>110</v>
      </c>
      <c r="E28" s="256">
        <v>620</v>
      </c>
      <c r="F28" s="256">
        <v>484</v>
      </c>
      <c r="G28" s="256">
        <v>136</v>
      </c>
    </row>
    <row r="29" spans="1:7" ht="14.85" customHeight="1">
      <c r="A29" s="473" t="s">
        <v>721</v>
      </c>
      <c r="B29" s="419">
        <v>227</v>
      </c>
      <c r="C29" s="405">
        <v>206</v>
      </c>
      <c r="D29" s="463">
        <v>21</v>
      </c>
      <c r="E29" s="256">
        <v>211</v>
      </c>
      <c r="F29" s="256">
        <v>193</v>
      </c>
      <c r="G29" s="256">
        <v>18</v>
      </c>
    </row>
    <row r="30" spans="1:7" ht="14.85" customHeight="1">
      <c r="A30" s="473" t="s">
        <v>722</v>
      </c>
      <c r="B30" s="419">
        <v>225</v>
      </c>
      <c r="C30" s="405">
        <v>192</v>
      </c>
      <c r="D30" s="463">
        <v>33</v>
      </c>
      <c r="E30" s="256">
        <v>249</v>
      </c>
      <c r="F30" s="256">
        <v>220</v>
      </c>
      <c r="G30" s="256">
        <v>29</v>
      </c>
    </row>
    <row r="31" spans="1:7" ht="14.85" customHeight="1">
      <c r="A31" s="473" t="s">
        <v>723</v>
      </c>
      <c r="B31" s="419">
        <v>224</v>
      </c>
      <c r="C31" s="405">
        <v>188</v>
      </c>
      <c r="D31" s="463">
        <v>36</v>
      </c>
      <c r="E31" s="256">
        <v>268</v>
      </c>
      <c r="F31" s="256">
        <v>211</v>
      </c>
      <c r="G31" s="256">
        <v>57</v>
      </c>
    </row>
    <row r="32" spans="1:7" ht="14.85" customHeight="1">
      <c r="A32" s="473" t="s">
        <v>724</v>
      </c>
      <c r="B32" s="419">
        <v>201</v>
      </c>
      <c r="C32" s="405">
        <v>166</v>
      </c>
      <c r="D32" s="463">
        <v>35</v>
      </c>
      <c r="E32" s="256">
        <v>201</v>
      </c>
      <c r="F32" s="256">
        <v>156</v>
      </c>
      <c r="G32" s="256">
        <v>45</v>
      </c>
    </row>
    <row r="33" spans="1:7" ht="14.85" customHeight="1">
      <c r="A33" s="473" t="s">
        <v>467</v>
      </c>
      <c r="B33" s="419">
        <v>2455</v>
      </c>
      <c r="C33" s="405">
        <v>1975</v>
      </c>
      <c r="D33" s="463">
        <v>480</v>
      </c>
      <c r="E33" s="256">
        <f>E13-SUM(E14:E32)</f>
        <v>2276</v>
      </c>
      <c r="F33" s="256">
        <f>F13-SUM(F14:F32)</f>
        <v>1767</v>
      </c>
      <c r="G33" s="256">
        <f>G13-SUM(G14:G32)</f>
        <v>509</v>
      </c>
    </row>
    <row r="34" spans="1:7" ht="14.85" customHeight="1">
      <c r="A34" s="469" t="s">
        <v>682</v>
      </c>
      <c r="B34" s="470">
        <v>10450</v>
      </c>
      <c r="C34" s="471">
        <v>8384</v>
      </c>
      <c r="D34" s="472">
        <v>2066</v>
      </c>
      <c r="E34" s="253">
        <v>10878</v>
      </c>
      <c r="F34" s="253">
        <v>8994</v>
      </c>
      <c r="G34" s="253">
        <v>1884</v>
      </c>
    </row>
    <row r="35" spans="1:7" ht="14.85" customHeight="1">
      <c r="A35" s="469" t="s">
        <v>683</v>
      </c>
      <c r="B35" s="470">
        <v>4533</v>
      </c>
      <c r="C35" s="471">
        <v>3812</v>
      </c>
      <c r="D35" s="472">
        <v>721</v>
      </c>
      <c r="E35" s="253">
        <v>4463</v>
      </c>
      <c r="F35" s="253">
        <v>3792</v>
      </c>
      <c r="G35" s="253">
        <v>671</v>
      </c>
    </row>
    <row r="36" spans="1:7" ht="14.85" customHeight="1">
      <c r="A36" s="473" t="s">
        <v>686</v>
      </c>
      <c r="B36" s="419">
        <v>1612</v>
      </c>
      <c r="C36" s="405">
        <v>1401</v>
      </c>
      <c r="D36" s="463">
        <v>211</v>
      </c>
      <c r="E36" s="256">
        <v>1468</v>
      </c>
      <c r="F36" s="256">
        <v>1245</v>
      </c>
      <c r="G36" s="256">
        <v>223</v>
      </c>
    </row>
    <row r="37" spans="1:7" ht="14.85" customHeight="1">
      <c r="A37" s="473" t="s">
        <v>725</v>
      </c>
      <c r="B37" s="419">
        <v>348</v>
      </c>
      <c r="C37" s="405">
        <v>288</v>
      </c>
      <c r="D37" s="463">
        <v>60</v>
      </c>
      <c r="E37" s="256">
        <v>334</v>
      </c>
      <c r="F37" s="256">
        <v>272</v>
      </c>
      <c r="G37" s="256">
        <v>62</v>
      </c>
    </row>
    <row r="38" spans="1:7" ht="14.85" customHeight="1">
      <c r="A38" s="473" t="s">
        <v>697</v>
      </c>
      <c r="B38" s="419">
        <v>219</v>
      </c>
      <c r="C38" s="405">
        <v>200</v>
      </c>
      <c r="D38" s="463">
        <v>19</v>
      </c>
      <c r="E38" s="256">
        <v>213</v>
      </c>
      <c r="F38" s="256">
        <v>192</v>
      </c>
      <c r="G38" s="256">
        <v>21</v>
      </c>
    </row>
    <row r="39" spans="1:7" ht="14.85" customHeight="1">
      <c r="A39" s="473" t="s">
        <v>726</v>
      </c>
      <c r="B39" s="419">
        <v>172</v>
      </c>
      <c r="C39" s="405">
        <v>135</v>
      </c>
      <c r="D39" s="463">
        <v>37</v>
      </c>
      <c r="E39" s="256">
        <v>185</v>
      </c>
      <c r="F39" s="256">
        <v>149</v>
      </c>
      <c r="G39" s="256">
        <v>36</v>
      </c>
    </row>
    <row r="40" spans="1:7" ht="14.85" customHeight="1">
      <c r="A40" s="473" t="s">
        <v>727</v>
      </c>
      <c r="B40" s="419">
        <v>205</v>
      </c>
      <c r="C40" s="405">
        <v>175</v>
      </c>
      <c r="D40" s="463">
        <v>30</v>
      </c>
      <c r="E40" s="256">
        <v>188</v>
      </c>
      <c r="F40" s="256">
        <v>168</v>
      </c>
      <c r="G40" s="256">
        <v>20</v>
      </c>
    </row>
    <row r="41" spans="1:7" ht="14.85" customHeight="1">
      <c r="A41" s="473" t="s">
        <v>728</v>
      </c>
      <c r="B41" s="419">
        <v>138</v>
      </c>
      <c r="C41" s="405">
        <v>123</v>
      </c>
      <c r="D41" s="463">
        <v>15</v>
      </c>
      <c r="E41" s="256">
        <v>149</v>
      </c>
      <c r="F41" s="256">
        <v>131</v>
      </c>
      <c r="G41" s="256">
        <v>18</v>
      </c>
    </row>
    <row r="42" spans="1:7" ht="14.85" customHeight="1">
      <c r="A42" s="473" t="s">
        <v>698</v>
      </c>
      <c r="B42" s="419">
        <v>1501</v>
      </c>
      <c r="C42" s="405">
        <v>1216</v>
      </c>
      <c r="D42" s="463">
        <v>285</v>
      </c>
      <c r="E42" s="256">
        <f>3913-SUM(E36:E41)</f>
        <v>1376</v>
      </c>
      <c r="F42" s="256">
        <f>3325-SUM(F36:F41)</f>
        <v>1168</v>
      </c>
      <c r="G42" s="256">
        <f>588-SUM(G36:G41)</f>
        <v>208</v>
      </c>
    </row>
    <row r="43" spans="1:7" ht="14.85" customHeight="1">
      <c r="A43" s="473" t="s">
        <v>699</v>
      </c>
      <c r="B43" s="419">
        <v>510</v>
      </c>
      <c r="C43" s="405">
        <v>409</v>
      </c>
      <c r="D43" s="463">
        <v>101</v>
      </c>
      <c r="E43" s="256">
        <f>E35-SUM(E36:E42)</f>
        <v>550</v>
      </c>
      <c r="F43" s="256">
        <f>F35-SUM(F36:F42)</f>
        <v>467</v>
      </c>
      <c r="G43" s="256">
        <f>G35-SUM(G36:G42)</f>
        <v>83</v>
      </c>
    </row>
    <row r="44" spans="1:7" ht="14.85" customHeight="1">
      <c r="A44" s="473" t="s">
        <v>700</v>
      </c>
      <c r="B44" s="419">
        <v>3590</v>
      </c>
      <c r="C44" s="405">
        <v>2959</v>
      </c>
      <c r="D44" s="463">
        <v>631</v>
      </c>
      <c r="E44" s="256">
        <v>4067</v>
      </c>
      <c r="F44" s="256">
        <v>3529</v>
      </c>
      <c r="G44" s="256">
        <v>538</v>
      </c>
    </row>
    <row r="45" spans="1:7" ht="14.85" customHeight="1">
      <c r="A45" s="473" t="s">
        <v>701</v>
      </c>
      <c r="B45" s="419">
        <v>353</v>
      </c>
      <c r="C45" s="405">
        <v>256</v>
      </c>
      <c r="D45" s="463">
        <v>97</v>
      </c>
      <c r="E45" s="256">
        <v>334</v>
      </c>
      <c r="F45" s="256">
        <v>267</v>
      </c>
      <c r="G45" s="256">
        <v>67</v>
      </c>
    </row>
    <row r="46" spans="1:7" ht="14.85" customHeight="1">
      <c r="A46" s="473" t="s">
        <v>702</v>
      </c>
      <c r="B46" s="419">
        <v>851</v>
      </c>
      <c r="C46" s="405">
        <v>662</v>
      </c>
      <c r="D46" s="463">
        <v>189</v>
      </c>
      <c r="E46" s="256">
        <v>892</v>
      </c>
      <c r="F46" s="256">
        <v>710</v>
      </c>
      <c r="G46" s="256">
        <v>182</v>
      </c>
    </row>
    <row r="47" spans="1:7" ht="14.85" customHeight="1">
      <c r="A47" s="473" t="s">
        <v>703</v>
      </c>
      <c r="B47" s="419">
        <v>596</v>
      </c>
      <c r="C47" s="405">
        <v>356</v>
      </c>
      <c r="D47" s="463">
        <v>240</v>
      </c>
      <c r="E47" s="256">
        <v>568</v>
      </c>
      <c r="F47" s="256">
        <v>337</v>
      </c>
      <c r="G47" s="256">
        <v>231</v>
      </c>
    </row>
    <row r="48" spans="1:7" ht="14.85" customHeight="1">
      <c r="A48" s="473" t="s">
        <v>704</v>
      </c>
      <c r="B48" s="419">
        <v>333</v>
      </c>
      <c r="C48" s="405">
        <v>192</v>
      </c>
      <c r="D48" s="463">
        <v>141</v>
      </c>
      <c r="E48" s="256">
        <v>373</v>
      </c>
      <c r="F48" s="256">
        <v>216</v>
      </c>
      <c r="G48" s="256">
        <v>157</v>
      </c>
    </row>
    <row r="49" spans="1:7" ht="14.85" customHeight="1">
      <c r="A49" s="474" t="s">
        <v>467</v>
      </c>
      <c r="B49" s="427">
        <v>194</v>
      </c>
      <c r="C49" s="265">
        <v>147</v>
      </c>
      <c r="D49" s="467">
        <v>47</v>
      </c>
      <c r="E49" s="265">
        <f>E34-(E35+SUM(E44:E48))</f>
        <v>181</v>
      </c>
      <c r="F49" s="265">
        <f>F34-(F35+SUM(F44:F48))</f>
        <v>143</v>
      </c>
      <c r="G49" s="265">
        <f>G34-(G35+SUM(G44:G48))</f>
        <v>38</v>
      </c>
    </row>
    <row r="50" spans="1:7" ht="16.5" customHeight="1">
      <c r="A50" s="219" t="s">
        <v>729</v>
      </c>
      <c r="G50" s="268"/>
    </row>
    <row r="51" spans="1:7">
      <c r="A51" s="219" t="s">
        <v>730</v>
      </c>
      <c r="G51" s="268"/>
    </row>
    <row r="52" spans="1:7" ht="27.75" customHeight="1">
      <c r="A52" s="475" t="s">
        <v>731</v>
      </c>
      <c r="B52" s="475"/>
      <c r="C52" s="475"/>
      <c r="D52" s="475"/>
      <c r="E52" s="475"/>
      <c r="F52" s="475"/>
      <c r="G52" s="475"/>
    </row>
    <row r="53" spans="1:7">
      <c r="A53" s="219" t="s">
        <v>732</v>
      </c>
      <c r="G53" s="268"/>
    </row>
  </sheetData>
  <mergeCells count="4">
    <mergeCell ref="A5:A6"/>
    <mergeCell ref="B5:D5"/>
    <mergeCell ref="E5:G5"/>
    <mergeCell ref="A52:G5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zoomScale="115" zoomScaleNormal="115" zoomScaleSheetLayoutView="100" workbookViewId="0"/>
  </sheetViews>
  <sheetFormatPr defaultColWidth="8.875" defaultRowHeight="14.45" customHeight="1"/>
  <cols>
    <col min="1" max="1" width="8.125" style="4" customWidth="1"/>
    <col min="2" max="2" width="9.375" style="4" customWidth="1"/>
    <col min="3" max="3" width="10.625" style="4" customWidth="1"/>
    <col min="4" max="4" width="9.5" style="4" customWidth="1"/>
    <col min="5" max="5" width="9.625" style="4" customWidth="1"/>
    <col min="6" max="8" width="8" style="4" customWidth="1"/>
    <col min="9" max="9" width="8.625" style="4" customWidth="1"/>
    <col min="10" max="10" width="9" style="4" customWidth="1"/>
    <col min="11" max="16384" width="8.875" style="4"/>
  </cols>
  <sheetData>
    <row r="1" spans="1:10" ht="14.45" customHeight="1">
      <c r="A1" s="3" t="s">
        <v>1</v>
      </c>
    </row>
    <row r="3" spans="1:10" ht="21" customHeight="1">
      <c r="A3" s="5" t="s">
        <v>22</v>
      </c>
      <c r="B3" s="5"/>
      <c r="C3" s="5"/>
      <c r="D3" s="5"/>
      <c r="E3" s="5"/>
      <c r="F3" s="5"/>
      <c r="G3" s="5"/>
      <c r="H3" s="5"/>
      <c r="I3" s="5"/>
      <c r="J3" s="5"/>
    </row>
    <row r="4" spans="1:10" ht="10.5" customHeight="1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6.5" customHeight="1">
      <c r="A5" s="7" t="s">
        <v>23</v>
      </c>
      <c r="J5" s="8"/>
    </row>
    <row r="6" spans="1:10" s="16" customFormat="1" ht="16.5" customHeight="1">
      <c r="A6" s="9" t="s">
        <v>24</v>
      </c>
      <c r="B6" s="10" t="s">
        <v>25</v>
      </c>
      <c r="C6" s="11" t="s">
        <v>26</v>
      </c>
      <c r="D6" s="12"/>
      <c r="E6" s="12"/>
      <c r="F6" s="12"/>
      <c r="G6" s="13" t="s">
        <v>27</v>
      </c>
      <c r="H6" s="14" t="s">
        <v>28</v>
      </c>
      <c r="I6" s="14" t="s">
        <v>29</v>
      </c>
      <c r="J6" s="15" t="s">
        <v>30</v>
      </c>
    </row>
    <row r="7" spans="1:10" s="16" customFormat="1" ht="16.5" customHeight="1">
      <c r="A7" s="17" t="s">
        <v>31</v>
      </c>
      <c r="B7" s="18"/>
      <c r="C7" s="19" t="s">
        <v>2</v>
      </c>
      <c r="D7" s="19" t="s">
        <v>6</v>
      </c>
      <c r="E7" s="19" t="s">
        <v>7</v>
      </c>
      <c r="F7" s="19" t="s">
        <v>32</v>
      </c>
      <c r="G7" s="20" t="s">
        <v>33</v>
      </c>
      <c r="H7" s="20" t="s">
        <v>34</v>
      </c>
      <c r="I7" s="20" t="s">
        <v>35</v>
      </c>
      <c r="J7" s="21" t="s">
        <v>36</v>
      </c>
    </row>
    <row r="8" spans="1:10" s="29" customFormat="1" ht="16.5" customHeight="1">
      <c r="A8" s="22" t="s">
        <v>37</v>
      </c>
      <c r="B8" s="23">
        <v>8193</v>
      </c>
      <c r="C8" s="24">
        <v>47480</v>
      </c>
      <c r="D8" s="24">
        <v>23489</v>
      </c>
      <c r="E8" s="24">
        <f t="shared" ref="E8:E49" si="0">+C8-D8</f>
        <v>23991</v>
      </c>
      <c r="F8" s="25">
        <v>505</v>
      </c>
      <c r="G8" s="26">
        <v>1.1000000000000001</v>
      </c>
      <c r="H8" s="27">
        <v>60.39</v>
      </c>
      <c r="I8" s="24">
        <f>C8/H8</f>
        <v>786.22288458354035</v>
      </c>
      <c r="J8" s="28">
        <f t="shared" ref="J8:J64" si="1">+C8/B8</f>
        <v>5.7951910167215912</v>
      </c>
    </row>
    <row r="9" spans="1:10" s="29" customFormat="1" ht="16.5" customHeight="1">
      <c r="A9" s="22">
        <v>33</v>
      </c>
      <c r="B9" s="23">
        <v>8342</v>
      </c>
      <c r="C9" s="24">
        <v>48048</v>
      </c>
      <c r="D9" s="24">
        <v>23781</v>
      </c>
      <c r="E9" s="24">
        <f t="shared" si="0"/>
        <v>24267</v>
      </c>
      <c r="F9" s="24">
        <f t="shared" ref="F9:F49" si="2">SUM(C9-C8)</f>
        <v>568</v>
      </c>
      <c r="G9" s="30">
        <f t="shared" ref="G9:G49" si="3">F9/C8*100</f>
        <v>1.1962931760741364</v>
      </c>
      <c r="H9" s="27">
        <v>60.39</v>
      </c>
      <c r="I9" s="24">
        <f>C9/H9</f>
        <v>795.62841530054641</v>
      </c>
      <c r="J9" s="28">
        <f t="shared" si="1"/>
        <v>5.759769839367058</v>
      </c>
    </row>
    <row r="10" spans="1:10" s="29" customFormat="1" ht="16.5" customHeight="1">
      <c r="A10" s="22">
        <v>34</v>
      </c>
      <c r="B10" s="23">
        <v>8529</v>
      </c>
      <c r="C10" s="24">
        <v>48800</v>
      </c>
      <c r="D10" s="24">
        <v>24154</v>
      </c>
      <c r="E10" s="24">
        <f t="shared" si="0"/>
        <v>24646</v>
      </c>
      <c r="F10" s="24">
        <f t="shared" si="2"/>
        <v>752</v>
      </c>
      <c r="G10" s="30">
        <f t="shared" si="3"/>
        <v>1.5651015651015652</v>
      </c>
      <c r="H10" s="27">
        <v>57.94</v>
      </c>
      <c r="I10" s="24">
        <f t="shared" ref="I10:I53" si="4">+C10/H10</f>
        <v>842.25060407317915</v>
      </c>
      <c r="J10" s="28">
        <f t="shared" si="1"/>
        <v>5.7216555281979131</v>
      </c>
    </row>
    <row r="11" spans="1:10" s="29" customFormat="1" ht="16.5" customHeight="1">
      <c r="A11" s="22">
        <v>35</v>
      </c>
      <c r="B11" s="23">
        <v>8764</v>
      </c>
      <c r="C11" s="24">
        <v>49460</v>
      </c>
      <c r="D11" s="24">
        <v>24477</v>
      </c>
      <c r="E11" s="24">
        <f t="shared" si="0"/>
        <v>24983</v>
      </c>
      <c r="F11" s="24">
        <f t="shared" si="2"/>
        <v>660</v>
      </c>
      <c r="G11" s="30">
        <f t="shared" si="3"/>
        <v>1.3524590163934427</v>
      </c>
      <c r="H11" s="27">
        <v>59.76</v>
      </c>
      <c r="I11" s="24">
        <f t="shared" si="4"/>
        <v>827.6439089692102</v>
      </c>
      <c r="J11" s="28">
        <f t="shared" si="1"/>
        <v>5.6435417617526245</v>
      </c>
    </row>
    <row r="12" spans="1:10" s="29" customFormat="1" ht="16.5" customHeight="1">
      <c r="A12" s="22">
        <v>36</v>
      </c>
      <c r="B12" s="23">
        <v>9240</v>
      </c>
      <c r="C12" s="24">
        <v>50793</v>
      </c>
      <c r="D12" s="24">
        <v>25179</v>
      </c>
      <c r="E12" s="24">
        <f t="shared" si="0"/>
        <v>25614</v>
      </c>
      <c r="F12" s="24">
        <f t="shared" si="2"/>
        <v>1333</v>
      </c>
      <c r="G12" s="30">
        <f t="shared" si="3"/>
        <v>2.6951071572988274</v>
      </c>
      <c r="H12" s="27">
        <v>59.76</v>
      </c>
      <c r="I12" s="24">
        <f t="shared" si="4"/>
        <v>849.94979919678713</v>
      </c>
      <c r="J12" s="28">
        <f t="shared" si="1"/>
        <v>5.4970779220779225</v>
      </c>
    </row>
    <row r="13" spans="1:10" s="29" customFormat="1" ht="16.5" customHeight="1">
      <c r="A13" s="22">
        <v>37</v>
      </c>
      <c r="B13" s="23">
        <v>9833</v>
      </c>
      <c r="C13" s="24">
        <v>52285</v>
      </c>
      <c r="D13" s="24">
        <v>25940</v>
      </c>
      <c r="E13" s="24">
        <f t="shared" si="0"/>
        <v>26345</v>
      </c>
      <c r="F13" s="24">
        <f t="shared" si="2"/>
        <v>1492</v>
      </c>
      <c r="G13" s="30">
        <f t="shared" si="3"/>
        <v>2.9374126355993937</v>
      </c>
      <c r="H13" s="27">
        <v>59.74</v>
      </c>
      <c r="I13" s="24">
        <f t="shared" si="4"/>
        <v>875.20924004017411</v>
      </c>
      <c r="J13" s="28">
        <f t="shared" si="1"/>
        <v>5.3172988914878472</v>
      </c>
    </row>
    <row r="14" spans="1:10" s="29" customFormat="1" ht="16.5" customHeight="1">
      <c r="A14" s="22">
        <v>38</v>
      </c>
      <c r="B14" s="23">
        <v>10866</v>
      </c>
      <c r="C14" s="24">
        <v>55648</v>
      </c>
      <c r="D14" s="24">
        <v>27713</v>
      </c>
      <c r="E14" s="24">
        <f t="shared" si="0"/>
        <v>27935</v>
      </c>
      <c r="F14" s="24">
        <f t="shared" si="2"/>
        <v>3363</v>
      </c>
      <c r="G14" s="30">
        <f t="shared" si="3"/>
        <v>6.4320550827197094</v>
      </c>
      <c r="H14" s="27">
        <v>59.73</v>
      </c>
      <c r="I14" s="24">
        <f t="shared" si="4"/>
        <v>931.65913276410515</v>
      </c>
      <c r="J14" s="28">
        <f t="shared" si="1"/>
        <v>5.1212957850174856</v>
      </c>
    </row>
    <row r="15" spans="1:10" s="29" customFormat="1" ht="16.5" customHeight="1">
      <c r="A15" s="22">
        <v>39</v>
      </c>
      <c r="B15" s="23">
        <v>12923</v>
      </c>
      <c r="C15" s="24">
        <v>62637</v>
      </c>
      <c r="D15" s="24">
        <v>31534</v>
      </c>
      <c r="E15" s="24">
        <f t="shared" si="0"/>
        <v>31103</v>
      </c>
      <c r="F15" s="24">
        <f t="shared" si="2"/>
        <v>6989</v>
      </c>
      <c r="G15" s="30">
        <f t="shared" si="3"/>
        <v>12.559301322599195</v>
      </c>
      <c r="H15" s="27">
        <v>59.73</v>
      </c>
      <c r="I15" s="24">
        <f t="shared" si="4"/>
        <v>1048.6690105474636</v>
      </c>
      <c r="J15" s="28">
        <f t="shared" si="1"/>
        <v>4.8469395651164593</v>
      </c>
    </row>
    <row r="16" spans="1:10" s="29" customFormat="1" ht="16.5" customHeight="1">
      <c r="A16" s="22">
        <v>40</v>
      </c>
      <c r="B16" s="23">
        <v>15654</v>
      </c>
      <c r="C16" s="24">
        <v>70600</v>
      </c>
      <c r="D16" s="24">
        <v>35749</v>
      </c>
      <c r="E16" s="24">
        <f t="shared" si="0"/>
        <v>34851</v>
      </c>
      <c r="F16" s="24">
        <f t="shared" si="2"/>
        <v>7963</v>
      </c>
      <c r="G16" s="30">
        <f t="shared" si="3"/>
        <v>12.712933250315309</v>
      </c>
      <c r="H16" s="27">
        <v>59.73</v>
      </c>
      <c r="I16" s="24">
        <f t="shared" si="4"/>
        <v>1181.9856018751047</v>
      </c>
      <c r="J16" s="28">
        <f t="shared" si="1"/>
        <v>4.5100293854605855</v>
      </c>
    </row>
    <row r="17" spans="1:10" s="29" customFormat="1" ht="16.5" customHeight="1">
      <c r="A17" s="22">
        <v>41</v>
      </c>
      <c r="B17" s="23">
        <v>18861</v>
      </c>
      <c r="C17" s="24">
        <v>80540</v>
      </c>
      <c r="D17" s="24">
        <v>40901</v>
      </c>
      <c r="E17" s="24">
        <f t="shared" si="0"/>
        <v>39639</v>
      </c>
      <c r="F17" s="24">
        <f t="shared" si="2"/>
        <v>9940</v>
      </c>
      <c r="G17" s="30">
        <f t="shared" si="3"/>
        <v>14.079320113314447</v>
      </c>
      <c r="H17" s="27">
        <v>59.73</v>
      </c>
      <c r="I17" s="24">
        <f t="shared" si="4"/>
        <v>1348.4011384563871</v>
      </c>
      <c r="J17" s="28">
        <f t="shared" si="1"/>
        <v>4.2701871586872384</v>
      </c>
    </row>
    <row r="18" spans="1:10" s="29" customFormat="1" ht="16.5" customHeight="1">
      <c r="A18" s="22">
        <v>42</v>
      </c>
      <c r="B18" s="23">
        <v>23548</v>
      </c>
      <c r="C18" s="24">
        <v>95113</v>
      </c>
      <c r="D18" s="24">
        <v>48289</v>
      </c>
      <c r="E18" s="24">
        <f t="shared" si="0"/>
        <v>46824</v>
      </c>
      <c r="F18" s="24">
        <f t="shared" si="2"/>
        <v>14573</v>
      </c>
      <c r="G18" s="30">
        <f t="shared" si="3"/>
        <v>18.094114725602182</v>
      </c>
      <c r="H18" s="27">
        <v>59.73</v>
      </c>
      <c r="I18" s="24">
        <f t="shared" si="4"/>
        <v>1592.3823874100119</v>
      </c>
      <c r="J18" s="28">
        <f t="shared" si="1"/>
        <v>4.0391116018345503</v>
      </c>
    </row>
    <row r="19" spans="1:10" s="29" customFormat="1" ht="16.5" customHeight="1">
      <c r="A19" s="22">
        <v>43</v>
      </c>
      <c r="B19" s="23">
        <v>26803</v>
      </c>
      <c r="C19" s="24">
        <v>105492</v>
      </c>
      <c r="D19" s="24">
        <v>53597</v>
      </c>
      <c r="E19" s="24">
        <f t="shared" si="0"/>
        <v>51895</v>
      </c>
      <c r="F19" s="24">
        <f t="shared" si="2"/>
        <v>10379</v>
      </c>
      <c r="G19" s="30">
        <f t="shared" si="3"/>
        <v>10.912283284093657</v>
      </c>
      <c r="H19" s="27">
        <v>59.73</v>
      </c>
      <c r="I19" s="24">
        <f t="shared" si="4"/>
        <v>1766.1476644902061</v>
      </c>
      <c r="J19" s="28">
        <f t="shared" si="1"/>
        <v>3.9358280789463866</v>
      </c>
    </row>
    <row r="20" spans="1:10" s="29" customFormat="1" ht="16.5" customHeight="1">
      <c r="A20" s="22">
        <v>44</v>
      </c>
      <c r="B20" s="23">
        <v>30929</v>
      </c>
      <c r="C20" s="24">
        <v>118570</v>
      </c>
      <c r="D20" s="24">
        <v>60258</v>
      </c>
      <c r="E20" s="24">
        <f t="shared" si="0"/>
        <v>58312</v>
      </c>
      <c r="F20" s="24">
        <f t="shared" si="2"/>
        <v>13078</v>
      </c>
      <c r="G20" s="30">
        <f t="shared" si="3"/>
        <v>12.397148598945892</v>
      </c>
      <c r="H20" s="27">
        <v>59.73</v>
      </c>
      <c r="I20" s="24">
        <f t="shared" si="4"/>
        <v>1985.0996149338691</v>
      </c>
      <c r="J20" s="28">
        <f t="shared" si="1"/>
        <v>3.8336189336868309</v>
      </c>
    </row>
    <row r="21" spans="1:10" s="29" customFormat="1" ht="16.5" customHeight="1">
      <c r="A21" s="22">
        <v>45</v>
      </c>
      <c r="B21" s="23">
        <v>35580</v>
      </c>
      <c r="C21" s="24">
        <v>131887</v>
      </c>
      <c r="D21" s="24">
        <v>66905</v>
      </c>
      <c r="E21" s="24">
        <f t="shared" si="0"/>
        <v>64982</v>
      </c>
      <c r="F21" s="24">
        <f t="shared" si="2"/>
        <v>13317</v>
      </c>
      <c r="G21" s="30">
        <f t="shared" si="3"/>
        <v>11.231340136628152</v>
      </c>
      <c r="H21" s="27">
        <v>59.73</v>
      </c>
      <c r="I21" s="24">
        <f t="shared" si="4"/>
        <v>2208.0529047379878</v>
      </c>
      <c r="J21" s="28">
        <f t="shared" si="1"/>
        <v>3.7067734682405846</v>
      </c>
    </row>
    <row r="22" spans="1:10" s="29" customFormat="1" ht="16.5" customHeight="1">
      <c r="A22" s="22">
        <v>46</v>
      </c>
      <c r="B22" s="23">
        <v>39901</v>
      </c>
      <c r="C22" s="24">
        <v>145878</v>
      </c>
      <c r="D22" s="24">
        <v>73999</v>
      </c>
      <c r="E22" s="24">
        <f t="shared" si="0"/>
        <v>71879</v>
      </c>
      <c r="F22" s="24">
        <f t="shared" si="2"/>
        <v>13991</v>
      </c>
      <c r="G22" s="30">
        <f t="shared" si="3"/>
        <v>10.608323792337378</v>
      </c>
      <c r="H22" s="27">
        <v>59.73</v>
      </c>
      <c r="I22" s="24">
        <f t="shared" si="4"/>
        <v>2442.2903063787044</v>
      </c>
      <c r="J22" s="28">
        <f t="shared" si="1"/>
        <v>3.6559985965264028</v>
      </c>
    </row>
    <row r="23" spans="1:10" s="29" customFormat="1" ht="16.5" customHeight="1">
      <c r="A23" s="22">
        <v>47</v>
      </c>
      <c r="B23" s="23">
        <v>44218</v>
      </c>
      <c r="C23" s="24">
        <v>159931</v>
      </c>
      <c r="D23" s="24">
        <v>81109</v>
      </c>
      <c r="E23" s="24">
        <f t="shared" si="0"/>
        <v>78822</v>
      </c>
      <c r="F23" s="24">
        <f t="shared" si="2"/>
        <v>14053</v>
      </c>
      <c r="G23" s="30">
        <f t="shared" si="3"/>
        <v>9.6333922867053285</v>
      </c>
      <c r="H23" s="27">
        <v>59.73</v>
      </c>
      <c r="I23" s="24">
        <f t="shared" si="4"/>
        <v>2677.5657123723422</v>
      </c>
      <c r="J23" s="28">
        <f t="shared" si="1"/>
        <v>3.6168754805735222</v>
      </c>
    </row>
    <row r="24" spans="1:10" s="29" customFormat="1" ht="16.5" customHeight="1">
      <c r="A24" s="22">
        <v>48</v>
      </c>
      <c r="B24" s="23">
        <v>48328</v>
      </c>
      <c r="C24" s="24">
        <v>172555</v>
      </c>
      <c r="D24" s="24">
        <v>87496</v>
      </c>
      <c r="E24" s="24">
        <f t="shared" si="0"/>
        <v>85059</v>
      </c>
      <c r="F24" s="24">
        <f t="shared" si="2"/>
        <v>12624</v>
      </c>
      <c r="G24" s="30">
        <f t="shared" si="3"/>
        <v>7.8934040304881474</v>
      </c>
      <c r="H24" s="27">
        <v>59.73</v>
      </c>
      <c r="I24" s="24">
        <f t="shared" si="4"/>
        <v>2888.9167922317097</v>
      </c>
      <c r="J24" s="28">
        <f t="shared" si="1"/>
        <v>3.5704974341996358</v>
      </c>
    </row>
    <row r="25" spans="1:10" s="29" customFormat="1" ht="16.5" customHeight="1">
      <c r="A25" s="22">
        <v>49</v>
      </c>
      <c r="B25" s="23">
        <v>51358</v>
      </c>
      <c r="C25" s="24">
        <v>181822</v>
      </c>
      <c r="D25" s="24">
        <v>92158</v>
      </c>
      <c r="E25" s="24">
        <f t="shared" si="0"/>
        <v>89664</v>
      </c>
      <c r="F25" s="24">
        <f t="shared" si="2"/>
        <v>9267</v>
      </c>
      <c r="G25" s="30">
        <f t="shared" si="3"/>
        <v>5.3704615919561878</v>
      </c>
      <c r="H25" s="27">
        <v>59.73</v>
      </c>
      <c r="I25" s="24">
        <f t="shared" si="4"/>
        <v>3044.0649589820864</v>
      </c>
      <c r="J25" s="28">
        <f t="shared" si="1"/>
        <v>3.5402858366758831</v>
      </c>
    </row>
    <row r="26" spans="1:10" s="29" customFormat="1" ht="16.5" customHeight="1">
      <c r="A26" s="22">
        <v>50</v>
      </c>
      <c r="B26" s="23">
        <v>54060</v>
      </c>
      <c r="C26" s="24">
        <v>190079</v>
      </c>
      <c r="D26" s="24">
        <v>96279</v>
      </c>
      <c r="E26" s="24">
        <f t="shared" si="0"/>
        <v>93800</v>
      </c>
      <c r="F26" s="24">
        <f t="shared" si="2"/>
        <v>8257</v>
      </c>
      <c r="G26" s="30">
        <f t="shared" si="3"/>
        <v>4.5412546336526933</v>
      </c>
      <c r="H26" s="27">
        <v>59.73</v>
      </c>
      <c r="I26" s="24">
        <f t="shared" si="4"/>
        <v>3182.303699983258</v>
      </c>
      <c r="J26" s="28">
        <f t="shared" si="1"/>
        <v>3.5160747317795042</v>
      </c>
    </row>
    <row r="27" spans="1:10" s="29" customFormat="1" ht="16.5" customHeight="1">
      <c r="A27" s="22">
        <v>51</v>
      </c>
      <c r="B27" s="23">
        <v>56264</v>
      </c>
      <c r="C27" s="24">
        <v>197087</v>
      </c>
      <c r="D27" s="24">
        <v>99699</v>
      </c>
      <c r="E27" s="24">
        <f t="shared" si="0"/>
        <v>97388</v>
      </c>
      <c r="F27" s="24">
        <f t="shared" si="2"/>
        <v>7008</v>
      </c>
      <c r="G27" s="30">
        <f t="shared" si="3"/>
        <v>3.6868880833758597</v>
      </c>
      <c r="H27" s="27">
        <v>59.73</v>
      </c>
      <c r="I27" s="24">
        <f t="shared" si="4"/>
        <v>3299.6316758747698</v>
      </c>
      <c r="J27" s="28">
        <f t="shared" si="1"/>
        <v>3.5028970567325466</v>
      </c>
    </row>
    <row r="28" spans="1:10" s="29" customFormat="1" ht="16.5" customHeight="1">
      <c r="A28" s="22">
        <v>52</v>
      </c>
      <c r="B28" s="23">
        <v>58197</v>
      </c>
      <c r="C28" s="24">
        <v>202857</v>
      </c>
      <c r="D28" s="24">
        <v>102412</v>
      </c>
      <c r="E28" s="24">
        <f t="shared" si="0"/>
        <v>100445</v>
      </c>
      <c r="F28" s="24">
        <f t="shared" si="2"/>
        <v>5770</v>
      </c>
      <c r="G28" s="30">
        <f t="shared" si="3"/>
        <v>2.9276410925124439</v>
      </c>
      <c r="H28" s="27">
        <v>59.73</v>
      </c>
      <c r="I28" s="24">
        <f t="shared" si="4"/>
        <v>3396.2330487192366</v>
      </c>
      <c r="J28" s="28">
        <f t="shared" si="1"/>
        <v>3.4856951389246866</v>
      </c>
    </row>
    <row r="29" spans="1:10" s="29" customFormat="1" ht="16.5" customHeight="1">
      <c r="A29" s="22">
        <v>53</v>
      </c>
      <c r="B29" s="23">
        <v>59486</v>
      </c>
      <c r="C29" s="24">
        <v>207575</v>
      </c>
      <c r="D29" s="24">
        <v>104683</v>
      </c>
      <c r="E29" s="24">
        <f t="shared" si="0"/>
        <v>102892</v>
      </c>
      <c r="F29" s="24">
        <f t="shared" si="2"/>
        <v>4718</v>
      </c>
      <c r="G29" s="30">
        <f t="shared" si="3"/>
        <v>2.3257762857579478</v>
      </c>
      <c r="H29" s="27">
        <v>59.73</v>
      </c>
      <c r="I29" s="24">
        <f t="shared" si="4"/>
        <v>3475.221831575423</v>
      </c>
      <c r="J29" s="28">
        <f t="shared" si="1"/>
        <v>3.4894765154826346</v>
      </c>
    </row>
    <row r="30" spans="1:10" s="29" customFormat="1" ht="16.5" customHeight="1">
      <c r="A30" s="22">
        <v>54</v>
      </c>
      <c r="B30" s="23">
        <v>61171</v>
      </c>
      <c r="C30" s="24">
        <v>212977</v>
      </c>
      <c r="D30" s="24">
        <v>107348</v>
      </c>
      <c r="E30" s="24">
        <f t="shared" si="0"/>
        <v>105629</v>
      </c>
      <c r="F30" s="24">
        <f t="shared" si="2"/>
        <v>5402</v>
      </c>
      <c r="G30" s="30">
        <f t="shared" si="3"/>
        <v>2.6024328555943632</v>
      </c>
      <c r="H30" s="27">
        <v>59.73</v>
      </c>
      <c r="I30" s="24">
        <f t="shared" si="4"/>
        <v>3565.6621463251299</v>
      </c>
      <c r="J30" s="28">
        <f t="shared" si="1"/>
        <v>3.4816661489921694</v>
      </c>
    </row>
    <row r="31" spans="1:10" s="29" customFormat="1" ht="16.5" customHeight="1">
      <c r="A31" s="22">
        <v>55</v>
      </c>
      <c r="B31" s="23">
        <v>63230</v>
      </c>
      <c r="C31" s="24">
        <v>218817</v>
      </c>
      <c r="D31" s="24">
        <v>110420</v>
      </c>
      <c r="E31" s="24">
        <f t="shared" si="0"/>
        <v>108397</v>
      </c>
      <c r="F31" s="24">
        <f t="shared" si="2"/>
        <v>5840</v>
      </c>
      <c r="G31" s="30">
        <f t="shared" si="3"/>
        <v>2.7420801307183407</v>
      </c>
      <c r="H31" s="27">
        <v>59.73</v>
      </c>
      <c r="I31" s="24">
        <f t="shared" si="4"/>
        <v>3663.4354595680566</v>
      </c>
      <c r="J31" s="28">
        <f t="shared" si="1"/>
        <v>3.4606515894353946</v>
      </c>
    </row>
    <row r="32" spans="1:10" s="29" customFormat="1" ht="16.5" customHeight="1">
      <c r="A32" s="22">
        <v>56</v>
      </c>
      <c r="B32" s="23">
        <v>64898</v>
      </c>
      <c r="C32" s="24">
        <v>223687</v>
      </c>
      <c r="D32" s="24">
        <v>112964</v>
      </c>
      <c r="E32" s="24">
        <f t="shared" si="0"/>
        <v>110723</v>
      </c>
      <c r="F32" s="24">
        <f t="shared" si="2"/>
        <v>4870</v>
      </c>
      <c r="G32" s="30">
        <f t="shared" si="3"/>
        <v>2.225604043561515</v>
      </c>
      <c r="H32" s="27">
        <v>59.73</v>
      </c>
      <c r="I32" s="24">
        <f t="shared" si="4"/>
        <v>3744.9690272894695</v>
      </c>
      <c r="J32" s="28">
        <f t="shared" si="1"/>
        <v>3.4467472033036457</v>
      </c>
    </row>
    <row r="33" spans="1:10" s="29" customFormat="1" ht="16.5" customHeight="1">
      <c r="A33" s="22">
        <v>57</v>
      </c>
      <c r="B33" s="23">
        <v>67068</v>
      </c>
      <c r="C33" s="24">
        <v>229656</v>
      </c>
      <c r="D33" s="24">
        <v>115908</v>
      </c>
      <c r="E33" s="24">
        <f t="shared" si="0"/>
        <v>113748</v>
      </c>
      <c r="F33" s="24">
        <f t="shared" si="2"/>
        <v>5969</v>
      </c>
      <c r="G33" s="30">
        <f t="shared" si="3"/>
        <v>2.6684608403706966</v>
      </c>
      <c r="H33" s="27">
        <v>59.73</v>
      </c>
      <c r="I33" s="24">
        <f t="shared" si="4"/>
        <v>3844.9020592667002</v>
      </c>
      <c r="J33" s="28">
        <f t="shared" si="1"/>
        <v>3.4242261585256752</v>
      </c>
    </row>
    <row r="34" spans="1:10" s="29" customFormat="1" ht="16.5" customHeight="1">
      <c r="A34" s="22">
        <v>58</v>
      </c>
      <c r="B34" s="23">
        <v>69577</v>
      </c>
      <c r="C34" s="24">
        <v>236406</v>
      </c>
      <c r="D34" s="24">
        <v>119323</v>
      </c>
      <c r="E34" s="24">
        <f t="shared" si="0"/>
        <v>117083</v>
      </c>
      <c r="F34" s="24">
        <f t="shared" si="2"/>
        <v>6750</v>
      </c>
      <c r="G34" s="30">
        <f t="shared" si="3"/>
        <v>2.9391785975546032</v>
      </c>
      <c r="H34" s="27">
        <v>59.73</v>
      </c>
      <c r="I34" s="24">
        <f t="shared" si="4"/>
        <v>3957.9105976896035</v>
      </c>
      <c r="J34" s="28">
        <f t="shared" si="1"/>
        <v>3.397760754272245</v>
      </c>
    </row>
    <row r="35" spans="1:10" s="29" customFormat="1" ht="16.5" customHeight="1">
      <c r="A35" s="22">
        <v>59</v>
      </c>
      <c r="B35" s="23">
        <v>73442</v>
      </c>
      <c r="C35" s="24">
        <v>243328</v>
      </c>
      <c r="D35" s="24">
        <v>122742</v>
      </c>
      <c r="E35" s="24">
        <f t="shared" si="0"/>
        <v>120586</v>
      </c>
      <c r="F35" s="24">
        <f t="shared" si="2"/>
        <v>6922</v>
      </c>
      <c r="G35" s="30">
        <f t="shared" si="3"/>
        <v>2.9280136713958189</v>
      </c>
      <c r="H35" s="27">
        <v>59.73</v>
      </c>
      <c r="I35" s="24">
        <f t="shared" si="4"/>
        <v>4073.7987610915789</v>
      </c>
      <c r="J35" s="28">
        <f t="shared" si="1"/>
        <v>3.3131995316031699</v>
      </c>
    </row>
    <row r="36" spans="1:10" s="29" customFormat="1" ht="16.5" customHeight="1">
      <c r="A36" s="22">
        <v>60</v>
      </c>
      <c r="B36" s="23">
        <v>75423</v>
      </c>
      <c r="C36" s="24">
        <v>248435</v>
      </c>
      <c r="D36" s="24">
        <v>125165</v>
      </c>
      <c r="E36" s="24">
        <f t="shared" si="0"/>
        <v>123270</v>
      </c>
      <c r="F36" s="24">
        <f t="shared" si="2"/>
        <v>5107</v>
      </c>
      <c r="G36" s="30">
        <f t="shared" si="3"/>
        <v>2.098813124671226</v>
      </c>
      <c r="H36" s="27">
        <v>59.73</v>
      </c>
      <c r="I36" s="24">
        <f t="shared" si="4"/>
        <v>4159.3001841620626</v>
      </c>
      <c r="J36" s="28">
        <f t="shared" si="1"/>
        <v>3.2938891319623989</v>
      </c>
    </row>
    <row r="37" spans="1:10" s="29" customFormat="1" ht="16.5" customHeight="1">
      <c r="A37" s="22">
        <v>61</v>
      </c>
      <c r="B37" s="23">
        <v>78672</v>
      </c>
      <c r="C37" s="24">
        <v>256486</v>
      </c>
      <c r="D37" s="24">
        <v>129342</v>
      </c>
      <c r="E37" s="24">
        <f t="shared" si="0"/>
        <v>127144</v>
      </c>
      <c r="F37" s="24">
        <f t="shared" si="2"/>
        <v>8051</v>
      </c>
      <c r="G37" s="30">
        <f t="shared" si="3"/>
        <v>3.2406866987340752</v>
      </c>
      <c r="H37" s="27">
        <v>59.73</v>
      </c>
      <c r="I37" s="24">
        <f t="shared" si="4"/>
        <v>4294.0900719906249</v>
      </c>
      <c r="J37" s="28">
        <f t="shared" si="1"/>
        <v>3.2601942241203985</v>
      </c>
    </row>
    <row r="38" spans="1:10" s="29" customFormat="1" ht="16.5" customHeight="1">
      <c r="A38" s="22">
        <v>62</v>
      </c>
      <c r="B38" s="23">
        <v>81797</v>
      </c>
      <c r="C38" s="24">
        <v>264487</v>
      </c>
      <c r="D38" s="24">
        <v>133382</v>
      </c>
      <c r="E38" s="24">
        <f t="shared" si="0"/>
        <v>131105</v>
      </c>
      <c r="F38" s="24">
        <f t="shared" si="2"/>
        <v>8001</v>
      </c>
      <c r="G38" s="30">
        <f t="shared" si="3"/>
        <v>3.119468509002441</v>
      </c>
      <c r="H38" s="27">
        <v>59.73</v>
      </c>
      <c r="I38" s="24">
        <f t="shared" si="4"/>
        <v>4428.0428595345729</v>
      </c>
      <c r="J38" s="28">
        <f t="shared" si="1"/>
        <v>3.2334559947186325</v>
      </c>
    </row>
    <row r="39" spans="1:10" s="29" customFormat="1" ht="16.5" customHeight="1">
      <c r="A39" s="22">
        <v>63</v>
      </c>
      <c r="B39" s="23">
        <v>85258</v>
      </c>
      <c r="C39" s="24">
        <v>271964</v>
      </c>
      <c r="D39" s="24">
        <v>137176</v>
      </c>
      <c r="E39" s="24">
        <f t="shared" si="0"/>
        <v>134788</v>
      </c>
      <c r="F39" s="24">
        <f t="shared" si="2"/>
        <v>7477</v>
      </c>
      <c r="G39" s="30">
        <f t="shared" si="3"/>
        <v>2.8269820444861185</v>
      </c>
      <c r="H39" s="27">
        <v>59.73</v>
      </c>
      <c r="I39" s="24">
        <f t="shared" si="4"/>
        <v>4553.2228360957643</v>
      </c>
      <c r="J39" s="28">
        <f t="shared" si="1"/>
        <v>3.1898942034765065</v>
      </c>
    </row>
    <row r="40" spans="1:10" s="29" customFormat="1" ht="16.5" customHeight="1">
      <c r="A40" s="31" t="s">
        <v>38</v>
      </c>
      <c r="B40" s="23">
        <v>88071</v>
      </c>
      <c r="C40" s="24">
        <v>277144</v>
      </c>
      <c r="D40" s="24">
        <v>139840</v>
      </c>
      <c r="E40" s="24">
        <f t="shared" si="0"/>
        <v>137304</v>
      </c>
      <c r="F40" s="24">
        <f t="shared" si="2"/>
        <v>5180</v>
      </c>
      <c r="G40" s="30">
        <f t="shared" si="3"/>
        <v>1.9046638525687225</v>
      </c>
      <c r="H40" s="27">
        <v>60.31</v>
      </c>
      <c r="I40" s="24">
        <f t="shared" si="4"/>
        <v>4595.3241585143423</v>
      </c>
      <c r="J40" s="28">
        <f t="shared" si="1"/>
        <v>3.1468247209637679</v>
      </c>
    </row>
    <row r="41" spans="1:10" s="29" customFormat="1" ht="16.5" customHeight="1">
      <c r="A41" s="32" t="s">
        <v>39</v>
      </c>
      <c r="B41" s="23">
        <v>90871</v>
      </c>
      <c r="C41" s="24">
        <v>281623</v>
      </c>
      <c r="D41" s="24">
        <v>142208</v>
      </c>
      <c r="E41" s="24">
        <f t="shared" si="0"/>
        <v>139415</v>
      </c>
      <c r="F41" s="24">
        <f t="shared" si="2"/>
        <v>4479</v>
      </c>
      <c r="G41" s="30">
        <f t="shared" si="3"/>
        <v>1.6161273561758509</v>
      </c>
      <c r="H41" s="27">
        <v>60.31</v>
      </c>
      <c r="I41" s="24">
        <f t="shared" si="4"/>
        <v>4669.5904493450507</v>
      </c>
      <c r="J41" s="28">
        <f t="shared" si="1"/>
        <v>3.0991515444971443</v>
      </c>
    </row>
    <row r="42" spans="1:10" s="29" customFormat="1" ht="16.5" customHeight="1">
      <c r="A42" s="32" t="s">
        <v>40</v>
      </c>
      <c r="B42" s="23">
        <v>93398</v>
      </c>
      <c r="C42" s="24">
        <v>284836</v>
      </c>
      <c r="D42" s="24">
        <v>144077</v>
      </c>
      <c r="E42" s="24">
        <f t="shared" si="0"/>
        <v>140759</v>
      </c>
      <c r="F42" s="24">
        <f t="shared" si="2"/>
        <v>3213</v>
      </c>
      <c r="G42" s="30">
        <f t="shared" si="3"/>
        <v>1.1408869303998608</v>
      </c>
      <c r="H42" s="27">
        <v>60.31</v>
      </c>
      <c r="I42" s="24">
        <f t="shared" si="4"/>
        <v>4722.8651964848286</v>
      </c>
      <c r="J42" s="28">
        <f t="shared" si="1"/>
        <v>3.0497012783999655</v>
      </c>
    </row>
    <row r="43" spans="1:10" s="29" customFormat="1" ht="16.5" customHeight="1">
      <c r="A43" s="32" t="s">
        <v>41</v>
      </c>
      <c r="B43" s="23">
        <v>96168</v>
      </c>
      <c r="C43" s="24">
        <v>288101</v>
      </c>
      <c r="D43" s="24">
        <v>145770</v>
      </c>
      <c r="E43" s="24">
        <f t="shared" si="0"/>
        <v>142331</v>
      </c>
      <c r="F43" s="24">
        <f t="shared" si="2"/>
        <v>3265</v>
      </c>
      <c r="G43" s="30">
        <f t="shared" si="3"/>
        <v>1.1462736451852995</v>
      </c>
      <c r="H43" s="27">
        <v>60.31</v>
      </c>
      <c r="I43" s="24">
        <f t="shared" si="4"/>
        <v>4777.0021555297626</v>
      </c>
      <c r="J43" s="28">
        <f t="shared" si="1"/>
        <v>2.9958094168538389</v>
      </c>
    </row>
    <row r="44" spans="1:10" s="29" customFormat="1" ht="16.5" customHeight="1">
      <c r="A44" s="32" t="s">
        <v>42</v>
      </c>
      <c r="B44" s="23">
        <v>98718</v>
      </c>
      <c r="C44" s="24">
        <v>291519</v>
      </c>
      <c r="D44" s="24">
        <v>147595</v>
      </c>
      <c r="E44" s="24">
        <f t="shared" si="0"/>
        <v>143924</v>
      </c>
      <c r="F44" s="24">
        <f t="shared" si="2"/>
        <v>3418</v>
      </c>
      <c r="G44" s="30">
        <f t="shared" si="3"/>
        <v>1.1863894953505889</v>
      </c>
      <c r="H44" s="27">
        <v>60.31</v>
      </c>
      <c r="I44" s="24">
        <f t="shared" si="4"/>
        <v>4833.6760072956395</v>
      </c>
      <c r="J44" s="28">
        <f t="shared" si="1"/>
        <v>2.9530480763386615</v>
      </c>
    </row>
    <row r="45" spans="1:10" s="29" customFormat="1" ht="16.5" customHeight="1">
      <c r="A45" s="32" t="s">
        <v>43</v>
      </c>
      <c r="B45" s="23">
        <v>100677</v>
      </c>
      <c r="C45" s="24">
        <v>294257</v>
      </c>
      <c r="D45" s="24">
        <v>148845</v>
      </c>
      <c r="E45" s="24">
        <f t="shared" si="0"/>
        <v>145412</v>
      </c>
      <c r="F45" s="24">
        <f t="shared" si="2"/>
        <v>2738</v>
      </c>
      <c r="G45" s="30">
        <f t="shared" si="3"/>
        <v>0.93921836998617592</v>
      </c>
      <c r="H45" s="27">
        <v>60.31</v>
      </c>
      <c r="I45" s="24">
        <f t="shared" si="4"/>
        <v>4879.0747803017739</v>
      </c>
      <c r="J45" s="28">
        <f t="shared" si="1"/>
        <v>2.9227827607099934</v>
      </c>
    </row>
    <row r="46" spans="1:10" s="29" customFormat="1" ht="16.5" customHeight="1">
      <c r="A46" s="32" t="s">
        <v>44</v>
      </c>
      <c r="B46" s="23">
        <v>102351</v>
      </c>
      <c r="C46" s="24">
        <v>296426</v>
      </c>
      <c r="D46" s="24">
        <v>149775</v>
      </c>
      <c r="E46" s="24">
        <f t="shared" si="0"/>
        <v>146651</v>
      </c>
      <c r="F46" s="24">
        <f t="shared" si="2"/>
        <v>2169</v>
      </c>
      <c r="G46" s="30">
        <f t="shared" si="3"/>
        <v>0.73711075692336969</v>
      </c>
      <c r="H46" s="27">
        <v>60.31</v>
      </c>
      <c r="I46" s="24">
        <f t="shared" si="4"/>
        <v>4915.0389653457132</v>
      </c>
      <c r="J46" s="28">
        <f t="shared" si="1"/>
        <v>2.8961710193354242</v>
      </c>
    </row>
    <row r="47" spans="1:10" s="29" customFormat="1" ht="16.5" customHeight="1">
      <c r="A47" s="32" t="s">
        <v>45</v>
      </c>
      <c r="B47" s="23">
        <v>103930</v>
      </c>
      <c r="C47" s="24">
        <v>297822</v>
      </c>
      <c r="D47" s="24">
        <v>150413</v>
      </c>
      <c r="E47" s="24">
        <f t="shared" si="0"/>
        <v>147409</v>
      </c>
      <c r="F47" s="24">
        <f t="shared" si="2"/>
        <v>1396</v>
      </c>
      <c r="G47" s="30">
        <f t="shared" si="3"/>
        <v>0.47094384433214359</v>
      </c>
      <c r="H47" s="27">
        <v>60.31</v>
      </c>
      <c r="I47" s="24">
        <f t="shared" si="4"/>
        <v>4938.1860387995357</v>
      </c>
      <c r="J47" s="28">
        <f t="shared" si="1"/>
        <v>2.8656018473972868</v>
      </c>
    </row>
    <row r="48" spans="1:10" s="29" customFormat="1" ht="16.5" customHeight="1">
      <c r="A48" s="32" t="s">
        <v>46</v>
      </c>
      <c r="B48" s="23">
        <v>105872</v>
      </c>
      <c r="C48" s="33">
        <v>299870</v>
      </c>
      <c r="D48" s="33">
        <v>151420</v>
      </c>
      <c r="E48" s="33">
        <f t="shared" si="0"/>
        <v>148450</v>
      </c>
      <c r="F48" s="24">
        <f t="shared" si="2"/>
        <v>2048</v>
      </c>
      <c r="G48" s="30">
        <f t="shared" si="3"/>
        <v>0.68765907152594496</v>
      </c>
      <c r="H48" s="34">
        <v>60.31</v>
      </c>
      <c r="I48" s="33">
        <f t="shared" si="4"/>
        <v>4972.1439230641681</v>
      </c>
      <c r="J48" s="35">
        <f t="shared" si="1"/>
        <v>2.8323824996221854</v>
      </c>
    </row>
    <row r="49" spans="1:10" s="29" customFormat="1" ht="16.5" customHeight="1">
      <c r="A49" s="32" t="s">
        <v>47</v>
      </c>
      <c r="B49" s="23">
        <v>108239</v>
      </c>
      <c r="C49" s="33">
        <v>302368</v>
      </c>
      <c r="D49" s="33">
        <v>152524</v>
      </c>
      <c r="E49" s="33">
        <f t="shared" si="0"/>
        <v>149844</v>
      </c>
      <c r="F49" s="24">
        <f t="shared" si="2"/>
        <v>2498</v>
      </c>
      <c r="G49" s="30">
        <f t="shared" si="3"/>
        <v>0.83302764531296891</v>
      </c>
      <c r="H49" s="34">
        <v>60.31</v>
      </c>
      <c r="I49" s="33">
        <f t="shared" si="4"/>
        <v>5013.5632565080414</v>
      </c>
      <c r="J49" s="35">
        <f t="shared" si="1"/>
        <v>2.7935217435489981</v>
      </c>
    </row>
    <row r="50" spans="1:10" s="29" customFormat="1" ht="16.5" customHeight="1">
      <c r="A50" s="36" t="s">
        <v>48</v>
      </c>
      <c r="B50" s="23">
        <v>110993</v>
      </c>
      <c r="C50" s="33">
        <v>305566</v>
      </c>
      <c r="D50" s="33">
        <v>154102</v>
      </c>
      <c r="E50" s="33">
        <v>151464</v>
      </c>
      <c r="F50" s="33">
        <v>3198</v>
      </c>
      <c r="G50" s="30">
        <v>1.1000000000000001</v>
      </c>
      <c r="H50" s="37">
        <v>60.31</v>
      </c>
      <c r="I50" s="33">
        <f t="shared" si="4"/>
        <v>5066.5892886751781</v>
      </c>
      <c r="J50" s="38">
        <f t="shared" si="1"/>
        <v>2.7530204607497768</v>
      </c>
    </row>
    <row r="51" spans="1:10" s="29" customFormat="1" ht="14.45" customHeight="1">
      <c r="A51" s="36" t="s">
        <v>49</v>
      </c>
      <c r="B51" s="23">
        <v>113305</v>
      </c>
      <c r="C51" s="33">
        <v>308047</v>
      </c>
      <c r="D51" s="33">
        <v>155195</v>
      </c>
      <c r="E51" s="33">
        <v>152852</v>
      </c>
      <c r="F51" s="33">
        <f>SUM(C51-C50)</f>
        <v>2481</v>
      </c>
      <c r="G51" s="30">
        <f t="shared" ref="G51:G64" si="5">F51/C50*100</f>
        <v>0.81193588291891117</v>
      </c>
      <c r="H51" s="37">
        <v>60.31</v>
      </c>
      <c r="I51" s="33">
        <f t="shared" si="4"/>
        <v>5107.7267451500575</v>
      </c>
      <c r="J51" s="38">
        <f t="shared" si="1"/>
        <v>2.7187414500683995</v>
      </c>
    </row>
    <row r="52" spans="1:10" s="29" customFormat="1" ht="14.45" customHeight="1">
      <c r="A52" s="36" t="s">
        <v>50</v>
      </c>
      <c r="B52" s="23">
        <v>115119</v>
      </c>
      <c r="C52" s="33">
        <v>309743</v>
      </c>
      <c r="D52" s="33">
        <v>155790</v>
      </c>
      <c r="E52" s="33">
        <v>153953</v>
      </c>
      <c r="F52" s="33">
        <v>1696</v>
      </c>
      <c r="G52" s="30">
        <f t="shared" si="5"/>
        <v>0.55056533580914602</v>
      </c>
      <c r="H52" s="37">
        <v>60.31</v>
      </c>
      <c r="I52" s="33">
        <f t="shared" si="4"/>
        <v>5135.8481180567069</v>
      </c>
      <c r="J52" s="38">
        <f t="shared" si="1"/>
        <v>2.6906331708927285</v>
      </c>
    </row>
    <row r="53" spans="1:10" s="29" customFormat="1" ht="14.45" customHeight="1">
      <c r="A53" s="36" t="s">
        <v>51</v>
      </c>
      <c r="B53" s="23">
        <v>117398</v>
      </c>
      <c r="C53" s="33">
        <f>D53+E53</f>
        <v>311737</v>
      </c>
      <c r="D53" s="33">
        <v>156717</v>
      </c>
      <c r="E53" s="33">
        <v>155020</v>
      </c>
      <c r="F53" s="33">
        <f t="shared" ref="F53:F64" si="6">C53-C52</f>
        <v>1994</v>
      </c>
      <c r="G53" s="39">
        <f t="shared" si="5"/>
        <v>0.64375950384673741</v>
      </c>
      <c r="H53" s="37">
        <v>60.31</v>
      </c>
      <c r="I53" s="33">
        <f t="shared" si="4"/>
        <v>5168.9106284198306</v>
      </c>
      <c r="J53" s="38">
        <f t="shared" si="1"/>
        <v>2.6553859520605121</v>
      </c>
    </row>
    <row r="54" spans="1:10" s="29" customFormat="1" ht="14.45" customHeight="1">
      <c r="A54" s="40" t="s">
        <v>52</v>
      </c>
      <c r="B54" s="23">
        <v>120257</v>
      </c>
      <c r="C54" s="33">
        <v>314667</v>
      </c>
      <c r="D54" s="33">
        <v>158172</v>
      </c>
      <c r="E54" s="33">
        <v>156495</v>
      </c>
      <c r="F54" s="33">
        <f t="shared" si="6"/>
        <v>2930</v>
      </c>
      <c r="G54" s="39">
        <f t="shared" si="5"/>
        <v>0.93989484725906769</v>
      </c>
      <c r="H54" s="37">
        <v>60.31</v>
      </c>
      <c r="I54" s="33">
        <f t="shared" ref="I54:I64" si="7">C54/H54</f>
        <v>5217.4929530757754</v>
      </c>
      <c r="J54" s="38">
        <f t="shared" si="1"/>
        <v>2.6166210698753503</v>
      </c>
    </row>
    <row r="55" spans="1:10" s="29" customFormat="1" ht="14.45" customHeight="1">
      <c r="A55" s="40" t="s">
        <v>53</v>
      </c>
      <c r="B55" s="23">
        <v>122637</v>
      </c>
      <c r="C55" s="33">
        <v>316466</v>
      </c>
      <c r="D55" s="33">
        <v>158959</v>
      </c>
      <c r="E55" s="33">
        <v>157507</v>
      </c>
      <c r="F55" s="33">
        <f t="shared" si="6"/>
        <v>1799</v>
      </c>
      <c r="G55" s="39">
        <f t="shared" si="5"/>
        <v>0.57171549606409322</v>
      </c>
      <c r="H55" s="37">
        <v>60.31</v>
      </c>
      <c r="I55" s="33">
        <f t="shared" si="7"/>
        <v>5247.3221687945615</v>
      </c>
      <c r="J55" s="38">
        <f t="shared" si="1"/>
        <v>2.5805099602893091</v>
      </c>
    </row>
    <row r="56" spans="1:10" s="29" customFormat="1" ht="14.45" customHeight="1">
      <c r="A56" s="40" t="s">
        <v>54</v>
      </c>
      <c r="B56" s="23">
        <v>124201</v>
      </c>
      <c r="C56" s="33">
        <v>317033</v>
      </c>
      <c r="D56" s="33">
        <v>158972</v>
      </c>
      <c r="E56" s="33">
        <v>158061</v>
      </c>
      <c r="F56" s="33">
        <f t="shared" si="6"/>
        <v>567</v>
      </c>
      <c r="G56" s="39">
        <f t="shared" si="5"/>
        <v>0.17916616634962365</v>
      </c>
      <c r="H56" s="37">
        <v>60.31</v>
      </c>
      <c r="I56" s="33">
        <f t="shared" si="7"/>
        <v>5256.723594760404</v>
      </c>
      <c r="J56" s="38">
        <f t="shared" si="1"/>
        <v>2.5525800919477297</v>
      </c>
    </row>
    <row r="57" spans="1:10" s="29" customFormat="1" ht="14.45" customHeight="1">
      <c r="A57" s="41" t="s">
        <v>55</v>
      </c>
      <c r="B57" s="33">
        <v>125960</v>
      </c>
      <c r="C57" s="33">
        <v>317483</v>
      </c>
      <c r="D57" s="33">
        <v>159168</v>
      </c>
      <c r="E57" s="33">
        <v>158315</v>
      </c>
      <c r="F57" s="33">
        <f t="shared" si="6"/>
        <v>450</v>
      </c>
      <c r="G57" s="39">
        <f t="shared" si="5"/>
        <v>0.14194105976349466</v>
      </c>
      <c r="H57" s="37">
        <v>60.31</v>
      </c>
      <c r="I57" s="33">
        <f t="shared" si="7"/>
        <v>5264.1850439396449</v>
      </c>
      <c r="J57" s="38">
        <f t="shared" si="1"/>
        <v>2.5205065100031758</v>
      </c>
    </row>
    <row r="58" spans="1:10" s="29" customFormat="1" ht="14.45" customHeight="1">
      <c r="A58" s="41" t="s">
        <v>56</v>
      </c>
      <c r="B58" s="33">
        <v>128001</v>
      </c>
      <c r="C58" s="33">
        <v>319164</v>
      </c>
      <c r="D58" s="33">
        <v>159920</v>
      </c>
      <c r="E58" s="33">
        <v>159244</v>
      </c>
      <c r="F58" s="33">
        <f t="shared" si="6"/>
        <v>1681</v>
      </c>
      <c r="G58" s="39">
        <f t="shared" si="5"/>
        <v>0.52947716885628515</v>
      </c>
      <c r="H58" s="37">
        <v>60.31</v>
      </c>
      <c r="I58" s="33">
        <f t="shared" si="7"/>
        <v>5292.0577018736521</v>
      </c>
      <c r="J58" s="38">
        <f t="shared" si="1"/>
        <v>2.4934492699275785</v>
      </c>
    </row>
    <row r="59" spans="1:10" ht="14.45" customHeight="1">
      <c r="A59" s="41" t="s">
        <v>57</v>
      </c>
      <c r="B59" s="33">
        <v>130392</v>
      </c>
      <c r="C59" s="33">
        <f>SUM(D59:E59)</f>
        <v>320802</v>
      </c>
      <c r="D59" s="33">
        <v>160844</v>
      </c>
      <c r="E59" s="33">
        <v>159958</v>
      </c>
      <c r="F59" s="33">
        <f t="shared" si="6"/>
        <v>1638</v>
      </c>
      <c r="G59" s="39">
        <f t="shared" si="5"/>
        <v>0.51321577621536263</v>
      </c>
      <c r="H59" s="37">
        <v>60.31</v>
      </c>
      <c r="I59" s="33">
        <f t="shared" si="7"/>
        <v>5319.2173768860885</v>
      </c>
      <c r="J59" s="38">
        <f t="shared" si="1"/>
        <v>2.4602889747837291</v>
      </c>
    </row>
    <row r="60" spans="1:10" ht="14.45" customHeight="1">
      <c r="A60" s="41" t="s">
        <v>58</v>
      </c>
      <c r="B60" s="33">
        <v>133212</v>
      </c>
      <c r="C60" s="33">
        <f>SUM(D60:E60)</f>
        <v>323886</v>
      </c>
      <c r="D60" s="33">
        <v>162361</v>
      </c>
      <c r="E60" s="33">
        <v>161525</v>
      </c>
      <c r="F60" s="33">
        <f t="shared" si="6"/>
        <v>3084</v>
      </c>
      <c r="G60" s="39">
        <f t="shared" si="5"/>
        <v>0.96134064002094743</v>
      </c>
      <c r="H60" s="37">
        <v>60.31</v>
      </c>
      <c r="I60" s="33">
        <f t="shared" si="7"/>
        <v>5370.3531752611507</v>
      </c>
      <c r="J60" s="38">
        <f t="shared" si="1"/>
        <v>2.4313575353571752</v>
      </c>
    </row>
    <row r="61" spans="1:10" ht="14.45" customHeight="1">
      <c r="A61" s="41">
        <v>22</v>
      </c>
      <c r="B61" s="33">
        <v>135781</v>
      </c>
      <c r="C61" s="33">
        <f>SUM(D61:E61)</f>
        <v>326881</v>
      </c>
      <c r="D61" s="33">
        <v>163759</v>
      </c>
      <c r="E61" s="33">
        <v>163122</v>
      </c>
      <c r="F61" s="33">
        <f t="shared" si="6"/>
        <v>2995</v>
      </c>
      <c r="G61" s="39">
        <f t="shared" si="5"/>
        <v>0.92470807629845064</v>
      </c>
      <c r="H61" s="37">
        <v>60.31</v>
      </c>
      <c r="I61" s="33">
        <f t="shared" si="7"/>
        <v>5420.0132647985411</v>
      </c>
      <c r="J61" s="38">
        <f t="shared" si="1"/>
        <v>2.4074134083561027</v>
      </c>
    </row>
    <row r="62" spans="1:10" ht="14.45" customHeight="1">
      <c r="A62" s="42">
        <v>23</v>
      </c>
      <c r="B62" s="43">
        <v>137789</v>
      </c>
      <c r="C62" s="43">
        <f>SUM(D62:E62)</f>
        <v>328749</v>
      </c>
      <c r="D62" s="43">
        <v>164521</v>
      </c>
      <c r="E62" s="43">
        <v>164228</v>
      </c>
      <c r="F62" s="43">
        <f t="shared" si="6"/>
        <v>1868</v>
      </c>
      <c r="G62" s="44">
        <f t="shared" si="5"/>
        <v>0.57146178578748841</v>
      </c>
      <c r="H62" s="45">
        <v>60.31</v>
      </c>
      <c r="I62" s="43">
        <f t="shared" si="7"/>
        <v>5450.9865693914771</v>
      </c>
      <c r="J62" s="46">
        <f t="shared" si="1"/>
        <v>2.3858871172589975</v>
      </c>
    </row>
    <row r="63" spans="1:10" ht="14.45" customHeight="1">
      <c r="A63" s="42">
        <v>24</v>
      </c>
      <c r="B63" s="43">
        <v>139425</v>
      </c>
      <c r="C63" s="43">
        <f>SUM(D63:E63)</f>
        <v>329712</v>
      </c>
      <c r="D63" s="43">
        <v>164806</v>
      </c>
      <c r="E63" s="43">
        <v>164906</v>
      </c>
      <c r="F63" s="43">
        <f t="shared" si="6"/>
        <v>963</v>
      </c>
      <c r="G63" s="44">
        <f t="shared" si="5"/>
        <v>0.29292864769170396</v>
      </c>
      <c r="H63" s="45">
        <v>60.31</v>
      </c>
      <c r="I63" s="43">
        <f t="shared" si="7"/>
        <v>5466.9540706350517</v>
      </c>
      <c r="J63" s="46">
        <f t="shared" si="1"/>
        <v>2.3647982786444324</v>
      </c>
    </row>
    <row r="64" spans="1:10" ht="14.45" customHeight="1">
      <c r="A64" s="47">
        <v>25</v>
      </c>
      <c r="B64" s="48">
        <v>139326</v>
      </c>
      <c r="C64" s="48">
        <v>330428</v>
      </c>
      <c r="D64" s="48">
        <v>164963</v>
      </c>
      <c r="E64" s="48">
        <v>165465</v>
      </c>
      <c r="F64" s="48">
        <f t="shared" si="6"/>
        <v>716</v>
      </c>
      <c r="G64" s="49">
        <f t="shared" si="5"/>
        <v>0.21715921774154412</v>
      </c>
      <c r="H64" s="50">
        <v>60.31</v>
      </c>
      <c r="I64" s="48">
        <f t="shared" si="7"/>
        <v>5478.8260653291327</v>
      </c>
      <c r="J64" s="51">
        <f t="shared" si="1"/>
        <v>2.3716176449478201</v>
      </c>
    </row>
    <row r="65" spans="1:10" ht="14.45" customHeight="1">
      <c r="A65" s="52" t="s">
        <v>59</v>
      </c>
      <c r="B65" s="53"/>
      <c r="C65" s="53"/>
      <c r="D65" s="53"/>
      <c r="E65" s="53"/>
      <c r="F65" s="53"/>
      <c r="G65" s="53"/>
      <c r="H65" s="52"/>
      <c r="I65" s="53"/>
      <c r="J65" s="54"/>
    </row>
    <row r="66" spans="1:10" ht="14.45" customHeight="1">
      <c r="A66" s="52" t="s">
        <v>60</v>
      </c>
      <c r="B66" s="53"/>
      <c r="C66" s="53"/>
      <c r="D66" s="53"/>
      <c r="E66" s="53"/>
      <c r="F66" s="53"/>
      <c r="G66" s="53"/>
      <c r="H66" s="52"/>
      <c r="I66" s="55"/>
      <c r="J66" s="54"/>
    </row>
    <row r="67" spans="1:10" ht="14.45" customHeight="1">
      <c r="A67" s="52" t="s">
        <v>61</v>
      </c>
      <c r="B67" s="53"/>
      <c r="C67" s="53"/>
      <c r="D67" s="53"/>
      <c r="E67" s="53"/>
      <c r="F67" s="53"/>
      <c r="G67" s="53"/>
      <c r="H67" s="52"/>
      <c r="I67" s="55"/>
      <c r="J67" s="54"/>
    </row>
    <row r="68" spans="1:10" ht="14.45" customHeight="1">
      <c r="A68" s="56" t="s">
        <v>62</v>
      </c>
      <c r="B68" s="55"/>
      <c r="C68" s="55"/>
      <c r="D68" s="55"/>
      <c r="E68" s="55"/>
      <c r="F68" s="55"/>
      <c r="G68" s="55"/>
      <c r="H68" s="55"/>
      <c r="I68" s="55"/>
      <c r="J68" s="57" t="s">
        <v>63</v>
      </c>
    </row>
  </sheetData>
  <mergeCells count="3">
    <mergeCell ref="A3:J3"/>
    <mergeCell ref="B6:B7"/>
    <mergeCell ref="C6:F6"/>
  </mergeCells>
  <phoneticPr fontId="1"/>
  <hyperlinks>
    <hyperlink ref="A1" location="目次!A1" display="目次へもどる"/>
  </hyperlinks>
  <pageMargins left="0.70866141732283472" right="0.70866141732283472" top="0.98425196850393704" bottom="0.66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zoomScale="115" workbookViewId="0"/>
  </sheetViews>
  <sheetFormatPr defaultColWidth="7.875" defaultRowHeight="15.75" customHeight="1"/>
  <cols>
    <col min="1" max="3" width="4.125" style="476" customWidth="1"/>
    <col min="4" max="4" width="25.625" style="476" customWidth="1"/>
    <col min="5" max="10" width="8.125" style="476" customWidth="1"/>
    <col min="11" max="11" width="7.875" style="476" customWidth="1"/>
    <col min="12" max="12" width="6" style="477" bestFit="1" customWidth="1"/>
    <col min="13" max="14" width="6.75" style="477" bestFit="1" customWidth="1"/>
    <col min="15" max="17" width="6.625" style="477" bestFit="1" customWidth="1"/>
    <col min="18" max="21" width="6" style="477" bestFit="1" customWidth="1"/>
    <col min="22" max="22" width="6.75" style="477" bestFit="1" customWidth="1"/>
    <col min="23" max="23" width="5.375" style="477" customWidth="1"/>
    <col min="24" max="16384" width="7.875" style="476"/>
  </cols>
  <sheetData>
    <row r="1" spans="1:24" ht="15.75" customHeight="1">
      <c r="A1" s="455" t="s">
        <v>1</v>
      </c>
    </row>
    <row r="3" spans="1:24" s="219" customFormat="1" ht="15.75" customHeight="1">
      <c r="A3" s="216" t="s">
        <v>733</v>
      </c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4" ht="15.75" customHeight="1">
      <c r="A4" s="478" t="s">
        <v>734</v>
      </c>
      <c r="B4" s="478"/>
      <c r="C4" s="449"/>
      <c r="D4" s="449"/>
      <c r="E4" s="449"/>
      <c r="F4" s="449"/>
      <c r="G4" s="449"/>
      <c r="H4" s="250" t="s">
        <v>735</v>
      </c>
      <c r="I4" s="479"/>
      <c r="J4" s="479"/>
      <c r="L4" s="480"/>
      <c r="M4" s="480"/>
      <c r="N4" s="481"/>
      <c r="O4" s="481"/>
      <c r="P4" s="481"/>
      <c r="Q4" s="481"/>
      <c r="R4" s="481"/>
      <c r="S4" s="481"/>
      <c r="T4" s="481"/>
      <c r="U4" s="480"/>
      <c r="V4" s="480"/>
      <c r="W4" s="480"/>
      <c r="X4" s="482"/>
    </row>
    <row r="5" spans="1:24" ht="18" customHeight="1">
      <c r="A5" s="483" t="s">
        <v>736</v>
      </c>
      <c r="B5" s="484"/>
      <c r="C5" s="484"/>
      <c r="D5" s="484"/>
      <c r="E5" s="484" t="s">
        <v>737</v>
      </c>
      <c r="F5" s="484"/>
      <c r="G5" s="484" t="s">
        <v>738</v>
      </c>
      <c r="H5" s="459"/>
      <c r="I5" s="449"/>
      <c r="J5" s="449"/>
      <c r="K5" s="449"/>
      <c r="L5" s="485"/>
      <c r="M5" s="485"/>
      <c r="N5" s="485"/>
      <c r="O5" s="485"/>
      <c r="P5" s="485"/>
      <c r="Q5" s="485"/>
      <c r="R5" s="485"/>
      <c r="S5" s="485"/>
      <c r="T5" s="485"/>
      <c r="U5" s="486"/>
      <c r="V5" s="482"/>
      <c r="W5" s="476"/>
    </row>
    <row r="6" spans="1:24" ht="18" customHeight="1">
      <c r="A6" s="483"/>
      <c r="B6" s="484"/>
      <c r="C6" s="484"/>
      <c r="D6" s="484"/>
      <c r="E6" s="228" t="s">
        <v>739</v>
      </c>
      <c r="F6" s="228" t="s">
        <v>740</v>
      </c>
      <c r="G6" s="228" t="s">
        <v>739</v>
      </c>
      <c r="H6" s="251" t="s">
        <v>740</v>
      </c>
      <c r="I6" s="449"/>
      <c r="J6" s="449"/>
      <c r="K6" s="449"/>
      <c r="L6" s="485"/>
      <c r="M6" s="485"/>
      <c r="N6" s="485"/>
      <c r="O6" s="485"/>
      <c r="P6" s="485"/>
      <c r="Q6" s="485"/>
      <c r="R6" s="485"/>
      <c r="S6" s="486"/>
      <c r="T6" s="486"/>
      <c r="U6" s="487"/>
      <c r="V6" s="482"/>
      <c r="W6" s="476"/>
    </row>
    <row r="7" spans="1:24" ht="30" customHeight="1">
      <c r="A7" s="483" t="s">
        <v>741</v>
      </c>
      <c r="B7" s="484"/>
      <c r="C7" s="484"/>
      <c r="D7" s="484"/>
      <c r="E7" s="488">
        <v>110472</v>
      </c>
      <c r="F7" s="488">
        <v>308307</v>
      </c>
      <c r="G7" s="489">
        <v>118555</v>
      </c>
      <c r="H7" s="489">
        <v>315792</v>
      </c>
      <c r="I7" s="449"/>
      <c r="J7" s="449"/>
      <c r="K7" s="449"/>
      <c r="L7" s="485"/>
      <c r="M7" s="485"/>
      <c r="N7" s="485"/>
      <c r="O7" s="485"/>
      <c r="P7" s="485"/>
      <c r="Q7" s="485"/>
      <c r="R7" s="485"/>
      <c r="S7" s="486"/>
      <c r="T7" s="486"/>
      <c r="U7" s="487"/>
      <c r="V7" s="482"/>
      <c r="W7" s="476"/>
    </row>
    <row r="8" spans="1:24" ht="30" customHeight="1">
      <c r="A8" s="490" t="s">
        <v>742</v>
      </c>
      <c r="B8" s="484" t="s">
        <v>743</v>
      </c>
      <c r="C8" s="484"/>
      <c r="D8" s="484"/>
      <c r="E8" s="449">
        <v>109558</v>
      </c>
      <c r="F8" s="449">
        <v>305610</v>
      </c>
      <c r="G8" s="449">
        <v>117379</v>
      </c>
      <c r="H8" s="449">
        <v>312375</v>
      </c>
      <c r="I8" s="491"/>
      <c r="J8" s="491"/>
      <c r="K8" s="491"/>
      <c r="L8" s="486"/>
      <c r="M8" s="486"/>
      <c r="N8" s="486"/>
      <c r="O8" s="486"/>
      <c r="P8" s="486"/>
      <c r="Q8" s="486"/>
      <c r="R8" s="486"/>
      <c r="S8" s="486"/>
      <c r="T8" s="486"/>
      <c r="U8" s="487"/>
      <c r="V8" s="482"/>
      <c r="W8" s="476"/>
    </row>
    <row r="9" spans="1:24" ht="30" customHeight="1">
      <c r="A9" s="490"/>
      <c r="B9" s="492" t="s">
        <v>744</v>
      </c>
      <c r="C9" s="484" t="s">
        <v>743</v>
      </c>
      <c r="D9" s="484"/>
      <c r="E9" s="449">
        <v>84977</v>
      </c>
      <c r="F9" s="449">
        <v>280481</v>
      </c>
      <c r="G9" s="449">
        <v>88435</v>
      </c>
      <c r="H9" s="449">
        <v>282598</v>
      </c>
      <c r="I9" s="491"/>
      <c r="J9" s="491"/>
      <c r="K9" s="491"/>
      <c r="L9" s="486"/>
      <c r="M9" s="486"/>
      <c r="N9" s="486"/>
      <c r="O9" s="486"/>
      <c r="P9" s="486"/>
      <c r="Q9" s="486"/>
      <c r="R9" s="486"/>
      <c r="S9" s="486"/>
      <c r="T9" s="486"/>
      <c r="U9" s="487"/>
      <c r="V9" s="482"/>
      <c r="W9" s="476"/>
    </row>
    <row r="10" spans="1:24" ht="30" customHeight="1">
      <c r="A10" s="490"/>
      <c r="B10" s="492"/>
      <c r="C10" s="493" t="s">
        <v>745</v>
      </c>
      <c r="D10" s="494" t="s">
        <v>743</v>
      </c>
      <c r="E10" s="449">
        <v>74513</v>
      </c>
      <c r="F10" s="449">
        <v>231534</v>
      </c>
      <c r="G10" s="449">
        <v>77934</v>
      </c>
      <c r="H10" s="449">
        <v>235032</v>
      </c>
      <c r="I10" s="405"/>
      <c r="J10" s="495"/>
      <c r="K10" s="495"/>
      <c r="L10" s="496"/>
      <c r="M10" s="496"/>
      <c r="N10" s="496"/>
      <c r="O10" s="496"/>
      <c r="P10" s="496"/>
      <c r="Q10" s="496"/>
      <c r="R10" s="496"/>
      <c r="S10" s="496"/>
      <c r="T10" s="496"/>
      <c r="U10" s="496"/>
      <c r="V10" s="482"/>
      <c r="W10" s="476"/>
    </row>
    <row r="11" spans="1:24" ht="30" customHeight="1">
      <c r="A11" s="490"/>
      <c r="B11" s="492"/>
      <c r="C11" s="493"/>
      <c r="D11" s="497" t="s">
        <v>746</v>
      </c>
      <c r="E11" s="449">
        <v>19673</v>
      </c>
      <c r="F11" s="449">
        <v>39391</v>
      </c>
      <c r="G11" s="449">
        <v>22670</v>
      </c>
      <c r="H11" s="449">
        <v>45373</v>
      </c>
      <c r="I11" s="498"/>
      <c r="J11" s="498"/>
      <c r="K11" s="498"/>
      <c r="L11" s="499"/>
      <c r="M11" s="499"/>
      <c r="N11" s="499"/>
      <c r="O11" s="499"/>
      <c r="P11" s="499"/>
      <c r="Q11" s="499"/>
      <c r="R11" s="499"/>
      <c r="S11" s="499"/>
      <c r="T11" s="499"/>
      <c r="U11" s="499"/>
      <c r="V11" s="482"/>
      <c r="W11" s="476"/>
    </row>
    <row r="12" spans="1:24" ht="30" customHeight="1">
      <c r="A12" s="490"/>
      <c r="B12" s="492"/>
      <c r="C12" s="493"/>
      <c r="D12" s="497" t="s">
        <v>747</v>
      </c>
      <c r="E12" s="449">
        <v>46308</v>
      </c>
      <c r="F12" s="449">
        <v>171111</v>
      </c>
      <c r="G12" s="449">
        <v>44984</v>
      </c>
      <c r="H12" s="449">
        <v>164448</v>
      </c>
      <c r="I12" s="498"/>
      <c r="J12" s="498"/>
      <c r="K12" s="498"/>
      <c r="L12" s="499"/>
      <c r="M12" s="499"/>
      <c r="N12" s="499"/>
      <c r="O12" s="499"/>
      <c r="P12" s="499"/>
      <c r="Q12" s="499"/>
      <c r="R12" s="499"/>
      <c r="S12" s="499"/>
      <c r="T12" s="499"/>
      <c r="U12" s="499"/>
      <c r="V12" s="482"/>
      <c r="W12" s="476"/>
    </row>
    <row r="13" spans="1:24" ht="30" customHeight="1">
      <c r="A13" s="490"/>
      <c r="B13" s="492"/>
      <c r="C13" s="493"/>
      <c r="D13" s="497" t="s">
        <v>748</v>
      </c>
      <c r="E13" s="449">
        <v>1543</v>
      </c>
      <c r="F13" s="449">
        <v>3733</v>
      </c>
      <c r="G13" s="449">
        <v>1783</v>
      </c>
      <c r="H13" s="449">
        <v>4317</v>
      </c>
      <c r="I13" s="498"/>
      <c r="J13" s="498"/>
      <c r="K13" s="498"/>
      <c r="L13" s="499"/>
      <c r="M13" s="499"/>
      <c r="N13" s="499"/>
      <c r="O13" s="499"/>
      <c r="P13" s="499"/>
      <c r="Q13" s="499"/>
      <c r="R13" s="499"/>
      <c r="S13" s="499"/>
      <c r="T13" s="499"/>
      <c r="U13" s="499"/>
      <c r="V13" s="482"/>
      <c r="W13" s="476"/>
    </row>
    <row r="14" spans="1:24" ht="30" customHeight="1">
      <c r="A14" s="490"/>
      <c r="B14" s="492"/>
      <c r="C14" s="493"/>
      <c r="D14" s="500" t="s">
        <v>749</v>
      </c>
      <c r="E14" s="449">
        <v>6989</v>
      </c>
      <c r="F14" s="449">
        <v>17299</v>
      </c>
      <c r="G14" s="449">
        <v>8497</v>
      </c>
      <c r="H14" s="449">
        <v>20894</v>
      </c>
      <c r="I14" s="498"/>
      <c r="J14" s="498"/>
      <c r="K14" s="498"/>
      <c r="L14" s="499"/>
      <c r="M14" s="499"/>
      <c r="N14" s="499"/>
      <c r="O14" s="499"/>
      <c r="P14" s="499"/>
      <c r="Q14" s="499"/>
      <c r="R14" s="499"/>
      <c r="S14" s="499"/>
      <c r="T14" s="499"/>
      <c r="U14" s="499"/>
      <c r="V14" s="482"/>
      <c r="W14" s="476"/>
    </row>
    <row r="15" spans="1:24" ht="30" customHeight="1">
      <c r="A15" s="490"/>
      <c r="B15" s="492"/>
      <c r="C15" s="501" t="s">
        <v>750</v>
      </c>
      <c r="D15" s="494" t="s">
        <v>743</v>
      </c>
      <c r="E15" s="449">
        <v>10464</v>
      </c>
      <c r="F15" s="449">
        <v>48947</v>
      </c>
      <c r="G15" s="449">
        <v>10501</v>
      </c>
      <c r="H15" s="449">
        <v>47566</v>
      </c>
      <c r="I15" s="498"/>
      <c r="J15" s="498"/>
      <c r="K15" s="498"/>
      <c r="L15" s="499"/>
      <c r="M15" s="499"/>
      <c r="N15" s="499"/>
      <c r="O15" s="499"/>
      <c r="P15" s="499"/>
      <c r="Q15" s="499"/>
      <c r="R15" s="499"/>
      <c r="S15" s="499"/>
      <c r="T15" s="499"/>
      <c r="U15" s="499"/>
      <c r="V15" s="482"/>
      <c r="W15" s="476"/>
    </row>
    <row r="16" spans="1:24" ht="30" customHeight="1">
      <c r="A16" s="490"/>
      <c r="B16" s="492"/>
      <c r="C16" s="501"/>
      <c r="D16" s="497" t="s">
        <v>751</v>
      </c>
      <c r="E16" s="449">
        <v>354</v>
      </c>
      <c r="F16" s="449">
        <v>1416</v>
      </c>
      <c r="G16" s="449">
        <v>365</v>
      </c>
      <c r="H16" s="449">
        <v>1461</v>
      </c>
      <c r="I16" s="498"/>
      <c r="J16" s="498"/>
      <c r="K16" s="498"/>
      <c r="L16" s="499"/>
      <c r="M16" s="499"/>
      <c r="N16" s="499"/>
      <c r="O16" s="499"/>
      <c r="P16" s="499"/>
      <c r="Q16" s="499"/>
      <c r="R16" s="499"/>
      <c r="S16" s="499"/>
      <c r="T16" s="499"/>
      <c r="U16" s="499"/>
      <c r="V16" s="482"/>
      <c r="W16" s="476"/>
    </row>
    <row r="17" spans="1:24" ht="30" customHeight="1">
      <c r="A17" s="490"/>
      <c r="B17" s="492"/>
      <c r="C17" s="501"/>
      <c r="D17" s="497" t="s">
        <v>752</v>
      </c>
      <c r="E17" s="449">
        <v>963</v>
      </c>
      <c r="F17" s="449">
        <v>2891</v>
      </c>
      <c r="G17" s="449">
        <v>1087</v>
      </c>
      <c r="H17" s="449">
        <v>3262</v>
      </c>
      <c r="I17" s="498"/>
      <c r="J17" s="498"/>
      <c r="K17" s="498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82"/>
      <c r="W17" s="476"/>
    </row>
    <row r="18" spans="1:24" ht="30" customHeight="1">
      <c r="A18" s="490"/>
      <c r="B18" s="492"/>
      <c r="C18" s="501"/>
      <c r="D18" s="502" t="s">
        <v>753</v>
      </c>
      <c r="E18" s="449">
        <v>1976</v>
      </c>
      <c r="F18" s="449">
        <v>11808</v>
      </c>
      <c r="G18" s="449">
        <v>1820</v>
      </c>
      <c r="H18" s="449">
        <v>10807</v>
      </c>
      <c r="I18" s="498"/>
      <c r="J18" s="498"/>
      <c r="K18" s="498"/>
      <c r="L18" s="499"/>
      <c r="M18" s="499"/>
      <c r="N18" s="499"/>
      <c r="O18" s="499"/>
      <c r="P18" s="499"/>
      <c r="Q18" s="499"/>
      <c r="R18" s="499"/>
      <c r="S18" s="499"/>
      <c r="T18" s="499"/>
      <c r="U18" s="499"/>
      <c r="V18" s="482"/>
      <c r="W18" s="476"/>
    </row>
    <row r="19" spans="1:24" ht="30" customHeight="1">
      <c r="A19" s="490"/>
      <c r="B19" s="492"/>
      <c r="C19" s="501"/>
      <c r="D19" s="502" t="s">
        <v>754</v>
      </c>
      <c r="E19" s="449">
        <v>3848</v>
      </c>
      <c r="F19" s="449">
        <v>18614</v>
      </c>
      <c r="G19" s="449">
        <v>3526</v>
      </c>
      <c r="H19" s="449">
        <v>16935</v>
      </c>
      <c r="I19" s="498"/>
      <c r="J19" s="498"/>
      <c r="K19" s="498"/>
      <c r="L19" s="499"/>
      <c r="M19" s="499"/>
      <c r="N19" s="499"/>
      <c r="O19" s="499"/>
      <c r="P19" s="499"/>
      <c r="Q19" s="499"/>
      <c r="R19" s="499"/>
      <c r="S19" s="499"/>
      <c r="T19" s="499"/>
      <c r="U19" s="499"/>
      <c r="V19" s="482"/>
      <c r="W19" s="476"/>
    </row>
    <row r="20" spans="1:24" ht="30" customHeight="1">
      <c r="A20" s="490"/>
      <c r="B20" s="492"/>
      <c r="C20" s="501"/>
      <c r="D20" s="503" t="s">
        <v>755</v>
      </c>
      <c r="E20" s="449">
        <v>200</v>
      </c>
      <c r="F20" s="449">
        <v>651</v>
      </c>
      <c r="G20" s="449">
        <v>240</v>
      </c>
      <c r="H20" s="449">
        <v>777</v>
      </c>
      <c r="I20" s="498"/>
      <c r="J20" s="498"/>
      <c r="K20" s="498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82"/>
      <c r="W20" s="476"/>
    </row>
    <row r="21" spans="1:24" ht="30" customHeight="1">
      <c r="A21" s="490"/>
      <c r="B21" s="492"/>
      <c r="C21" s="501"/>
      <c r="D21" s="503" t="s">
        <v>756</v>
      </c>
      <c r="E21" s="449">
        <v>777</v>
      </c>
      <c r="F21" s="449">
        <v>3716</v>
      </c>
      <c r="G21" s="449">
        <v>857</v>
      </c>
      <c r="H21" s="449">
        <v>4014</v>
      </c>
      <c r="I21" s="504"/>
      <c r="J21" s="504"/>
      <c r="K21" s="504"/>
      <c r="L21" s="505"/>
      <c r="M21" s="505"/>
      <c r="N21" s="505"/>
      <c r="O21" s="505"/>
      <c r="P21" s="505"/>
      <c r="Q21" s="505"/>
      <c r="R21" s="505"/>
      <c r="S21" s="505"/>
      <c r="T21" s="505"/>
      <c r="U21" s="505"/>
      <c r="V21" s="482"/>
      <c r="W21" s="476"/>
    </row>
    <row r="22" spans="1:24" ht="30" customHeight="1">
      <c r="A22" s="490"/>
      <c r="B22" s="492"/>
      <c r="C22" s="501"/>
      <c r="D22" s="503" t="s">
        <v>757</v>
      </c>
      <c r="E22" s="449">
        <v>201</v>
      </c>
      <c r="F22" s="449">
        <v>1021</v>
      </c>
      <c r="G22" s="449">
        <v>167</v>
      </c>
      <c r="H22" s="449">
        <v>860</v>
      </c>
      <c r="I22" s="449"/>
      <c r="J22" s="449"/>
      <c r="K22" s="449"/>
      <c r="L22" s="482"/>
      <c r="M22" s="482"/>
      <c r="N22" s="482"/>
      <c r="O22" s="482"/>
      <c r="P22" s="482"/>
      <c r="Q22" s="482"/>
      <c r="R22" s="482"/>
      <c r="S22" s="482"/>
      <c r="T22" s="481"/>
      <c r="U22" s="479"/>
      <c r="V22" s="482"/>
      <c r="W22" s="476"/>
    </row>
    <row r="23" spans="1:24" ht="30" customHeight="1">
      <c r="A23" s="490"/>
      <c r="B23" s="492"/>
      <c r="C23" s="501"/>
      <c r="D23" s="506" t="s">
        <v>758</v>
      </c>
      <c r="E23" s="449">
        <v>661</v>
      </c>
      <c r="F23" s="449">
        <v>4440</v>
      </c>
      <c r="G23" s="449">
        <v>612</v>
      </c>
      <c r="H23" s="449">
        <v>4037</v>
      </c>
      <c r="I23" s="449"/>
      <c r="J23" s="449"/>
      <c r="K23" s="449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76"/>
    </row>
    <row r="24" spans="1:24" ht="30" customHeight="1">
      <c r="A24" s="490"/>
      <c r="B24" s="492"/>
      <c r="C24" s="501"/>
      <c r="D24" s="507" t="s">
        <v>759</v>
      </c>
      <c r="E24" s="449">
        <v>598</v>
      </c>
      <c r="F24" s="449">
        <v>1292</v>
      </c>
      <c r="G24" s="449">
        <v>689</v>
      </c>
      <c r="H24" s="449">
        <v>1463</v>
      </c>
      <c r="I24" s="449"/>
      <c r="J24" s="449"/>
      <c r="K24" s="449"/>
      <c r="L24" s="482"/>
      <c r="M24" s="482"/>
      <c r="N24" s="482"/>
      <c r="O24" s="482"/>
      <c r="P24" s="482"/>
      <c r="Q24" s="482"/>
      <c r="R24" s="482"/>
      <c r="S24" s="482"/>
      <c r="T24" s="482"/>
      <c r="U24" s="482"/>
      <c r="V24" s="482"/>
      <c r="W24" s="476"/>
    </row>
    <row r="25" spans="1:24" ht="30" customHeight="1">
      <c r="A25" s="490"/>
      <c r="B25" s="492"/>
      <c r="C25" s="501"/>
      <c r="D25" s="508" t="s">
        <v>760</v>
      </c>
      <c r="E25" s="449">
        <v>886</v>
      </c>
      <c r="F25" s="449">
        <v>3098</v>
      </c>
      <c r="G25" s="449">
        <v>1138</v>
      </c>
      <c r="H25" s="449">
        <v>3950</v>
      </c>
      <c r="I25" s="449"/>
      <c r="J25" s="509"/>
      <c r="K25" s="509"/>
      <c r="L25" s="481"/>
      <c r="M25" s="481"/>
      <c r="N25" s="481"/>
      <c r="O25" s="481"/>
      <c r="P25" s="481"/>
      <c r="Q25" s="481"/>
      <c r="R25" s="481"/>
      <c r="S25" s="481"/>
      <c r="T25" s="481"/>
      <c r="U25" s="481"/>
      <c r="V25" s="482"/>
      <c r="W25" s="476"/>
    </row>
    <row r="26" spans="1:24" ht="30" customHeight="1">
      <c r="A26" s="490"/>
      <c r="B26" s="510" t="s">
        <v>761</v>
      </c>
      <c r="C26" s="510"/>
      <c r="D26" s="510"/>
      <c r="E26" s="449">
        <v>530</v>
      </c>
      <c r="F26" s="449">
        <v>1078</v>
      </c>
      <c r="G26" s="449">
        <v>810</v>
      </c>
      <c r="H26" s="449">
        <v>1643</v>
      </c>
      <c r="I26" s="449"/>
      <c r="J26" s="509"/>
      <c r="K26" s="509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2"/>
      <c r="W26" s="476"/>
    </row>
    <row r="27" spans="1:24" ht="30" customHeight="1">
      <c r="A27" s="490"/>
      <c r="B27" s="510" t="s">
        <v>762</v>
      </c>
      <c r="C27" s="510"/>
      <c r="D27" s="510"/>
      <c r="E27" s="449">
        <v>24051</v>
      </c>
      <c r="F27" s="449">
        <v>24051</v>
      </c>
      <c r="G27" s="449">
        <v>28134</v>
      </c>
      <c r="H27" s="449">
        <v>28134</v>
      </c>
      <c r="I27" s="449"/>
      <c r="J27" s="509"/>
      <c r="K27" s="509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2"/>
      <c r="W27" s="476"/>
    </row>
    <row r="28" spans="1:24" ht="30" customHeight="1">
      <c r="A28" s="511" t="s">
        <v>763</v>
      </c>
      <c r="B28" s="511"/>
      <c r="C28" s="511"/>
      <c r="D28" s="512"/>
      <c r="E28" s="218">
        <v>128</v>
      </c>
      <c r="F28" s="218">
        <v>1703</v>
      </c>
      <c r="G28" s="218">
        <v>74</v>
      </c>
      <c r="H28" s="218">
        <v>2276</v>
      </c>
      <c r="I28" s="449"/>
      <c r="J28" s="509"/>
      <c r="K28" s="509"/>
      <c r="L28" s="481"/>
      <c r="M28" s="481"/>
      <c r="N28" s="481"/>
      <c r="O28" s="481"/>
      <c r="P28" s="481"/>
      <c r="Q28" s="481"/>
      <c r="R28" s="481"/>
      <c r="S28" s="481"/>
      <c r="T28" s="481"/>
      <c r="U28" s="481"/>
      <c r="V28" s="482"/>
      <c r="W28" s="476"/>
    </row>
    <row r="29" spans="1:24" ht="15" customHeight="1">
      <c r="A29" s="513" t="s">
        <v>764</v>
      </c>
      <c r="B29" s="513"/>
      <c r="C29" s="513"/>
      <c r="D29" s="513"/>
      <c r="E29" s="513"/>
      <c r="F29" s="514"/>
      <c r="G29" s="514"/>
      <c r="H29" s="514"/>
      <c r="I29" s="515"/>
      <c r="J29" s="516"/>
      <c r="K29" s="449"/>
      <c r="L29" s="509"/>
      <c r="M29" s="509"/>
      <c r="N29" s="481"/>
      <c r="O29" s="481"/>
      <c r="P29" s="481"/>
      <c r="Q29" s="481"/>
      <c r="R29" s="481"/>
      <c r="S29" s="481"/>
      <c r="T29" s="481"/>
      <c r="U29" s="481"/>
      <c r="V29" s="481"/>
      <c r="W29" s="481"/>
      <c r="X29" s="482"/>
    </row>
    <row r="30" spans="1:24" ht="29.25" customHeight="1">
      <c r="A30" s="449"/>
      <c r="B30" s="449"/>
      <c r="C30" s="449"/>
      <c r="D30" s="449"/>
      <c r="E30" s="449"/>
      <c r="F30" s="449"/>
      <c r="G30" s="449"/>
      <c r="H30" s="449"/>
      <c r="I30" s="449"/>
      <c r="J30" s="449"/>
      <c r="K30" s="449"/>
      <c r="L30" s="509"/>
      <c r="M30" s="509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2"/>
    </row>
    <row r="31" spans="1:24" ht="15.75" customHeight="1">
      <c r="A31" s="478" t="s">
        <v>765</v>
      </c>
      <c r="B31" s="478"/>
      <c r="C31" s="449"/>
      <c r="D31" s="449"/>
      <c r="E31" s="449"/>
      <c r="F31" s="250" t="s">
        <v>735</v>
      </c>
      <c r="G31" s="479"/>
      <c r="H31" s="479"/>
      <c r="L31" s="480"/>
      <c r="M31" s="480"/>
      <c r="N31" s="481"/>
      <c r="O31" s="481"/>
      <c r="P31" s="481"/>
      <c r="Q31" s="481"/>
      <c r="R31" s="481"/>
      <c r="S31" s="481"/>
      <c r="T31" s="481"/>
      <c r="U31" s="480"/>
      <c r="V31" s="480"/>
      <c r="W31" s="480"/>
      <c r="X31" s="482"/>
    </row>
    <row r="32" spans="1:24" ht="18" customHeight="1">
      <c r="A32" s="483" t="s">
        <v>736</v>
      </c>
      <c r="B32" s="484"/>
      <c r="C32" s="484"/>
      <c r="D32" s="484"/>
      <c r="E32" s="484" t="s">
        <v>766</v>
      </c>
      <c r="F32" s="459"/>
      <c r="G32" s="449"/>
      <c r="H32" s="449"/>
      <c r="I32" s="449"/>
      <c r="J32" s="485"/>
      <c r="K32" s="485"/>
      <c r="L32" s="485"/>
      <c r="M32" s="485"/>
      <c r="N32" s="485"/>
      <c r="O32" s="485"/>
      <c r="P32" s="485"/>
      <c r="Q32" s="485"/>
      <c r="R32" s="485"/>
      <c r="S32" s="486"/>
      <c r="T32" s="482"/>
      <c r="U32" s="476"/>
      <c r="V32" s="476"/>
      <c r="W32" s="476"/>
    </row>
    <row r="33" spans="1:23" ht="18" customHeight="1">
      <c r="A33" s="483"/>
      <c r="B33" s="484"/>
      <c r="C33" s="484"/>
      <c r="D33" s="484"/>
      <c r="E33" s="228" t="s">
        <v>739</v>
      </c>
      <c r="F33" s="251" t="s">
        <v>740</v>
      </c>
      <c r="G33" s="449"/>
      <c r="H33" s="449"/>
      <c r="I33" s="449"/>
      <c r="J33" s="485"/>
      <c r="K33" s="485"/>
      <c r="L33" s="485"/>
      <c r="M33" s="485"/>
      <c r="N33" s="485"/>
      <c r="O33" s="485"/>
      <c r="P33" s="485"/>
      <c r="Q33" s="486"/>
      <c r="R33" s="486"/>
      <c r="S33" s="487"/>
      <c r="T33" s="482"/>
      <c r="U33" s="476"/>
      <c r="V33" s="476"/>
      <c r="W33" s="476"/>
    </row>
    <row r="34" spans="1:23" ht="25.5" customHeight="1">
      <c r="A34" s="483" t="s">
        <v>767</v>
      </c>
      <c r="B34" s="484"/>
      <c r="C34" s="484"/>
      <c r="D34" s="484"/>
      <c r="E34" s="489">
        <v>128342</v>
      </c>
      <c r="F34" s="489">
        <v>326313</v>
      </c>
      <c r="G34" s="449"/>
      <c r="H34" s="449"/>
      <c r="I34" s="449"/>
      <c r="J34" s="485"/>
      <c r="K34" s="485"/>
      <c r="L34" s="485"/>
      <c r="M34" s="485"/>
      <c r="N34" s="485"/>
      <c r="O34" s="485"/>
      <c r="P34" s="485"/>
      <c r="Q34" s="486"/>
      <c r="R34" s="486"/>
      <c r="S34" s="487"/>
      <c r="T34" s="482"/>
      <c r="U34" s="476"/>
      <c r="V34" s="476"/>
      <c r="W34" s="476"/>
    </row>
    <row r="35" spans="1:23" ht="25.5" customHeight="1">
      <c r="A35" s="490" t="s">
        <v>742</v>
      </c>
      <c r="B35" s="484" t="s">
        <v>768</v>
      </c>
      <c r="C35" s="484"/>
      <c r="D35" s="484"/>
      <c r="E35" s="449">
        <v>128264</v>
      </c>
      <c r="F35" s="449">
        <v>323199</v>
      </c>
      <c r="G35" s="491"/>
      <c r="H35" s="491"/>
      <c r="I35" s="491"/>
      <c r="J35" s="486"/>
      <c r="K35" s="486"/>
      <c r="L35" s="486"/>
      <c r="M35" s="486"/>
      <c r="N35" s="486"/>
      <c r="O35" s="486"/>
      <c r="P35" s="486"/>
      <c r="Q35" s="486"/>
      <c r="R35" s="486"/>
      <c r="S35" s="487"/>
      <c r="T35" s="482"/>
      <c r="U35" s="476"/>
      <c r="V35" s="476"/>
      <c r="W35" s="476"/>
    </row>
    <row r="36" spans="1:23" ht="25.5" customHeight="1">
      <c r="A36" s="490"/>
      <c r="B36" s="492" t="s">
        <v>769</v>
      </c>
      <c r="C36" s="484" t="s">
        <v>743</v>
      </c>
      <c r="D36" s="484"/>
      <c r="E36" s="449">
        <v>91539</v>
      </c>
      <c r="F36" s="449">
        <v>284560</v>
      </c>
      <c r="G36" s="491"/>
      <c r="H36" s="491"/>
      <c r="I36" s="491"/>
      <c r="J36" s="486"/>
      <c r="K36" s="486"/>
      <c r="L36" s="486"/>
      <c r="M36" s="486"/>
      <c r="N36" s="486"/>
      <c r="O36" s="486"/>
      <c r="P36" s="486"/>
      <c r="Q36" s="486"/>
      <c r="R36" s="486"/>
      <c r="S36" s="487"/>
      <c r="T36" s="482"/>
      <c r="U36" s="476"/>
      <c r="V36" s="476"/>
      <c r="W36" s="476"/>
    </row>
    <row r="37" spans="1:23" ht="25.5" customHeight="1">
      <c r="A37" s="490"/>
      <c r="B37" s="492"/>
      <c r="C37" s="493" t="s">
        <v>745</v>
      </c>
      <c r="D37" s="494" t="s">
        <v>743</v>
      </c>
      <c r="E37" s="449">
        <v>81691</v>
      </c>
      <c r="F37" s="449">
        <v>241354</v>
      </c>
      <c r="G37" s="405"/>
      <c r="H37" s="495"/>
      <c r="I37" s="495"/>
      <c r="J37" s="496"/>
      <c r="K37" s="496"/>
      <c r="L37" s="496"/>
      <c r="M37" s="496"/>
      <c r="N37" s="496"/>
      <c r="O37" s="496"/>
      <c r="P37" s="496"/>
      <c r="Q37" s="496"/>
      <c r="R37" s="496"/>
      <c r="S37" s="496"/>
      <c r="T37" s="482"/>
      <c r="U37" s="476"/>
      <c r="V37" s="476"/>
      <c r="W37" s="476"/>
    </row>
    <row r="38" spans="1:23" ht="25.5" customHeight="1">
      <c r="A38" s="490"/>
      <c r="B38" s="492"/>
      <c r="C38" s="493"/>
      <c r="D38" s="497" t="s">
        <v>746</v>
      </c>
      <c r="E38" s="449">
        <v>25583</v>
      </c>
      <c r="F38" s="449">
        <v>51166</v>
      </c>
      <c r="G38" s="498"/>
      <c r="H38" s="498"/>
      <c r="I38" s="498"/>
      <c r="J38" s="499"/>
      <c r="K38" s="499"/>
      <c r="L38" s="499"/>
      <c r="M38" s="499"/>
      <c r="N38" s="499"/>
      <c r="O38" s="499"/>
      <c r="P38" s="499"/>
      <c r="Q38" s="499"/>
      <c r="R38" s="499"/>
      <c r="S38" s="499"/>
      <c r="T38" s="482"/>
      <c r="U38" s="476"/>
      <c r="V38" s="476"/>
      <c r="W38" s="476"/>
    </row>
    <row r="39" spans="1:23" ht="25.5" customHeight="1">
      <c r="A39" s="490"/>
      <c r="B39" s="492"/>
      <c r="C39" s="493"/>
      <c r="D39" s="497" t="s">
        <v>747</v>
      </c>
      <c r="E39" s="449">
        <v>44777</v>
      </c>
      <c r="F39" s="449">
        <v>162902</v>
      </c>
      <c r="G39" s="498"/>
      <c r="H39" s="498"/>
      <c r="I39" s="498"/>
      <c r="J39" s="499"/>
      <c r="K39" s="499"/>
      <c r="L39" s="499"/>
      <c r="M39" s="499"/>
      <c r="N39" s="499"/>
      <c r="O39" s="499"/>
      <c r="P39" s="499"/>
      <c r="Q39" s="499"/>
      <c r="R39" s="499"/>
      <c r="S39" s="499"/>
      <c r="T39" s="482"/>
      <c r="U39" s="476"/>
      <c r="V39" s="476"/>
      <c r="W39" s="476"/>
    </row>
    <row r="40" spans="1:23" ht="25.5" customHeight="1">
      <c r="A40" s="490"/>
      <c r="B40" s="492"/>
      <c r="C40" s="493"/>
      <c r="D40" s="497" t="s">
        <v>748</v>
      </c>
      <c r="E40" s="449">
        <v>1915</v>
      </c>
      <c r="F40" s="449">
        <v>4518</v>
      </c>
      <c r="G40" s="498"/>
      <c r="H40" s="498"/>
      <c r="I40" s="498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82"/>
      <c r="U40" s="476"/>
      <c r="V40" s="476"/>
      <c r="W40" s="476"/>
    </row>
    <row r="41" spans="1:23" ht="25.5" customHeight="1">
      <c r="A41" s="490"/>
      <c r="B41" s="492"/>
      <c r="C41" s="493"/>
      <c r="D41" s="500" t="s">
        <v>749</v>
      </c>
      <c r="E41" s="449">
        <v>9416</v>
      </c>
      <c r="F41" s="449">
        <v>22768</v>
      </c>
      <c r="G41" s="498"/>
      <c r="H41" s="498"/>
      <c r="I41" s="498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82"/>
      <c r="U41" s="476"/>
      <c r="V41" s="476"/>
      <c r="W41" s="476"/>
    </row>
    <row r="42" spans="1:23" ht="25.5" customHeight="1">
      <c r="A42" s="490"/>
      <c r="B42" s="492"/>
      <c r="C42" s="501" t="s">
        <v>770</v>
      </c>
      <c r="D42" s="494" t="s">
        <v>743</v>
      </c>
      <c r="E42" s="449">
        <v>9848</v>
      </c>
      <c r="F42" s="449">
        <v>43206</v>
      </c>
      <c r="G42" s="498"/>
      <c r="H42" s="498"/>
      <c r="I42" s="498"/>
      <c r="J42" s="499"/>
      <c r="K42" s="499"/>
      <c r="L42" s="499"/>
      <c r="M42" s="499"/>
      <c r="N42" s="499"/>
      <c r="O42" s="499"/>
      <c r="P42" s="499"/>
      <c r="Q42" s="499"/>
      <c r="R42" s="499"/>
      <c r="S42" s="499"/>
      <c r="T42" s="482"/>
      <c r="U42" s="476"/>
      <c r="V42" s="476"/>
      <c r="W42" s="476"/>
    </row>
    <row r="43" spans="1:23" ht="25.5" customHeight="1">
      <c r="A43" s="490"/>
      <c r="B43" s="492"/>
      <c r="C43" s="501"/>
      <c r="D43" s="497" t="s">
        <v>751</v>
      </c>
      <c r="E43" s="449">
        <v>334</v>
      </c>
      <c r="F43" s="449">
        <v>1336</v>
      </c>
      <c r="G43" s="498"/>
      <c r="H43" s="498"/>
      <c r="I43" s="498"/>
      <c r="J43" s="499"/>
      <c r="K43" s="499"/>
      <c r="L43" s="499"/>
      <c r="M43" s="499"/>
      <c r="N43" s="499"/>
      <c r="O43" s="499"/>
      <c r="P43" s="499"/>
      <c r="Q43" s="499"/>
      <c r="R43" s="499"/>
      <c r="S43" s="499"/>
      <c r="T43" s="482"/>
      <c r="U43" s="476"/>
      <c r="V43" s="476"/>
      <c r="W43" s="476"/>
    </row>
    <row r="44" spans="1:23" ht="25.5" customHeight="1">
      <c r="A44" s="490"/>
      <c r="B44" s="492"/>
      <c r="C44" s="501"/>
      <c r="D44" s="497" t="s">
        <v>771</v>
      </c>
      <c r="E44" s="449">
        <v>1116</v>
      </c>
      <c r="F44" s="449">
        <v>3348</v>
      </c>
      <c r="G44" s="498"/>
      <c r="H44" s="498"/>
      <c r="I44" s="498"/>
      <c r="J44" s="499"/>
      <c r="K44" s="499"/>
      <c r="L44" s="499"/>
      <c r="M44" s="499"/>
      <c r="N44" s="499"/>
      <c r="O44" s="499"/>
      <c r="P44" s="499"/>
      <c r="Q44" s="499"/>
      <c r="R44" s="499"/>
      <c r="S44" s="499"/>
      <c r="T44" s="482"/>
      <c r="U44" s="476"/>
      <c r="V44" s="476"/>
      <c r="W44" s="476"/>
    </row>
    <row r="45" spans="1:23" ht="25.5" customHeight="1">
      <c r="A45" s="490"/>
      <c r="B45" s="492"/>
      <c r="C45" s="501"/>
      <c r="D45" s="502" t="s">
        <v>753</v>
      </c>
      <c r="E45" s="449">
        <v>1453</v>
      </c>
      <c r="F45" s="449">
        <v>8558</v>
      </c>
      <c r="G45" s="498"/>
      <c r="H45" s="498"/>
      <c r="I45" s="498"/>
      <c r="J45" s="499"/>
      <c r="K45" s="499"/>
      <c r="L45" s="499"/>
      <c r="M45" s="499"/>
      <c r="N45" s="499"/>
      <c r="O45" s="499"/>
      <c r="P45" s="499"/>
      <c r="Q45" s="499"/>
      <c r="R45" s="499"/>
      <c r="S45" s="499"/>
      <c r="T45" s="482"/>
      <c r="U45" s="476"/>
      <c r="V45" s="476"/>
      <c r="W45" s="476"/>
    </row>
    <row r="46" spans="1:23" ht="25.5" customHeight="1">
      <c r="A46" s="490"/>
      <c r="B46" s="492"/>
      <c r="C46" s="501"/>
      <c r="D46" s="502" t="s">
        <v>772</v>
      </c>
      <c r="E46" s="449">
        <v>3070</v>
      </c>
      <c r="F46" s="449">
        <v>14534</v>
      </c>
      <c r="G46" s="498"/>
      <c r="H46" s="498"/>
      <c r="I46" s="498"/>
      <c r="J46" s="499"/>
      <c r="K46" s="499"/>
      <c r="L46" s="499"/>
      <c r="M46" s="499"/>
      <c r="N46" s="499"/>
      <c r="O46" s="499"/>
      <c r="P46" s="499"/>
      <c r="Q46" s="499"/>
      <c r="R46" s="499"/>
      <c r="S46" s="499"/>
      <c r="T46" s="482"/>
      <c r="U46" s="476"/>
      <c r="V46" s="476"/>
      <c r="W46" s="476"/>
    </row>
    <row r="47" spans="1:23" ht="25.5" customHeight="1">
      <c r="A47" s="490"/>
      <c r="B47" s="492"/>
      <c r="C47" s="501"/>
      <c r="D47" s="503" t="s">
        <v>755</v>
      </c>
      <c r="E47" s="449">
        <v>284</v>
      </c>
      <c r="F47" s="449">
        <v>907</v>
      </c>
      <c r="G47" s="498"/>
      <c r="H47" s="498"/>
      <c r="I47" s="498"/>
      <c r="J47" s="499"/>
      <c r="K47" s="499"/>
      <c r="L47" s="499"/>
      <c r="M47" s="499"/>
      <c r="N47" s="499"/>
      <c r="O47" s="499"/>
      <c r="P47" s="499"/>
      <c r="Q47" s="499"/>
      <c r="R47" s="499"/>
      <c r="S47" s="499"/>
      <c r="T47" s="482"/>
      <c r="U47" s="476"/>
      <c r="V47" s="476"/>
      <c r="W47" s="476"/>
    </row>
    <row r="48" spans="1:23" ht="25.5" customHeight="1">
      <c r="A48" s="490"/>
      <c r="B48" s="492"/>
      <c r="C48" s="501"/>
      <c r="D48" s="503" t="s">
        <v>756</v>
      </c>
      <c r="E48" s="449">
        <v>1009</v>
      </c>
      <c r="F48" s="449">
        <v>4727</v>
      </c>
      <c r="G48" s="504"/>
      <c r="H48" s="504"/>
      <c r="I48" s="504"/>
      <c r="J48" s="505"/>
      <c r="K48" s="505"/>
      <c r="L48" s="505"/>
      <c r="M48" s="505"/>
      <c r="N48" s="505"/>
      <c r="O48" s="505"/>
      <c r="P48" s="505"/>
      <c r="Q48" s="505"/>
      <c r="R48" s="505"/>
      <c r="S48" s="505"/>
      <c r="T48" s="482"/>
      <c r="U48" s="476"/>
      <c r="V48" s="476"/>
      <c r="W48" s="476"/>
    </row>
    <row r="49" spans="1:24" ht="25.5" customHeight="1">
      <c r="A49" s="490"/>
      <c r="B49" s="492"/>
      <c r="C49" s="501"/>
      <c r="D49" s="503" t="s">
        <v>757</v>
      </c>
      <c r="E49" s="449">
        <v>178</v>
      </c>
      <c r="F49" s="449">
        <v>893</v>
      </c>
      <c r="G49" s="449"/>
      <c r="H49" s="449"/>
      <c r="I49" s="449"/>
      <c r="J49" s="482"/>
      <c r="K49" s="482"/>
      <c r="L49" s="482"/>
      <c r="M49" s="482"/>
      <c r="N49" s="482"/>
      <c r="O49" s="482"/>
      <c r="P49" s="482"/>
      <c r="Q49" s="482"/>
      <c r="R49" s="481"/>
      <c r="S49" s="479"/>
      <c r="T49" s="482"/>
      <c r="U49" s="476"/>
      <c r="V49" s="476"/>
      <c r="W49" s="476"/>
    </row>
    <row r="50" spans="1:24" ht="25.5" customHeight="1">
      <c r="A50" s="490"/>
      <c r="B50" s="492"/>
      <c r="C50" s="501"/>
      <c r="D50" s="506" t="s">
        <v>758</v>
      </c>
      <c r="E50" s="449">
        <v>503</v>
      </c>
      <c r="F50" s="449">
        <v>3331</v>
      </c>
      <c r="G50" s="449"/>
      <c r="H50" s="449"/>
      <c r="I50" s="449"/>
      <c r="J50" s="482"/>
      <c r="K50" s="482"/>
      <c r="L50" s="482"/>
      <c r="M50" s="482"/>
      <c r="N50" s="482"/>
      <c r="O50" s="482"/>
      <c r="P50" s="482"/>
      <c r="Q50" s="482"/>
      <c r="R50" s="482"/>
      <c r="S50" s="482"/>
      <c r="T50" s="482"/>
      <c r="U50" s="476"/>
      <c r="V50" s="476"/>
      <c r="W50" s="476"/>
    </row>
    <row r="51" spans="1:24" ht="25.5" customHeight="1">
      <c r="A51" s="490"/>
      <c r="B51" s="492"/>
      <c r="C51" s="501"/>
      <c r="D51" s="507" t="s">
        <v>759</v>
      </c>
      <c r="E51" s="449">
        <v>724</v>
      </c>
      <c r="F51" s="449">
        <v>1523</v>
      </c>
      <c r="G51" s="449"/>
      <c r="H51" s="449"/>
      <c r="I51" s="449"/>
      <c r="J51" s="482"/>
      <c r="K51" s="482"/>
      <c r="L51" s="482"/>
      <c r="M51" s="482"/>
      <c r="N51" s="482"/>
      <c r="O51" s="482"/>
      <c r="P51" s="482"/>
      <c r="Q51" s="482"/>
      <c r="R51" s="482"/>
      <c r="S51" s="482"/>
      <c r="T51" s="482"/>
      <c r="U51" s="476"/>
      <c r="V51" s="476"/>
      <c r="W51" s="476"/>
    </row>
    <row r="52" spans="1:24" ht="25.5" customHeight="1">
      <c r="A52" s="490"/>
      <c r="B52" s="492"/>
      <c r="C52" s="501"/>
      <c r="D52" s="508" t="s">
        <v>760</v>
      </c>
      <c r="E52" s="449">
        <v>1177</v>
      </c>
      <c r="F52" s="449">
        <v>4049</v>
      </c>
      <c r="G52" s="449"/>
      <c r="H52" s="509"/>
      <c r="I52" s="509"/>
      <c r="J52" s="481"/>
      <c r="K52" s="481"/>
      <c r="L52" s="481"/>
      <c r="M52" s="481"/>
      <c r="N52" s="481"/>
      <c r="O52" s="481"/>
      <c r="P52" s="481"/>
      <c r="Q52" s="481"/>
      <c r="R52" s="481"/>
      <c r="S52" s="481"/>
      <c r="T52" s="482"/>
      <c r="U52" s="476"/>
      <c r="V52" s="476"/>
      <c r="W52" s="476"/>
    </row>
    <row r="53" spans="1:24" ht="25.5" customHeight="1">
      <c r="A53" s="490"/>
      <c r="B53" s="510" t="s">
        <v>773</v>
      </c>
      <c r="C53" s="510"/>
      <c r="D53" s="510"/>
      <c r="E53" s="449">
        <v>1240</v>
      </c>
      <c r="F53" s="449">
        <v>3150</v>
      </c>
      <c r="G53" s="449"/>
      <c r="H53" s="509"/>
      <c r="I53" s="509"/>
      <c r="J53" s="481"/>
      <c r="K53" s="481"/>
      <c r="L53" s="481"/>
      <c r="M53" s="481"/>
      <c r="N53" s="481"/>
      <c r="O53" s="481"/>
      <c r="P53" s="481"/>
      <c r="Q53" s="481"/>
      <c r="R53" s="481"/>
      <c r="S53" s="481"/>
      <c r="T53" s="482"/>
      <c r="U53" s="476"/>
      <c r="V53" s="476"/>
      <c r="W53" s="476"/>
    </row>
    <row r="54" spans="1:24" ht="25.5" customHeight="1">
      <c r="A54" s="490"/>
      <c r="B54" s="510" t="s">
        <v>762</v>
      </c>
      <c r="C54" s="510"/>
      <c r="D54" s="510"/>
      <c r="E54" s="449">
        <v>35482</v>
      </c>
      <c r="F54" s="449">
        <v>35482</v>
      </c>
      <c r="G54" s="449"/>
      <c r="H54" s="509"/>
      <c r="I54" s="509"/>
      <c r="J54" s="481"/>
      <c r="K54" s="481"/>
      <c r="L54" s="481"/>
      <c r="M54" s="481"/>
      <c r="N54" s="481"/>
      <c r="O54" s="481"/>
      <c r="P54" s="481"/>
      <c r="Q54" s="481"/>
      <c r="R54" s="481"/>
      <c r="S54" s="481"/>
      <c r="T54" s="482"/>
      <c r="U54" s="476"/>
      <c r="V54" s="476"/>
      <c r="W54" s="476"/>
    </row>
    <row r="55" spans="1:24" ht="25.5" customHeight="1">
      <c r="A55" s="511" t="s">
        <v>763</v>
      </c>
      <c r="B55" s="511"/>
      <c r="C55" s="511"/>
      <c r="D55" s="512"/>
      <c r="E55" s="218">
        <v>78</v>
      </c>
      <c r="F55" s="218">
        <v>3114</v>
      </c>
      <c r="G55" s="449"/>
      <c r="H55" s="509"/>
      <c r="I55" s="509"/>
      <c r="J55" s="481"/>
      <c r="K55" s="481"/>
      <c r="L55" s="481"/>
      <c r="M55" s="481"/>
      <c r="N55" s="481"/>
      <c r="O55" s="481"/>
      <c r="P55" s="481"/>
      <c r="Q55" s="481"/>
      <c r="R55" s="481"/>
      <c r="S55" s="481"/>
      <c r="T55" s="482"/>
      <c r="U55" s="476"/>
      <c r="V55" s="476"/>
      <c r="W55" s="476"/>
    </row>
    <row r="56" spans="1:24" ht="15.75" customHeight="1">
      <c r="A56" s="517"/>
      <c r="B56" s="517"/>
      <c r="C56" s="517"/>
      <c r="D56" s="517"/>
      <c r="E56" s="402"/>
      <c r="F56" s="402"/>
      <c r="G56" s="449"/>
      <c r="H56" s="509"/>
      <c r="I56" s="509"/>
      <c r="J56" s="481"/>
      <c r="K56" s="481"/>
      <c r="L56" s="481"/>
      <c r="M56" s="481"/>
      <c r="N56" s="481"/>
      <c r="O56" s="481"/>
      <c r="P56" s="481"/>
      <c r="Q56" s="481"/>
      <c r="R56" s="481"/>
      <c r="S56" s="481"/>
      <c r="T56" s="482"/>
      <c r="U56" s="476"/>
      <c r="V56" s="476"/>
      <c r="W56" s="476"/>
    </row>
    <row r="57" spans="1:24" ht="15.75" customHeight="1">
      <c r="A57" s="515" t="s">
        <v>774</v>
      </c>
      <c r="B57" s="515"/>
      <c r="C57" s="515"/>
      <c r="D57" s="515"/>
      <c r="E57" s="515"/>
      <c r="F57" s="449"/>
      <c r="G57" s="449"/>
      <c r="H57" s="509"/>
      <c r="I57" s="509"/>
      <c r="J57" s="481"/>
      <c r="K57" s="481"/>
      <c r="L57" s="481"/>
      <c r="M57" s="481"/>
      <c r="N57" s="481"/>
      <c r="O57" s="481"/>
      <c r="P57" s="481"/>
      <c r="Q57" s="481"/>
      <c r="R57" s="481"/>
      <c r="S57" s="481"/>
      <c r="T57" s="482"/>
      <c r="U57" s="476"/>
      <c r="V57" s="476"/>
      <c r="W57" s="476"/>
    </row>
    <row r="58" spans="1:24" ht="15.75" customHeight="1">
      <c r="A58" s="515" t="s">
        <v>775</v>
      </c>
      <c r="B58" s="518"/>
      <c r="C58" s="518"/>
      <c r="D58" s="518"/>
      <c r="E58" s="449"/>
      <c r="F58" s="449"/>
      <c r="G58" s="449"/>
      <c r="H58" s="509"/>
      <c r="I58" s="509"/>
      <c r="J58" s="481"/>
      <c r="K58" s="481"/>
      <c r="L58" s="481"/>
      <c r="M58" s="481"/>
      <c r="N58" s="481"/>
      <c r="O58" s="481"/>
      <c r="P58" s="481"/>
      <c r="Q58" s="481"/>
      <c r="R58" s="481"/>
      <c r="S58" s="481"/>
      <c r="T58" s="482"/>
      <c r="U58" s="476"/>
      <c r="V58" s="476"/>
      <c r="W58" s="476"/>
    </row>
    <row r="59" spans="1:24" ht="15.75" customHeight="1">
      <c r="A59" s="515" t="s">
        <v>776</v>
      </c>
      <c r="B59" s="518"/>
      <c r="C59" s="518"/>
      <c r="D59" s="518"/>
      <c r="E59" s="449"/>
      <c r="F59" s="449"/>
      <c r="G59" s="449"/>
      <c r="H59" s="509"/>
      <c r="I59" s="509"/>
      <c r="J59" s="481"/>
      <c r="K59" s="481"/>
      <c r="L59" s="481"/>
      <c r="M59" s="481"/>
      <c r="N59" s="481"/>
      <c r="O59" s="481"/>
      <c r="P59" s="481"/>
      <c r="Q59" s="481"/>
      <c r="R59" s="481"/>
      <c r="S59" s="481"/>
      <c r="T59" s="482"/>
      <c r="U59" s="476"/>
      <c r="V59" s="476"/>
      <c r="W59" s="476"/>
    </row>
    <row r="60" spans="1:24" ht="15.75" customHeight="1">
      <c r="A60" s="519" t="s">
        <v>777</v>
      </c>
      <c r="B60" s="519"/>
      <c r="C60" s="519"/>
      <c r="D60" s="519"/>
      <c r="E60" s="519"/>
      <c r="F60" s="515"/>
      <c r="G60" s="515"/>
      <c r="H60" s="515"/>
      <c r="I60" s="515"/>
      <c r="J60" s="516"/>
      <c r="K60" s="449"/>
      <c r="L60" s="509"/>
      <c r="M60" s="509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2"/>
    </row>
    <row r="61" spans="1:24" ht="15.75" customHeight="1">
      <c r="A61" s="219" t="s">
        <v>778</v>
      </c>
      <c r="B61" s="449"/>
      <c r="C61" s="449"/>
      <c r="D61" s="449"/>
      <c r="E61" s="449"/>
      <c r="F61" s="449"/>
      <c r="G61" s="449"/>
      <c r="H61" s="449"/>
      <c r="I61" s="449"/>
      <c r="J61" s="449"/>
      <c r="K61" s="449"/>
      <c r="L61" s="509"/>
      <c r="M61" s="509"/>
      <c r="N61" s="481"/>
      <c r="O61" s="481"/>
      <c r="P61" s="481"/>
      <c r="Q61" s="481"/>
      <c r="R61" s="481"/>
      <c r="S61" s="481"/>
      <c r="T61" s="481"/>
      <c r="U61" s="481"/>
      <c r="V61" s="481"/>
      <c r="W61" s="481"/>
      <c r="X61" s="482"/>
    </row>
    <row r="62" spans="1:24" ht="15.75" customHeight="1">
      <c r="A62" s="219" t="s">
        <v>779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509"/>
      <c r="M62" s="509"/>
      <c r="N62" s="481"/>
      <c r="O62" s="481"/>
      <c r="P62" s="481"/>
      <c r="Q62" s="481"/>
      <c r="R62" s="481"/>
      <c r="S62" s="481"/>
      <c r="T62" s="481"/>
      <c r="U62" s="481"/>
      <c r="V62" s="481"/>
      <c r="W62" s="481"/>
      <c r="X62" s="482"/>
    </row>
    <row r="63" spans="1:24" ht="29.25" customHeight="1">
      <c r="A63" s="449"/>
      <c r="B63" s="449"/>
      <c r="C63" s="449"/>
      <c r="D63" s="449"/>
      <c r="E63" s="449"/>
      <c r="F63" s="449"/>
      <c r="G63" s="449"/>
      <c r="H63" s="449"/>
      <c r="I63" s="449"/>
      <c r="J63" s="449"/>
      <c r="K63" s="449"/>
      <c r="L63" s="509"/>
      <c r="M63" s="509"/>
      <c r="N63" s="481"/>
      <c r="O63" s="481"/>
      <c r="P63" s="481"/>
      <c r="Q63" s="481"/>
      <c r="R63" s="481"/>
      <c r="S63" s="481"/>
      <c r="T63" s="481"/>
      <c r="U63" s="481"/>
      <c r="V63" s="481"/>
      <c r="W63" s="481"/>
      <c r="X63" s="482"/>
    </row>
    <row r="64" spans="1:24" ht="29.25" customHeight="1">
      <c r="A64" s="449"/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509"/>
      <c r="M64" s="509"/>
      <c r="N64" s="481"/>
      <c r="O64" s="481"/>
      <c r="P64" s="481"/>
      <c r="Q64" s="481"/>
      <c r="R64" s="481"/>
      <c r="S64" s="481"/>
      <c r="T64" s="481"/>
      <c r="U64" s="481"/>
      <c r="V64" s="481"/>
      <c r="W64" s="481"/>
      <c r="X64" s="482"/>
    </row>
  </sheetData>
  <mergeCells count="27">
    <mergeCell ref="A55:D55"/>
    <mergeCell ref="A60:E60"/>
    <mergeCell ref="A34:D34"/>
    <mergeCell ref="A35:A54"/>
    <mergeCell ref="B35:D35"/>
    <mergeCell ref="B36:B52"/>
    <mergeCell ref="C36:D36"/>
    <mergeCell ref="C37:C41"/>
    <mergeCell ref="C42:C52"/>
    <mergeCell ref="B53:D53"/>
    <mergeCell ref="B54:D54"/>
    <mergeCell ref="B26:D26"/>
    <mergeCell ref="B27:D27"/>
    <mergeCell ref="A28:D28"/>
    <mergeCell ref="A29:E29"/>
    <mergeCell ref="A32:D33"/>
    <mergeCell ref="E32:F32"/>
    <mergeCell ref="A5:D6"/>
    <mergeCell ref="E5:F5"/>
    <mergeCell ref="G5:H5"/>
    <mergeCell ref="A7:D7"/>
    <mergeCell ref="A8:A27"/>
    <mergeCell ref="B8:D8"/>
    <mergeCell ref="B9:B25"/>
    <mergeCell ref="C9:D9"/>
    <mergeCell ref="C10:C14"/>
    <mergeCell ref="C15:C2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fitToWidth="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4"/>
  <sheetViews>
    <sheetView zoomScale="115" workbookViewId="0"/>
  </sheetViews>
  <sheetFormatPr defaultColWidth="9.875" defaultRowHeight="14.65" customHeight="1"/>
  <cols>
    <col min="1" max="1" width="5.875" style="246" customWidth="1"/>
    <col min="2" max="2" width="2.25" style="246" customWidth="1"/>
    <col min="3" max="3" width="7.5" style="246" customWidth="1"/>
    <col min="4" max="5" width="6.875" style="246" customWidth="1"/>
    <col min="6" max="9" width="6.25" style="246" customWidth="1"/>
    <col min="10" max="11" width="6.875" style="246" customWidth="1"/>
    <col min="12" max="14" width="6.25" style="246" customWidth="1"/>
    <col min="15" max="15" width="1.625" style="246" customWidth="1"/>
    <col min="16" max="20" width="10.75" style="246" customWidth="1"/>
    <col min="21" max="30" width="9.375" style="246" customWidth="1"/>
    <col min="31" max="16384" width="9.875" style="246"/>
  </cols>
  <sheetData>
    <row r="1" spans="1:48" ht="14.65" customHeight="1">
      <c r="A1" s="412" t="s">
        <v>1</v>
      </c>
    </row>
    <row r="3" spans="1:48" s="522" customFormat="1" ht="15" customHeight="1">
      <c r="A3" s="520" t="s">
        <v>780</v>
      </c>
      <c r="B3" s="521"/>
      <c r="C3" s="521"/>
      <c r="D3" s="521"/>
      <c r="E3" s="521"/>
      <c r="F3" s="521"/>
      <c r="G3" s="521"/>
      <c r="J3" s="523"/>
      <c r="K3" s="523"/>
      <c r="L3" s="523"/>
      <c r="M3" s="523"/>
      <c r="O3" s="521"/>
      <c r="P3" s="521"/>
      <c r="Q3" s="521"/>
      <c r="R3" s="521"/>
      <c r="S3" s="521"/>
      <c r="T3" s="521"/>
      <c r="U3" s="524"/>
      <c r="V3" s="524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  <c r="AO3" s="525"/>
      <c r="AP3" s="525"/>
      <c r="AQ3" s="525"/>
      <c r="AR3" s="525"/>
      <c r="AS3" s="525"/>
      <c r="AT3" s="525"/>
      <c r="AU3" s="525"/>
      <c r="AV3" s="525"/>
    </row>
    <row r="4" spans="1:48" s="522" customFormat="1" ht="15" customHeight="1">
      <c r="A4" s="526">
        <v>40452</v>
      </c>
      <c r="B4" s="526"/>
      <c r="C4" s="526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5"/>
      <c r="AI4" s="525"/>
      <c r="AJ4" s="525"/>
      <c r="AK4" s="525"/>
      <c r="AL4" s="525"/>
      <c r="AM4" s="525"/>
      <c r="AN4" s="525"/>
      <c r="AO4" s="525"/>
      <c r="AP4" s="525"/>
      <c r="AQ4" s="525"/>
      <c r="AR4" s="525"/>
      <c r="AS4" s="525"/>
      <c r="AT4" s="525"/>
      <c r="AU4" s="525"/>
      <c r="AV4" s="525"/>
    </row>
    <row r="5" spans="1:48" s="522" customFormat="1" ht="11.25" customHeight="1">
      <c r="A5" s="527"/>
      <c r="B5" s="528"/>
      <c r="C5" s="529"/>
      <c r="D5" s="530" t="s">
        <v>781</v>
      </c>
      <c r="E5" s="531" t="s">
        <v>782</v>
      </c>
      <c r="F5" s="531"/>
      <c r="G5" s="531"/>
      <c r="H5" s="531"/>
      <c r="I5" s="532"/>
      <c r="J5" s="532"/>
      <c r="K5" s="533" t="s">
        <v>783</v>
      </c>
      <c r="L5" s="534"/>
      <c r="M5" s="534"/>
      <c r="N5" s="534"/>
      <c r="O5" s="524"/>
      <c r="Q5" s="524"/>
      <c r="R5" s="524"/>
      <c r="S5" s="524"/>
      <c r="T5" s="524"/>
      <c r="U5" s="524"/>
      <c r="V5" s="535"/>
    </row>
    <row r="6" spans="1:48" s="522" customFormat="1" ht="11.25" customHeight="1">
      <c r="A6" s="536" t="s">
        <v>784</v>
      </c>
      <c r="B6" s="537"/>
      <c r="C6" s="538"/>
      <c r="D6" s="538" t="s">
        <v>781</v>
      </c>
      <c r="E6" s="539" t="s">
        <v>785</v>
      </c>
      <c r="F6" s="531"/>
      <c r="G6" s="531"/>
      <c r="H6" s="531"/>
      <c r="I6" s="540"/>
      <c r="J6" s="541" t="s">
        <v>781</v>
      </c>
      <c r="K6" s="542"/>
      <c r="L6" s="543"/>
      <c r="M6" s="544"/>
      <c r="N6" s="541" t="s">
        <v>781</v>
      </c>
      <c r="O6" s="524"/>
      <c r="Q6" s="524"/>
      <c r="R6" s="524"/>
      <c r="S6" s="524"/>
      <c r="T6" s="524"/>
      <c r="U6" s="524"/>
      <c r="V6" s="535"/>
    </row>
    <row r="7" spans="1:48" s="522" customFormat="1" ht="33.75" customHeight="1">
      <c r="A7" s="545" t="s">
        <v>786</v>
      </c>
      <c r="B7" s="546"/>
      <c r="C7" s="547" t="s">
        <v>787</v>
      </c>
      <c r="D7" s="548" t="s">
        <v>788</v>
      </c>
      <c r="E7" s="548" t="s">
        <v>788</v>
      </c>
      <c r="F7" s="548" t="s">
        <v>789</v>
      </c>
      <c r="G7" s="549" t="s">
        <v>790</v>
      </c>
      <c r="H7" s="549" t="s">
        <v>791</v>
      </c>
      <c r="I7" s="550" t="s">
        <v>792</v>
      </c>
      <c r="J7" s="551" t="s">
        <v>793</v>
      </c>
      <c r="K7" s="548" t="s">
        <v>788</v>
      </c>
      <c r="L7" s="551" t="s">
        <v>794</v>
      </c>
      <c r="M7" s="551" t="s">
        <v>795</v>
      </c>
      <c r="N7" s="551" t="s">
        <v>796</v>
      </c>
      <c r="O7" s="524"/>
      <c r="Q7" s="524"/>
      <c r="R7" s="524"/>
      <c r="S7" s="524"/>
      <c r="T7" s="524"/>
      <c r="U7" s="524"/>
      <c r="V7" s="535"/>
    </row>
    <row r="8" spans="1:48" s="522" customFormat="1" ht="6" customHeight="1">
      <c r="A8" s="552"/>
      <c r="B8" s="553"/>
      <c r="C8" s="554"/>
      <c r="D8" s="555"/>
      <c r="E8" s="555"/>
      <c r="F8" s="555"/>
      <c r="G8" s="555"/>
      <c r="H8" s="556"/>
      <c r="I8" s="556"/>
      <c r="J8" s="555"/>
      <c r="K8" s="555"/>
      <c r="L8" s="555"/>
      <c r="M8" s="555"/>
      <c r="N8" s="555"/>
      <c r="O8" s="524"/>
      <c r="P8" s="524"/>
      <c r="Q8" s="524"/>
      <c r="R8" s="524"/>
      <c r="S8" s="524"/>
      <c r="T8" s="524"/>
      <c r="U8" s="524"/>
      <c r="V8" s="535"/>
    </row>
    <row r="9" spans="1:48" s="522" customFormat="1" ht="11.25" customHeight="1">
      <c r="A9" s="557" t="s">
        <v>797</v>
      </c>
      <c r="B9" s="558"/>
      <c r="C9" s="559">
        <v>280445</v>
      </c>
      <c r="D9" s="560">
        <v>167527</v>
      </c>
      <c r="E9" s="560">
        <v>157390</v>
      </c>
      <c r="F9" s="560">
        <v>127305</v>
      </c>
      <c r="G9" s="560">
        <v>22839</v>
      </c>
      <c r="H9" s="561">
        <v>4033</v>
      </c>
      <c r="I9" s="561">
        <v>3213</v>
      </c>
      <c r="J9" s="560">
        <v>10137</v>
      </c>
      <c r="K9" s="560">
        <v>93404</v>
      </c>
      <c r="L9" s="560">
        <v>45619</v>
      </c>
      <c r="M9" s="560">
        <v>17029</v>
      </c>
      <c r="N9" s="560">
        <v>30756</v>
      </c>
      <c r="O9" s="524"/>
      <c r="P9" s="524"/>
      <c r="Q9" s="524"/>
      <c r="R9" s="524"/>
      <c r="S9" s="524"/>
      <c r="T9" s="524"/>
      <c r="U9" s="524"/>
      <c r="V9" s="535"/>
    </row>
    <row r="10" spans="1:48" s="522" customFormat="1" ht="12" customHeight="1">
      <c r="A10" s="562" t="s">
        <v>798</v>
      </c>
      <c r="B10" s="563" t="s">
        <v>799</v>
      </c>
      <c r="C10" s="564">
        <v>15732</v>
      </c>
      <c r="D10" s="565">
        <v>2674</v>
      </c>
      <c r="E10" s="565">
        <v>2416</v>
      </c>
      <c r="F10" s="565">
        <v>871</v>
      </c>
      <c r="G10" s="565">
        <v>66</v>
      </c>
      <c r="H10" s="566">
        <v>1452</v>
      </c>
      <c r="I10" s="566">
        <v>27</v>
      </c>
      <c r="J10" s="565">
        <v>258</v>
      </c>
      <c r="K10" s="565">
        <v>12537</v>
      </c>
      <c r="L10" s="565">
        <v>126</v>
      </c>
      <c r="M10" s="565">
        <v>12252</v>
      </c>
      <c r="N10" s="565">
        <v>159</v>
      </c>
      <c r="O10" s="524"/>
      <c r="P10" s="524"/>
      <c r="Q10" s="524"/>
      <c r="R10" s="524"/>
      <c r="S10" s="524"/>
      <c r="T10" s="524"/>
      <c r="U10" s="524"/>
      <c r="V10" s="535"/>
    </row>
    <row r="11" spans="1:48" s="522" customFormat="1" ht="11.25" customHeight="1">
      <c r="A11" s="562" t="s">
        <v>800</v>
      </c>
      <c r="B11" s="563"/>
      <c r="C11" s="564">
        <v>17697</v>
      </c>
      <c r="D11" s="565">
        <v>11541</v>
      </c>
      <c r="E11" s="565">
        <v>10521</v>
      </c>
      <c r="F11" s="565">
        <v>7790</v>
      </c>
      <c r="G11" s="565">
        <v>314</v>
      </c>
      <c r="H11" s="566">
        <v>2291</v>
      </c>
      <c r="I11" s="566">
        <v>126</v>
      </c>
      <c r="J11" s="565">
        <v>1020</v>
      </c>
      <c r="K11" s="565">
        <v>5125</v>
      </c>
      <c r="L11" s="565">
        <v>643</v>
      </c>
      <c r="M11" s="565">
        <v>4269</v>
      </c>
      <c r="N11" s="565">
        <v>213</v>
      </c>
      <c r="O11" s="524"/>
      <c r="P11" s="524"/>
      <c r="Q11" s="524"/>
      <c r="R11" s="524"/>
      <c r="S11" s="524"/>
      <c r="T11" s="524"/>
      <c r="U11" s="524"/>
      <c r="V11" s="535"/>
    </row>
    <row r="12" spans="1:48" s="522" customFormat="1" ht="11.25" customHeight="1">
      <c r="A12" s="562" t="s">
        <v>801</v>
      </c>
      <c r="B12" s="563"/>
      <c r="C12" s="564">
        <v>19324</v>
      </c>
      <c r="D12" s="565">
        <v>15476</v>
      </c>
      <c r="E12" s="565">
        <v>14244</v>
      </c>
      <c r="F12" s="565">
        <v>13143</v>
      </c>
      <c r="G12" s="565">
        <v>727</v>
      </c>
      <c r="H12" s="566">
        <v>135</v>
      </c>
      <c r="I12" s="566">
        <v>239</v>
      </c>
      <c r="J12" s="565">
        <v>1232</v>
      </c>
      <c r="K12" s="565">
        <v>2334</v>
      </c>
      <c r="L12" s="565">
        <v>1847</v>
      </c>
      <c r="M12" s="565">
        <v>280</v>
      </c>
      <c r="N12" s="565">
        <v>207</v>
      </c>
      <c r="O12" s="524"/>
      <c r="P12" s="524"/>
      <c r="Q12" s="524"/>
      <c r="R12" s="524"/>
      <c r="S12" s="524"/>
      <c r="T12" s="524"/>
      <c r="U12" s="524"/>
      <c r="V12" s="535"/>
    </row>
    <row r="13" spans="1:48" s="522" customFormat="1" ht="11.25" customHeight="1">
      <c r="A13" s="562" t="s">
        <v>802</v>
      </c>
      <c r="B13" s="563"/>
      <c r="C13" s="564">
        <v>22763</v>
      </c>
      <c r="D13" s="565">
        <v>17257</v>
      </c>
      <c r="E13" s="565">
        <v>16140</v>
      </c>
      <c r="F13" s="565">
        <v>14444</v>
      </c>
      <c r="G13" s="565">
        <v>1289</v>
      </c>
      <c r="H13" s="566">
        <v>55</v>
      </c>
      <c r="I13" s="566">
        <v>352</v>
      </c>
      <c r="J13" s="565">
        <v>1117</v>
      </c>
      <c r="K13" s="565">
        <v>3883</v>
      </c>
      <c r="L13" s="565">
        <v>3572</v>
      </c>
      <c r="M13" s="565">
        <v>88</v>
      </c>
      <c r="N13" s="565">
        <v>223</v>
      </c>
      <c r="O13" s="524"/>
      <c r="P13" s="524"/>
      <c r="Q13" s="524"/>
      <c r="R13" s="524"/>
      <c r="S13" s="524"/>
      <c r="T13" s="524"/>
      <c r="U13" s="524"/>
      <c r="V13" s="535"/>
    </row>
    <row r="14" spans="1:48" s="522" customFormat="1" ht="11.25" customHeight="1">
      <c r="A14" s="562" t="s">
        <v>803</v>
      </c>
      <c r="B14" s="563"/>
      <c r="C14" s="564">
        <v>29425</v>
      </c>
      <c r="D14" s="565">
        <v>22417</v>
      </c>
      <c r="E14" s="565">
        <v>21128</v>
      </c>
      <c r="F14" s="565">
        <v>18085</v>
      </c>
      <c r="G14" s="565">
        <v>2715</v>
      </c>
      <c r="H14" s="566">
        <v>35</v>
      </c>
      <c r="I14" s="566">
        <v>293</v>
      </c>
      <c r="J14" s="565">
        <v>1289</v>
      </c>
      <c r="K14" s="565">
        <v>5140</v>
      </c>
      <c r="L14" s="565">
        <v>4747</v>
      </c>
      <c r="M14" s="565">
        <v>40</v>
      </c>
      <c r="N14" s="565">
        <v>353</v>
      </c>
      <c r="O14" s="524"/>
      <c r="P14" s="524"/>
      <c r="Q14" s="524"/>
      <c r="R14" s="524"/>
      <c r="S14" s="524"/>
      <c r="T14" s="524"/>
      <c r="U14" s="524"/>
      <c r="V14" s="535"/>
    </row>
    <row r="15" spans="1:48" s="522" customFormat="1" ht="11.25" customHeight="1">
      <c r="A15" s="562" t="s">
        <v>804</v>
      </c>
      <c r="B15" s="563"/>
      <c r="C15" s="564">
        <v>25905</v>
      </c>
      <c r="D15" s="565">
        <v>20411</v>
      </c>
      <c r="E15" s="565">
        <v>19317</v>
      </c>
      <c r="F15" s="565">
        <v>15736</v>
      </c>
      <c r="G15" s="565">
        <v>3344</v>
      </c>
      <c r="H15" s="566">
        <v>22</v>
      </c>
      <c r="I15" s="566">
        <v>215</v>
      </c>
      <c r="J15" s="565">
        <v>1094</v>
      </c>
      <c r="K15" s="565">
        <v>3785</v>
      </c>
      <c r="L15" s="565">
        <v>3509</v>
      </c>
      <c r="M15" s="565">
        <v>21</v>
      </c>
      <c r="N15" s="565">
        <v>255</v>
      </c>
      <c r="O15" s="524"/>
      <c r="P15" s="524"/>
      <c r="Q15" s="524"/>
      <c r="R15" s="524"/>
      <c r="S15" s="524"/>
      <c r="T15" s="524"/>
      <c r="U15" s="524"/>
      <c r="V15" s="535"/>
    </row>
    <row r="16" spans="1:48" s="522" customFormat="1" ht="11.25" customHeight="1">
      <c r="A16" s="562" t="s">
        <v>805</v>
      </c>
      <c r="B16" s="563"/>
      <c r="C16" s="564">
        <v>20654</v>
      </c>
      <c r="D16" s="565">
        <v>16647</v>
      </c>
      <c r="E16" s="565">
        <v>15854</v>
      </c>
      <c r="F16" s="565">
        <v>12778</v>
      </c>
      <c r="G16" s="565">
        <v>2925</v>
      </c>
      <c r="H16" s="566">
        <v>11</v>
      </c>
      <c r="I16" s="566">
        <v>140</v>
      </c>
      <c r="J16" s="565">
        <v>793</v>
      </c>
      <c r="K16" s="565">
        <v>2799</v>
      </c>
      <c r="L16" s="565">
        <v>2544</v>
      </c>
      <c r="M16" s="565">
        <v>18</v>
      </c>
      <c r="N16" s="565">
        <v>237</v>
      </c>
      <c r="O16" s="524"/>
      <c r="P16" s="524"/>
      <c r="Q16" s="524"/>
      <c r="R16" s="524"/>
      <c r="S16" s="524"/>
      <c r="T16" s="524"/>
      <c r="U16" s="524"/>
      <c r="V16" s="535"/>
    </row>
    <row r="17" spans="1:22" s="522" customFormat="1" ht="11.25" customHeight="1">
      <c r="A17" s="562" t="s">
        <v>806</v>
      </c>
      <c r="B17" s="563"/>
      <c r="C17" s="564">
        <v>17641</v>
      </c>
      <c r="D17" s="565">
        <v>14078</v>
      </c>
      <c r="E17" s="565">
        <v>13440</v>
      </c>
      <c r="F17" s="565">
        <v>10780</v>
      </c>
      <c r="G17" s="565">
        <v>2495</v>
      </c>
      <c r="H17" s="566">
        <v>12</v>
      </c>
      <c r="I17" s="566">
        <v>153</v>
      </c>
      <c r="J17" s="565">
        <v>638</v>
      </c>
      <c r="K17" s="565">
        <v>2665</v>
      </c>
      <c r="L17" s="565">
        <v>2441</v>
      </c>
      <c r="M17" s="565">
        <v>12</v>
      </c>
      <c r="N17" s="565">
        <v>212</v>
      </c>
      <c r="O17" s="524"/>
      <c r="P17" s="524"/>
      <c r="Q17" s="524"/>
      <c r="R17" s="524"/>
      <c r="S17" s="524"/>
      <c r="T17" s="524"/>
      <c r="U17" s="524"/>
      <c r="V17" s="535"/>
    </row>
    <row r="18" spans="1:22" s="522" customFormat="1" ht="11.25" customHeight="1">
      <c r="A18" s="562" t="s">
        <v>807</v>
      </c>
      <c r="B18" s="563"/>
      <c r="C18" s="564">
        <v>20747</v>
      </c>
      <c r="D18" s="565">
        <v>15510</v>
      </c>
      <c r="E18" s="565">
        <v>14752</v>
      </c>
      <c r="F18" s="565">
        <v>11871</v>
      </c>
      <c r="G18" s="565">
        <v>2652</v>
      </c>
      <c r="H18" s="566">
        <v>5</v>
      </c>
      <c r="I18" s="566">
        <v>224</v>
      </c>
      <c r="J18" s="565">
        <v>758</v>
      </c>
      <c r="K18" s="565">
        <v>4294</v>
      </c>
      <c r="L18" s="565">
        <v>3808</v>
      </c>
      <c r="M18" s="565">
        <v>8</v>
      </c>
      <c r="N18" s="565">
        <v>478</v>
      </c>
      <c r="O18" s="524"/>
      <c r="P18" s="524"/>
      <c r="Q18" s="524"/>
      <c r="R18" s="524"/>
      <c r="S18" s="524"/>
      <c r="T18" s="524"/>
      <c r="U18" s="524"/>
      <c r="V18" s="535"/>
    </row>
    <row r="19" spans="1:22" s="522" customFormat="1" ht="11.25" customHeight="1">
      <c r="A19" s="562" t="s">
        <v>808</v>
      </c>
      <c r="B19" s="563"/>
      <c r="C19" s="564">
        <v>26043</v>
      </c>
      <c r="D19" s="565">
        <v>15899</v>
      </c>
      <c r="E19" s="565">
        <v>14887</v>
      </c>
      <c r="F19" s="565">
        <v>11604</v>
      </c>
      <c r="G19" s="565">
        <v>2902</v>
      </c>
      <c r="H19" s="566">
        <v>7</v>
      </c>
      <c r="I19" s="566">
        <v>374</v>
      </c>
      <c r="J19" s="565">
        <v>1012</v>
      </c>
      <c r="K19" s="565">
        <v>8812</v>
      </c>
      <c r="L19" s="565">
        <v>6268</v>
      </c>
      <c r="M19" s="565">
        <v>6</v>
      </c>
      <c r="N19" s="565">
        <v>2538</v>
      </c>
      <c r="O19" s="524"/>
      <c r="P19" s="524"/>
      <c r="Q19" s="524"/>
      <c r="R19" s="524"/>
      <c r="S19" s="524"/>
      <c r="T19" s="524"/>
      <c r="U19" s="524"/>
      <c r="V19" s="535"/>
    </row>
    <row r="20" spans="1:22" s="522" customFormat="1" ht="11.25" customHeight="1">
      <c r="A20" s="562" t="s">
        <v>809</v>
      </c>
      <c r="B20" s="563"/>
      <c r="C20" s="564">
        <v>23526</v>
      </c>
      <c r="D20" s="565">
        <v>9316</v>
      </c>
      <c r="E20" s="565">
        <v>8696</v>
      </c>
      <c r="F20" s="565">
        <v>6353</v>
      </c>
      <c r="G20" s="565">
        <v>1921</v>
      </c>
      <c r="H20" s="566">
        <v>4</v>
      </c>
      <c r="I20" s="566">
        <v>418</v>
      </c>
      <c r="J20" s="565">
        <v>620</v>
      </c>
      <c r="K20" s="565">
        <v>12312</v>
      </c>
      <c r="L20" s="565">
        <v>6341</v>
      </c>
      <c r="M20" s="565">
        <v>5</v>
      </c>
      <c r="N20" s="565">
        <v>5966</v>
      </c>
      <c r="O20" s="524"/>
      <c r="P20" s="524"/>
      <c r="Q20" s="524"/>
      <c r="R20" s="524"/>
      <c r="S20" s="524"/>
      <c r="T20" s="524"/>
      <c r="U20" s="524"/>
      <c r="V20" s="535"/>
    </row>
    <row r="21" spans="1:22" s="522" customFormat="1" ht="11.25" customHeight="1">
      <c r="A21" s="562" t="s">
        <v>810</v>
      </c>
      <c r="B21" s="563"/>
      <c r="C21" s="564">
        <v>18334</v>
      </c>
      <c r="D21" s="565">
        <v>4204</v>
      </c>
      <c r="E21" s="565">
        <v>3965</v>
      </c>
      <c r="F21" s="565">
        <v>2674</v>
      </c>
      <c r="G21" s="565">
        <v>950</v>
      </c>
      <c r="H21" s="566">
        <v>3</v>
      </c>
      <c r="I21" s="566">
        <v>338</v>
      </c>
      <c r="J21" s="565">
        <v>239</v>
      </c>
      <c r="K21" s="565">
        <v>11948</v>
      </c>
      <c r="L21" s="565">
        <v>4699</v>
      </c>
      <c r="M21" s="565">
        <v>12</v>
      </c>
      <c r="N21" s="565">
        <v>7237</v>
      </c>
      <c r="O21" s="524"/>
      <c r="P21" s="524"/>
      <c r="Q21" s="524"/>
      <c r="R21" s="524"/>
      <c r="S21" s="524"/>
      <c r="T21" s="524"/>
      <c r="U21" s="524"/>
      <c r="V21" s="535"/>
    </row>
    <row r="22" spans="1:22" s="522" customFormat="1" ht="11.25" customHeight="1">
      <c r="A22" s="562" t="s">
        <v>811</v>
      </c>
      <c r="B22" s="563"/>
      <c r="C22" s="564">
        <v>11476</v>
      </c>
      <c r="D22" s="565">
        <v>1422</v>
      </c>
      <c r="E22" s="565">
        <v>1364</v>
      </c>
      <c r="F22" s="565">
        <v>838</v>
      </c>
      <c r="G22" s="565">
        <v>329</v>
      </c>
      <c r="H22" s="566">
        <v>1</v>
      </c>
      <c r="I22" s="566">
        <v>196</v>
      </c>
      <c r="J22" s="565">
        <v>58</v>
      </c>
      <c r="K22" s="565">
        <v>8526</v>
      </c>
      <c r="L22" s="565">
        <v>2940</v>
      </c>
      <c r="M22" s="565">
        <v>10</v>
      </c>
      <c r="N22" s="565">
        <v>5576</v>
      </c>
      <c r="O22" s="524"/>
      <c r="P22" s="524"/>
      <c r="Q22" s="524"/>
      <c r="R22" s="524"/>
      <c r="S22" s="524"/>
      <c r="T22" s="524"/>
      <c r="U22" s="524"/>
      <c r="V22" s="535"/>
    </row>
    <row r="23" spans="1:22" s="522" customFormat="1" ht="11.25" customHeight="1">
      <c r="A23" s="562" t="s">
        <v>812</v>
      </c>
      <c r="B23" s="563"/>
      <c r="C23" s="564">
        <v>6235</v>
      </c>
      <c r="D23" s="565">
        <v>473</v>
      </c>
      <c r="E23" s="565">
        <v>465</v>
      </c>
      <c r="F23" s="565">
        <v>261</v>
      </c>
      <c r="G23" s="565">
        <v>134</v>
      </c>
      <c r="H23" s="566" t="s">
        <v>9</v>
      </c>
      <c r="I23" s="566">
        <v>70</v>
      </c>
      <c r="J23" s="565">
        <v>8</v>
      </c>
      <c r="K23" s="565">
        <v>4990</v>
      </c>
      <c r="L23" s="565">
        <v>1401</v>
      </c>
      <c r="M23" s="565">
        <v>7</v>
      </c>
      <c r="N23" s="565">
        <v>3582</v>
      </c>
      <c r="O23" s="524"/>
      <c r="P23" s="524"/>
      <c r="Q23" s="524"/>
      <c r="R23" s="524"/>
      <c r="S23" s="524"/>
      <c r="T23" s="524"/>
      <c r="U23" s="524"/>
      <c r="V23" s="535"/>
    </row>
    <row r="24" spans="1:22" s="522" customFormat="1" ht="11.25" customHeight="1">
      <c r="A24" s="562" t="s">
        <v>813</v>
      </c>
      <c r="B24" s="563"/>
      <c r="C24" s="564">
        <v>4943</v>
      </c>
      <c r="D24" s="565">
        <v>202</v>
      </c>
      <c r="E24" s="565">
        <v>201</v>
      </c>
      <c r="F24" s="565">
        <v>77</v>
      </c>
      <c r="G24" s="565">
        <v>76</v>
      </c>
      <c r="H24" s="566" t="s">
        <v>9</v>
      </c>
      <c r="I24" s="566">
        <v>48</v>
      </c>
      <c r="J24" s="565">
        <v>1</v>
      </c>
      <c r="K24" s="565">
        <v>4254</v>
      </c>
      <c r="L24" s="565">
        <v>733</v>
      </c>
      <c r="M24" s="565">
        <v>1</v>
      </c>
      <c r="N24" s="565">
        <v>3520</v>
      </c>
      <c r="O24" s="524"/>
      <c r="P24" s="524"/>
      <c r="Q24" s="524"/>
      <c r="R24" s="524"/>
      <c r="S24" s="524"/>
      <c r="T24" s="524"/>
      <c r="U24" s="524"/>
      <c r="V24" s="535"/>
    </row>
    <row r="25" spans="1:22" s="522" customFormat="1" ht="12" customHeight="1">
      <c r="A25" s="562" t="s">
        <v>814</v>
      </c>
      <c r="B25" s="563"/>
      <c r="C25" s="564"/>
      <c r="D25" s="565"/>
      <c r="E25" s="565"/>
      <c r="F25" s="565"/>
      <c r="G25" s="565"/>
      <c r="H25" s="566"/>
      <c r="I25" s="566"/>
      <c r="J25" s="565"/>
      <c r="K25" s="565"/>
      <c r="L25" s="565"/>
      <c r="M25" s="565"/>
      <c r="N25" s="565"/>
      <c r="O25" s="524"/>
      <c r="P25" s="524"/>
      <c r="Q25" s="524"/>
      <c r="R25" s="524"/>
      <c r="S25" s="524"/>
      <c r="T25" s="524"/>
      <c r="U25" s="524"/>
      <c r="V25" s="535"/>
    </row>
    <row r="26" spans="1:22" s="522" customFormat="1" ht="11.25" customHeight="1">
      <c r="A26" s="562" t="s">
        <v>815</v>
      </c>
      <c r="B26" s="563"/>
      <c r="C26" s="564">
        <v>64514</v>
      </c>
      <c r="D26" s="565">
        <v>15617</v>
      </c>
      <c r="E26" s="565">
        <v>14691</v>
      </c>
      <c r="F26" s="565">
        <v>10203</v>
      </c>
      <c r="G26" s="565">
        <v>3410</v>
      </c>
      <c r="H26" s="566">
        <v>8</v>
      </c>
      <c r="I26" s="566">
        <v>1070</v>
      </c>
      <c r="J26" s="565">
        <v>926</v>
      </c>
      <c r="K26" s="565">
        <v>42030</v>
      </c>
      <c r="L26" s="565">
        <v>16114</v>
      </c>
      <c r="M26" s="565">
        <v>35</v>
      </c>
      <c r="N26" s="565">
        <v>25881</v>
      </c>
      <c r="O26" s="524"/>
      <c r="P26" s="524"/>
      <c r="Q26" s="524"/>
      <c r="R26" s="524"/>
      <c r="S26" s="524"/>
      <c r="T26" s="524"/>
      <c r="U26" s="524"/>
      <c r="V26" s="535"/>
    </row>
    <row r="27" spans="1:22" s="522" customFormat="1" ht="11.25" customHeight="1">
      <c r="A27" s="562" t="s">
        <v>816</v>
      </c>
      <c r="B27" s="567"/>
      <c r="C27" s="564">
        <v>41860</v>
      </c>
      <c r="D27" s="565">
        <v>13520</v>
      </c>
      <c r="E27" s="565">
        <v>12661</v>
      </c>
      <c r="F27" s="565">
        <v>9027</v>
      </c>
      <c r="G27" s="565">
        <v>2871</v>
      </c>
      <c r="H27" s="566">
        <v>7</v>
      </c>
      <c r="I27" s="566">
        <v>756</v>
      </c>
      <c r="J27" s="565">
        <v>859</v>
      </c>
      <c r="K27" s="565">
        <v>24260</v>
      </c>
      <c r="L27" s="565">
        <v>11040</v>
      </c>
      <c r="M27" s="565">
        <v>17</v>
      </c>
      <c r="N27" s="565">
        <v>13203</v>
      </c>
      <c r="O27" s="524"/>
      <c r="P27" s="524"/>
      <c r="Q27" s="524"/>
      <c r="R27" s="524"/>
      <c r="S27" s="524"/>
      <c r="T27" s="524"/>
      <c r="U27" s="524"/>
      <c r="V27" s="535"/>
    </row>
    <row r="28" spans="1:22" s="522" customFormat="1" ht="11.25" customHeight="1">
      <c r="A28" s="562" t="s">
        <v>817</v>
      </c>
      <c r="B28" s="567"/>
      <c r="C28" s="564">
        <v>22654</v>
      </c>
      <c r="D28" s="565">
        <v>2097</v>
      </c>
      <c r="E28" s="565">
        <v>2030</v>
      </c>
      <c r="F28" s="565">
        <v>1176</v>
      </c>
      <c r="G28" s="565">
        <v>539</v>
      </c>
      <c r="H28" s="566">
        <v>1</v>
      </c>
      <c r="I28" s="566">
        <v>314</v>
      </c>
      <c r="J28" s="565">
        <v>67</v>
      </c>
      <c r="K28" s="565">
        <v>17770</v>
      </c>
      <c r="L28" s="565">
        <v>5074</v>
      </c>
      <c r="M28" s="565">
        <v>18</v>
      </c>
      <c r="N28" s="565">
        <v>12678</v>
      </c>
      <c r="O28" s="524"/>
      <c r="P28" s="524"/>
      <c r="Q28" s="524"/>
      <c r="R28" s="524"/>
      <c r="S28" s="524"/>
      <c r="T28" s="524"/>
      <c r="U28" s="524"/>
      <c r="V28" s="535"/>
    </row>
    <row r="29" spans="1:22" s="522" customFormat="1" ht="6" customHeight="1">
      <c r="A29" s="562"/>
      <c r="B29" s="568"/>
      <c r="C29" s="564"/>
      <c r="D29" s="565"/>
      <c r="E29" s="565"/>
      <c r="F29" s="565"/>
      <c r="G29" s="565"/>
      <c r="H29" s="566"/>
      <c r="I29" s="566"/>
      <c r="J29" s="565"/>
      <c r="K29" s="565"/>
      <c r="L29" s="565"/>
      <c r="M29" s="565"/>
      <c r="N29" s="565"/>
      <c r="O29" s="524"/>
      <c r="P29" s="524"/>
      <c r="Q29" s="524"/>
      <c r="R29" s="524"/>
      <c r="S29" s="524"/>
      <c r="T29" s="524"/>
      <c r="U29" s="524"/>
      <c r="V29" s="535"/>
    </row>
    <row r="30" spans="1:22" s="522" customFormat="1" ht="11.25" customHeight="1">
      <c r="A30" s="524" t="s">
        <v>818</v>
      </c>
      <c r="B30" s="563"/>
      <c r="C30" s="564">
        <v>138865</v>
      </c>
      <c r="D30" s="565">
        <v>99792</v>
      </c>
      <c r="E30" s="565">
        <v>93054</v>
      </c>
      <c r="F30" s="565">
        <v>87857</v>
      </c>
      <c r="G30" s="565">
        <v>1349</v>
      </c>
      <c r="H30" s="566">
        <v>2015</v>
      </c>
      <c r="I30" s="566">
        <v>1833</v>
      </c>
      <c r="J30" s="565">
        <v>6738</v>
      </c>
      <c r="K30" s="565">
        <v>29113</v>
      </c>
      <c r="L30" s="565">
        <v>3629</v>
      </c>
      <c r="M30" s="565">
        <v>8816</v>
      </c>
      <c r="N30" s="565">
        <v>16668</v>
      </c>
      <c r="O30" s="524"/>
      <c r="P30" s="524"/>
      <c r="Q30" s="524"/>
      <c r="R30" s="524"/>
      <c r="S30" s="524"/>
      <c r="T30" s="524"/>
      <c r="U30" s="524"/>
      <c r="V30" s="535"/>
    </row>
    <row r="31" spans="1:22" s="522" customFormat="1" ht="11.25" customHeight="1">
      <c r="A31" s="562" t="s">
        <v>819</v>
      </c>
      <c r="B31" s="563" t="s">
        <v>820</v>
      </c>
      <c r="C31" s="564">
        <v>7857</v>
      </c>
      <c r="D31" s="565">
        <v>1289</v>
      </c>
      <c r="E31" s="565">
        <v>1151</v>
      </c>
      <c r="F31" s="565">
        <v>475</v>
      </c>
      <c r="G31" s="565">
        <v>5</v>
      </c>
      <c r="H31" s="566">
        <v>655</v>
      </c>
      <c r="I31" s="566">
        <v>16</v>
      </c>
      <c r="J31" s="565">
        <v>138</v>
      </c>
      <c r="K31" s="565">
        <v>6316</v>
      </c>
      <c r="L31" s="565">
        <v>14</v>
      </c>
      <c r="M31" s="565">
        <v>6203</v>
      </c>
      <c r="N31" s="565">
        <v>99</v>
      </c>
      <c r="O31" s="524"/>
      <c r="P31" s="524"/>
      <c r="Q31" s="524"/>
      <c r="R31" s="524"/>
      <c r="S31" s="524"/>
      <c r="T31" s="524"/>
      <c r="U31" s="524"/>
      <c r="V31" s="535"/>
    </row>
    <row r="32" spans="1:22" s="522" customFormat="1" ht="11.25" customHeight="1">
      <c r="A32" s="562" t="s">
        <v>800</v>
      </c>
      <c r="B32" s="563"/>
      <c r="C32" s="564">
        <v>8823</v>
      </c>
      <c r="D32" s="565">
        <v>5787</v>
      </c>
      <c r="E32" s="565">
        <v>5196</v>
      </c>
      <c r="F32" s="565">
        <v>3870</v>
      </c>
      <c r="G32" s="565">
        <v>63</v>
      </c>
      <c r="H32" s="566">
        <v>1208</v>
      </c>
      <c r="I32" s="566">
        <v>55</v>
      </c>
      <c r="J32" s="565">
        <v>591</v>
      </c>
      <c r="K32" s="565">
        <v>2531</v>
      </c>
      <c r="L32" s="565">
        <v>47</v>
      </c>
      <c r="M32" s="565">
        <v>2340</v>
      </c>
      <c r="N32" s="565">
        <v>144</v>
      </c>
      <c r="O32" s="524"/>
      <c r="P32" s="524"/>
      <c r="Q32" s="524"/>
      <c r="R32" s="524"/>
      <c r="S32" s="524"/>
      <c r="T32" s="524"/>
      <c r="U32" s="524"/>
      <c r="V32" s="535"/>
    </row>
    <row r="33" spans="1:22" s="522" customFormat="1" ht="11.25" customHeight="1">
      <c r="A33" s="562" t="s">
        <v>801</v>
      </c>
      <c r="B33" s="563"/>
      <c r="C33" s="564">
        <v>9716</v>
      </c>
      <c r="D33" s="565">
        <v>8488</v>
      </c>
      <c r="E33" s="565">
        <v>7750</v>
      </c>
      <c r="F33" s="565">
        <v>7566</v>
      </c>
      <c r="G33" s="565">
        <v>52</v>
      </c>
      <c r="H33" s="566">
        <v>87</v>
      </c>
      <c r="I33" s="566">
        <v>45</v>
      </c>
      <c r="J33" s="565">
        <v>738</v>
      </c>
      <c r="K33" s="565">
        <v>357</v>
      </c>
      <c r="L33" s="565">
        <v>62</v>
      </c>
      <c r="M33" s="565">
        <v>172</v>
      </c>
      <c r="N33" s="565">
        <v>123</v>
      </c>
      <c r="O33" s="524"/>
      <c r="P33" s="524"/>
      <c r="Q33" s="524"/>
      <c r="R33" s="524"/>
      <c r="S33" s="524"/>
      <c r="T33" s="524"/>
      <c r="U33" s="524"/>
      <c r="V33" s="535"/>
    </row>
    <row r="34" spans="1:22" s="522" customFormat="1" ht="11.25" customHeight="1">
      <c r="A34" s="562" t="s">
        <v>802</v>
      </c>
      <c r="B34" s="563"/>
      <c r="C34" s="564">
        <v>11615</v>
      </c>
      <c r="D34" s="565">
        <v>10425</v>
      </c>
      <c r="E34" s="565">
        <v>9729</v>
      </c>
      <c r="F34" s="565">
        <v>9582</v>
      </c>
      <c r="G34" s="565">
        <v>37</v>
      </c>
      <c r="H34" s="566">
        <v>22</v>
      </c>
      <c r="I34" s="566">
        <v>88</v>
      </c>
      <c r="J34" s="565">
        <v>696</v>
      </c>
      <c r="K34" s="565">
        <v>261</v>
      </c>
      <c r="L34" s="565">
        <v>77</v>
      </c>
      <c r="M34" s="565">
        <v>44</v>
      </c>
      <c r="N34" s="565">
        <v>140</v>
      </c>
      <c r="O34" s="524"/>
      <c r="P34" s="524"/>
      <c r="Q34" s="524"/>
      <c r="R34" s="524"/>
      <c r="S34" s="524"/>
      <c r="T34" s="524"/>
      <c r="U34" s="524"/>
      <c r="V34" s="535"/>
    </row>
    <row r="35" spans="1:22" s="522" customFormat="1" ht="11.25" customHeight="1">
      <c r="A35" s="562" t="s">
        <v>803</v>
      </c>
      <c r="B35" s="563"/>
      <c r="C35" s="564">
        <v>15328</v>
      </c>
      <c r="D35" s="565">
        <v>13982</v>
      </c>
      <c r="E35" s="565">
        <v>13193</v>
      </c>
      <c r="F35" s="565">
        <v>13003</v>
      </c>
      <c r="G35" s="565">
        <v>70</v>
      </c>
      <c r="H35" s="566">
        <v>14</v>
      </c>
      <c r="I35" s="566">
        <v>106</v>
      </c>
      <c r="J35" s="565">
        <v>789</v>
      </c>
      <c r="K35" s="565">
        <v>317</v>
      </c>
      <c r="L35" s="565">
        <v>88</v>
      </c>
      <c r="M35" s="565">
        <v>21</v>
      </c>
      <c r="N35" s="565">
        <v>208</v>
      </c>
      <c r="O35" s="524"/>
      <c r="P35" s="524"/>
      <c r="Q35" s="524"/>
      <c r="R35" s="524"/>
      <c r="S35" s="524"/>
      <c r="T35" s="524"/>
      <c r="U35" s="524"/>
      <c r="V35" s="535"/>
    </row>
    <row r="36" spans="1:22" s="522" customFormat="1" ht="11.25" customHeight="1">
      <c r="A36" s="562" t="s">
        <v>804</v>
      </c>
      <c r="B36" s="563"/>
      <c r="C36" s="564">
        <v>13412</v>
      </c>
      <c r="D36" s="565">
        <v>12206</v>
      </c>
      <c r="E36" s="565">
        <v>11516</v>
      </c>
      <c r="F36" s="565">
        <v>11339</v>
      </c>
      <c r="G36" s="565">
        <v>54</v>
      </c>
      <c r="H36" s="566">
        <v>8</v>
      </c>
      <c r="I36" s="566">
        <v>115</v>
      </c>
      <c r="J36" s="565">
        <v>690</v>
      </c>
      <c r="K36" s="565">
        <v>239</v>
      </c>
      <c r="L36" s="565">
        <v>79</v>
      </c>
      <c r="M36" s="565">
        <v>8</v>
      </c>
      <c r="N36" s="565">
        <v>152</v>
      </c>
      <c r="O36" s="524"/>
      <c r="P36" s="524"/>
      <c r="Q36" s="524"/>
      <c r="R36" s="524"/>
      <c r="S36" s="524"/>
      <c r="T36" s="524"/>
      <c r="U36" s="524"/>
      <c r="V36" s="535"/>
    </row>
    <row r="37" spans="1:22" s="522" customFormat="1" ht="11.25" customHeight="1">
      <c r="A37" s="562" t="s">
        <v>805</v>
      </c>
      <c r="B37" s="563"/>
      <c r="C37" s="564">
        <v>10725</v>
      </c>
      <c r="D37" s="565">
        <v>9837</v>
      </c>
      <c r="E37" s="565">
        <v>9325</v>
      </c>
      <c r="F37" s="565">
        <v>9200</v>
      </c>
      <c r="G37" s="565">
        <v>35</v>
      </c>
      <c r="H37" s="566">
        <v>3</v>
      </c>
      <c r="I37" s="566">
        <v>87</v>
      </c>
      <c r="J37" s="565">
        <v>512</v>
      </c>
      <c r="K37" s="565">
        <v>226</v>
      </c>
      <c r="L37" s="565">
        <v>78</v>
      </c>
      <c r="M37" s="565">
        <v>7</v>
      </c>
      <c r="N37" s="565">
        <v>141</v>
      </c>
      <c r="O37" s="524"/>
      <c r="P37" s="524"/>
      <c r="Q37" s="524"/>
      <c r="R37" s="524"/>
      <c r="S37" s="524"/>
      <c r="T37" s="524"/>
      <c r="U37" s="524"/>
      <c r="V37" s="535"/>
    </row>
    <row r="38" spans="1:22" s="522" customFormat="1" ht="11.25" customHeight="1">
      <c r="A38" s="562" t="s">
        <v>806</v>
      </c>
      <c r="B38" s="563"/>
      <c r="C38" s="564">
        <v>8901</v>
      </c>
      <c r="D38" s="565">
        <v>8179</v>
      </c>
      <c r="E38" s="565">
        <v>7753</v>
      </c>
      <c r="F38" s="565">
        <v>7615</v>
      </c>
      <c r="G38" s="565">
        <v>36</v>
      </c>
      <c r="H38" s="566">
        <v>5</v>
      </c>
      <c r="I38" s="566">
        <v>97</v>
      </c>
      <c r="J38" s="565">
        <v>426</v>
      </c>
      <c r="K38" s="565">
        <v>195</v>
      </c>
      <c r="L38" s="565">
        <v>56</v>
      </c>
      <c r="M38" s="565">
        <v>6</v>
      </c>
      <c r="N38" s="565">
        <v>133</v>
      </c>
      <c r="O38" s="524"/>
      <c r="P38" s="524"/>
      <c r="Q38" s="524"/>
      <c r="R38" s="524"/>
      <c r="S38" s="524"/>
      <c r="T38" s="524"/>
      <c r="U38" s="524"/>
      <c r="V38" s="535"/>
    </row>
    <row r="39" spans="1:22" s="522" customFormat="1" ht="11.25" customHeight="1">
      <c r="A39" s="562" t="s">
        <v>807</v>
      </c>
      <c r="B39" s="563"/>
      <c r="C39" s="564">
        <v>10073</v>
      </c>
      <c r="D39" s="565">
        <v>9215</v>
      </c>
      <c r="E39" s="565">
        <v>8655</v>
      </c>
      <c r="F39" s="565">
        <v>8418</v>
      </c>
      <c r="G39" s="565">
        <v>73</v>
      </c>
      <c r="H39" s="566">
        <v>3</v>
      </c>
      <c r="I39" s="566">
        <v>161</v>
      </c>
      <c r="J39" s="565">
        <v>560</v>
      </c>
      <c r="K39" s="565">
        <v>405</v>
      </c>
      <c r="L39" s="565">
        <v>147</v>
      </c>
      <c r="M39" s="565">
        <v>2</v>
      </c>
      <c r="N39" s="565">
        <v>256</v>
      </c>
      <c r="O39" s="524"/>
      <c r="P39" s="524"/>
      <c r="Q39" s="524"/>
      <c r="R39" s="524"/>
      <c r="S39" s="524"/>
      <c r="T39" s="524"/>
      <c r="U39" s="524"/>
      <c r="V39" s="535"/>
    </row>
    <row r="40" spans="1:22" s="522" customFormat="1" ht="11.25" customHeight="1">
      <c r="A40" s="562" t="s">
        <v>808</v>
      </c>
      <c r="B40" s="563"/>
      <c r="C40" s="564">
        <v>12475</v>
      </c>
      <c r="D40" s="565">
        <v>9943</v>
      </c>
      <c r="E40" s="565">
        <v>9141</v>
      </c>
      <c r="F40" s="565">
        <v>8656</v>
      </c>
      <c r="G40" s="565">
        <v>199</v>
      </c>
      <c r="H40" s="566">
        <v>5</v>
      </c>
      <c r="I40" s="566">
        <v>281</v>
      </c>
      <c r="J40" s="565">
        <v>802</v>
      </c>
      <c r="K40" s="565">
        <v>1946</v>
      </c>
      <c r="L40" s="565">
        <v>411</v>
      </c>
      <c r="M40" s="565">
        <v>2</v>
      </c>
      <c r="N40" s="565">
        <v>1533</v>
      </c>
      <c r="O40" s="524"/>
      <c r="P40" s="524"/>
      <c r="Q40" s="524"/>
      <c r="R40" s="524"/>
      <c r="S40" s="524"/>
      <c r="T40" s="524"/>
      <c r="U40" s="524"/>
      <c r="V40" s="535"/>
    </row>
    <row r="41" spans="1:22" s="522" customFormat="1" ht="11.25" customHeight="1">
      <c r="A41" s="562" t="s">
        <v>809</v>
      </c>
      <c r="B41" s="563"/>
      <c r="C41" s="564">
        <v>11332</v>
      </c>
      <c r="D41" s="565">
        <v>6196</v>
      </c>
      <c r="E41" s="565">
        <v>5673</v>
      </c>
      <c r="F41" s="565">
        <v>5018</v>
      </c>
      <c r="G41" s="565">
        <v>331</v>
      </c>
      <c r="H41" s="566">
        <v>3</v>
      </c>
      <c r="I41" s="566">
        <v>321</v>
      </c>
      <c r="J41" s="565">
        <v>523</v>
      </c>
      <c r="K41" s="565">
        <v>4315</v>
      </c>
      <c r="L41" s="565">
        <v>783</v>
      </c>
      <c r="M41" s="565">
        <v>3</v>
      </c>
      <c r="N41" s="565">
        <v>3529</v>
      </c>
      <c r="O41" s="524"/>
      <c r="P41" s="524"/>
      <c r="Q41" s="524"/>
      <c r="R41" s="524"/>
      <c r="S41" s="524"/>
      <c r="T41" s="524"/>
      <c r="U41" s="524"/>
      <c r="V41" s="535"/>
    </row>
    <row r="42" spans="1:22" s="522" customFormat="1" ht="11.25" customHeight="1">
      <c r="A42" s="562" t="s">
        <v>810</v>
      </c>
      <c r="B42" s="563"/>
      <c r="C42" s="564">
        <v>9210</v>
      </c>
      <c r="D42" s="565">
        <v>2907</v>
      </c>
      <c r="E42" s="565">
        <v>2690</v>
      </c>
      <c r="F42" s="565">
        <v>2192</v>
      </c>
      <c r="G42" s="565">
        <v>243</v>
      </c>
      <c r="H42" s="566">
        <v>2</v>
      </c>
      <c r="I42" s="566">
        <v>253</v>
      </c>
      <c r="J42" s="565">
        <v>217</v>
      </c>
      <c r="K42" s="565">
        <v>5229</v>
      </c>
      <c r="L42" s="565">
        <v>861</v>
      </c>
      <c r="M42" s="565">
        <v>3</v>
      </c>
      <c r="N42" s="565">
        <v>4365</v>
      </c>
      <c r="O42" s="524"/>
      <c r="P42" s="524"/>
      <c r="Q42" s="524"/>
      <c r="R42" s="524"/>
      <c r="S42" s="524"/>
      <c r="T42" s="524"/>
      <c r="U42" s="524"/>
      <c r="V42" s="535"/>
    </row>
    <row r="43" spans="1:22" s="522" customFormat="1" ht="11.25" customHeight="1">
      <c r="A43" s="562" t="s">
        <v>811</v>
      </c>
      <c r="B43" s="563"/>
      <c r="C43" s="564">
        <v>5521</v>
      </c>
      <c r="D43" s="565">
        <v>953</v>
      </c>
      <c r="E43" s="565">
        <v>903</v>
      </c>
      <c r="F43" s="565">
        <v>676</v>
      </c>
      <c r="G43" s="565">
        <v>90</v>
      </c>
      <c r="H43" s="566" t="s">
        <v>9</v>
      </c>
      <c r="I43" s="566">
        <v>137</v>
      </c>
      <c r="J43" s="565">
        <v>50</v>
      </c>
      <c r="K43" s="565">
        <v>3785</v>
      </c>
      <c r="L43" s="565">
        <v>578</v>
      </c>
      <c r="M43" s="565">
        <v>4</v>
      </c>
      <c r="N43" s="565">
        <v>3203</v>
      </c>
      <c r="O43" s="524"/>
      <c r="P43" s="524"/>
      <c r="Q43" s="524"/>
      <c r="R43" s="524"/>
      <c r="S43" s="524"/>
      <c r="T43" s="524"/>
      <c r="U43" s="524"/>
      <c r="V43" s="535"/>
    </row>
    <row r="44" spans="1:22" s="522" customFormat="1" ht="11.25" customHeight="1">
      <c r="A44" s="562" t="s">
        <v>812</v>
      </c>
      <c r="B44" s="563"/>
      <c r="C44" s="564">
        <v>2569</v>
      </c>
      <c r="D44" s="565">
        <v>291</v>
      </c>
      <c r="E44" s="565">
        <v>285</v>
      </c>
      <c r="F44" s="565">
        <v>195</v>
      </c>
      <c r="G44" s="565">
        <v>46</v>
      </c>
      <c r="H44" s="566" t="s">
        <v>9</v>
      </c>
      <c r="I44" s="566">
        <v>44</v>
      </c>
      <c r="J44" s="565">
        <v>6</v>
      </c>
      <c r="K44" s="565">
        <v>1929</v>
      </c>
      <c r="L44" s="565">
        <v>259</v>
      </c>
      <c r="M44" s="565">
        <v>1</v>
      </c>
      <c r="N44" s="565">
        <v>1669</v>
      </c>
      <c r="O44" s="524"/>
      <c r="P44" s="524"/>
      <c r="Q44" s="524"/>
      <c r="R44" s="524"/>
      <c r="S44" s="524"/>
      <c r="T44" s="524"/>
      <c r="U44" s="524"/>
      <c r="V44" s="535"/>
    </row>
    <row r="45" spans="1:22" s="522" customFormat="1" ht="11.25" customHeight="1">
      <c r="A45" s="562" t="s">
        <v>813</v>
      </c>
      <c r="B45" s="563"/>
      <c r="C45" s="564">
        <v>1308</v>
      </c>
      <c r="D45" s="565">
        <v>94</v>
      </c>
      <c r="E45" s="565">
        <v>94</v>
      </c>
      <c r="F45" s="565">
        <v>52</v>
      </c>
      <c r="G45" s="565">
        <v>15</v>
      </c>
      <c r="H45" s="566" t="s">
        <v>9</v>
      </c>
      <c r="I45" s="566">
        <v>27</v>
      </c>
      <c r="J45" s="565" t="s">
        <v>9</v>
      </c>
      <c r="K45" s="565">
        <v>1062</v>
      </c>
      <c r="L45" s="565">
        <v>89</v>
      </c>
      <c r="M45" s="565" t="s">
        <v>9</v>
      </c>
      <c r="N45" s="565">
        <v>973</v>
      </c>
      <c r="O45" s="524"/>
      <c r="P45" s="524"/>
      <c r="Q45" s="524"/>
      <c r="R45" s="524"/>
      <c r="S45" s="524"/>
      <c r="T45" s="524"/>
      <c r="U45" s="524"/>
      <c r="V45" s="535"/>
    </row>
    <row r="46" spans="1:22" s="522" customFormat="1" ht="12" customHeight="1">
      <c r="A46" s="562" t="s">
        <v>814</v>
      </c>
      <c r="B46" s="563"/>
      <c r="C46" s="564"/>
      <c r="D46" s="565"/>
      <c r="E46" s="565"/>
      <c r="F46" s="565"/>
      <c r="G46" s="565"/>
      <c r="H46" s="566"/>
      <c r="I46" s="566"/>
      <c r="J46" s="565"/>
      <c r="K46" s="565"/>
      <c r="L46" s="565"/>
      <c r="M46" s="565"/>
      <c r="N46" s="565"/>
      <c r="O46" s="524"/>
      <c r="P46" s="524"/>
      <c r="Q46" s="524"/>
      <c r="R46" s="524"/>
      <c r="S46" s="524"/>
      <c r="T46" s="524"/>
      <c r="U46" s="524"/>
      <c r="V46" s="535"/>
    </row>
    <row r="47" spans="1:22" s="522" customFormat="1" ht="12" customHeight="1">
      <c r="A47" s="562" t="s">
        <v>815</v>
      </c>
      <c r="B47" s="563"/>
      <c r="C47" s="564">
        <v>29940</v>
      </c>
      <c r="D47" s="565">
        <v>10441</v>
      </c>
      <c r="E47" s="565">
        <v>9645</v>
      </c>
      <c r="F47" s="565">
        <v>8133</v>
      </c>
      <c r="G47" s="565">
        <v>725</v>
      </c>
      <c r="H47" s="566">
        <v>5</v>
      </c>
      <c r="I47" s="566">
        <v>782</v>
      </c>
      <c r="J47" s="565">
        <v>796</v>
      </c>
      <c r="K47" s="565">
        <v>16320</v>
      </c>
      <c r="L47" s="565">
        <v>2570</v>
      </c>
      <c r="M47" s="565">
        <v>11</v>
      </c>
      <c r="N47" s="565">
        <v>13739</v>
      </c>
      <c r="O47" s="524"/>
      <c r="P47" s="524"/>
      <c r="Q47" s="524"/>
      <c r="R47" s="524"/>
      <c r="S47" s="524"/>
      <c r="T47" s="524"/>
      <c r="U47" s="524"/>
      <c r="V47" s="535"/>
    </row>
    <row r="48" spans="1:22" s="522" customFormat="1" ht="11.25" customHeight="1">
      <c r="A48" s="562" t="s">
        <v>816</v>
      </c>
      <c r="B48" s="567"/>
      <c r="C48" s="564">
        <v>20542</v>
      </c>
      <c r="D48" s="565">
        <v>9103</v>
      </c>
      <c r="E48" s="565">
        <v>8363</v>
      </c>
      <c r="F48" s="565">
        <v>7210</v>
      </c>
      <c r="G48" s="565">
        <v>574</v>
      </c>
      <c r="H48" s="566">
        <v>5</v>
      </c>
      <c r="I48" s="566">
        <v>574</v>
      </c>
      <c r="J48" s="565">
        <v>740</v>
      </c>
      <c r="K48" s="565">
        <v>9544</v>
      </c>
      <c r="L48" s="565">
        <v>1644</v>
      </c>
      <c r="M48" s="565">
        <v>6</v>
      </c>
      <c r="N48" s="565">
        <v>7894</v>
      </c>
      <c r="O48" s="524"/>
      <c r="P48" s="524"/>
      <c r="Q48" s="524"/>
      <c r="R48" s="524"/>
      <c r="S48" s="524"/>
      <c r="T48" s="524"/>
      <c r="U48" s="524"/>
      <c r="V48" s="535"/>
    </row>
    <row r="49" spans="1:22" s="522" customFormat="1" ht="11.25" customHeight="1">
      <c r="A49" s="562" t="s">
        <v>817</v>
      </c>
      <c r="B49" s="567"/>
      <c r="C49" s="564">
        <v>9398</v>
      </c>
      <c r="D49" s="565">
        <v>1338</v>
      </c>
      <c r="E49" s="565">
        <v>1282</v>
      </c>
      <c r="F49" s="565">
        <v>923</v>
      </c>
      <c r="G49" s="565">
        <v>151</v>
      </c>
      <c r="H49" s="566" t="s">
        <v>9</v>
      </c>
      <c r="I49" s="566">
        <v>208</v>
      </c>
      <c r="J49" s="565">
        <v>56</v>
      </c>
      <c r="K49" s="565">
        <v>6776</v>
      </c>
      <c r="L49" s="565">
        <v>926</v>
      </c>
      <c r="M49" s="565">
        <v>5</v>
      </c>
      <c r="N49" s="565">
        <v>5845</v>
      </c>
      <c r="O49" s="524"/>
      <c r="P49" s="524"/>
      <c r="Q49" s="524"/>
      <c r="R49" s="524"/>
      <c r="S49" s="524"/>
      <c r="T49" s="524"/>
      <c r="U49" s="524"/>
      <c r="V49" s="535"/>
    </row>
    <row r="50" spans="1:22" s="522" customFormat="1" ht="6" customHeight="1">
      <c r="A50" s="562"/>
      <c r="B50" s="568"/>
      <c r="C50" s="564"/>
      <c r="D50" s="565"/>
      <c r="E50" s="565"/>
      <c r="F50" s="565"/>
      <c r="G50" s="565"/>
      <c r="H50" s="566"/>
      <c r="I50" s="566"/>
      <c r="J50" s="565"/>
      <c r="K50" s="565"/>
      <c r="L50" s="565"/>
      <c r="M50" s="565"/>
      <c r="N50" s="565"/>
      <c r="O50" s="524"/>
      <c r="P50" s="524"/>
      <c r="Q50" s="524"/>
      <c r="R50" s="524"/>
      <c r="S50" s="524"/>
      <c r="T50" s="524"/>
      <c r="U50" s="524"/>
      <c r="V50" s="535"/>
    </row>
    <row r="51" spans="1:22" s="522" customFormat="1" ht="11.25" customHeight="1">
      <c r="A51" s="562" t="s">
        <v>821</v>
      </c>
      <c r="B51" s="563"/>
      <c r="C51" s="564">
        <v>141580</v>
      </c>
      <c r="D51" s="565">
        <v>67735</v>
      </c>
      <c r="E51" s="565">
        <v>64336</v>
      </c>
      <c r="F51" s="565">
        <v>39448</v>
      </c>
      <c r="G51" s="565">
        <v>21490</v>
      </c>
      <c r="H51" s="566">
        <v>2018</v>
      </c>
      <c r="I51" s="566">
        <v>1380</v>
      </c>
      <c r="J51" s="565">
        <v>3399</v>
      </c>
      <c r="K51" s="565">
        <v>64291</v>
      </c>
      <c r="L51" s="565">
        <v>41990</v>
      </c>
      <c r="M51" s="565">
        <v>8213</v>
      </c>
      <c r="N51" s="565">
        <v>14088</v>
      </c>
      <c r="O51" s="524"/>
      <c r="P51" s="524"/>
      <c r="Q51" s="524"/>
      <c r="R51" s="524"/>
      <c r="S51" s="524"/>
      <c r="T51" s="524"/>
      <c r="U51" s="524"/>
      <c r="V51" s="535"/>
    </row>
    <row r="52" spans="1:22" s="522" customFormat="1" ht="11.25" customHeight="1">
      <c r="A52" s="562" t="s">
        <v>822</v>
      </c>
      <c r="B52" s="563" t="s">
        <v>823</v>
      </c>
      <c r="C52" s="564">
        <v>7875</v>
      </c>
      <c r="D52" s="565">
        <v>1385</v>
      </c>
      <c r="E52" s="565">
        <v>1265</v>
      </c>
      <c r="F52" s="565">
        <v>396</v>
      </c>
      <c r="G52" s="565">
        <v>61</v>
      </c>
      <c r="H52" s="566">
        <v>797</v>
      </c>
      <c r="I52" s="566">
        <v>11</v>
      </c>
      <c r="J52" s="565">
        <v>120</v>
      </c>
      <c r="K52" s="565">
        <v>6221</v>
      </c>
      <c r="L52" s="565">
        <v>112</v>
      </c>
      <c r="M52" s="565">
        <v>6049</v>
      </c>
      <c r="N52" s="565">
        <v>60</v>
      </c>
      <c r="O52" s="524"/>
      <c r="P52" s="524"/>
      <c r="Q52" s="524"/>
      <c r="R52" s="524"/>
      <c r="S52" s="524"/>
      <c r="T52" s="524"/>
      <c r="U52" s="524"/>
      <c r="V52" s="535"/>
    </row>
    <row r="53" spans="1:22" s="522" customFormat="1" ht="11.25" customHeight="1">
      <c r="A53" s="562" t="s">
        <v>800</v>
      </c>
      <c r="B53" s="563"/>
      <c r="C53" s="564">
        <v>8874</v>
      </c>
      <c r="D53" s="565">
        <v>5754</v>
      </c>
      <c r="E53" s="565">
        <v>5325</v>
      </c>
      <c r="F53" s="565">
        <v>3920</v>
      </c>
      <c r="G53" s="565">
        <v>251</v>
      </c>
      <c r="H53" s="566">
        <v>1083</v>
      </c>
      <c r="I53" s="566">
        <v>71</v>
      </c>
      <c r="J53" s="565">
        <v>429</v>
      </c>
      <c r="K53" s="565">
        <v>2594</v>
      </c>
      <c r="L53" s="565">
        <v>596</v>
      </c>
      <c r="M53" s="565">
        <v>1929</v>
      </c>
      <c r="N53" s="565">
        <v>69</v>
      </c>
      <c r="O53" s="524"/>
      <c r="P53" s="524"/>
      <c r="Q53" s="524"/>
      <c r="R53" s="524"/>
      <c r="S53" s="524"/>
      <c r="T53" s="524"/>
      <c r="U53" s="524"/>
      <c r="V53" s="535"/>
    </row>
    <row r="54" spans="1:22" s="522" customFormat="1" ht="11.25" customHeight="1">
      <c r="A54" s="562" t="s">
        <v>801</v>
      </c>
      <c r="B54" s="563"/>
      <c r="C54" s="564">
        <v>9608</v>
      </c>
      <c r="D54" s="565">
        <v>6988</v>
      </c>
      <c r="E54" s="565">
        <v>6494</v>
      </c>
      <c r="F54" s="565">
        <v>5577</v>
      </c>
      <c r="G54" s="565">
        <v>675</v>
      </c>
      <c r="H54" s="566">
        <v>48</v>
      </c>
      <c r="I54" s="566">
        <v>194</v>
      </c>
      <c r="J54" s="565">
        <v>494</v>
      </c>
      <c r="K54" s="565">
        <v>1977</v>
      </c>
      <c r="L54" s="565">
        <v>1785</v>
      </c>
      <c r="M54" s="565">
        <v>108</v>
      </c>
      <c r="N54" s="565">
        <v>84</v>
      </c>
      <c r="O54" s="524"/>
      <c r="P54" s="524"/>
      <c r="Q54" s="524"/>
      <c r="R54" s="524"/>
      <c r="S54" s="524"/>
      <c r="T54" s="524"/>
      <c r="U54" s="524"/>
      <c r="V54" s="535"/>
    </row>
    <row r="55" spans="1:22" s="522" customFormat="1" ht="11.25" customHeight="1">
      <c r="A55" s="562" t="s">
        <v>802</v>
      </c>
      <c r="B55" s="563"/>
      <c r="C55" s="564">
        <v>11148</v>
      </c>
      <c r="D55" s="565">
        <v>6832</v>
      </c>
      <c r="E55" s="565">
        <v>6411</v>
      </c>
      <c r="F55" s="565">
        <v>4862</v>
      </c>
      <c r="G55" s="565">
        <v>1252</v>
      </c>
      <c r="H55" s="566">
        <v>33</v>
      </c>
      <c r="I55" s="566">
        <v>264</v>
      </c>
      <c r="J55" s="565">
        <v>421</v>
      </c>
      <c r="K55" s="565">
        <v>3622</v>
      </c>
      <c r="L55" s="565">
        <v>3495</v>
      </c>
      <c r="M55" s="565">
        <v>44</v>
      </c>
      <c r="N55" s="565">
        <v>83</v>
      </c>
      <c r="O55" s="524"/>
      <c r="P55" s="524"/>
      <c r="Q55" s="524"/>
      <c r="R55" s="524"/>
      <c r="S55" s="524"/>
      <c r="T55" s="524"/>
      <c r="U55" s="524"/>
      <c r="V55" s="535"/>
    </row>
    <row r="56" spans="1:22" s="522" customFormat="1" ht="11.25" customHeight="1">
      <c r="A56" s="562" t="s">
        <v>803</v>
      </c>
      <c r="B56" s="563"/>
      <c r="C56" s="564">
        <v>14097</v>
      </c>
      <c r="D56" s="565">
        <v>8435</v>
      </c>
      <c r="E56" s="565">
        <v>7935</v>
      </c>
      <c r="F56" s="565">
        <v>5082</v>
      </c>
      <c r="G56" s="565">
        <v>2645</v>
      </c>
      <c r="H56" s="566">
        <v>21</v>
      </c>
      <c r="I56" s="566">
        <v>187</v>
      </c>
      <c r="J56" s="565">
        <v>500</v>
      </c>
      <c r="K56" s="565">
        <v>4823</v>
      </c>
      <c r="L56" s="565">
        <v>4659</v>
      </c>
      <c r="M56" s="565">
        <v>19</v>
      </c>
      <c r="N56" s="565">
        <v>145</v>
      </c>
      <c r="O56" s="524"/>
      <c r="P56" s="524"/>
      <c r="Q56" s="524"/>
      <c r="R56" s="524"/>
      <c r="S56" s="524"/>
      <c r="T56" s="524"/>
      <c r="U56" s="524"/>
      <c r="V56" s="535"/>
    </row>
    <row r="57" spans="1:22" s="522" customFormat="1" ht="11.25" customHeight="1">
      <c r="A57" s="562" t="s">
        <v>804</v>
      </c>
      <c r="B57" s="563"/>
      <c r="C57" s="564">
        <v>12493</v>
      </c>
      <c r="D57" s="565">
        <v>8205</v>
      </c>
      <c r="E57" s="565">
        <v>7801</v>
      </c>
      <c r="F57" s="565">
        <v>4397</v>
      </c>
      <c r="G57" s="565">
        <v>3290</v>
      </c>
      <c r="H57" s="566">
        <v>14</v>
      </c>
      <c r="I57" s="566">
        <v>100</v>
      </c>
      <c r="J57" s="565">
        <v>404</v>
      </c>
      <c r="K57" s="565">
        <v>3546</v>
      </c>
      <c r="L57" s="565">
        <v>3430</v>
      </c>
      <c r="M57" s="565">
        <v>13</v>
      </c>
      <c r="N57" s="565">
        <v>103</v>
      </c>
      <c r="O57" s="524"/>
      <c r="P57" s="524"/>
      <c r="Q57" s="524"/>
      <c r="R57" s="524"/>
      <c r="S57" s="524"/>
      <c r="T57" s="524"/>
      <c r="U57" s="524"/>
      <c r="V57" s="535"/>
    </row>
    <row r="58" spans="1:22" s="522" customFormat="1" ht="11.25" customHeight="1">
      <c r="A58" s="562" t="s">
        <v>805</v>
      </c>
      <c r="B58" s="563"/>
      <c r="C58" s="564">
        <v>9929</v>
      </c>
      <c r="D58" s="565">
        <v>6810</v>
      </c>
      <c r="E58" s="565">
        <v>6529</v>
      </c>
      <c r="F58" s="565">
        <v>3578</v>
      </c>
      <c r="G58" s="565">
        <v>2890</v>
      </c>
      <c r="H58" s="566">
        <v>8</v>
      </c>
      <c r="I58" s="566">
        <v>53</v>
      </c>
      <c r="J58" s="565">
        <v>281</v>
      </c>
      <c r="K58" s="565">
        <v>2573</v>
      </c>
      <c r="L58" s="565">
        <v>2466</v>
      </c>
      <c r="M58" s="565">
        <v>11</v>
      </c>
      <c r="N58" s="565">
        <v>96</v>
      </c>
      <c r="O58" s="524"/>
      <c r="P58" s="524"/>
      <c r="Q58" s="524"/>
      <c r="R58" s="524"/>
      <c r="S58" s="524"/>
      <c r="T58" s="524"/>
      <c r="U58" s="524"/>
      <c r="V58" s="535"/>
    </row>
    <row r="59" spans="1:22" s="522" customFormat="1" ht="11.25" customHeight="1">
      <c r="A59" s="562" t="s">
        <v>806</v>
      </c>
      <c r="B59" s="563"/>
      <c r="C59" s="564">
        <v>8740</v>
      </c>
      <c r="D59" s="565">
        <v>5899</v>
      </c>
      <c r="E59" s="565">
        <v>5687</v>
      </c>
      <c r="F59" s="565">
        <v>3165</v>
      </c>
      <c r="G59" s="565">
        <v>2459</v>
      </c>
      <c r="H59" s="566">
        <v>7</v>
      </c>
      <c r="I59" s="566">
        <v>56</v>
      </c>
      <c r="J59" s="565">
        <v>212</v>
      </c>
      <c r="K59" s="565">
        <v>2470</v>
      </c>
      <c r="L59" s="565">
        <v>2385</v>
      </c>
      <c r="M59" s="565">
        <v>6</v>
      </c>
      <c r="N59" s="565">
        <v>79</v>
      </c>
      <c r="O59" s="524"/>
      <c r="P59" s="524"/>
      <c r="Q59" s="524"/>
      <c r="R59" s="524"/>
      <c r="S59" s="524"/>
      <c r="T59" s="524"/>
      <c r="U59" s="524"/>
      <c r="V59" s="535"/>
    </row>
    <row r="60" spans="1:22" s="522" customFormat="1" ht="11.25" customHeight="1">
      <c r="A60" s="562" t="s">
        <v>807</v>
      </c>
      <c r="B60" s="563"/>
      <c r="C60" s="564">
        <v>10674</v>
      </c>
      <c r="D60" s="565">
        <v>6295</v>
      </c>
      <c r="E60" s="565">
        <v>6097</v>
      </c>
      <c r="F60" s="565">
        <v>3453</v>
      </c>
      <c r="G60" s="565">
        <v>2579</v>
      </c>
      <c r="H60" s="566">
        <v>2</v>
      </c>
      <c r="I60" s="566">
        <v>63</v>
      </c>
      <c r="J60" s="565">
        <v>198</v>
      </c>
      <c r="K60" s="565">
        <v>3889</v>
      </c>
      <c r="L60" s="565">
        <v>3661</v>
      </c>
      <c r="M60" s="565">
        <v>6</v>
      </c>
      <c r="N60" s="565">
        <v>222</v>
      </c>
      <c r="O60" s="524"/>
      <c r="P60" s="524"/>
      <c r="Q60" s="524"/>
      <c r="R60" s="524"/>
      <c r="S60" s="524"/>
      <c r="T60" s="524"/>
      <c r="U60" s="524"/>
      <c r="V60" s="535"/>
    </row>
    <row r="61" spans="1:22" s="522" customFormat="1" ht="11.25" customHeight="1">
      <c r="A61" s="562" t="s">
        <v>808</v>
      </c>
      <c r="B61" s="563"/>
      <c r="C61" s="564">
        <v>13568</v>
      </c>
      <c r="D61" s="565">
        <v>5956</v>
      </c>
      <c r="E61" s="565">
        <v>5746</v>
      </c>
      <c r="F61" s="565">
        <v>2948</v>
      </c>
      <c r="G61" s="565">
        <v>2703</v>
      </c>
      <c r="H61" s="566">
        <v>2</v>
      </c>
      <c r="I61" s="566">
        <v>93</v>
      </c>
      <c r="J61" s="565">
        <v>210</v>
      </c>
      <c r="K61" s="565">
        <v>6866</v>
      </c>
      <c r="L61" s="565">
        <v>5857</v>
      </c>
      <c r="M61" s="565">
        <v>4</v>
      </c>
      <c r="N61" s="565">
        <v>1005</v>
      </c>
      <c r="O61" s="524"/>
      <c r="P61" s="524"/>
      <c r="Q61" s="524"/>
      <c r="R61" s="524"/>
      <c r="S61" s="524"/>
      <c r="T61" s="524"/>
      <c r="U61" s="524"/>
      <c r="V61" s="535"/>
    </row>
    <row r="62" spans="1:22" s="522" customFormat="1" ht="11.25" customHeight="1">
      <c r="A62" s="562" t="s">
        <v>809</v>
      </c>
      <c r="B62" s="563"/>
      <c r="C62" s="564">
        <v>12194</v>
      </c>
      <c r="D62" s="565">
        <v>3120</v>
      </c>
      <c r="E62" s="565">
        <v>3023</v>
      </c>
      <c r="F62" s="565">
        <v>1335</v>
      </c>
      <c r="G62" s="565">
        <v>1590</v>
      </c>
      <c r="H62" s="566">
        <v>1</v>
      </c>
      <c r="I62" s="566">
        <v>97</v>
      </c>
      <c r="J62" s="565">
        <v>97</v>
      </c>
      <c r="K62" s="565">
        <v>7997</v>
      </c>
      <c r="L62" s="565">
        <v>5558</v>
      </c>
      <c r="M62" s="565">
        <v>2</v>
      </c>
      <c r="N62" s="565">
        <v>2437</v>
      </c>
      <c r="O62" s="524"/>
      <c r="P62" s="524"/>
      <c r="Q62" s="524"/>
      <c r="R62" s="524"/>
      <c r="S62" s="524"/>
      <c r="T62" s="524"/>
      <c r="U62" s="524"/>
      <c r="V62" s="535"/>
    </row>
    <row r="63" spans="1:22" s="522" customFormat="1" ht="11.25" customHeight="1">
      <c r="A63" s="562" t="s">
        <v>810</v>
      </c>
      <c r="B63" s="563"/>
      <c r="C63" s="564">
        <v>9124</v>
      </c>
      <c r="D63" s="565">
        <v>1297</v>
      </c>
      <c r="E63" s="565">
        <v>1275</v>
      </c>
      <c r="F63" s="565">
        <v>482</v>
      </c>
      <c r="G63" s="565">
        <v>707</v>
      </c>
      <c r="H63" s="566">
        <v>1</v>
      </c>
      <c r="I63" s="566">
        <v>85</v>
      </c>
      <c r="J63" s="565">
        <v>22</v>
      </c>
      <c r="K63" s="565">
        <v>6719</v>
      </c>
      <c r="L63" s="565">
        <v>3838</v>
      </c>
      <c r="M63" s="565">
        <v>9</v>
      </c>
      <c r="N63" s="565">
        <v>2872</v>
      </c>
      <c r="O63" s="524"/>
      <c r="P63" s="524"/>
      <c r="Q63" s="524"/>
      <c r="R63" s="524"/>
      <c r="S63" s="524"/>
      <c r="T63" s="524"/>
      <c r="U63" s="524"/>
      <c r="V63" s="535"/>
    </row>
    <row r="64" spans="1:22" s="522" customFormat="1" ht="11.25" customHeight="1">
      <c r="A64" s="562" t="s">
        <v>811</v>
      </c>
      <c r="B64" s="563"/>
      <c r="C64" s="564">
        <v>5955</v>
      </c>
      <c r="D64" s="565">
        <v>469</v>
      </c>
      <c r="E64" s="565">
        <v>461</v>
      </c>
      <c r="F64" s="565">
        <v>162</v>
      </c>
      <c r="G64" s="565">
        <v>239</v>
      </c>
      <c r="H64" s="566">
        <v>1</v>
      </c>
      <c r="I64" s="566">
        <v>59</v>
      </c>
      <c r="J64" s="565">
        <v>8</v>
      </c>
      <c r="K64" s="565">
        <v>4741</v>
      </c>
      <c r="L64" s="565">
        <v>2362</v>
      </c>
      <c r="M64" s="565">
        <v>6</v>
      </c>
      <c r="N64" s="565">
        <v>2373</v>
      </c>
      <c r="O64" s="524"/>
      <c r="P64" s="524"/>
      <c r="Q64" s="524"/>
      <c r="R64" s="524"/>
      <c r="S64" s="524"/>
      <c r="T64" s="524"/>
      <c r="U64" s="524"/>
      <c r="V64" s="535"/>
    </row>
    <row r="65" spans="1:22" s="522" customFormat="1" ht="11.25" customHeight="1">
      <c r="A65" s="562" t="s">
        <v>812</v>
      </c>
      <c r="B65" s="563"/>
      <c r="C65" s="564">
        <v>3666</v>
      </c>
      <c r="D65" s="565">
        <v>182</v>
      </c>
      <c r="E65" s="565">
        <v>180</v>
      </c>
      <c r="F65" s="565">
        <v>66</v>
      </c>
      <c r="G65" s="565">
        <v>88</v>
      </c>
      <c r="H65" s="566" t="s">
        <v>9</v>
      </c>
      <c r="I65" s="566">
        <v>26</v>
      </c>
      <c r="J65" s="565">
        <v>2</v>
      </c>
      <c r="K65" s="565">
        <v>3061</v>
      </c>
      <c r="L65" s="565">
        <v>1142</v>
      </c>
      <c r="M65" s="565">
        <v>6</v>
      </c>
      <c r="N65" s="565">
        <v>1913</v>
      </c>
      <c r="O65" s="524"/>
      <c r="P65" s="524"/>
      <c r="Q65" s="524"/>
      <c r="R65" s="524"/>
      <c r="S65" s="524"/>
      <c r="T65" s="524"/>
      <c r="U65" s="524"/>
      <c r="V65" s="535"/>
    </row>
    <row r="66" spans="1:22" s="522" customFormat="1" ht="11.25" customHeight="1">
      <c r="A66" s="562" t="s">
        <v>813</v>
      </c>
      <c r="B66" s="563"/>
      <c r="C66" s="564">
        <v>3635</v>
      </c>
      <c r="D66" s="565">
        <v>108</v>
      </c>
      <c r="E66" s="565">
        <v>107</v>
      </c>
      <c r="F66" s="565">
        <v>25</v>
      </c>
      <c r="G66" s="565">
        <v>61</v>
      </c>
      <c r="H66" s="566" t="s">
        <v>9</v>
      </c>
      <c r="I66" s="566">
        <v>21</v>
      </c>
      <c r="J66" s="565">
        <v>1</v>
      </c>
      <c r="K66" s="565">
        <v>3192</v>
      </c>
      <c r="L66" s="565">
        <v>644</v>
      </c>
      <c r="M66" s="565">
        <v>1</v>
      </c>
      <c r="N66" s="565">
        <v>2547</v>
      </c>
      <c r="O66" s="524"/>
      <c r="P66" s="524"/>
      <c r="Q66" s="524"/>
      <c r="R66" s="524"/>
      <c r="S66" s="524"/>
      <c r="T66" s="524"/>
      <c r="U66" s="524"/>
      <c r="V66" s="535"/>
    </row>
    <row r="67" spans="1:22" s="522" customFormat="1" ht="12" customHeight="1">
      <c r="A67" s="562" t="s">
        <v>814</v>
      </c>
      <c r="B67" s="563"/>
      <c r="C67" s="564"/>
      <c r="D67" s="565"/>
      <c r="E67" s="565"/>
      <c r="F67" s="565"/>
      <c r="G67" s="565"/>
      <c r="H67" s="566"/>
      <c r="I67" s="566"/>
      <c r="J67" s="565"/>
      <c r="K67" s="565"/>
      <c r="L67" s="565"/>
      <c r="M67" s="565"/>
      <c r="N67" s="565"/>
      <c r="O67" s="524"/>
      <c r="P67" s="524"/>
      <c r="Q67" s="524"/>
      <c r="R67" s="524"/>
      <c r="S67" s="524"/>
      <c r="T67" s="524"/>
      <c r="U67" s="524"/>
      <c r="V67" s="535"/>
    </row>
    <row r="68" spans="1:22" s="522" customFormat="1" ht="11.25" customHeight="1">
      <c r="A68" s="562" t="s">
        <v>815</v>
      </c>
      <c r="B68" s="563"/>
      <c r="C68" s="564">
        <v>34574</v>
      </c>
      <c r="D68" s="565">
        <v>5176</v>
      </c>
      <c r="E68" s="565">
        <v>5046</v>
      </c>
      <c r="F68" s="565">
        <v>2070</v>
      </c>
      <c r="G68" s="565">
        <v>2685</v>
      </c>
      <c r="H68" s="566">
        <v>3</v>
      </c>
      <c r="I68" s="566">
        <v>288</v>
      </c>
      <c r="J68" s="565">
        <v>130</v>
      </c>
      <c r="K68" s="565">
        <v>25710</v>
      </c>
      <c r="L68" s="565">
        <v>13544</v>
      </c>
      <c r="M68" s="565">
        <v>24</v>
      </c>
      <c r="N68" s="565">
        <v>12142</v>
      </c>
      <c r="O68" s="524"/>
      <c r="P68" s="524"/>
      <c r="Q68" s="524"/>
      <c r="R68" s="524"/>
      <c r="S68" s="524"/>
      <c r="T68" s="524"/>
      <c r="U68" s="524"/>
      <c r="V68" s="535"/>
    </row>
    <row r="69" spans="1:22" s="522" customFormat="1" ht="11.25" customHeight="1">
      <c r="A69" s="562" t="s">
        <v>816</v>
      </c>
      <c r="B69" s="567"/>
      <c r="C69" s="564">
        <v>21318</v>
      </c>
      <c r="D69" s="565">
        <v>4417</v>
      </c>
      <c r="E69" s="565">
        <v>4298</v>
      </c>
      <c r="F69" s="565">
        <v>1817</v>
      </c>
      <c r="G69" s="565">
        <v>2297</v>
      </c>
      <c r="H69" s="566">
        <v>2</v>
      </c>
      <c r="I69" s="566">
        <v>182</v>
      </c>
      <c r="J69" s="565">
        <v>119</v>
      </c>
      <c r="K69" s="565">
        <v>14716</v>
      </c>
      <c r="L69" s="565">
        <v>9396</v>
      </c>
      <c r="M69" s="565">
        <v>11</v>
      </c>
      <c r="N69" s="565">
        <v>5309</v>
      </c>
      <c r="O69" s="524"/>
      <c r="P69" s="524"/>
      <c r="Q69" s="524"/>
      <c r="R69" s="524"/>
      <c r="S69" s="524"/>
      <c r="T69" s="524"/>
      <c r="U69" s="524"/>
      <c r="V69" s="535"/>
    </row>
    <row r="70" spans="1:22" s="522" customFormat="1" ht="12" customHeight="1">
      <c r="A70" s="569" t="s">
        <v>817</v>
      </c>
      <c r="B70" s="570"/>
      <c r="C70" s="571">
        <v>13256</v>
      </c>
      <c r="D70" s="572">
        <v>759</v>
      </c>
      <c r="E70" s="572">
        <v>748</v>
      </c>
      <c r="F70" s="572">
        <v>253</v>
      </c>
      <c r="G70" s="572">
        <v>388</v>
      </c>
      <c r="H70" s="573">
        <v>1</v>
      </c>
      <c r="I70" s="573">
        <v>106</v>
      </c>
      <c r="J70" s="572">
        <v>11</v>
      </c>
      <c r="K70" s="572">
        <v>10994</v>
      </c>
      <c r="L70" s="572">
        <v>4148</v>
      </c>
      <c r="M70" s="572">
        <v>13</v>
      </c>
      <c r="N70" s="572">
        <v>6833</v>
      </c>
      <c r="O70" s="524"/>
      <c r="P70" s="524"/>
      <c r="Q70" s="524"/>
      <c r="R70" s="524"/>
      <c r="S70" s="524"/>
      <c r="T70" s="524"/>
      <c r="U70" s="524"/>
      <c r="V70" s="535"/>
    </row>
    <row r="71" spans="1:22" s="580" customFormat="1" ht="11.25" customHeight="1">
      <c r="A71" s="524" t="s">
        <v>824</v>
      </c>
      <c r="B71" s="574"/>
      <c r="C71" s="575"/>
      <c r="D71" s="576"/>
      <c r="E71" s="576"/>
      <c r="F71" s="576"/>
      <c r="G71" s="576"/>
      <c r="H71" s="577"/>
      <c r="I71" s="577"/>
      <c r="J71" s="576"/>
      <c r="K71" s="576"/>
      <c r="L71" s="576"/>
      <c r="M71" s="576"/>
      <c r="N71" s="578"/>
      <c r="O71" s="574"/>
      <c r="P71" s="574"/>
      <c r="Q71" s="574"/>
      <c r="R71" s="574"/>
      <c r="S71" s="574"/>
      <c r="T71" s="574"/>
      <c r="U71" s="574"/>
      <c r="V71" s="579"/>
    </row>
    <row r="72" spans="1:22" s="580" customFormat="1" ht="10.5" customHeight="1">
      <c r="A72" s="581" t="s">
        <v>825</v>
      </c>
      <c r="B72" s="524"/>
      <c r="C72" s="575"/>
      <c r="D72" s="582"/>
      <c r="E72" s="583"/>
      <c r="F72" s="579"/>
      <c r="G72" s="579"/>
      <c r="H72" s="579"/>
      <c r="I72" s="577"/>
      <c r="J72" s="576"/>
      <c r="K72" s="576"/>
      <c r="L72" s="576"/>
      <c r="M72" s="576"/>
      <c r="N72" s="576"/>
      <c r="O72" s="574"/>
      <c r="P72" s="574"/>
      <c r="Q72" s="574"/>
      <c r="R72" s="574"/>
      <c r="S72" s="574"/>
      <c r="T72" s="574"/>
      <c r="U72" s="574"/>
      <c r="V72" s="579"/>
    </row>
    <row r="73" spans="1:22" s="580" customFormat="1" ht="10.5" customHeight="1">
      <c r="A73" s="579"/>
      <c r="B73" s="391"/>
      <c r="C73" s="584"/>
      <c r="D73" s="585"/>
      <c r="E73" s="586"/>
      <c r="F73" s="579"/>
      <c r="G73" s="579"/>
      <c r="H73" s="579"/>
      <c r="I73" s="577"/>
      <c r="J73" s="576"/>
      <c r="K73" s="576"/>
      <c r="L73" s="576"/>
      <c r="M73" s="576"/>
      <c r="N73" s="576"/>
      <c r="O73" s="574"/>
      <c r="P73" s="574"/>
      <c r="Q73" s="574"/>
      <c r="R73" s="574"/>
      <c r="S73" s="574"/>
      <c r="T73" s="574"/>
      <c r="U73" s="574"/>
      <c r="V73" s="579"/>
    </row>
    <row r="74" spans="1:22" s="580" customFormat="1" ht="10.5" customHeight="1">
      <c r="A74" s="579"/>
      <c r="B74" s="524"/>
      <c r="C74" s="575"/>
      <c r="D74" s="579"/>
      <c r="E74" s="579"/>
      <c r="F74" s="582"/>
      <c r="G74" s="583"/>
      <c r="H74" s="579"/>
      <c r="I74" s="577"/>
      <c r="J74" s="576"/>
      <c r="K74" s="576"/>
      <c r="L74" s="576"/>
      <c r="M74" s="576"/>
      <c r="N74" s="576"/>
      <c r="O74" s="574"/>
      <c r="P74" s="574"/>
      <c r="Q74" s="574"/>
      <c r="R74" s="574"/>
      <c r="S74" s="574"/>
      <c r="T74" s="574"/>
      <c r="U74" s="574"/>
      <c r="V74" s="579"/>
    </row>
  </sheetData>
  <mergeCells count="7">
    <mergeCell ref="A9:B9"/>
    <mergeCell ref="A4:C4"/>
    <mergeCell ref="E5:H5"/>
    <mergeCell ref="K5:N5"/>
    <mergeCell ref="A6:B6"/>
    <mergeCell ref="E6:I6"/>
    <mergeCell ref="A7:B7"/>
  </mergeCells>
  <phoneticPr fontId="1"/>
  <hyperlinks>
    <hyperlink ref="A1" location="目次!A1" display="目次へもどる"/>
  </hyperlinks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115" workbookViewId="0"/>
  </sheetViews>
  <sheetFormatPr defaultRowHeight="17.25" customHeight="1"/>
  <cols>
    <col min="1" max="1" width="23.125" style="396" customWidth="1"/>
    <col min="2" max="8" width="9.125" style="396" customWidth="1"/>
    <col min="9" max="16384" width="9" style="396"/>
  </cols>
  <sheetData>
    <row r="1" spans="1:8" ht="17.25" customHeight="1">
      <c r="A1" s="587" t="s">
        <v>1</v>
      </c>
    </row>
    <row r="3" spans="1:8" ht="15" customHeight="1">
      <c r="A3" s="413" t="s">
        <v>826</v>
      </c>
    </row>
    <row r="4" spans="1:8" ht="15" customHeight="1"/>
    <row r="5" spans="1:8" ht="15" customHeight="1">
      <c r="A5" s="433" t="s">
        <v>827</v>
      </c>
      <c r="B5" s="588">
        <v>38626</v>
      </c>
      <c r="C5" s="588"/>
      <c r="D5" s="588"/>
      <c r="E5" s="588"/>
      <c r="F5" s="588"/>
      <c r="G5" s="588"/>
      <c r="H5" s="589" t="s">
        <v>828</v>
      </c>
    </row>
    <row r="6" spans="1:8" ht="15" customHeight="1">
      <c r="A6" s="590"/>
      <c r="B6" s="273" t="s">
        <v>485</v>
      </c>
      <c r="C6" s="398" t="s">
        <v>829</v>
      </c>
      <c r="D6" s="398" t="s">
        <v>830</v>
      </c>
      <c r="E6" s="398" t="s">
        <v>831</v>
      </c>
      <c r="F6" s="398" t="s">
        <v>832</v>
      </c>
      <c r="G6" s="398" t="s">
        <v>833</v>
      </c>
      <c r="H6" s="415"/>
    </row>
    <row r="7" spans="1:8" ht="15" customHeight="1">
      <c r="A7" s="425" t="s">
        <v>834</v>
      </c>
      <c r="B7" s="591">
        <v>5611</v>
      </c>
      <c r="C7" s="401">
        <v>1847</v>
      </c>
      <c r="D7" s="401">
        <v>1567</v>
      </c>
      <c r="E7" s="401">
        <v>1129</v>
      </c>
      <c r="F7" s="401">
        <v>680</v>
      </c>
      <c r="G7" s="401">
        <v>388</v>
      </c>
      <c r="H7" s="401">
        <v>7862</v>
      </c>
    </row>
    <row r="8" spans="1:8" ht="15" customHeight="1">
      <c r="A8" s="592" t="s">
        <v>486</v>
      </c>
      <c r="B8" s="419">
        <v>2031</v>
      </c>
      <c r="C8" s="405">
        <v>802</v>
      </c>
      <c r="D8" s="405">
        <v>583</v>
      </c>
      <c r="E8" s="405">
        <v>357</v>
      </c>
      <c r="F8" s="405">
        <v>180</v>
      </c>
      <c r="G8" s="405">
        <v>109</v>
      </c>
      <c r="H8" s="405">
        <v>3231</v>
      </c>
    </row>
    <row r="9" spans="1:8" ht="15" customHeight="1">
      <c r="A9" s="593" t="s">
        <v>487</v>
      </c>
      <c r="B9" s="427">
        <v>3580</v>
      </c>
      <c r="C9" s="265">
        <v>1045</v>
      </c>
      <c r="D9" s="265">
        <v>984</v>
      </c>
      <c r="E9" s="265">
        <v>772</v>
      </c>
      <c r="F9" s="265">
        <v>500</v>
      </c>
      <c r="G9" s="265">
        <v>279</v>
      </c>
      <c r="H9" s="265">
        <v>4631</v>
      </c>
    </row>
    <row r="10" spans="1:8" ht="15" customHeight="1"/>
    <row r="11" spans="1:8" ht="15" customHeight="1">
      <c r="A11" s="433" t="s">
        <v>827</v>
      </c>
      <c r="B11" s="588">
        <v>40452</v>
      </c>
      <c r="C11" s="588"/>
      <c r="D11" s="588"/>
      <c r="E11" s="588"/>
      <c r="F11" s="588"/>
      <c r="G11" s="588"/>
      <c r="H11" s="594" t="s">
        <v>828</v>
      </c>
    </row>
    <row r="12" spans="1:8" ht="15" customHeight="1">
      <c r="A12" s="590"/>
      <c r="B12" s="273" t="s">
        <v>485</v>
      </c>
      <c r="C12" s="398" t="s">
        <v>829</v>
      </c>
      <c r="D12" s="398" t="s">
        <v>830</v>
      </c>
      <c r="E12" s="398" t="s">
        <v>831</v>
      </c>
      <c r="F12" s="398" t="s">
        <v>832</v>
      </c>
      <c r="G12" s="398" t="s">
        <v>833</v>
      </c>
      <c r="H12" s="595"/>
    </row>
    <row r="13" spans="1:8" ht="15" customHeight="1">
      <c r="A13" s="425" t="s">
        <v>834</v>
      </c>
      <c r="B13" s="591">
        <f>SUM(C13:G13)</f>
        <v>8681</v>
      </c>
      <c r="C13" s="401">
        <f t="shared" ref="C13:H13" si="0">SUM(C14:C15)</f>
        <v>2748</v>
      </c>
      <c r="D13" s="401">
        <f t="shared" si="0"/>
        <v>2387</v>
      </c>
      <c r="E13" s="401">
        <f t="shared" si="0"/>
        <v>1832</v>
      </c>
      <c r="F13" s="401">
        <f t="shared" si="0"/>
        <v>1091</v>
      </c>
      <c r="G13" s="401">
        <f t="shared" si="0"/>
        <v>623</v>
      </c>
      <c r="H13" s="401">
        <f t="shared" si="0"/>
        <v>11663</v>
      </c>
    </row>
    <row r="14" spans="1:8" ht="15" customHeight="1">
      <c r="A14" s="592" t="s">
        <v>486</v>
      </c>
      <c r="B14" s="419">
        <f>SUM(C14:G14)</f>
        <v>3153</v>
      </c>
      <c r="C14" s="405">
        <v>1236</v>
      </c>
      <c r="D14" s="405">
        <v>913</v>
      </c>
      <c r="E14" s="405">
        <v>574</v>
      </c>
      <c r="F14" s="405">
        <v>296</v>
      </c>
      <c r="G14" s="405">
        <v>134</v>
      </c>
      <c r="H14" s="405">
        <v>4829</v>
      </c>
    </row>
    <row r="15" spans="1:8" ht="15" customHeight="1">
      <c r="A15" s="593" t="s">
        <v>487</v>
      </c>
      <c r="B15" s="427">
        <f>SUM(C15:G15)</f>
        <v>5528</v>
      </c>
      <c r="C15" s="265">
        <v>1512</v>
      </c>
      <c r="D15" s="265">
        <v>1474</v>
      </c>
      <c r="E15" s="265">
        <v>1258</v>
      </c>
      <c r="F15" s="265">
        <v>795</v>
      </c>
      <c r="G15" s="265">
        <v>489</v>
      </c>
      <c r="H15" s="265">
        <v>6834</v>
      </c>
    </row>
    <row r="16" spans="1:8" ht="15" customHeight="1">
      <c r="A16" s="219" t="s">
        <v>835</v>
      </c>
      <c r="H16" s="445"/>
    </row>
    <row r="17" ht="15" customHeight="1"/>
  </sheetData>
  <mergeCells count="6">
    <mergeCell ref="A5:A6"/>
    <mergeCell ref="B5:G5"/>
    <mergeCell ref="H5:H6"/>
    <mergeCell ref="A11:A12"/>
    <mergeCell ref="B11:G11"/>
    <mergeCell ref="H11:H12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115" workbookViewId="0"/>
  </sheetViews>
  <sheetFormatPr defaultRowHeight="17.25" customHeight="1"/>
  <cols>
    <col min="1" max="1" width="23.125" style="396" customWidth="1"/>
    <col min="2" max="8" width="9.125" style="396" customWidth="1"/>
    <col min="9" max="16384" width="9" style="396"/>
  </cols>
  <sheetData>
    <row r="1" spans="1:8" ht="15" customHeight="1">
      <c r="A1" s="587" t="s">
        <v>1</v>
      </c>
    </row>
    <row r="2" spans="1:8" ht="15" customHeight="1"/>
    <row r="3" spans="1:8" ht="15" customHeight="1">
      <c r="A3" s="413" t="s">
        <v>836</v>
      </c>
    </row>
    <row r="4" spans="1:8" ht="15" customHeight="1">
      <c r="A4" s="596">
        <v>38626</v>
      </c>
      <c r="B4" s="597"/>
      <c r="C4" s="597"/>
      <c r="D4" s="597"/>
    </row>
    <row r="5" spans="1:8" ht="15" customHeight="1">
      <c r="A5" s="433" t="s">
        <v>837</v>
      </c>
      <c r="B5" s="598" t="s">
        <v>838</v>
      </c>
      <c r="C5" s="598"/>
      <c r="D5" s="598"/>
      <c r="E5" s="598"/>
      <c r="F5" s="598"/>
      <c r="G5" s="598"/>
      <c r="H5" s="415"/>
    </row>
    <row r="6" spans="1:8" ht="15" customHeight="1">
      <c r="A6" s="590"/>
      <c r="B6" s="273" t="s">
        <v>485</v>
      </c>
      <c r="C6" s="398" t="s">
        <v>839</v>
      </c>
      <c r="D6" s="398" t="s">
        <v>829</v>
      </c>
      <c r="E6" s="398" t="s">
        <v>830</v>
      </c>
      <c r="F6" s="398" t="s">
        <v>831</v>
      </c>
      <c r="G6" s="398" t="s">
        <v>832</v>
      </c>
      <c r="H6" s="599" t="s">
        <v>833</v>
      </c>
    </row>
    <row r="7" spans="1:8" ht="15" customHeight="1">
      <c r="A7" s="600" t="s">
        <v>840</v>
      </c>
      <c r="B7" s="601">
        <v>9048</v>
      </c>
      <c r="C7" s="602">
        <v>2496</v>
      </c>
      <c r="D7" s="602">
        <v>3385</v>
      </c>
      <c r="E7" s="602">
        <v>1959</v>
      </c>
      <c r="F7" s="602">
        <v>872</v>
      </c>
      <c r="G7" s="602">
        <v>273</v>
      </c>
      <c r="H7" s="408">
        <v>63</v>
      </c>
    </row>
    <row r="8" spans="1:8" ht="15" customHeight="1">
      <c r="A8" s="603" t="s">
        <v>841</v>
      </c>
      <c r="B8" s="604">
        <v>4029</v>
      </c>
      <c r="C8" s="408">
        <v>2062</v>
      </c>
      <c r="D8" s="408">
        <v>1711</v>
      </c>
      <c r="E8" s="408">
        <v>223</v>
      </c>
      <c r="F8" s="408">
        <v>32</v>
      </c>
      <c r="G8" s="408">
        <v>1</v>
      </c>
      <c r="H8" s="605" t="s">
        <v>842</v>
      </c>
    </row>
    <row r="9" spans="1:8" ht="15" customHeight="1">
      <c r="A9" s="603" t="s">
        <v>830</v>
      </c>
      <c r="B9" s="604">
        <v>2922</v>
      </c>
      <c r="C9" s="408">
        <v>394</v>
      </c>
      <c r="D9" s="408">
        <v>1442</v>
      </c>
      <c r="E9" s="408">
        <v>960</v>
      </c>
      <c r="F9" s="408">
        <v>116</v>
      </c>
      <c r="G9" s="408">
        <v>9</v>
      </c>
      <c r="H9" s="408">
        <v>1</v>
      </c>
    </row>
    <row r="10" spans="1:8" ht="15" customHeight="1">
      <c r="A10" s="603" t="s">
        <v>831</v>
      </c>
      <c r="B10" s="604">
        <v>1387</v>
      </c>
      <c r="C10" s="408">
        <v>32</v>
      </c>
      <c r="D10" s="408">
        <v>207</v>
      </c>
      <c r="E10" s="408">
        <v>665</v>
      </c>
      <c r="F10" s="408">
        <v>412</v>
      </c>
      <c r="G10" s="408">
        <v>63</v>
      </c>
      <c r="H10" s="408">
        <v>8</v>
      </c>
    </row>
    <row r="11" spans="1:8" ht="15" customHeight="1">
      <c r="A11" s="603" t="s">
        <v>832</v>
      </c>
      <c r="B11" s="604">
        <v>515</v>
      </c>
      <c r="C11" s="408">
        <v>6</v>
      </c>
      <c r="D11" s="408">
        <v>20</v>
      </c>
      <c r="E11" s="408">
        <v>101</v>
      </c>
      <c r="F11" s="408">
        <v>260</v>
      </c>
      <c r="G11" s="408">
        <v>118</v>
      </c>
      <c r="H11" s="408">
        <v>10</v>
      </c>
    </row>
    <row r="12" spans="1:8" ht="15" customHeight="1">
      <c r="A12" s="606" t="s">
        <v>833</v>
      </c>
      <c r="B12" s="607">
        <v>195</v>
      </c>
      <c r="C12" s="608">
        <v>2</v>
      </c>
      <c r="D12" s="608">
        <v>5</v>
      </c>
      <c r="E12" s="608">
        <v>10</v>
      </c>
      <c r="F12" s="608">
        <v>52</v>
      </c>
      <c r="G12" s="608">
        <v>82</v>
      </c>
      <c r="H12" s="608">
        <v>44</v>
      </c>
    </row>
    <row r="13" spans="1:8" ht="15" customHeight="1"/>
    <row r="14" spans="1:8" ht="15" customHeight="1">
      <c r="A14" s="596">
        <v>40452</v>
      </c>
      <c r="B14" s="597"/>
      <c r="C14" s="597"/>
      <c r="D14" s="597"/>
    </row>
    <row r="15" spans="1:8" ht="15" customHeight="1">
      <c r="A15" s="433" t="s">
        <v>837</v>
      </c>
      <c r="B15" s="598" t="s">
        <v>838</v>
      </c>
      <c r="C15" s="598"/>
      <c r="D15" s="598"/>
      <c r="E15" s="598"/>
      <c r="F15" s="598"/>
      <c r="G15" s="598"/>
      <c r="H15" s="415"/>
    </row>
    <row r="16" spans="1:8" ht="15" customHeight="1">
      <c r="A16" s="590"/>
      <c r="B16" s="273" t="s">
        <v>485</v>
      </c>
      <c r="C16" s="398" t="s">
        <v>839</v>
      </c>
      <c r="D16" s="398" t="s">
        <v>829</v>
      </c>
      <c r="E16" s="398" t="s">
        <v>830</v>
      </c>
      <c r="F16" s="398" t="s">
        <v>831</v>
      </c>
      <c r="G16" s="398" t="s">
        <v>832</v>
      </c>
      <c r="H16" s="599" t="s">
        <v>833</v>
      </c>
    </row>
    <row r="17" spans="1:8" ht="15" customHeight="1">
      <c r="A17" s="600" t="s">
        <v>840</v>
      </c>
      <c r="B17" s="401">
        <v>12487</v>
      </c>
      <c r="C17" s="401">
        <v>2475</v>
      </c>
      <c r="D17" s="401">
        <v>4474</v>
      </c>
      <c r="E17" s="401">
        <v>3313</v>
      </c>
      <c r="F17" s="401">
        <v>1555</v>
      </c>
      <c r="G17" s="401">
        <v>525</v>
      </c>
      <c r="H17" s="401">
        <v>145</v>
      </c>
    </row>
    <row r="18" spans="1:8" ht="15" customHeight="1">
      <c r="A18" s="603" t="s">
        <v>841</v>
      </c>
      <c r="B18" s="419">
        <v>4341</v>
      </c>
      <c r="C18" s="405">
        <v>2070</v>
      </c>
      <c r="D18" s="405">
        <v>1953</v>
      </c>
      <c r="E18" s="405">
        <v>278</v>
      </c>
      <c r="F18" s="405">
        <v>30</v>
      </c>
      <c r="G18" s="405">
        <v>9</v>
      </c>
      <c r="H18" s="405">
        <v>1</v>
      </c>
    </row>
    <row r="19" spans="1:8" ht="15" customHeight="1">
      <c r="A19" s="603" t="s">
        <v>830</v>
      </c>
      <c r="B19" s="419">
        <v>4288</v>
      </c>
      <c r="C19" s="405">
        <v>372</v>
      </c>
      <c r="D19" s="405">
        <v>2113</v>
      </c>
      <c r="E19" s="405">
        <v>1588</v>
      </c>
      <c r="F19" s="405">
        <v>190</v>
      </c>
      <c r="G19" s="405">
        <v>25</v>
      </c>
      <c r="H19" s="605" t="s">
        <v>842</v>
      </c>
    </row>
    <row r="20" spans="1:8" ht="15" customHeight="1">
      <c r="A20" s="603" t="s">
        <v>831</v>
      </c>
      <c r="B20" s="419">
        <v>2545</v>
      </c>
      <c r="C20" s="405">
        <v>28</v>
      </c>
      <c r="D20" s="405">
        <v>373</v>
      </c>
      <c r="E20" s="405">
        <v>1272</v>
      </c>
      <c r="F20" s="405">
        <v>789</v>
      </c>
      <c r="G20" s="405">
        <v>77</v>
      </c>
      <c r="H20" s="405">
        <v>6</v>
      </c>
    </row>
    <row r="21" spans="1:8" ht="15" customHeight="1">
      <c r="A21" s="603" t="s">
        <v>832</v>
      </c>
      <c r="B21" s="419">
        <v>965</v>
      </c>
      <c r="C21" s="405">
        <v>4</v>
      </c>
      <c r="D21" s="405">
        <v>28</v>
      </c>
      <c r="E21" s="405">
        <v>159</v>
      </c>
      <c r="F21" s="405">
        <v>487</v>
      </c>
      <c r="G21" s="405">
        <v>255</v>
      </c>
      <c r="H21" s="405">
        <v>32</v>
      </c>
    </row>
    <row r="22" spans="1:8" ht="15" customHeight="1">
      <c r="A22" s="606" t="s">
        <v>833</v>
      </c>
      <c r="B22" s="427">
        <v>348</v>
      </c>
      <c r="C22" s="608">
        <v>1</v>
      </c>
      <c r="D22" s="265">
        <v>7</v>
      </c>
      <c r="E22" s="265">
        <v>16</v>
      </c>
      <c r="F22" s="265">
        <v>59</v>
      </c>
      <c r="G22" s="265">
        <v>159</v>
      </c>
      <c r="H22" s="265">
        <v>106</v>
      </c>
    </row>
    <row r="23" spans="1:8" ht="17.25" customHeight="1">
      <c r="A23" s="219" t="s">
        <v>843</v>
      </c>
      <c r="H23" s="445"/>
    </row>
  </sheetData>
  <mergeCells count="4">
    <mergeCell ref="A5:A6"/>
    <mergeCell ref="B5:H5"/>
    <mergeCell ref="A15:A16"/>
    <mergeCell ref="B15:H1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115" workbookViewId="0"/>
  </sheetViews>
  <sheetFormatPr defaultRowHeight="15" customHeight="1"/>
  <cols>
    <col min="1" max="1" width="25.25" style="609" customWidth="1"/>
    <col min="2" max="6" width="12.125" style="609" customWidth="1"/>
    <col min="7" max="16384" width="9" style="609"/>
  </cols>
  <sheetData>
    <row r="1" spans="1:6" ht="15" customHeight="1">
      <c r="A1" s="357" t="s">
        <v>1</v>
      </c>
    </row>
    <row r="3" spans="1:6" ht="15" customHeight="1">
      <c r="A3" s="269" t="s">
        <v>844</v>
      </c>
    </row>
    <row r="4" spans="1:6" s="275" customFormat="1" ht="15" customHeight="1">
      <c r="A4" s="610">
        <v>40452</v>
      </c>
      <c r="D4" s="395"/>
      <c r="E4" s="396"/>
      <c r="F4" s="396"/>
    </row>
    <row r="5" spans="1:6" s="612" customFormat="1" ht="45.75" customHeight="1">
      <c r="A5" s="271" t="s">
        <v>845</v>
      </c>
      <c r="B5" s="398" t="s">
        <v>846</v>
      </c>
      <c r="C5" s="398" t="s">
        <v>847</v>
      </c>
      <c r="D5" s="599" t="s">
        <v>848</v>
      </c>
      <c r="E5" s="611"/>
      <c r="F5" s="611"/>
    </row>
    <row r="6" spans="1:6" s="275" customFormat="1" ht="15" customHeight="1">
      <c r="A6" s="613" t="s">
        <v>849</v>
      </c>
      <c r="B6" s="614">
        <v>125008</v>
      </c>
      <c r="C6" s="471">
        <v>317759</v>
      </c>
      <c r="D6" s="615">
        <v>2.541909</v>
      </c>
    </row>
    <row r="7" spans="1:6" s="275" customFormat="1" ht="15" customHeight="1">
      <c r="A7" s="616" t="s">
        <v>850</v>
      </c>
      <c r="B7" s="419">
        <v>71668</v>
      </c>
      <c r="C7" s="405">
        <v>207180</v>
      </c>
      <c r="D7" s="617">
        <v>2.8908299999999998</v>
      </c>
    </row>
    <row r="8" spans="1:6" s="275" customFormat="1" ht="15" customHeight="1">
      <c r="A8" s="616" t="s">
        <v>851</v>
      </c>
      <c r="B8" s="419">
        <v>1077</v>
      </c>
      <c r="C8" s="405">
        <v>2306</v>
      </c>
      <c r="D8" s="617">
        <v>2.141133</v>
      </c>
    </row>
    <row r="9" spans="1:6" s="275" customFormat="1" ht="15" customHeight="1">
      <c r="A9" s="616" t="s">
        <v>852</v>
      </c>
      <c r="B9" s="419">
        <v>52077</v>
      </c>
      <c r="C9" s="405">
        <v>107839</v>
      </c>
      <c r="D9" s="617">
        <v>2.0707610000000001</v>
      </c>
    </row>
    <row r="10" spans="1:6" s="275" customFormat="1" ht="15" customHeight="1">
      <c r="A10" s="618" t="s">
        <v>853</v>
      </c>
      <c r="B10" s="419">
        <v>16816</v>
      </c>
      <c r="C10" s="405">
        <v>27787</v>
      </c>
      <c r="D10" s="617">
        <v>1.652414</v>
      </c>
    </row>
    <row r="11" spans="1:6" s="275" customFormat="1" ht="15" customHeight="1">
      <c r="A11" s="618" t="s">
        <v>854</v>
      </c>
      <c r="B11" s="419">
        <v>18120</v>
      </c>
      <c r="C11" s="405">
        <v>36263</v>
      </c>
      <c r="D11" s="617">
        <v>2.0012690000000002</v>
      </c>
    </row>
    <row r="12" spans="1:6" s="275" customFormat="1" ht="15" customHeight="1">
      <c r="A12" s="618" t="s">
        <v>855</v>
      </c>
      <c r="B12" s="419">
        <v>15933</v>
      </c>
      <c r="C12" s="405">
        <v>40786</v>
      </c>
      <c r="D12" s="617">
        <v>2.559844</v>
      </c>
    </row>
    <row r="13" spans="1:6" s="275" customFormat="1" ht="15" customHeight="1">
      <c r="A13" s="618" t="s">
        <v>856</v>
      </c>
      <c r="B13" s="419">
        <v>978</v>
      </c>
      <c r="C13" s="405">
        <v>2495</v>
      </c>
      <c r="D13" s="617">
        <v>2.5511249999999999</v>
      </c>
    </row>
    <row r="14" spans="1:6" s="275" customFormat="1" ht="15" customHeight="1">
      <c r="A14" s="618" t="s">
        <v>857</v>
      </c>
      <c r="B14" s="419">
        <v>230</v>
      </c>
      <c r="C14" s="405">
        <v>508</v>
      </c>
      <c r="D14" s="617">
        <v>2.2086960000000002</v>
      </c>
    </row>
    <row r="15" spans="1:6" s="275" customFormat="1" ht="15" customHeight="1">
      <c r="A15" s="619" t="s">
        <v>858</v>
      </c>
      <c r="B15" s="427">
        <v>183</v>
      </c>
      <c r="C15" s="265">
        <v>429</v>
      </c>
      <c r="D15" s="620">
        <v>2.3442620000000001</v>
      </c>
    </row>
    <row r="16" spans="1:6" s="275" customFormat="1" ht="15" customHeight="1">
      <c r="A16" s="275" t="s">
        <v>859</v>
      </c>
      <c r="F16" s="290"/>
    </row>
    <row r="17" spans="1:2" ht="15" customHeight="1">
      <c r="A17" s="275" t="s">
        <v>860</v>
      </c>
      <c r="B17" s="621"/>
    </row>
    <row r="18" spans="1:2" ht="15" customHeight="1">
      <c r="A18" s="418" t="s">
        <v>861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zoomScaleNormal="100" workbookViewId="0">
      <selection activeCell="I15" sqref="I15"/>
    </sheetView>
  </sheetViews>
  <sheetFormatPr defaultColWidth="8.875" defaultRowHeight="14.25" customHeight="1"/>
  <cols>
    <col min="1" max="1" width="31" style="275" customWidth="1"/>
    <col min="2" max="4" width="14" style="275" customWidth="1"/>
    <col min="5" max="16384" width="8.875" style="275"/>
  </cols>
  <sheetData>
    <row r="1" spans="1:4" ht="14.25" customHeight="1">
      <c r="A1" s="357" t="s">
        <v>1</v>
      </c>
    </row>
    <row r="3" spans="1:4" ht="14.25" customHeight="1">
      <c r="A3" s="269" t="s">
        <v>862</v>
      </c>
    </row>
    <row r="4" spans="1:4" ht="14.25" customHeight="1">
      <c r="A4" s="622" t="s">
        <v>863</v>
      </c>
      <c r="B4" s="290"/>
      <c r="C4" s="290"/>
      <c r="D4" s="290" t="s">
        <v>4</v>
      </c>
    </row>
    <row r="5" spans="1:4" ht="14.25" customHeight="1">
      <c r="A5" s="623" t="s">
        <v>864</v>
      </c>
      <c r="B5" s="273" t="s">
        <v>865</v>
      </c>
      <c r="C5" s="273" t="s">
        <v>866</v>
      </c>
      <c r="D5" s="623" t="s">
        <v>660</v>
      </c>
    </row>
    <row r="6" spans="1:4" ht="14.25" customHeight="1">
      <c r="A6" s="624" t="s">
        <v>107</v>
      </c>
      <c r="B6" s="625">
        <v>156994</v>
      </c>
      <c r="C6" s="625">
        <f>C8+C12+C16+C24</f>
        <v>157698</v>
      </c>
      <c r="D6" s="625">
        <f>D8+D12+D16+D24</f>
        <v>157099</v>
      </c>
    </row>
    <row r="7" spans="1:4" ht="5.25" customHeight="1">
      <c r="A7" s="626"/>
      <c r="B7" s="625"/>
      <c r="C7" s="625"/>
      <c r="D7" s="625"/>
    </row>
    <row r="8" spans="1:4" ht="14.25" customHeight="1">
      <c r="A8" s="616" t="s">
        <v>867</v>
      </c>
      <c r="B8" s="627">
        <f>+B9+B10+B11</f>
        <v>2137</v>
      </c>
      <c r="C8" s="627">
        <v>1659</v>
      </c>
      <c r="D8" s="627">
        <v>1303</v>
      </c>
    </row>
    <row r="9" spans="1:4" ht="14.25" customHeight="1">
      <c r="A9" s="618" t="s">
        <v>868</v>
      </c>
      <c r="B9" s="627">
        <v>2114</v>
      </c>
      <c r="C9" s="627">
        <v>1655</v>
      </c>
      <c r="D9" s="627">
        <v>1300</v>
      </c>
    </row>
    <row r="10" spans="1:4" ht="14.25" customHeight="1">
      <c r="A10" s="618" t="s">
        <v>869</v>
      </c>
      <c r="B10" s="627">
        <v>4</v>
      </c>
      <c r="C10" s="628" t="s">
        <v>651</v>
      </c>
      <c r="D10" s="627">
        <v>3</v>
      </c>
    </row>
    <row r="11" spans="1:4" ht="14.25" customHeight="1">
      <c r="A11" s="618" t="s">
        <v>870</v>
      </c>
      <c r="B11" s="627">
        <v>19</v>
      </c>
      <c r="C11" s="627">
        <v>4</v>
      </c>
      <c r="D11" s="628" t="s">
        <v>651</v>
      </c>
    </row>
    <row r="12" spans="1:4" ht="14.25" customHeight="1">
      <c r="A12" s="616" t="s">
        <v>871</v>
      </c>
      <c r="B12" s="627">
        <f>+B13+B14+B15</f>
        <v>48202</v>
      </c>
      <c r="C12" s="627">
        <f>+C13+C14+C15</f>
        <v>43258</v>
      </c>
      <c r="D12" s="627">
        <f>+D13+D14+D15</f>
        <v>38251</v>
      </c>
    </row>
    <row r="13" spans="1:4" ht="14.25" customHeight="1">
      <c r="A13" s="618" t="s">
        <v>872</v>
      </c>
      <c r="B13" s="627">
        <v>24</v>
      </c>
      <c r="C13" s="627">
        <v>35</v>
      </c>
      <c r="D13" s="627">
        <v>12</v>
      </c>
    </row>
    <row r="14" spans="1:4" ht="14.25" customHeight="1">
      <c r="A14" s="618" t="s">
        <v>873</v>
      </c>
      <c r="B14" s="627">
        <v>15055</v>
      </c>
      <c r="C14" s="627">
        <v>14535</v>
      </c>
      <c r="D14" s="627">
        <v>13735</v>
      </c>
    </row>
    <row r="15" spans="1:4" ht="14.25" customHeight="1">
      <c r="A15" s="618" t="s">
        <v>874</v>
      </c>
      <c r="B15" s="627">
        <v>33123</v>
      </c>
      <c r="C15" s="627">
        <v>28688</v>
      </c>
      <c r="D15" s="627">
        <v>24504</v>
      </c>
    </row>
    <row r="16" spans="1:4" ht="14.25" customHeight="1">
      <c r="A16" s="616" t="s">
        <v>875</v>
      </c>
      <c r="B16" s="627">
        <f>+B17+B18+B19+B20+B21+B22+B23</f>
        <v>104543</v>
      </c>
      <c r="C16" s="627">
        <f>+C17+C18+C19+C20+C21+C22+C23</f>
        <v>108533</v>
      </c>
      <c r="D16" s="627">
        <f>+D17+D18+D19+D20+D21+D22+D23</f>
        <v>111909</v>
      </c>
    </row>
    <row r="17" spans="1:4" ht="14.25" customHeight="1">
      <c r="A17" s="618" t="s">
        <v>876</v>
      </c>
      <c r="B17" s="627">
        <v>737</v>
      </c>
      <c r="C17" s="627">
        <v>727</v>
      </c>
      <c r="D17" s="627">
        <v>471</v>
      </c>
    </row>
    <row r="18" spans="1:4" ht="14.25" customHeight="1">
      <c r="A18" s="618" t="s">
        <v>877</v>
      </c>
      <c r="B18" s="627">
        <v>11722</v>
      </c>
      <c r="C18" s="627">
        <v>12453</v>
      </c>
      <c r="D18" s="627">
        <v>17535</v>
      </c>
    </row>
    <row r="19" spans="1:4" ht="14.25" customHeight="1">
      <c r="A19" s="618" t="s">
        <v>878</v>
      </c>
      <c r="B19" s="627">
        <v>41613</v>
      </c>
      <c r="C19" s="627">
        <v>41433</v>
      </c>
      <c r="D19" s="627">
        <v>40410</v>
      </c>
    </row>
    <row r="20" spans="1:4" ht="14.25" customHeight="1">
      <c r="A20" s="618" t="s">
        <v>879</v>
      </c>
      <c r="B20" s="627">
        <v>7686</v>
      </c>
      <c r="C20" s="627">
        <v>6498</v>
      </c>
      <c r="D20" s="627">
        <v>5355</v>
      </c>
    </row>
    <row r="21" spans="1:4" ht="14.25" customHeight="1">
      <c r="A21" s="618" t="s">
        <v>880</v>
      </c>
      <c r="B21" s="627">
        <v>2468</v>
      </c>
      <c r="C21" s="627">
        <v>2890</v>
      </c>
      <c r="D21" s="627">
        <v>3046</v>
      </c>
    </row>
    <row r="22" spans="1:4" ht="14.25" customHeight="1">
      <c r="A22" s="618" t="s">
        <v>881</v>
      </c>
      <c r="B22" s="627">
        <v>36076</v>
      </c>
      <c r="C22" s="627">
        <v>40196</v>
      </c>
      <c r="D22" s="627">
        <v>40910</v>
      </c>
    </row>
    <row r="23" spans="1:4" ht="14.25" customHeight="1">
      <c r="A23" s="618" t="s">
        <v>882</v>
      </c>
      <c r="B23" s="627">
        <v>4241</v>
      </c>
      <c r="C23" s="627">
        <v>4336</v>
      </c>
      <c r="D23" s="627">
        <v>4182</v>
      </c>
    </row>
    <row r="24" spans="1:4" ht="14.25" customHeight="1">
      <c r="A24" s="619" t="s">
        <v>883</v>
      </c>
      <c r="B24" s="608">
        <v>2112</v>
      </c>
      <c r="C24" s="608">
        <v>4248</v>
      </c>
      <c r="D24" s="608">
        <v>5636</v>
      </c>
    </row>
    <row r="25" spans="1:4" ht="14.25" customHeight="1">
      <c r="A25" s="275" t="s">
        <v>884</v>
      </c>
      <c r="B25" s="268"/>
      <c r="C25" s="268"/>
      <c r="D25" s="268"/>
    </row>
    <row r="26" spans="1:4" ht="14.25" customHeight="1">
      <c r="A26" s="219"/>
      <c r="B26" s="268"/>
    </row>
    <row r="27" spans="1:4" ht="18.75" customHeight="1">
      <c r="B27" s="268"/>
      <c r="C27" s="268"/>
    </row>
    <row r="28" spans="1:4" ht="14.25" customHeight="1">
      <c r="A28" s="622" t="s">
        <v>885</v>
      </c>
      <c r="B28" s="290" t="s">
        <v>4</v>
      </c>
      <c r="C28" s="290"/>
    </row>
    <row r="29" spans="1:4" ht="14.25" customHeight="1">
      <c r="A29" s="623" t="s">
        <v>864</v>
      </c>
      <c r="B29" s="629" t="s">
        <v>661</v>
      </c>
    </row>
    <row r="30" spans="1:4" ht="14.25" customHeight="1">
      <c r="A30" s="624" t="s">
        <v>107</v>
      </c>
      <c r="B30" s="625">
        <v>157390</v>
      </c>
    </row>
    <row r="31" spans="1:4" ht="5.25" customHeight="1">
      <c r="A31" s="626"/>
      <c r="B31" s="625"/>
    </row>
    <row r="32" spans="1:4" ht="14.25" customHeight="1">
      <c r="A32" s="616" t="s">
        <v>867</v>
      </c>
      <c r="B32" s="627">
        <v>1169</v>
      </c>
    </row>
    <row r="33" spans="1:2" ht="14.25" customHeight="1">
      <c r="A33" s="618" t="s">
        <v>868</v>
      </c>
      <c r="B33" s="627">
        <v>1162</v>
      </c>
    </row>
    <row r="34" spans="1:2" ht="14.25" customHeight="1">
      <c r="A34" s="618" t="s">
        <v>869</v>
      </c>
      <c r="B34" s="627">
        <v>3</v>
      </c>
    </row>
    <row r="35" spans="1:2" ht="14.25" customHeight="1">
      <c r="A35" s="618" t="s">
        <v>870</v>
      </c>
      <c r="B35" s="627">
        <v>4</v>
      </c>
    </row>
    <row r="36" spans="1:2" ht="14.25" customHeight="1">
      <c r="A36" s="616" t="s">
        <v>871</v>
      </c>
      <c r="B36" s="627">
        <v>32822</v>
      </c>
    </row>
    <row r="37" spans="1:2" ht="14.25" customHeight="1">
      <c r="A37" s="618" t="s">
        <v>886</v>
      </c>
      <c r="B37" s="627">
        <v>14</v>
      </c>
    </row>
    <row r="38" spans="1:2" ht="14.25" customHeight="1">
      <c r="A38" s="618" t="s">
        <v>873</v>
      </c>
      <c r="B38" s="627">
        <v>12039</v>
      </c>
    </row>
    <row r="39" spans="1:2" ht="14.25" customHeight="1">
      <c r="A39" s="618" t="s">
        <v>874</v>
      </c>
      <c r="B39" s="627">
        <v>20769</v>
      </c>
    </row>
    <row r="40" spans="1:2" ht="14.25" customHeight="1">
      <c r="A40" s="616" t="s">
        <v>875</v>
      </c>
      <c r="B40" s="627">
        <v>107733</v>
      </c>
    </row>
    <row r="41" spans="1:2" ht="14.25" customHeight="1">
      <c r="A41" s="618" t="s">
        <v>876</v>
      </c>
      <c r="B41" s="627">
        <v>523</v>
      </c>
    </row>
    <row r="42" spans="1:2" ht="14.25" customHeight="1">
      <c r="A42" s="618" t="s">
        <v>887</v>
      </c>
      <c r="B42" s="627">
        <v>6107</v>
      </c>
    </row>
    <row r="43" spans="1:2" ht="14.25" customHeight="1">
      <c r="A43" s="618" t="s">
        <v>888</v>
      </c>
      <c r="B43" s="627">
        <v>11970</v>
      </c>
    </row>
    <row r="44" spans="1:2" ht="14.25" customHeight="1">
      <c r="A44" s="618" t="s">
        <v>889</v>
      </c>
      <c r="B44" s="627">
        <v>29276</v>
      </c>
    </row>
    <row r="45" spans="1:2" ht="14.25" customHeight="1">
      <c r="A45" s="618" t="s">
        <v>890</v>
      </c>
      <c r="B45" s="627">
        <v>5134</v>
      </c>
    </row>
    <row r="46" spans="1:2" ht="14.25" customHeight="1">
      <c r="A46" s="618" t="s">
        <v>891</v>
      </c>
      <c r="B46" s="627">
        <v>3868</v>
      </c>
    </row>
    <row r="47" spans="1:2" ht="14.25" customHeight="1">
      <c r="A47" s="630" t="s">
        <v>892</v>
      </c>
      <c r="B47" s="627">
        <v>5061</v>
      </c>
    </row>
    <row r="48" spans="1:2" ht="14.25" customHeight="1">
      <c r="A48" s="618" t="s">
        <v>893</v>
      </c>
      <c r="B48" s="627">
        <v>8663</v>
      </c>
    </row>
    <row r="49" spans="1:4" ht="14.25" customHeight="1">
      <c r="A49" s="618" t="s">
        <v>894</v>
      </c>
      <c r="B49" s="627">
        <v>5730</v>
      </c>
    </row>
    <row r="50" spans="1:4" ht="14.25" customHeight="1">
      <c r="A50" s="618" t="s">
        <v>895</v>
      </c>
      <c r="B50" s="627">
        <v>5712</v>
      </c>
    </row>
    <row r="51" spans="1:4" ht="14.25" customHeight="1">
      <c r="A51" s="618" t="s">
        <v>896</v>
      </c>
      <c r="B51" s="627">
        <v>11696</v>
      </c>
    </row>
    <row r="52" spans="1:4" ht="14.25" customHeight="1">
      <c r="A52" s="618" t="s">
        <v>897</v>
      </c>
      <c r="B52" s="627">
        <v>528</v>
      </c>
    </row>
    <row r="53" spans="1:4" ht="14.25" customHeight="1">
      <c r="A53" s="630" t="s">
        <v>898</v>
      </c>
      <c r="B53" s="627">
        <v>9489</v>
      </c>
    </row>
    <row r="54" spans="1:4" ht="14.25" customHeight="1">
      <c r="A54" s="630" t="s">
        <v>899</v>
      </c>
      <c r="B54" s="627">
        <v>3976</v>
      </c>
    </row>
    <row r="55" spans="1:4" ht="14.25" customHeight="1">
      <c r="A55" s="619" t="s">
        <v>883</v>
      </c>
      <c r="B55" s="608">
        <v>15666</v>
      </c>
    </row>
    <row r="56" spans="1:4" ht="14.25" customHeight="1">
      <c r="A56" s="275" t="s">
        <v>884</v>
      </c>
      <c r="B56" s="268"/>
      <c r="C56" s="268"/>
      <c r="D56" s="268"/>
    </row>
    <row r="57" spans="1:4" ht="14.25" customHeight="1">
      <c r="A57" s="219" t="s">
        <v>900</v>
      </c>
      <c r="B57" s="268"/>
    </row>
    <row r="58" spans="1:4" ht="14.25" customHeight="1">
      <c r="B58" s="268"/>
      <c r="C58" s="268"/>
    </row>
    <row r="59" spans="1:4" ht="14.25" customHeight="1">
      <c r="B59" s="479"/>
      <c r="C59" s="479"/>
    </row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115" zoomScaleNormal="115" workbookViewId="0"/>
  </sheetViews>
  <sheetFormatPr defaultColWidth="9.875" defaultRowHeight="14.25" customHeight="1"/>
  <cols>
    <col min="1" max="8" width="10.875" style="59" customWidth="1"/>
    <col min="9" max="16384" width="9.875" style="59"/>
  </cols>
  <sheetData>
    <row r="1" spans="1:8" ht="14.25" customHeight="1">
      <c r="A1" s="58" t="s">
        <v>1</v>
      </c>
    </row>
    <row r="3" spans="1:8" s="62" customFormat="1" ht="14.25" customHeight="1">
      <c r="A3" s="60" t="s">
        <v>64</v>
      </c>
      <c r="B3" s="61"/>
    </row>
    <row r="4" spans="1:8" s="65" customFormat="1" ht="14.25" customHeight="1">
      <c r="A4" s="63">
        <v>41365</v>
      </c>
      <c r="B4" s="64"/>
      <c r="H4" s="66"/>
    </row>
    <row r="5" spans="1:8" s="74" customFormat="1" ht="14.25" customHeight="1">
      <c r="A5" s="67" t="s">
        <v>65</v>
      </c>
      <c r="B5" s="68" t="s">
        <v>25</v>
      </c>
      <c r="C5" s="69" t="s">
        <v>26</v>
      </c>
      <c r="D5" s="70"/>
      <c r="E5" s="71"/>
      <c r="F5" s="72" t="s">
        <v>66</v>
      </c>
      <c r="G5" s="72" t="s">
        <v>29</v>
      </c>
      <c r="H5" s="73" t="s">
        <v>30</v>
      </c>
    </row>
    <row r="6" spans="1:8" s="74" customFormat="1" ht="14.25" customHeight="1">
      <c r="A6" s="75"/>
      <c r="B6" s="76"/>
      <c r="C6" s="77" t="s">
        <v>2</v>
      </c>
      <c r="D6" s="77" t="s">
        <v>6</v>
      </c>
      <c r="E6" s="77" t="s">
        <v>7</v>
      </c>
      <c r="F6" s="78" t="s">
        <v>67</v>
      </c>
      <c r="G6" s="78" t="s">
        <v>68</v>
      </c>
      <c r="H6" s="79" t="s">
        <v>36</v>
      </c>
    </row>
    <row r="7" spans="1:8" s="74" customFormat="1" ht="14.25" customHeight="1">
      <c r="A7" s="80" t="s">
        <v>69</v>
      </c>
      <c r="B7" s="81">
        <f>SUM(B9:B21)</f>
        <v>139326</v>
      </c>
      <c r="C7" s="81">
        <f>SUM(C9:C21)</f>
        <v>330428</v>
      </c>
      <c r="D7" s="81">
        <f>SUM(D9:D21)</f>
        <v>164963</v>
      </c>
      <c r="E7" s="81">
        <f>SUM(E9:E21)</f>
        <v>165465</v>
      </c>
      <c r="F7" s="82">
        <v>60.31</v>
      </c>
      <c r="G7" s="81">
        <f>C7/F7</f>
        <v>5478.8260653291327</v>
      </c>
      <c r="H7" s="82">
        <f>C7/B7</f>
        <v>2.3716176449478201</v>
      </c>
    </row>
    <row r="8" spans="1:8" s="74" customFormat="1" ht="3" customHeight="1">
      <c r="A8" s="83"/>
      <c r="B8" s="84"/>
      <c r="C8" s="85"/>
      <c r="D8" s="85"/>
      <c r="E8" s="85"/>
      <c r="F8" s="86"/>
      <c r="G8" s="86"/>
      <c r="H8" s="86"/>
    </row>
    <row r="9" spans="1:8" s="92" customFormat="1" ht="14.25" customHeight="1">
      <c r="A9" s="87" t="s">
        <v>70</v>
      </c>
      <c r="B9" s="88">
        <v>15907</v>
      </c>
      <c r="C9" s="89">
        <v>39790</v>
      </c>
      <c r="D9" s="89">
        <v>19690</v>
      </c>
      <c r="E9" s="89">
        <v>20100</v>
      </c>
      <c r="F9" s="90">
        <v>5.65</v>
      </c>
      <c r="G9" s="89">
        <f t="shared" ref="G9:G21" si="0">C9/F9</f>
        <v>7042.4778761061943</v>
      </c>
      <c r="H9" s="91">
        <f t="shared" ref="H9:H21" si="1">C9/B9</f>
        <v>2.5014144716162696</v>
      </c>
    </row>
    <row r="10" spans="1:8" s="92" customFormat="1" ht="14.25" customHeight="1">
      <c r="A10" s="87" t="s">
        <v>71</v>
      </c>
      <c r="B10" s="88">
        <v>6111</v>
      </c>
      <c r="C10" s="89">
        <v>15002</v>
      </c>
      <c r="D10" s="89">
        <v>7452</v>
      </c>
      <c r="E10" s="89">
        <v>7550</v>
      </c>
      <c r="F10" s="90">
        <v>5.19</v>
      </c>
      <c r="G10" s="89">
        <f t="shared" si="0"/>
        <v>2890.5587668593448</v>
      </c>
      <c r="H10" s="91">
        <f t="shared" si="1"/>
        <v>2.4549173621338571</v>
      </c>
    </row>
    <row r="11" spans="1:8" s="92" customFormat="1" ht="14.25" customHeight="1">
      <c r="A11" s="87" t="s">
        <v>72</v>
      </c>
      <c r="B11" s="88">
        <v>13094</v>
      </c>
      <c r="C11" s="89">
        <v>32906</v>
      </c>
      <c r="D11" s="89">
        <v>16467</v>
      </c>
      <c r="E11" s="89">
        <v>16439</v>
      </c>
      <c r="F11" s="90">
        <v>8.8800000000000008</v>
      </c>
      <c r="G11" s="89">
        <f t="shared" si="0"/>
        <v>3705.6306306306301</v>
      </c>
      <c r="H11" s="91">
        <f t="shared" si="1"/>
        <v>2.5130594165266533</v>
      </c>
    </row>
    <row r="12" spans="1:8" s="92" customFormat="1" ht="14.25" customHeight="1">
      <c r="A12" s="87" t="s">
        <v>73</v>
      </c>
      <c r="B12" s="88">
        <v>21498</v>
      </c>
      <c r="C12" s="89">
        <v>50914</v>
      </c>
      <c r="D12" s="89">
        <v>25204</v>
      </c>
      <c r="E12" s="89">
        <v>25710</v>
      </c>
      <c r="F12" s="90">
        <v>6.53</v>
      </c>
      <c r="G12" s="89">
        <f t="shared" si="0"/>
        <v>7796.937212863706</v>
      </c>
      <c r="H12" s="91">
        <f t="shared" si="1"/>
        <v>2.3683133314726952</v>
      </c>
    </row>
    <row r="13" spans="1:8" s="92" customFormat="1" ht="14.25" customHeight="1">
      <c r="A13" s="87" t="s">
        <v>74</v>
      </c>
      <c r="B13" s="88">
        <v>5038</v>
      </c>
      <c r="C13" s="89">
        <v>12361</v>
      </c>
      <c r="D13" s="89">
        <v>6202</v>
      </c>
      <c r="E13" s="89">
        <v>6159</v>
      </c>
      <c r="F13" s="90">
        <v>7.14</v>
      </c>
      <c r="G13" s="89">
        <f t="shared" si="0"/>
        <v>1731.232492997199</v>
      </c>
      <c r="H13" s="91">
        <f t="shared" si="1"/>
        <v>2.4535529972211196</v>
      </c>
    </row>
    <row r="14" spans="1:8" s="92" customFormat="1" ht="14.25" customHeight="1">
      <c r="A14" s="87" t="s">
        <v>75</v>
      </c>
      <c r="B14" s="88">
        <v>13104</v>
      </c>
      <c r="C14" s="89">
        <v>31949</v>
      </c>
      <c r="D14" s="89">
        <v>16120</v>
      </c>
      <c r="E14" s="89">
        <v>15829</v>
      </c>
      <c r="F14" s="90">
        <v>7.07</v>
      </c>
      <c r="G14" s="89">
        <f t="shared" si="0"/>
        <v>4518.9533239038192</v>
      </c>
      <c r="H14" s="91">
        <f t="shared" si="1"/>
        <v>2.4381105006105006</v>
      </c>
    </row>
    <row r="15" spans="1:8" s="92" customFormat="1" ht="14.25" customHeight="1">
      <c r="A15" s="87" t="s">
        <v>76</v>
      </c>
      <c r="B15" s="88">
        <v>19376</v>
      </c>
      <c r="C15" s="89">
        <v>43819</v>
      </c>
      <c r="D15" s="89">
        <v>21976</v>
      </c>
      <c r="E15" s="89">
        <v>21843</v>
      </c>
      <c r="F15" s="90">
        <v>3.6</v>
      </c>
      <c r="G15" s="89">
        <f t="shared" si="0"/>
        <v>12171.944444444443</v>
      </c>
      <c r="H15" s="91">
        <f t="shared" si="1"/>
        <v>2.2615090834021472</v>
      </c>
    </row>
    <row r="16" spans="1:8" s="92" customFormat="1" ht="14.25" customHeight="1">
      <c r="A16" s="87" t="s">
        <v>77</v>
      </c>
      <c r="B16" s="88">
        <v>3273</v>
      </c>
      <c r="C16" s="89">
        <v>8200</v>
      </c>
      <c r="D16" s="89">
        <v>4084</v>
      </c>
      <c r="E16" s="89">
        <v>4116</v>
      </c>
      <c r="F16" s="93">
        <v>2.17</v>
      </c>
      <c r="G16" s="89">
        <f t="shared" si="0"/>
        <v>3778.8018433179723</v>
      </c>
      <c r="H16" s="91">
        <f t="shared" si="1"/>
        <v>2.5053467766575008</v>
      </c>
    </row>
    <row r="17" spans="1:8" s="92" customFormat="1" ht="14.25" customHeight="1">
      <c r="A17" s="87" t="s">
        <v>78</v>
      </c>
      <c r="B17" s="88">
        <v>8915</v>
      </c>
      <c r="C17" s="89">
        <v>22434</v>
      </c>
      <c r="D17" s="89">
        <v>11220</v>
      </c>
      <c r="E17" s="89">
        <v>11214</v>
      </c>
      <c r="F17" s="90">
        <v>7.5</v>
      </c>
      <c r="G17" s="89">
        <f t="shared" si="0"/>
        <v>2991.2</v>
      </c>
      <c r="H17" s="91">
        <f t="shared" si="1"/>
        <v>2.5164329781267525</v>
      </c>
    </row>
    <row r="18" spans="1:8" s="92" customFormat="1" ht="14.25" customHeight="1">
      <c r="A18" s="87" t="s">
        <v>79</v>
      </c>
      <c r="B18" s="88">
        <v>9143</v>
      </c>
      <c r="C18" s="89">
        <v>22225</v>
      </c>
      <c r="D18" s="89">
        <v>10933</v>
      </c>
      <c r="E18" s="89">
        <v>11292</v>
      </c>
      <c r="F18" s="90">
        <v>1.93</v>
      </c>
      <c r="G18" s="89">
        <f t="shared" si="0"/>
        <v>11515.544041450778</v>
      </c>
      <c r="H18" s="91">
        <f t="shared" si="1"/>
        <v>2.4308213934157279</v>
      </c>
    </row>
    <row r="19" spans="1:8" s="92" customFormat="1" ht="14.25" customHeight="1">
      <c r="A19" s="87" t="s">
        <v>80</v>
      </c>
      <c r="B19" s="88">
        <v>4250</v>
      </c>
      <c r="C19" s="89">
        <v>8315</v>
      </c>
      <c r="D19" s="89">
        <v>4322</v>
      </c>
      <c r="E19" s="89">
        <v>3993</v>
      </c>
      <c r="F19" s="90">
        <v>0.84</v>
      </c>
      <c r="G19" s="89">
        <f t="shared" si="0"/>
        <v>9898.8095238095248</v>
      </c>
      <c r="H19" s="91">
        <f t="shared" si="1"/>
        <v>1.9564705882352942</v>
      </c>
    </row>
    <row r="20" spans="1:8" s="92" customFormat="1" ht="14.25" customHeight="1">
      <c r="A20" s="87" t="s">
        <v>81</v>
      </c>
      <c r="B20" s="88">
        <v>7176</v>
      </c>
      <c r="C20" s="89">
        <v>15307</v>
      </c>
      <c r="D20" s="89">
        <v>7689</v>
      </c>
      <c r="E20" s="89">
        <v>7618</v>
      </c>
      <c r="F20" s="90">
        <v>1.71</v>
      </c>
      <c r="G20" s="89">
        <f t="shared" si="0"/>
        <v>8951.4619883040941</v>
      </c>
      <c r="H20" s="91">
        <f t="shared" si="1"/>
        <v>2.1330824972129321</v>
      </c>
    </row>
    <row r="21" spans="1:8" s="92" customFormat="1" ht="14.25" customHeight="1">
      <c r="A21" s="94" t="s">
        <v>82</v>
      </c>
      <c r="B21" s="95">
        <v>12441</v>
      </c>
      <c r="C21" s="96">
        <v>27206</v>
      </c>
      <c r="D21" s="96">
        <v>13604</v>
      </c>
      <c r="E21" s="96">
        <v>13602</v>
      </c>
      <c r="F21" s="97">
        <v>2.1</v>
      </c>
      <c r="G21" s="96">
        <f t="shared" si="0"/>
        <v>12955.238095238095</v>
      </c>
      <c r="H21" s="98">
        <f t="shared" si="1"/>
        <v>2.1868017040430834</v>
      </c>
    </row>
    <row r="22" spans="1:8" s="92" customFormat="1" ht="14.25" customHeight="1">
      <c r="B22" s="99"/>
      <c r="H22" s="100" t="s">
        <v>83</v>
      </c>
    </row>
    <row r="23" spans="1:8" s="92" customFormat="1" ht="14.25" customHeight="1"/>
    <row r="24" spans="1:8" s="92" customFormat="1" ht="14.25" customHeight="1"/>
    <row r="25" spans="1:8" s="92" customFormat="1" ht="14.25" customHeight="1"/>
    <row r="26" spans="1:8" s="92" customFormat="1" ht="14.25" customHeight="1"/>
    <row r="27" spans="1:8" s="92" customFormat="1" ht="14.25" customHeight="1"/>
    <row r="28" spans="1:8" s="92" customFormat="1" ht="14.25" customHeight="1"/>
    <row r="29" spans="1:8" s="92" customFormat="1" ht="14.25" customHeight="1"/>
    <row r="30" spans="1:8" s="92" customFormat="1" ht="14.25" customHeight="1"/>
    <row r="31" spans="1:8" s="92" customFormat="1" ht="14.25" customHeight="1"/>
    <row r="32" spans="1:8" s="92" customFormat="1" ht="14.25" customHeight="1"/>
    <row r="33" s="92" customFormat="1" ht="14.25" customHeight="1"/>
    <row r="34" s="92" customFormat="1" ht="14.25" customHeight="1"/>
    <row r="35" s="92" customFormat="1" ht="14.25" customHeight="1"/>
    <row r="36" s="92" customFormat="1" ht="14.25" customHeight="1"/>
    <row r="37" s="92" customFormat="1" ht="14.25" customHeight="1"/>
    <row r="38" s="92" customFormat="1" ht="14.25" customHeight="1"/>
    <row r="39" s="92" customFormat="1" ht="14.25" customHeight="1"/>
  </sheetData>
  <mergeCells count="3">
    <mergeCell ref="A4:B4"/>
    <mergeCell ref="A5:A6"/>
    <mergeCell ref="B5:B6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10" workbookViewId="0"/>
  </sheetViews>
  <sheetFormatPr defaultColWidth="12.875" defaultRowHeight="15" customHeight="1"/>
  <cols>
    <col min="1" max="6" width="14.375" style="102" customWidth="1"/>
    <col min="7" max="16384" width="12.875" style="102"/>
  </cols>
  <sheetData>
    <row r="1" spans="1:6" ht="15" customHeight="1">
      <c r="A1" s="101" t="s">
        <v>1</v>
      </c>
    </row>
    <row r="3" spans="1:6" ht="14.25" customHeight="1">
      <c r="A3" s="103" t="s">
        <v>84</v>
      </c>
    </row>
    <row r="4" spans="1:6" s="107" customFormat="1" ht="14.25" customHeight="1">
      <c r="A4" s="104" t="s">
        <v>85</v>
      </c>
      <c r="B4" s="105"/>
      <c r="C4" s="106"/>
      <c r="D4" s="106"/>
      <c r="E4" s="106"/>
      <c r="F4" s="106" t="s">
        <v>86</v>
      </c>
    </row>
    <row r="5" spans="1:6" s="105" customFormat="1" ht="14.25" customHeight="1">
      <c r="A5" s="108" t="s">
        <v>87</v>
      </c>
      <c r="B5" s="109" t="s">
        <v>88</v>
      </c>
      <c r="C5" s="109" t="s">
        <v>89</v>
      </c>
      <c r="D5" s="109" t="s">
        <v>90</v>
      </c>
      <c r="E5" s="110" t="s">
        <v>91</v>
      </c>
      <c r="F5" s="111" t="s">
        <v>92</v>
      </c>
    </row>
    <row r="6" spans="1:6" s="107" customFormat="1" ht="14.25" customHeight="1">
      <c r="A6" s="112" t="s">
        <v>93</v>
      </c>
      <c r="B6" s="113">
        <v>323886</v>
      </c>
      <c r="C6" s="113">
        <v>326881</v>
      </c>
      <c r="D6" s="113">
        <v>328749</v>
      </c>
      <c r="E6" s="113">
        <v>329712</v>
      </c>
      <c r="F6" s="113">
        <v>330428</v>
      </c>
    </row>
    <row r="7" spans="1:6" s="107" customFormat="1" ht="5.25" customHeight="1">
      <c r="A7" s="114"/>
      <c r="B7" s="115"/>
      <c r="C7" s="115"/>
      <c r="D7" s="115"/>
      <c r="E7" s="115"/>
      <c r="F7" s="115"/>
    </row>
    <row r="8" spans="1:6" s="107" customFormat="1" ht="14.25" customHeight="1">
      <c r="A8" s="114" t="s">
        <v>94</v>
      </c>
      <c r="B8" s="116">
        <v>39843</v>
      </c>
      <c r="C8" s="116">
        <v>39914</v>
      </c>
      <c r="D8" s="116">
        <v>40016</v>
      </c>
      <c r="E8" s="116">
        <v>39888</v>
      </c>
      <c r="F8" s="116">
        <v>39790</v>
      </c>
    </row>
    <row r="9" spans="1:6" s="107" customFormat="1" ht="14.25" customHeight="1">
      <c r="A9" s="114" t="s">
        <v>95</v>
      </c>
      <c r="B9" s="116">
        <v>15312</v>
      </c>
      <c r="C9" s="116">
        <v>15493</v>
      </c>
      <c r="D9" s="116">
        <v>15348</v>
      </c>
      <c r="E9" s="116">
        <v>15253</v>
      </c>
      <c r="F9" s="116">
        <v>15002</v>
      </c>
    </row>
    <row r="10" spans="1:6" s="107" customFormat="1" ht="14.25" customHeight="1">
      <c r="A10" s="114" t="s">
        <v>96</v>
      </c>
      <c r="B10" s="116">
        <v>32320</v>
      </c>
      <c r="C10" s="116">
        <v>32610</v>
      </c>
      <c r="D10" s="116">
        <v>32701</v>
      </c>
      <c r="E10" s="116">
        <v>32865</v>
      </c>
      <c r="F10" s="116">
        <v>32906</v>
      </c>
    </row>
    <row r="11" spans="1:6" s="107" customFormat="1" ht="14.25" customHeight="1">
      <c r="A11" s="114" t="s">
        <v>97</v>
      </c>
      <c r="B11" s="116">
        <v>50468</v>
      </c>
      <c r="C11" s="116">
        <v>50859</v>
      </c>
      <c r="D11" s="116">
        <v>50898</v>
      </c>
      <c r="E11" s="116">
        <v>51017</v>
      </c>
      <c r="F11" s="116">
        <v>50914</v>
      </c>
    </row>
    <row r="12" spans="1:6" s="107" customFormat="1" ht="14.25" customHeight="1">
      <c r="A12" s="114" t="s">
        <v>98</v>
      </c>
      <c r="B12" s="116">
        <v>12569</v>
      </c>
      <c r="C12" s="116">
        <v>12561</v>
      </c>
      <c r="D12" s="116">
        <v>12520</v>
      </c>
      <c r="E12" s="116">
        <v>12412</v>
      </c>
      <c r="F12" s="116">
        <v>12361</v>
      </c>
    </row>
    <row r="13" spans="1:6" s="107" customFormat="1" ht="14.25" customHeight="1">
      <c r="A13" s="114" t="s">
        <v>99</v>
      </c>
      <c r="B13" s="116">
        <v>31718</v>
      </c>
      <c r="C13" s="116">
        <v>31804</v>
      </c>
      <c r="D13" s="116">
        <v>31858</v>
      </c>
      <c r="E13" s="116">
        <v>31964</v>
      </c>
      <c r="F13" s="116">
        <v>31949</v>
      </c>
    </row>
    <row r="14" spans="1:6" s="107" customFormat="1" ht="14.25" customHeight="1">
      <c r="A14" s="114" t="s">
        <v>100</v>
      </c>
      <c r="B14" s="116">
        <v>43523</v>
      </c>
      <c r="C14" s="116">
        <v>44125</v>
      </c>
      <c r="D14" s="116">
        <v>44188</v>
      </c>
      <c r="E14" s="116">
        <v>44139</v>
      </c>
      <c r="F14" s="116">
        <v>43819</v>
      </c>
    </row>
    <row r="15" spans="1:6" s="107" customFormat="1" ht="14.25" customHeight="1">
      <c r="A15" s="114" t="s">
        <v>101</v>
      </c>
      <c r="B15" s="116">
        <v>8124</v>
      </c>
      <c r="C15" s="116">
        <v>8130</v>
      </c>
      <c r="D15" s="116">
        <v>8154</v>
      </c>
      <c r="E15" s="116">
        <v>8216</v>
      </c>
      <c r="F15" s="116">
        <v>8200</v>
      </c>
    </row>
    <row r="16" spans="1:6" s="107" customFormat="1" ht="14.25" customHeight="1">
      <c r="A16" s="114" t="s">
        <v>78</v>
      </c>
      <c r="B16" s="116">
        <v>18606</v>
      </c>
      <c r="C16" s="116">
        <v>19388</v>
      </c>
      <c r="D16" s="116">
        <v>20773</v>
      </c>
      <c r="E16" s="116">
        <v>21451</v>
      </c>
      <c r="F16" s="116">
        <v>22434</v>
      </c>
    </row>
    <row r="17" spans="1:6" s="107" customFormat="1" ht="14.25" customHeight="1">
      <c r="A17" s="114" t="s">
        <v>102</v>
      </c>
      <c r="B17" s="116">
        <v>22172</v>
      </c>
      <c r="C17" s="116">
        <v>22215</v>
      </c>
      <c r="D17" s="116">
        <v>22197</v>
      </c>
      <c r="E17" s="116">
        <v>22133</v>
      </c>
      <c r="F17" s="116">
        <v>22225</v>
      </c>
    </row>
    <row r="18" spans="1:6" s="107" customFormat="1" ht="14.25" customHeight="1">
      <c r="A18" s="114" t="s">
        <v>80</v>
      </c>
      <c r="B18" s="116">
        <v>8420</v>
      </c>
      <c r="C18" s="116">
        <v>8513</v>
      </c>
      <c r="D18" s="116">
        <v>8426</v>
      </c>
      <c r="E18" s="116">
        <v>8379</v>
      </c>
      <c r="F18" s="116">
        <v>8315</v>
      </c>
    </row>
    <row r="19" spans="1:6" s="107" customFormat="1" ht="14.25" customHeight="1">
      <c r="A19" s="114" t="s">
        <v>103</v>
      </c>
      <c r="B19" s="116">
        <v>14421</v>
      </c>
      <c r="C19" s="116">
        <v>14571</v>
      </c>
      <c r="D19" s="116">
        <v>14673</v>
      </c>
      <c r="E19" s="116">
        <v>14745</v>
      </c>
      <c r="F19" s="116">
        <v>15307</v>
      </c>
    </row>
    <row r="20" spans="1:6" s="107" customFormat="1" ht="14.25" customHeight="1">
      <c r="A20" s="117" t="s">
        <v>82</v>
      </c>
      <c r="B20" s="118">
        <v>26390</v>
      </c>
      <c r="C20" s="119">
        <v>26698</v>
      </c>
      <c r="D20" s="119">
        <v>26997</v>
      </c>
      <c r="E20" s="119">
        <v>27250</v>
      </c>
      <c r="F20" s="119">
        <v>27206</v>
      </c>
    </row>
    <row r="21" spans="1:6" s="107" customFormat="1" ht="15" customHeight="1">
      <c r="C21" s="120"/>
      <c r="D21" s="120"/>
      <c r="E21" s="120"/>
      <c r="F21" s="121" t="s">
        <v>104</v>
      </c>
    </row>
    <row r="22" spans="1:6" s="107" customFormat="1" ht="15" customHeight="1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Normal="100" workbookViewId="0"/>
  </sheetViews>
  <sheetFormatPr defaultRowHeight="14.25" customHeight="1"/>
  <cols>
    <col min="1" max="1" width="9.75" style="124" customWidth="1"/>
    <col min="2" max="2" width="11.875" style="123" customWidth="1"/>
    <col min="3" max="4" width="10.5" style="123" customWidth="1"/>
    <col min="5" max="5" width="10.875" style="124" customWidth="1"/>
    <col min="6" max="6" width="12" style="123" customWidth="1"/>
    <col min="7" max="8" width="10.625" style="123" customWidth="1"/>
    <col min="9" max="16384" width="9" style="123"/>
  </cols>
  <sheetData>
    <row r="1" spans="1:8" ht="14.25" customHeight="1">
      <c r="A1" s="122" t="s">
        <v>1</v>
      </c>
    </row>
    <row r="3" spans="1:8" ht="14.25" customHeight="1">
      <c r="A3" s="125" t="s">
        <v>105</v>
      </c>
      <c r="B3" s="126"/>
      <c r="C3" s="126"/>
      <c r="D3" s="126"/>
    </row>
    <row r="4" spans="1:8" ht="14.25" customHeight="1">
      <c r="A4" s="127">
        <v>41640</v>
      </c>
      <c r="B4" s="128"/>
      <c r="C4" s="128"/>
    </row>
    <row r="5" spans="1:8" ht="14.25" customHeight="1">
      <c r="A5" s="129" t="s">
        <v>106</v>
      </c>
      <c r="B5" s="130" t="s">
        <v>8</v>
      </c>
      <c r="C5" s="131" t="s">
        <v>6</v>
      </c>
      <c r="D5" s="132" t="s">
        <v>7</v>
      </c>
      <c r="E5" s="129" t="s">
        <v>106</v>
      </c>
      <c r="F5" s="131" t="s">
        <v>8</v>
      </c>
      <c r="G5" s="131" t="s">
        <v>6</v>
      </c>
      <c r="H5" s="133" t="s">
        <v>7</v>
      </c>
    </row>
    <row r="6" spans="1:8" ht="14.25" customHeight="1">
      <c r="A6" s="112" t="s">
        <v>107</v>
      </c>
      <c r="B6" s="134">
        <f>SUM(B8:B17)+SUM(F7:F17)</f>
        <v>331565</v>
      </c>
      <c r="C6" s="135">
        <f>SUM(C8:C17)+SUM(G7:G17)</f>
        <v>165409</v>
      </c>
      <c r="D6" s="136">
        <f>SUM(D8:D17)+SUM(H7:H17)</f>
        <v>166156</v>
      </c>
      <c r="E6" s="114"/>
      <c r="F6" s="137"/>
      <c r="G6" s="138"/>
      <c r="H6" s="138"/>
    </row>
    <row r="7" spans="1:8" ht="14.25" customHeight="1">
      <c r="A7" s="139"/>
      <c r="B7" s="140"/>
      <c r="C7" s="141"/>
      <c r="D7" s="142"/>
      <c r="E7" s="114" t="s">
        <v>108</v>
      </c>
      <c r="F7" s="143">
        <v>18819</v>
      </c>
      <c r="G7" s="141">
        <v>9732</v>
      </c>
      <c r="H7" s="141">
        <v>9087</v>
      </c>
    </row>
    <row r="8" spans="1:8" ht="14.25" customHeight="1">
      <c r="A8" s="114" t="s">
        <v>109</v>
      </c>
      <c r="B8" s="140">
        <v>14432</v>
      </c>
      <c r="C8" s="141">
        <v>7351</v>
      </c>
      <c r="D8" s="142">
        <v>7081</v>
      </c>
      <c r="E8" s="114" t="s">
        <v>110</v>
      </c>
      <c r="F8" s="143">
        <v>17702</v>
      </c>
      <c r="G8" s="141">
        <v>8824</v>
      </c>
      <c r="H8" s="141">
        <v>8878</v>
      </c>
    </row>
    <row r="9" spans="1:8" ht="14.25" customHeight="1">
      <c r="A9" s="114" t="s">
        <v>111</v>
      </c>
      <c r="B9" s="140">
        <v>14846</v>
      </c>
      <c r="C9" s="141">
        <v>7612</v>
      </c>
      <c r="D9" s="142">
        <v>7234</v>
      </c>
      <c r="E9" s="114" t="s">
        <v>112</v>
      </c>
      <c r="F9" s="143">
        <v>22842</v>
      </c>
      <c r="G9" s="141">
        <v>11058</v>
      </c>
      <c r="H9" s="141">
        <v>11784</v>
      </c>
    </row>
    <row r="10" spans="1:8" ht="14.25" customHeight="1">
      <c r="A10" s="114" t="s">
        <v>113</v>
      </c>
      <c r="B10" s="140">
        <v>15845</v>
      </c>
      <c r="C10" s="141">
        <v>8138</v>
      </c>
      <c r="D10" s="142">
        <v>7707</v>
      </c>
      <c r="E10" s="114" t="s">
        <v>114</v>
      </c>
      <c r="F10" s="143">
        <v>23443</v>
      </c>
      <c r="G10" s="141">
        <v>11159</v>
      </c>
      <c r="H10" s="141">
        <v>12284</v>
      </c>
    </row>
    <row r="11" spans="1:8" ht="14.25" customHeight="1">
      <c r="A11" s="114" t="s">
        <v>115</v>
      </c>
      <c r="B11" s="140">
        <v>16309</v>
      </c>
      <c r="C11" s="141">
        <v>8229</v>
      </c>
      <c r="D11" s="142">
        <v>8080</v>
      </c>
      <c r="E11" s="114" t="s">
        <v>116</v>
      </c>
      <c r="F11" s="143">
        <v>21761</v>
      </c>
      <c r="G11" s="141">
        <v>10241</v>
      </c>
      <c r="H11" s="141">
        <v>11520</v>
      </c>
    </row>
    <row r="12" spans="1:8" ht="14.25" customHeight="1">
      <c r="A12" s="114" t="s">
        <v>117</v>
      </c>
      <c r="B12" s="140">
        <v>16355</v>
      </c>
      <c r="C12" s="141">
        <v>8293</v>
      </c>
      <c r="D12" s="142">
        <v>8062</v>
      </c>
      <c r="E12" s="114" t="s">
        <v>118</v>
      </c>
      <c r="F12" s="143">
        <v>14778</v>
      </c>
      <c r="G12" s="141">
        <v>7261</v>
      </c>
      <c r="H12" s="141">
        <v>7517</v>
      </c>
    </row>
    <row r="13" spans="1:8" ht="14.25" customHeight="1">
      <c r="A13" s="114" t="s">
        <v>119</v>
      </c>
      <c r="B13" s="140">
        <v>18498</v>
      </c>
      <c r="C13" s="141">
        <v>9368</v>
      </c>
      <c r="D13" s="142">
        <v>9130</v>
      </c>
      <c r="E13" s="114" t="s">
        <v>120</v>
      </c>
      <c r="F13" s="143">
        <v>7830</v>
      </c>
      <c r="G13" s="141">
        <v>3451</v>
      </c>
      <c r="H13" s="141">
        <v>4379</v>
      </c>
    </row>
    <row r="14" spans="1:8" ht="14.25" customHeight="1">
      <c r="A14" s="114" t="s">
        <v>121</v>
      </c>
      <c r="B14" s="140">
        <v>21463</v>
      </c>
      <c r="C14" s="141">
        <v>10867</v>
      </c>
      <c r="D14" s="142">
        <v>10596</v>
      </c>
      <c r="E14" s="114" t="s">
        <v>122</v>
      </c>
      <c r="F14" s="143">
        <v>3815</v>
      </c>
      <c r="G14" s="141">
        <v>1317</v>
      </c>
      <c r="H14" s="141">
        <v>2498</v>
      </c>
    </row>
    <row r="15" spans="1:8" ht="14.25" customHeight="1">
      <c r="A15" s="114" t="s">
        <v>123</v>
      </c>
      <c r="B15" s="140">
        <v>25983</v>
      </c>
      <c r="C15" s="141">
        <v>13468</v>
      </c>
      <c r="D15" s="142">
        <v>12515</v>
      </c>
      <c r="E15" s="114" t="s">
        <v>124</v>
      </c>
      <c r="F15" s="143">
        <v>1538</v>
      </c>
      <c r="G15" s="141">
        <v>328</v>
      </c>
      <c r="H15" s="141">
        <v>1210</v>
      </c>
    </row>
    <row r="16" spans="1:8" ht="14.25" customHeight="1">
      <c r="A16" s="114" t="s">
        <v>125</v>
      </c>
      <c r="B16" s="140">
        <v>30473</v>
      </c>
      <c r="C16" s="141">
        <v>15888</v>
      </c>
      <c r="D16" s="142">
        <v>14585</v>
      </c>
      <c r="E16" s="114" t="s">
        <v>126</v>
      </c>
      <c r="F16" s="143">
        <v>431</v>
      </c>
      <c r="G16" s="141">
        <v>83</v>
      </c>
      <c r="H16" s="141">
        <v>348</v>
      </c>
    </row>
    <row r="17" spans="1:8" ht="14.25" customHeight="1">
      <c r="A17" s="117" t="s">
        <v>127</v>
      </c>
      <c r="B17" s="144">
        <v>24332</v>
      </c>
      <c r="C17" s="145">
        <v>12734</v>
      </c>
      <c r="D17" s="146">
        <v>11598</v>
      </c>
      <c r="E17" s="117" t="s">
        <v>128</v>
      </c>
      <c r="F17" s="147">
        <v>70</v>
      </c>
      <c r="G17" s="145">
        <v>7</v>
      </c>
      <c r="H17" s="145">
        <v>63</v>
      </c>
    </row>
    <row r="18" spans="1:8" ht="14.25" customHeight="1">
      <c r="A18" s="148"/>
      <c r="B18" s="149"/>
      <c r="C18" s="150"/>
      <c r="D18" s="150"/>
      <c r="H18" s="151" t="s">
        <v>129</v>
      </c>
    </row>
    <row r="21" spans="1:8" ht="14.25" customHeight="1">
      <c r="E21" s="123"/>
    </row>
  </sheetData>
  <mergeCells count="1">
    <mergeCell ref="A4:C4"/>
  </mergeCells>
  <phoneticPr fontId="1"/>
  <hyperlinks>
    <hyperlink ref="A1" location="目次!A1" display="目次へもどる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/>
  </sheetViews>
  <sheetFormatPr defaultRowHeight="12"/>
  <cols>
    <col min="1" max="1" width="8.625" style="154" customWidth="1"/>
    <col min="2" max="2" width="11.875" style="153" customWidth="1"/>
    <col min="3" max="4" width="11.25" style="153" customWidth="1"/>
    <col min="5" max="5" width="9.75" style="154" customWidth="1"/>
    <col min="6" max="6" width="12" style="153" customWidth="1"/>
    <col min="7" max="8" width="11.125" style="153" customWidth="1"/>
    <col min="9" max="16384" width="9" style="153"/>
  </cols>
  <sheetData>
    <row r="1" spans="1:8" ht="13.5">
      <c r="A1" s="152" t="s">
        <v>1</v>
      </c>
    </row>
    <row r="3" spans="1:8" ht="15" customHeight="1">
      <c r="A3" s="155" t="s">
        <v>130</v>
      </c>
      <c r="B3" s="60"/>
      <c r="C3" s="60"/>
      <c r="D3" s="60"/>
    </row>
    <row r="4" spans="1:8" ht="15" customHeight="1">
      <c r="A4" s="127">
        <v>41640</v>
      </c>
      <c r="B4" s="127"/>
      <c r="C4" s="156"/>
    </row>
    <row r="5" spans="1:8" s="154" customFormat="1" ht="12.75" customHeight="1">
      <c r="A5" s="157" t="s">
        <v>106</v>
      </c>
      <c r="B5" s="158" t="s">
        <v>8</v>
      </c>
      <c r="C5" s="158" t="s">
        <v>6</v>
      </c>
      <c r="D5" s="159" t="s">
        <v>7</v>
      </c>
      <c r="E5" s="160" t="s">
        <v>106</v>
      </c>
      <c r="F5" s="158" t="s">
        <v>8</v>
      </c>
      <c r="G5" s="158" t="s">
        <v>6</v>
      </c>
      <c r="H5" s="159" t="s">
        <v>7</v>
      </c>
    </row>
    <row r="6" spans="1:8" ht="14.25" customHeight="1">
      <c r="A6" s="112" t="s">
        <v>131</v>
      </c>
      <c r="B6" s="161">
        <f>SUM(B8:B57,F8:F58)</f>
        <v>331565</v>
      </c>
      <c r="C6" s="135">
        <f>SUM(C8:C57,G8:G58)</f>
        <v>165409</v>
      </c>
      <c r="D6" s="136">
        <f>SUM(D8:D57,H8:H58)</f>
        <v>166156</v>
      </c>
      <c r="E6" s="162"/>
      <c r="F6" s="163"/>
      <c r="G6" s="164"/>
      <c r="H6" s="164"/>
    </row>
    <row r="7" spans="1:8" ht="6" customHeight="1">
      <c r="A7" s="139"/>
      <c r="B7" s="165"/>
      <c r="C7" s="141"/>
      <c r="D7" s="141"/>
      <c r="E7" s="162"/>
      <c r="F7" s="166"/>
      <c r="G7" s="167"/>
      <c r="H7" s="167"/>
    </row>
    <row r="8" spans="1:8" ht="13.5" customHeight="1">
      <c r="A8" s="114">
        <v>0</v>
      </c>
      <c r="B8" s="168">
        <v>2705</v>
      </c>
      <c r="C8" s="169">
        <v>1374</v>
      </c>
      <c r="D8" s="170">
        <v>1331</v>
      </c>
      <c r="E8" s="162">
        <v>50</v>
      </c>
      <c r="F8" s="168">
        <v>4205</v>
      </c>
      <c r="G8" s="169">
        <v>2206</v>
      </c>
      <c r="H8" s="169">
        <v>1999</v>
      </c>
    </row>
    <row r="9" spans="1:8" ht="13.5" customHeight="1">
      <c r="A9" s="114">
        <v>1</v>
      </c>
      <c r="B9" s="168">
        <v>2881</v>
      </c>
      <c r="C9" s="169">
        <v>1451</v>
      </c>
      <c r="D9" s="170">
        <v>1430</v>
      </c>
      <c r="E9" s="162">
        <v>51</v>
      </c>
      <c r="F9" s="168">
        <v>3884</v>
      </c>
      <c r="G9" s="169">
        <v>2044</v>
      </c>
      <c r="H9" s="169">
        <v>1840</v>
      </c>
    </row>
    <row r="10" spans="1:8" ht="13.5" customHeight="1">
      <c r="A10" s="114">
        <v>2</v>
      </c>
      <c r="B10" s="168">
        <v>2852</v>
      </c>
      <c r="C10" s="169">
        <v>1460</v>
      </c>
      <c r="D10" s="170">
        <v>1392</v>
      </c>
      <c r="E10" s="162">
        <v>52</v>
      </c>
      <c r="F10" s="168">
        <v>3591</v>
      </c>
      <c r="G10" s="169">
        <v>1797</v>
      </c>
      <c r="H10" s="169">
        <v>1794</v>
      </c>
    </row>
    <row r="11" spans="1:8" ht="13.5" customHeight="1">
      <c r="A11" s="114">
        <v>3</v>
      </c>
      <c r="B11" s="168">
        <v>3034</v>
      </c>
      <c r="C11" s="169">
        <v>1593</v>
      </c>
      <c r="D11" s="170">
        <v>1441</v>
      </c>
      <c r="E11" s="162">
        <v>53</v>
      </c>
      <c r="F11" s="168">
        <v>3588</v>
      </c>
      <c r="G11" s="169">
        <v>1851</v>
      </c>
      <c r="H11" s="169">
        <v>1737</v>
      </c>
    </row>
    <row r="12" spans="1:8" ht="13.5" customHeight="1">
      <c r="A12" s="114">
        <v>4</v>
      </c>
      <c r="B12" s="168">
        <v>2960</v>
      </c>
      <c r="C12" s="169">
        <v>1473</v>
      </c>
      <c r="D12" s="170">
        <v>1487</v>
      </c>
      <c r="E12" s="162">
        <v>54</v>
      </c>
      <c r="F12" s="168">
        <v>3551</v>
      </c>
      <c r="G12" s="169">
        <v>1834</v>
      </c>
      <c r="H12" s="169">
        <v>1717</v>
      </c>
    </row>
    <row r="13" spans="1:8" ht="13.5" customHeight="1">
      <c r="A13" s="114">
        <v>5</v>
      </c>
      <c r="B13" s="168">
        <v>2983</v>
      </c>
      <c r="C13" s="169">
        <v>1541</v>
      </c>
      <c r="D13" s="170">
        <v>1442</v>
      </c>
      <c r="E13" s="162">
        <v>55</v>
      </c>
      <c r="F13" s="168">
        <v>3543</v>
      </c>
      <c r="G13" s="169">
        <v>1758</v>
      </c>
      <c r="H13" s="169">
        <v>1785</v>
      </c>
    </row>
    <row r="14" spans="1:8" ht="13.5" customHeight="1">
      <c r="A14" s="114">
        <v>6</v>
      </c>
      <c r="B14" s="168">
        <v>3070</v>
      </c>
      <c r="C14" s="169">
        <v>1561</v>
      </c>
      <c r="D14" s="170">
        <v>1509</v>
      </c>
      <c r="E14" s="162">
        <v>56</v>
      </c>
      <c r="F14" s="168">
        <v>3302</v>
      </c>
      <c r="G14" s="169">
        <v>1690</v>
      </c>
      <c r="H14" s="169">
        <v>1612</v>
      </c>
    </row>
    <row r="15" spans="1:8" ht="13.5" customHeight="1">
      <c r="A15" s="114">
        <v>7</v>
      </c>
      <c r="B15" s="168">
        <v>2955</v>
      </c>
      <c r="C15" s="169">
        <v>1485</v>
      </c>
      <c r="D15" s="170">
        <v>1470</v>
      </c>
      <c r="E15" s="162">
        <v>57</v>
      </c>
      <c r="F15" s="168">
        <v>3382</v>
      </c>
      <c r="G15" s="169">
        <v>1680</v>
      </c>
      <c r="H15" s="169">
        <v>1702</v>
      </c>
    </row>
    <row r="16" spans="1:8" ht="13.5" customHeight="1">
      <c r="A16" s="114">
        <v>8</v>
      </c>
      <c r="B16" s="168">
        <v>2824</v>
      </c>
      <c r="C16" s="169">
        <v>1476</v>
      </c>
      <c r="D16" s="170">
        <v>1348</v>
      </c>
      <c r="E16" s="162">
        <v>58</v>
      </c>
      <c r="F16" s="168">
        <v>3731</v>
      </c>
      <c r="G16" s="169">
        <v>1845</v>
      </c>
      <c r="H16" s="169">
        <v>1886</v>
      </c>
    </row>
    <row r="17" spans="1:8" ht="13.5" customHeight="1">
      <c r="A17" s="114">
        <v>9</v>
      </c>
      <c r="B17" s="168">
        <v>3014</v>
      </c>
      <c r="C17" s="169">
        <v>1549</v>
      </c>
      <c r="D17" s="170">
        <v>1465</v>
      </c>
      <c r="E17" s="162">
        <v>59</v>
      </c>
      <c r="F17" s="168">
        <v>3744</v>
      </c>
      <c r="G17" s="169">
        <v>1851</v>
      </c>
      <c r="H17" s="169">
        <v>1893</v>
      </c>
    </row>
    <row r="18" spans="1:8" ht="13.5" customHeight="1">
      <c r="A18" s="114">
        <v>10</v>
      </c>
      <c r="B18" s="168">
        <v>3136</v>
      </c>
      <c r="C18" s="169">
        <v>1570</v>
      </c>
      <c r="D18" s="170">
        <v>1566</v>
      </c>
      <c r="E18" s="162">
        <v>60</v>
      </c>
      <c r="F18" s="168">
        <v>3838</v>
      </c>
      <c r="G18" s="169">
        <v>1877</v>
      </c>
      <c r="H18" s="169">
        <v>1961</v>
      </c>
    </row>
    <row r="19" spans="1:8" ht="13.5" customHeight="1">
      <c r="A19" s="114">
        <v>11</v>
      </c>
      <c r="B19" s="168">
        <v>3082</v>
      </c>
      <c r="C19" s="169">
        <v>1595</v>
      </c>
      <c r="D19" s="170">
        <v>1487</v>
      </c>
      <c r="E19" s="162">
        <v>61</v>
      </c>
      <c r="F19" s="168">
        <v>4265</v>
      </c>
      <c r="G19" s="169">
        <v>2033</v>
      </c>
      <c r="H19" s="169">
        <v>2232</v>
      </c>
    </row>
    <row r="20" spans="1:8" ht="13.5" customHeight="1">
      <c r="A20" s="114">
        <v>12</v>
      </c>
      <c r="B20" s="168">
        <v>3128</v>
      </c>
      <c r="C20" s="169">
        <v>1635</v>
      </c>
      <c r="D20" s="170">
        <v>1493</v>
      </c>
      <c r="E20" s="162">
        <v>62</v>
      </c>
      <c r="F20" s="168">
        <v>4374</v>
      </c>
      <c r="G20" s="169">
        <v>2129</v>
      </c>
      <c r="H20" s="169">
        <v>2245</v>
      </c>
    </row>
    <row r="21" spans="1:8" ht="13.5" customHeight="1">
      <c r="A21" s="114">
        <v>13</v>
      </c>
      <c r="B21" s="168">
        <v>3188</v>
      </c>
      <c r="C21" s="169">
        <v>1628</v>
      </c>
      <c r="D21" s="170">
        <v>1560</v>
      </c>
      <c r="E21" s="162">
        <v>63</v>
      </c>
      <c r="F21" s="168">
        <v>4882</v>
      </c>
      <c r="G21" s="169">
        <v>2372</v>
      </c>
      <c r="H21" s="169">
        <v>2510</v>
      </c>
    </row>
    <row r="22" spans="1:8" ht="13.5" customHeight="1">
      <c r="A22" s="114">
        <v>14</v>
      </c>
      <c r="B22" s="168">
        <v>3311</v>
      </c>
      <c r="C22" s="169">
        <v>1710</v>
      </c>
      <c r="D22" s="170">
        <v>1601</v>
      </c>
      <c r="E22" s="162">
        <v>64</v>
      </c>
      <c r="F22" s="168">
        <v>5483</v>
      </c>
      <c r="G22" s="169">
        <v>2647</v>
      </c>
      <c r="H22" s="169">
        <v>2836</v>
      </c>
    </row>
    <row r="23" spans="1:8" ht="13.5" customHeight="1">
      <c r="A23" s="114">
        <v>15</v>
      </c>
      <c r="B23" s="168">
        <v>3351</v>
      </c>
      <c r="C23" s="169">
        <v>1695</v>
      </c>
      <c r="D23" s="170">
        <v>1656</v>
      </c>
      <c r="E23" s="162">
        <v>65</v>
      </c>
      <c r="F23" s="168">
        <v>5450</v>
      </c>
      <c r="G23" s="169">
        <v>2638</v>
      </c>
      <c r="H23" s="169">
        <v>2812</v>
      </c>
    </row>
    <row r="24" spans="1:8" ht="13.5" customHeight="1">
      <c r="A24" s="114">
        <v>16</v>
      </c>
      <c r="B24" s="168">
        <v>3173</v>
      </c>
      <c r="C24" s="169">
        <v>1601</v>
      </c>
      <c r="D24" s="170">
        <v>1572</v>
      </c>
      <c r="E24" s="162">
        <v>66</v>
      </c>
      <c r="F24" s="168">
        <v>5801</v>
      </c>
      <c r="G24" s="169">
        <v>2730</v>
      </c>
      <c r="H24" s="169">
        <v>3071</v>
      </c>
    </row>
    <row r="25" spans="1:8" ht="13.5" customHeight="1">
      <c r="A25" s="114">
        <v>17</v>
      </c>
      <c r="B25" s="168">
        <v>3263</v>
      </c>
      <c r="C25" s="169">
        <v>1649</v>
      </c>
      <c r="D25" s="170">
        <v>1614</v>
      </c>
      <c r="E25" s="162">
        <v>67</v>
      </c>
      <c r="F25" s="168">
        <v>4118</v>
      </c>
      <c r="G25" s="169">
        <v>1923</v>
      </c>
      <c r="H25" s="169">
        <v>2195</v>
      </c>
    </row>
    <row r="26" spans="1:8" ht="13.5" customHeight="1">
      <c r="A26" s="114">
        <v>18</v>
      </c>
      <c r="B26" s="168">
        <v>3193</v>
      </c>
      <c r="C26" s="169">
        <v>1622</v>
      </c>
      <c r="D26" s="170">
        <v>1571</v>
      </c>
      <c r="E26" s="162">
        <v>68</v>
      </c>
      <c r="F26" s="168">
        <v>3538</v>
      </c>
      <c r="G26" s="169">
        <v>1682</v>
      </c>
      <c r="H26" s="169">
        <v>1856</v>
      </c>
    </row>
    <row r="27" spans="1:8" ht="13.5" customHeight="1">
      <c r="A27" s="114">
        <v>19</v>
      </c>
      <c r="B27" s="168">
        <v>3329</v>
      </c>
      <c r="C27" s="169">
        <v>1662</v>
      </c>
      <c r="D27" s="170">
        <v>1667</v>
      </c>
      <c r="E27" s="162">
        <v>69</v>
      </c>
      <c r="F27" s="168">
        <v>4536</v>
      </c>
      <c r="G27" s="169">
        <v>2186</v>
      </c>
      <c r="H27" s="169">
        <v>2350</v>
      </c>
    </row>
    <row r="28" spans="1:8" ht="13.5" customHeight="1">
      <c r="A28" s="114">
        <v>20</v>
      </c>
      <c r="B28" s="168">
        <v>3105</v>
      </c>
      <c r="C28" s="169">
        <v>1604</v>
      </c>
      <c r="D28" s="170">
        <v>1501</v>
      </c>
      <c r="E28" s="162">
        <v>70</v>
      </c>
      <c r="F28" s="168">
        <v>4900</v>
      </c>
      <c r="G28" s="169">
        <v>2232</v>
      </c>
      <c r="H28" s="169">
        <v>2668</v>
      </c>
    </row>
    <row r="29" spans="1:8" ht="13.5" customHeight="1">
      <c r="A29" s="114">
        <v>21</v>
      </c>
      <c r="B29" s="168">
        <v>3174</v>
      </c>
      <c r="C29" s="169">
        <v>1573</v>
      </c>
      <c r="D29" s="170">
        <v>1601</v>
      </c>
      <c r="E29" s="162">
        <v>71</v>
      </c>
      <c r="F29" s="168">
        <v>4570</v>
      </c>
      <c r="G29" s="169">
        <v>2163</v>
      </c>
      <c r="H29" s="169">
        <v>2407</v>
      </c>
    </row>
    <row r="30" spans="1:8" ht="13.5" customHeight="1">
      <c r="A30" s="114">
        <v>22</v>
      </c>
      <c r="B30" s="168">
        <v>3283</v>
      </c>
      <c r="C30" s="169">
        <v>1637</v>
      </c>
      <c r="D30" s="170">
        <v>1646</v>
      </c>
      <c r="E30" s="162">
        <v>72</v>
      </c>
      <c r="F30" s="168">
        <v>4609</v>
      </c>
      <c r="G30" s="169">
        <v>2164</v>
      </c>
      <c r="H30" s="169">
        <v>2445</v>
      </c>
    </row>
    <row r="31" spans="1:8" ht="13.5" customHeight="1">
      <c r="A31" s="114">
        <v>23</v>
      </c>
      <c r="B31" s="168">
        <v>3298</v>
      </c>
      <c r="C31" s="169">
        <v>1673</v>
      </c>
      <c r="D31" s="170">
        <v>1625</v>
      </c>
      <c r="E31" s="162">
        <v>73</v>
      </c>
      <c r="F31" s="168">
        <v>4209</v>
      </c>
      <c r="G31" s="169">
        <v>2003</v>
      </c>
      <c r="H31" s="169">
        <v>2206</v>
      </c>
    </row>
    <row r="32" spans="1:8" ht="13.5" customHeight="1">
      <c r="A32" s="114">
        <v>24</v>
      </c>
      <c r="B32" s="168">
        <v>3495</v>
      </c>
      <c r="C32" s="169">
        <v>1806</v>
      </c>
      <c r="D32" s="170">
        <v>1689</v>
      </c>
      <c r="E32" s="162">
        <v>74</v>
      </c>
      <c r="F32" s="168">
        <v>3473</v>
      </c>
      <c r="G32" s="169">
        <v>1679</v>
      </c>
      <c r="H32" s="169">
        <v>1794</v>
      </c>
    </row>
    <row r="33" spans="1:8" ht="13.5" customHeight="1">
      <c r="A33" s="114">
        <v>25</v>
      </c>
      <c r="B33" s="168">
        <v>3604</v>
      </c>
      <c r="C33" s="169">
        <v>1857</v>
      </c>
      <c r="D33" s="170">
        <v>1747</v>
      </c>
      <c r="E33" s="162">
        <v>75</v>
      </c>
      <c r="F33" s="168">
        <v>3266</v>
      </c>
      <c r="G33" s="169">
        <v>1592</v>
      </c>
      <c r="H33" s="169">
        <v>1674</v>
      </c>
    </row>
    <row r="34" spans="1:8" ht="13.5" customHeight="1">
      <c r="A34" s="114">
        <v>26</v>
      </c>
      <c r="B34" s="168">
        <v>3605</v>
      </c>
      <c r="C34" s="169">
        <v>1823</v>
      </c>
      <c r="D34" s="170">
        <v>1782</v>
      </c>
      <c r="E34" s="162">
        <v>76</v>
      </c>
      <c r="F34" s="168">
        <v>3426</v>
      </c>
      <c r="G34" s="169">
        <v>1723</v>
      </c>
      <c r="H34" s="169">
        <v>1703</v>
      </c>
    </row>
    <row r="35" spans="1:8" ht="13.5" customHeight="1">
      <c r="A35" s="114">
        <v>27</v>
      </c>
      <c r="B35" s="168">
        <v>3645</v>
      </c>
      <c r="C35" s="169">
        <v>1863</v>
      </c>
      <c r="D35" s="170">
        <v>1782</v>
      </c>
      <c r="E35" s="162">
        <v>77</v>
      </c>
      <c r="F35" s="168">
        <v>2964</v>
      </c>
      <c r="G35" s="169">
        <v>1460</v>
      </c>
      <c r="H35" s="169">
        <v>1504</v>
      </c>
    </row>
    <row r="36" spans="1:8" ht="13.5" customHeight="1">
      <c r="A36" s="114">
        <v>28</v>
      </c>
      <c r="B36" s="168">
        <v>3699</v>
      </c>
      <c r="C36" s="169">
        <v>1863</v>
      </c>
      <c r="D36" s="170">
        <v>1836</v>
      </c>
      <c r="E36" s="162">
        <v>78</v>
      </c>
      <c r="F36" s="168">
        <v>2907</v>
      </c>
      <c r="G36" s="169">
        <v>1399</v>
      </c>
      <c r="H36" s="169">
        <v>1508</v>
      </c>
    </row>
    <row r="37" spans="1:8" ht="13.5" customHeight="1">
      <c r="A37" s="114">
        <v>29</v>
      </c>
      <c r="B37" s="168">
        <v>3945</v>
      </c>
      <c r="C37" s="169">
        <v>1962</v>
      </c>
      <c r="D37" s="170">
        <v>1983</v>
      </c>
      <c r="E37" s="162">
        <v>79</v>
      </c>
      <c r="F37" s="168">
        <v>2215</v>
      </c>
      <c r="G37" s="169">
        <v>1087</v>
      </c>
      <c r="H37" s="169">
        <v>1128</v>
      </c>
    </row>
    <row r="38" spans="1:8" ht="13.5" customHeight="1">
      <c r="A38" s="114">
        <v>30</v>
      </c>
      <c r="B38" s="168">
        <v>4120</v>
      </c>
      <c r="C38" s="169">
        <v>2084</v>
      </c>
      <c r="D38" s="170">
        <v>2036</v>
      </c>
      <c r="E38" s="162">
        <v>80</v>
      </c>
      <c r="F38" s="168">
        <v>1934</v>
      </c>
      <c r="G38" s="169">
        <v>912</v>
      </c>
      <c r="H38" s="169">
        <v>1022</v>
      </c>
    </row>
    <row r="39" spans="1:8" ht="13.5" customHeight="1">
      <c r="A39" s="114">
        <v>31</v>
      </c>
      <c r="B39" s="168">
        <v>4233</v>
      </c>
      <c r="C39" s="169">
        <v>2108</v>
      </c>
      <c r="D39" s="170">
        <v>2125</v>
      </c>
      <c r="E39" s="162">
        <v>81</v>
      </c>
      <c r="F39" s="168">
        <v>1842</v>
      </c>
      <c r="G39" s="169">
        <v>852</v>
      </c>
      <c r="H39" s="169">
        <v>990</v>
      </c>
    </row>
    <row r="40" spans="1:8" ht="13.5" customHeight="1">
      <c r="A40" s="114">
        <v>32</v>
      </c>
      <c r="B40" s="168">
        <v>4234</v>
      </c>
      <c r="C40" s="169">
        <v>2096</v>
      </c>
      <c r="D40" s="170">
        <v>2138</v>
      </c>
      <c r="E40" s="162">
        <v>82</v>
      </c>
      <c r="F40" s="168">
        <v>1594</v>
      </c>
      <c r="G40" s="169">
        <v>671</v>
      </c>
      <c r="H40" s="169">
        <v>923</v>
      </c>
    </row>
    <row r="41" spans="1:8" ht="13.5" customHeight="1">
      <c r="A41" s="114">
        <v>33</v>
      </c>
      <c r="B41" s="168">
        <v>4262</v>
      </c>
      <c r="C41" s="169">
        <v>2192</v>
      </c>
      <c r="D41" s="170">
        <v>2070</v>
      </c>
      <c r="E41" s="162">
        <v>83</v>
      </c>
      <c r="F41" s="168">
        <v>1310</v>
      </c>
      <c r="G41" s="169">
        <v>540</v>
      </c>
      <c r="H41" s="169">
        <v>770</v>
      </c>
    </row>
    <row r="42" spans="1:8" ht="13.5" customHeight="1">
      <c r="A42" s="114">
        <v>34</v>
      </c>
      <c r="B42" s="168">
        <v>4614</v>
      </c>
      <c r="C42" s="169">
        <v>2387</v>
      </c>
      <c r="D42" s="170">
        <v>2227</v>
      </c>
      <c r="E42" s="162">
        <v>84</v>
      </c>
      <c r="F42" s="168">
        <v>1150</v>
      </c>
      <c r="G42" s="169">
        <v>476</v>
      </c>
      <c r="H42" s="169">
        <v>674</v>
      </c>
    </row>
    <row r="43" spans="1:8" ht="13.5" customHeight="1">
      <c r="A43" s="114">
        <v>35</v>
      </c>
      <c r="B43" s="168">
        <v>4738</v>
      </c>
      <c r="C43" s="169">
        <v>2446</v>
      </c>
      <c r="D43" s="170">
        <v>2292</v>
      </c>
      <c r="E43" s="162">
        <v>85</v>
      </c>
      <c r="F43" s="168">
        <v>1002</v>
      </c>
      <c r="G43" s="169">
        <v>397</v>
      </c>
      <c r="H43" s="169">
        <v>605</v>
      </c>
    </row>
    <row r="44" spans="1:8" ht="13.5" customHeight="1">
      <c r="A44" s="114">
        <v>36</v>
      </c>
      <c r="B44" s="168">
        <v>4868</v>
      </c>
      <c r="C44" s="169">
        <v>2554</v>
      </c>
      <c r="D44" s="170">
        <v>2314</v>
      </c>
      <c r="E44" s="162">
        <v>86</v>
      </c>
      <c r="F44" s="168">
        <v>845</v>
      </c>
      <c r="G44" s="169">
        <v>323</v>
      </c>
      <c r="H44" s="169">
        <v>522</v>
      </c>
    </row>
    <row r="45" spans="1:8" ht="13.5" customHeight="1">
      <c r="A45" s="114">
        <v>37</v>
      </c>
      <c r="B45" s="168">
        <v>5240</v>
      </c>
      <c r="C45" s="169">
        <v>2669</v>
      </c>
      <c r="D45" s="170">
        <v>2571</v>
      </c>
      <c r="E45" s="162">
        <v>87</v>
      </c>
      <c r="F45" s="168">
        <v>795</v>
      </c>
      <c r="G45" s="169">
        <v>259</v>
      </c>
      <c r="H45" s="169">
        <v>536</v>
      </c>
    </row>
    <row r="46" spans="1:8" ht="13.5" customHeight="1">
      <c r="A46" s="114">
        <v>38</v>
      </c>
      <c r="B46" s="168">
        <v>5359</v>
      </c>
      <c r="C46" s="169">
        <v>2818</v>
      </c>
      <c r="D46" s="170">
        <v>2541</v>
      </c>
      <c r="E46" s="162">
        <v>88</v>
      </c>
      <c r="F46" s="168">
        <v>680</v>
      </c>
      <c r="G46" s="169">
        <v>202</v>
      </c>
      <c r="H46" s="169">
        <v>478</v>
      </c>
    </row>
    <row r="47" spans="1:8" ht="13.5" customHeight="1">
      <c r="A47" s="114">
        <v>39</v>
      </c>
      <c r="B47" s="168">
        <v>5778</v>
      </c>
      <c r="C47" s="169">
        <v>2981</v>
      </c>
      <c r="D47" s="170">
        <v>2797</v>
      </c>
      <c r="E47" s="162">
        <v>89</v>
      </c>
      <c r="F47" s="168">
        <v>493</v>
      </c>
      <c r="G47" s="169">
        <v>136</v>
      </c>
      <c r="H47" s="169">
        <v>357</v>
      </c>
    </row>
    <row r="48" spans="1:8" ht="13.5" customHeight="1">
      <c r="A48" s="114">
        <v>40</v>
      </c>
      <c r="B48" s="168">
        <v>6332</v>
      </c>
      <c r="C48" s="169">
        <v>3300</v>
      </c>
      <c r="D48" s="170">
        <v>3032</v>
      </c>
      <c r="E48" s="162">
        <v>90</v>
      </c>
      <c r="F48" s="168">
        <v>443</v>
      </c>
      <c r="G48" s="169">
        <v>104</v>
      </c>
      <c r="H48" s="169">
        <v>339</v>
      </c>
    </row>
    <row r="49" spans="1:8" ht="13.5" customHeight="1">
      <c r="A49" s="114">
        <v>41</v>
      </c>
      <c r="B49" s="168">
        <v>6238</v>
      </c>
      <c r="C49" s="169">
        <v>3322</v>
      </c>
      <c r="D49" s="170">
        <v>2916</v>
      </c>
      <c r="E49" s="162">
        <v>91</v>
      </c>
      <c r="F49" s="168">
        <v>359</v>
      </c>
      <c r="G49" s="169">
        <v>85</v>
      </c>
      <c r="H49" s="169">
        <v>274</v>
      </c>
    </row>
    <row r="50" spans="1:8" ht="13.5" customHeight="1">
      <c r="A50" s="114">
        <v>42</v>
      </c>
      <c r="B50" s="168">
        <v>6250</v>
      </c>
      <c r="C50" s="169">
        <v>3229</v>
      </c>
      <c r="D50" s="170">
        <v>3021</v>
      </c>
      <c r="E50" s="162">
        <v>92</v>
      </c>
      <c r="F50" s="168">
        <v>299</v>
      </c>
      <c r="G50" s="169">
        <v>58</v>
      </c>
      <c r="H50" s="169">
        <v>241</v>
      </c>
    </row>
    <row r="51" spans="1:8" ht="13.5" customHeight="1">
      <c r="A51" s="114">
        <v>43</v>
      </c>
      <c r="B51" s="168">
        <v>5866</v>
      </c>
      <c r="C51" s="169">
        <v>3073</v>
      </c>
      <c r="D51" s="170">
        <v>2793</v>
      </c>
      <c r="E51" s="162">
        <v>93</v>
      </c>
      <c r="F51" s="168">
        <v>250</v>
      </c>
      <c r="G51" s="169">
        <v>45</v>
      </c>
      <c r="H51" s="169">
        <v>205</v>
      </c>
    </row>
    <row r="52" spans="1:8" ht="13.5" customHeight="1">
      <c r="A52" s="114">
        <v>44</v>
      </c>
      <c r="B52" s="168">
        <v>5787</v>
      </c>
      <c r="C52" s="169">
        <v>2964</v>
      </c>
      <c r="D52" s="170">
        <v>2823</v>
      </c>
      <c r="E52" s="162">
        <v>94</v>
      </c>
      <c r="F52" s="168">
        <v>187</v>
      </c>
      <c r="G52" s="169">
        <v>36</v>
      </c>
      <c r="H52" s="169">
        <v>151</v>
      </c>
    </row>
    <row r="53" spans="1:8" ht="13.5" customHeight="1">
      <c r="A53" s="114">
        <v>45</v>
      </c>
      <c r="B53" s="168">
        <v>5448</v>
      </c>
      <c r="C53" s="169">
        <v>2872</v>
      </c>
      <c r="D53" s="170">
        <v>2576</v>
      </c>
      <c r="E53" s="162">
        <v>95</v>
      </c>
      <c r="F53" s="168">
        <v>140</v>
      </c>
      <c r="G53" s="169">
        <v>27</v>
      </c>
      <c r="H53" s="169">
        <v>113</v>
      </c>
    </row>
    <row r="54" spans="1:8" ht="13.5" customHeight="1">
      <c r="A54" s="114">
        <v>46</v>
      </c>
      <c r="B54" s="168">
        <v>5460</v>
      </c>
      <c r="C54" s="169">
        <v>2858</v>
      </c>
      <c r="D54" s="170">
        <v>2602</v>
      </c>
      <c r="E54" s="162">
        <v>96</v>
      </c>
      <c r="F54" s="168">
        <v>96</v>
      </c>
      <c r="G54" s="169">
        <v>26</v>
      </c>
      <c r="H54" s="169">
        <v>70</v>
      </c>
    </row>
    <row r="55" spans="1:8" ht="13.5" customHeight="1">
      <c r="A55" s="114">
        <v>47</v>
      </c>
      <c r="B55" s="168">
        <v>3910</v>
      </c>
      <c r="C55" s="169">
        <v>2026</v>
      </c>
      <c r="D55" s="170">
        <v>1884</v>
      </c>
      <c r="E55" s="162">
        <v>97</v>
      </c>
      <c r="F55" s="168">
        <v>81</v>
      </c>
      <c r="G55" s="169">
        <v>11</v>
      </c>
      <c r="H55" s="169">
        <v>70</v>
      </c>
    </row>
    <row r="56" spans="1:8" ht="13.5" customHeight="1">
      <c r="A56" s="114">
        <v>48</v>
      </c>
      <c r="B56" s="168">
        <v>4969</v>
      </c>
      <c r="C56" s="169">
        <v>2598</v>
      </c>
      <c r="D56" s="170">
        <v>2371</v>
      </c>
      <c r="E56" s="162">
        <v>98</v>
      </c>
      <c r="F56" s="168">
        <v>67</v>
      </c>
      <c r="G56" s="169">
        <v>11</v>
      </c>
      <c r="H56" s="169">
        <v>56</v>
      </c>
    </row>
    <row r="57" spans="1:8" ht="13.5" customHeight="1">
      <c r="A57" s="114">
        <v>49</v>
      </c>
      <c r="B57" s="168">
        <v>4545</v>
      </c>
      <c r="C57" s="169">
        <v>2380</v>
      </c>
      <c r="D57" s="170">
        <v>2165</v>
      </c>
      <c r="E57" s="162">
        <v>99</v>
      </c>
      <c r="F57" s="168">
        <v>47</v>
      </c>
      <c r="G57" s="169">
        <v>8</v>
      </c>
      <c r="H57" s="169">
        <v>39</v>
      </c>
    </row>
    <row r="58" spans="1:8" ht="13.5" customHeight="1">
      <c r="A58" s="117"/>
      <c r="B58" s="171"/>
      <c r="C58" s="119"/>
      <c r="D58" s="119"/>
      <c r="E58" s="172" t="s">
        <v>132</v>
      </c>
      <c r="F58" s="173">
        <v>70</v>
      </c>
      <c r="G58" s="174">
        <v>7</v>
      </c>
      <c r="H58" s="174">
        <v>63</v>
      </c>
    </row>
    <row r="59" spans="1:8" ht="13.5" customHeight="1">
      <c r="H59" s="151" t="s">
        <v>129</v>
      </c>
    </row>
  </sheetData>
  <mergeCells count="1">
    <mergeCell ref="A4:B4"/>
  </mergeCells>
  <phoneticPr fontId="1"/>
  <hyperlinks>
    <hyperlink ref="A1" location="目次!A1" display="目次へもどる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7"/>
  <sheetViews>
    <sheetView zoomScaleNormal="100" workbookViewId="0"/>
  </sheetViews>
  <sheetFormatPr defaultRowHeight="12.75" customHeight="1"/>
  <cols>
    <col min="1" max="1" width="12.875" style="167" customWidth="1"/>
    <col min="2" max="2" width="7.75" style="167" bestFit="1" customWidth="1"/>
    <col min="3" max="3" width="7.5" style="167" customWidth="1"/>
    <col min="4" max="4" width="7.25" style="167" customWidth="1"/>
    <col min="5" max="5" width="7.375" style="167" customWidth="1"/>
    <col min="6" max="6" width="13.25" style="167" customWidth="1"/>
    <col min="7" max="7" width="8.375" style="167" customWidth="1"/>
    <col min="8" max="8" width="7.375" style="167" customWidth="1"/>
    <col min="9" max="9" width="7.25" style="167" customWidth="1"/>
    <col min="10" max="10" width="7.875" style="167" customWidth="1"/>
    <col min="11" max="16384" width="9" style="167"/>
  </cols>
  <sheetData>
    <row r="1" spans="1:10" ht="12.75" customHeight="1">
      <c r="A1" s="175" t="s">
        <v>1</v>
      </c>
    </row>
    <row r="3" spans="1:10" ht="12.75" customHeight="1">
      <c r="A3" s="155" t="s">
        <v>133</v>
      </c>
      <c r="D3" s="176"/>
      <c r="E3" s="176"/>
      <c r="F3" s="176"/>
      <c r="G3" s="176"/>
      <c r="H3" s="177"/>
      <c r="I3" s="177"/>
      <c r="J3" s="177"/>
    </row>
    <row r="4" spans="1:10" ht="12.75" customHeight="1">
      <c r="A4" s="178">
        <v>41640</v>
      </c>
      <c r="B4" s="178"/>
    </row>
    <row r="5" spans="1:10" ht="13.5" customHeight="1">
      <c r="A5" s="179" t="s">
        <v>134</v>
      </c>
      <c r="B5" s="179" t="s">
        <v>25</v>
      </c>
      <c r="C5" s="180" t="s">
        <v>6</v>
      </c>
      <c r="D5" s="180" t="s">
        <v>7</v>
      </c>
      <c r="E5" s="181" t="s">
        <v>8</v>
      </c>
      <c r="F5" s="182" t="s">
        <v>134</v>
      </c>
      <c r="G5" s="179" t="s">
        <v>25</v>
      </c>
      <c r="H5" s="180" t="s">
        <v>6</v>
      </c>
      <c r="I5" s="180" t="s">
        <v>7</v>
      </c>
      <c r="J5" s="183" t="s">
        <v>8</v>
      </c>
    </row>
    <row r="6" spans="1:10" ht="12.75" customHeight="1">
      <c r="A6" s="184" t="s">
        <v>135</v>
      </c>
      <c r="B6" s="185">
        <f>SUM(B7:B16)</f>
        <v>15914</v>
      </c>
      <c r="C6" s="185">
        <f>SUM(C7:C16)</f>
        <v>19539</v>
      </c>
      <c r="D6" s="185">
        <f>SUM(D7:D16)</f>
        <v>20008</v>
      </c>
      <c r="E6" s="185">
        <f>SUM(E7:E16)</f>
        <v>39547</v>
      </c>
      <c r="F6" s="186" t="s">
        <v>136</v>
      </c>
      <c r="G6" s="187">
        <f>SUM(G7:G20)</f>
        <v>21825</v>
      </c>
      <c r="H6" s="187">
        <f>SUM(H7:H20)</f>
        <v>25422</v>
      </c>
      <c r="I6" s="187">
        <f>SUM(I7:I20)</f>
        <v>25985</v>
      </c>
      <c r="J6" s="187">
        <f>SUM(J7:J20)</f>
        <v>51407</v>
      </c>
    </row>
    <row r="7" spans="1:10" ht="12.75" customHeight="1">
      <c r="A7" s="188" t="s">
        <v>137</v>
      </c>
      <c r="B7" s="189">
        <v>2582</v>
      </c>
      <c r="C7" s="190">
        <v>3303</v>
      </c>
      <c r="D7" s="190">
        <v>3326</v>
      </c>
      <c r="E7" s="191">
        <v>6629</v>
      </c>
      <c r="F7" s="192" t="s">
        <v>138</v>
      </c>
      <c r="G7" s="193">
        <v>1929</v>
      </c>
      <c r="H7" s="194">
        <v>2308</v>
      </c>
      <c r="I7" s="194">
        <v>2334</v>
      </c>
      <c r="J7" s="195">
        <v>4642</v>
      </c>
    </row>
    <row r="8" spans="1:10" ht="12.75" customHeight="1">
      <c r="A8" s="188" t="s">
        <v>139</v>
      </c>
      <c r="B8" s="189">
        <v>3774</v>
      </c>
      <c r="C8" s="190">
        <v>4567</v>
      </c>
      <c r="D8" s="190">
        <v>4751</v>
      </c>
      <c r="E8" s="191">
        <v>9318</v>
      </c>
      <c r="F8" s="192" t="s">
        <v>140</v>
      </c>
      <c r="G8" s="193">
        <v>635</v>
      </c>
      <c r="H8" s="194">
        <v>757</v>
      </c>
      <c r="I8" s="194">
        <v>761</v>
      </c>
      <c r="J8" s="196">
        <v>1518</v>
      </c>
    </row>
    <row r="9" spans="1:10" ht="12.75" customHeight="1">
      <c r="A9" s="188" t="s">
        <v>141</v>
      </c>
      <c r="B9" s="189">
        <v>1662</v>
      </c>
      <c r="C9" s="190">
        <v>1956</v>
      </c>
      <c r="D9" s="190">
        <v>2087</v>
      </c>
      <c r="E9" s="191">
        <v>4043</v>
      </c>
      <c r="F9" s="192" t="s">
        <v>142</v>
      </c>
      <c r="G9" s="193">
        <v>947</v>
      </c>
      <c r="H9" s="194">
        <v>1218</v>
      </c>
      <c r="I9" s="194">
        <v>1226</v>
      </c>
      <c r="J9" s="196">
        <v>2444</v>
      </c>
    </row>
    <row r="10" spans="1:10" ht="12.75" customHeight="1">
      <c r="A10" s="188" t="s">
        <v>143</v>
      </c>
      <c r="B10" s="189">
        <v>2451</v>
      </c>
      <c r="C10" s="190">
        <v>3073</v>
      </c>
      <c r="D10" s="190">
        <v>3082</v>
      </c>
      <c r="E10" s="191">
        <v>6155</v>
      </c>
      <c r="F10" s="192" t="s">
        <v>144</v>
      </c>
      <c r="G10" s="193">
        <v>495</v>
      </c>
      <c r="H10" s="194">
        <v>686</v>
      </c>
      <c r="I10" s="194">
        <v>621</v>
      </c>
      <c r="J10" s="196">
        <v>1307</v>
      </c>
    </row>
    <row r="11" spans="1:10" ht="12.75" customHeight="1">
      <c r="A11" s="188" t="s">
        <v>145</v>
      </c>
      <c r="B11" s="189">
        <v>2995</v>
      </c>
      <c r="C11" s="190">
        <v>3708</v>
      </c>
      <c r="D11" s="190">
        <v>3708</v>
      </c>
      <c r="E11" s="191">
        <v>7416</v>
      </c>
      <c r="F11" s="192" t="s">
        <v>146</v>
      </c>
      <c r="G11" s="193">
        <v>244</v>
      </c>
      <c r="H11" s="194">
        <v>307</v>
      </c>
      <c r="I11" s="194">
        <v>328</v>
      </c>
      <c r="J11" s="196">
        <v>635</v>
      </c>
    </row>
    <row r="12" spans="1:10" ht="12.75" customHeight="1">
      <c r="A12" s="188" t="s">
        <v>147</v>
      </c>
      <c r="B12" s="189">
        <v>616</v>
      </c>
      <c r="C12" s="190">
        <v>829</v>
      </c>
      <c r="D12" s="190">
        <v>886</v>
      </c>
      <c r="E12" s="191">
        <v>1715</v>
      </c>
      <c r="F12" s="192" t="s">
        <v>148</v>
      </c>
      <c r="G12" s="193">
        <v>5981</v>
      </c>
      <c r="H12" s="194">
        <v>6724</v>
      </c>
      <c r="I12" s="194">
        <v>6813</v>
      </c>
      <c r="J12" s="196">
        <v>13537</v>
      </c>
    </row>
    <row r="13" spans="1:10" ht="12.75" customHeight="1">
      <c r="A13" s="188" t="s">
        <v>149</v>
      </c>
      <c r="B13" s="189">
        <v>552</v>
      </c>
      <c r="C13" s="190">
        <v>555</v>
      </c>
      <c r="D13" s="190">
        <v>559</v>
      </c>
      <c r="E13" s="191">
        <v>1114</v>
      </c>
      <c r="F13" s="192" t="s">
        <v>150</v>
      </c>
      <c r="G13" s="193">
        <v>1904</v>
      </c>
      <c r="H13" s="194">
        <v>2343</v>
      </c>
      <c r="I13" s="194">
        <v>2311</v>
      </c>
      <c r="J13" s="196">
        <v>4654</v>
      </c>
    </row>
    <row r="14" spans="1:10" ht="12.75" customHeight="1">
      <c r="A14" s="188" t="s">
        <v>151</v>
      </c>
      <c r="B14" s="189">
        <v>653</v>
      </c>
      <c r="C14" s="190">
        <v>765</v>
      </c>
      <c r="D14" s="190">
        <v>774</v>
      </c>
      <c r="E14" s="191">
        <v>1539</v>
      </c>
      <c r="F14" s="192" t="s">
        <v>152</v>
      </c>
      <c r="G14" s="193">
        <v>2493</v>
      </c>
      <c r="H14" s="194">
        <v>2807</v>
      </c>
      <c r="I14" s="194">
        <v>2994</v>
      </c>
      <c r="J14" s="196">
        <v>5801</v>
      </c>
    </row>
    <row r="15" spans="1:10" ht="12.75" customHeight="1">
      <c r="A15" s="188" t="s">
        <v>153</v>
      </c>
      <c r="B15" s="189">
        <v>387</v>
      </c>
      <c r="C15" s="190">
        <v>507</v>
      </c>
      <c r="D15" s="190">
        <v>554</v>
      </c>
      <c r="E15" s="191">
        <v>1061</v>
      </c>
      <c r="F15" s="192" t="s">
        <v>154</v>
      </c>
      <c r="G15" s="193">
        <v>1578</v>
      </c>
      <c r="H15" s="194">
        <v>1737</v>
      </c>
      <c r="I15" s="194">
        <v>1839</v>
      </c>
      <c r="J15" s="196">
        <v>3576</v>
      </c>
    </row>
    <row r="16" spans="1:10" ht="12.75" customHeight="1">
      <c r="A16" s="188" t="s">
        <v>155</v>
      </c>
      <c r="B16" s="189">
        <v>242</v>
      </c>
      <c r="C16" s="190">
        <v>276</v>
      </c>
      <c r="D16" s="190">
        <v>281</v>
      </c>
      <c r="E16" s="191">
        <v>557</v>
      </c>
      <c r="F16" s="192" t="s">
        <v>156</v>
      </c>
      <c r="G16" s="193">
        <v>954</v>
      </c>
      <c r="H16" s="194">
        <v>1040</v>
      </c>
      <c r="I16" s="194">
        <v>1071</v>
      </c>
      <c r="J16" s="196">
        <v>2111</v>
      </c>
    </row>
    <row r="17" spans="1:10" ht="12.75" customHeight="1">
      <c r="A17" s="188"/>
      <c r="B17" s="195"/>
      <c r="C17" s="195"/>
      <c r="D17" s="195"/>
      <c r="E17" s="191"/>
      <c r="F17" s="192" t="s">
        <v>157</v>
      </c>
      <c r="G17" s="193">
        <v>1566</v>
      </c>
      <c r="H17" s="194">
        <v>1848</v>
      </c>
      <c r="I17" s="194">
        <v>1898</v>
      </c>
      <c r="J17" s="196">
        <v>3746</v>
      </c>
    </row>
    <row r="18" spans="1:10" ht="12.75" customHeight="1">
      <c r="A18" s="184" t="s">
        <v>158</v>
      </c>
      <c r="B18" s="185">
        <f>SUM(B19:B29)</f>
        <v>6099</v>
      </c>
      <c r="C18" s="185">
        <f>SUM(C19:C29)</f>
        <v>7385</v>
      </c>
      <c r="D18" s="185">
        <f>SUM(D19:D29)</f>
        <v>7473</v>
      </c>
      <c r="E18" s="185">
        <f>SUM(E19:E29)</f>
        <v>14858</v>
      </c>
      <c r="F18" s="192" t="s">
        <v>159</v>
      </c>
      <c r="G18" s="193">
        <v>940</v>
      </c>
      <c r="H18" s="194">
        <v>1201</v>
      </c>
      <c r="I18" s="194">
        <v>1247</v>
      </c>
      <c r="J18" s="196">
        <v>2448</v>
      </c>
    </row>
    <row r="19" spans="1:10" ht="12.75" customHeight="1">
      <c r="A19" s="188" t="s">
        <v>160</v>
      </c>
      <c r="B19" s="189">
        <v>2139</v>
      </c>
      <c r="C19" s="190">
        <v>2573</v>
      </c>
      <c r="D19" s="190">
        <v>2607</v>
      </c>
      <c r="E19" s="191">
        <v>5180</v>
      </c>
      <c r="F19" s="192" t="s">
        <v>161</v>
      </c>
      <c r="G19" s="193">
        <v>1229</v>
      </c>
      <c r="H19" s="194">
        <v>1366</v>
      </c>
      <c r="I19" s="194">
        <v>1439</v>
      </c>
      <c r="J19" s="196">
        <v>2805</v>
      </c>
    </row>
    <row r="20" spans="1:10" ht="12.75" customHeight="1">
      <c r="A20" s="188" t="s">
        <v>162</v>
      </c>
      <c r="B20" s="189">
        <v>250</v>
      </c>
      <c r="C20" s="190">
        <v>253</v>
      </c>
      <c r="D20" s="190">
        <v>307</v>
      </c>
      <c r="E20" s="191">
        <v>560</v>
      </c>
      <c r="F20" s="192" t="s">
        <v>163</v>
      </c>
      <c r="G20" s="193">
        <v>930</v>
      </c>
      <c r="H20" s="194">
        <v>1080</v>
      </c>
      <c r="I20" s="194">
        <v>1103</v>
      </c>
      <c r="J20" s="196">
        <v>2183</v>
      </c>
    </row>
    <row r="21" spans="1:10" ht="12.75" customHeight="1">
      <c r="A21" s="188" t="s">
        <v>164</v>
      </c>
      <c r="B21" s="189">
        <v>403</v>
      </c>
      <c r="C21" s="190">
        <v>512</v>
      </c>
      <c r="D21" s="190">
        <v>489</v>
      </c>
      <c r="E21" s="191">
        <v>1001</v>
      </c>
      <c r="F21" s="192"/>
      <c r="G21" s="196"/>
      <c r="H21" s="196"/>
      <c r="I21" s="196"/>
      <c r="J21" s="196"/>
    </row>
    <row r="22" spans="1:10" ht="12.75" customHeight="1">
      <c r="A22" s="188" t="s">
        <v>165</v>
      </c>
      <c r="B22" s="189">
        <v>289</v>
      </c>
      <c r="C22" s="190">
        <v>398</v>
      </c>
      <c r="D22" s="190">
        <v>372</v>
      </c>
      <c r="E22" s="191">
        <v>770</v>
      </c>
      <c r="F22" s="186" t="s">
        <v>166</v>
      </c>
      <c r="G22" s="187">
        <f>SUM(G23:G29)</f>
        <v>5073</v>
      </c>
      <c r="H22" s="187">
        <f>SUM(H23:H29)</f>
        <v>6149</v>
      </c>
      <c r="I22" s="187">
        <f>SUM(I23:I29)</f>
        <v>6110</v>
      </c>
      <c r="J22" s="187">
        <f>SUM(J23:J29)</f>
        <v>12259</v>
      </c>
    </row>
    <row r="23" spans="1:10" ht="12.75" customHeight="1">
      <c r="A23" s="188" t="s">
        <v>167</v>
      </c>
      <c r="B23" s="189">
        <v>458</v>
      </c>
      <c r="C23" s="190">
        <v>563</v>
      </c>
      <c r="D23" s="190">
        <v>564</v>
      </c>
      <c r="E23" s="191">
        <v>1127</v>
      </c>
      <c r="F23" s="192" t="s">
        <v>168</v>
      </c>
      <c r="G23" s="193">
        <v>142</v>
      </c>
      <c r="H23" s="194">
        <v>182</v>
      </c>
      <c r="I23" s="194">
        <v>179</v>
      </c>
      <c r="J23" s="196">
        <v>361</v>
      </c>
    </row>
    <row r="24" spans="1:10" ht="12.75" customHeight="1">
      <c r="A24" s="188" t="s">
        <v>169</v>
      </c>
      <c r="B24" s="189">
        <v>72</v>
      </c>
      <c r="C24" s="190">
        <v>110</v>
      </c>
      <c r="D24" s="190">
        <v>105</v>
      </c>
      <c r="E24" s="191">
        <v>215</v>
      </c>
      <c r="F24" s="192" t="s">
        <v>170</v>
      </c>
      <c r="G24" s="193">
        <v>150</v>
      </c>
      <c r="H24" s="194">
        <v>202</v>
      </c>
      <c r="I24" s="194">
        <v>219</v>
      </c>
      <c r="J24" s="196">
        <v>421</v>
      </c>
    </row>
    <row r="25" spans="1:10" ht="12.75" customHeight="1">
      <c r="A25" s="188" t="s">
        <v>171</v>
      </c>
      <c r="B25" s="189">
        <v>922</v>
      </c>
      <c r="C25" s="190">
        <v>1110</v>
      </c>
      <c r="D25" s="190">
        <v>1126</v>
      </c>
      <c r="E25" s="191">
        <v>2236</v>
      </c>
      <c r="F25" s="192" t="s">
        <v>172</v>
      </c>
      <c r="G25" s="193">
        <v>280</v>
      </c>
      <c r="H25" s="194">
        <v>373</v>
      </c>
      <c r="I25" s="194">
        <v>330</v>
      </c>
      <c r="J25" s="196">
        <v>703</v>
      </c>
    </row>
    <row r="26" spans="1:10" ht="12.75" customHeight="1">
      <c r="A26" s="188" t="s">
        <v>173</v>
      </c>
      <c r="B26" s="189">
        <v>446</v>
      </c>
      <c r="C26" s="190">
        <v>531</v>
      </c>
      <c r="D26" s="190">
        <v>569</v>
      </c>
      <c r="E26" s="191">
        <v>1100</v>
      </c>
      <c r="F26" s="192" t="s">
        <v>174</v>
      </c>
      <c r="G26" s="193">
        <v>3818</v>
      </c>
      <c r="H26" s="194">
        <v>4498</v>
      </c>
      <c r="I26" s="194">
        <v>4570</v>
      </c>
      <c r="J26" s="196">
        <v>9068</v>
      </c>
    </row>
    <row r="27" spans="1:10" ht="12.75" customHeight="1">
      <c r="A27" s="188" t="s">
        <v>175</v>
      </c>
      <c r="B27" s="189">
        <v>379</v>
      </c>
      <c r="C27" s="190">
        <v>440</v>
      </c>
      <c r="D27" s="190">
        <v>456</v>
      </c>
      <c r="E27" s="191">
        <v>896</v>
      </c>
      <c r="F27" s="192" t="s">
        <v>176</v>
      </c>
      <c r="G27" s="193">
        <v>441</v>
      </c>
      <c r="H27" s="194">
        <v>544</v>
      </c>
      <c r="I27" s="194">
        <v>523</v>
      </c>
      <c r="J27" s="196">
        <v>1067</v>
      </c>
    </row>
    <row r="28" spans="1:10" ht="12.75" customHeight="1">
      <c r="A28" s="188" t="s">
        <v>177</v>
      </c>
      <c r="B28" s="189">
        <v>402</v>
      </c>
      <c r="C28" s="190">
        <v>502</v>
      </c>
      <c r="D28" s="190">
        <v>480</v>
      </c>
      <c r="E28" s="191">
        <v>982</v>
      </c>
      <c r="F28" s="192" t="s">
        <v>178</v>
      </c>
      <c r="G28" s="193">
        <v>156</v>
      </c>
      <c r="H28" s="194">
        <v>245</v>
      </c>
      <c r="I28" s="194">
        <v>195</v>
      </c>
      <c r="J28" s="196">
        <v>440</v>
      </c>
    </row>
    <row r="29" spans="1:10" ht="12.75" customHeight="1">
      <c r="A29" s="188" t="s">
        <v>179</v>
      </c>
      <c r="B29" s="189">
        <v>339</v>
      </c>
      <c r="C29" s="190">
        <v>393</v>
      </c>
      <c r="D29" s="190">
        <v>398</v>
      </c>
      <c r="E29" s="191">
        <v>791</v>
      </c>
      <c r="F29" s="192" t="s">
        <v>180</v>
      </c>
      <c r="G29" s="193">
        <v>86</v>
      </c>
      <c r="H29" s="194">
        <v>105</v>
      </c>
      <c r="I29" s="194">
        <v>94</v>
      </c>
      <c r="J29" s="196">
        <v>199</v>
      </c>
    </row>
    <row r="30" spans="1:10" ht="12.75" customHeight="1">
      <c r="A30" s="188"/>
      <c r="B30" s="195"/>
      <c r="C30" s="195"/>
      <c r="D30" s="195"/>
      <c r="E30" s="191"/>
      <c r="F30" s="192"/>
      <c r="G30" s="196"/>
      <c r="H30" s="196"/>
      <c r="I30" s="196"/>
      <c r="J30" s="196"/>
    </row>
    <row r="31" spans="1:10" ht="12.75" customHeight="1">
      <c r="A31" s="184" t="s">
        <v>181</v>
      </c>
      <c r="B31" s="185">
        <f>SUM(B32:B60)</f>
        <v>13270</v>
      </c>
      <c r="C31" s="185">
        <f>SUM(C32:C60)</f>
        <v>16551</v>
      </c>
      <c r="D31" s="185">
        <f>SUM(D32:D60)</f>
        <v>16553</v>
      </c>
      <c r="E31" s="185">
        <f>SUM(E32:E60)</f>
        <v>33104</v>
      </c>
      <c r="F31" s="186" t="s">
        <v>182</v>
      </c>
      <c r="G31" s="187">
        <f>SUM(G32:G57)</f>
        <v>13170</v>
      </c>
      <c r="H31" s="187">
        <f>SUM(H32:H57)</f>
        <v>16091</v>
      </c>
      <c r="I31" s="187">
        <f>SUM(I32:I57)</f>
        <v>15771</v>
      </c>
      <c r="J31" s="187">
        <f>SUM(J32:J57)</f>
        <v>31862</v>
      </c>
    </row>
    <row r="32" spans="1:10" ht="12.75" customHeight="1">
      <c r="A32" s="188" t="s">
        <v>183</v>
      </c>
      <c r="B32" s="189">
        <v>269</v>
      </c>
      <c r="C32" s="190">
        <v>286</v>
      </c>
      <c r="D32" s="190">
        <v>300</v>
      </c>
      <c r="E32" s="191">
        <v>586</v>
      </c>
      <c r="F32" s="192" t="s">
        <v>184</v>
      </c>
      <c r="G32" s="193">
        <v>805</v>
      </c>
      <c r="H32" s="194">
        <v>965</v>
      </c>
      <c r="I32" s="194">
        <v>950</v>
      </c>
      <c r="J32" s="196">
        <v>1915</v>
      </c>
    </row>
    <row r="33" spans="1:10" ht="12.75" customHeight="1">
      <c r="A33" s="188" t="s">
        <v>185</v>
      </c>
      <c r="B33" s="189">
        <v>812</v>
      </c>
      <c r="C33" s="190">
        <v>1003</v>
      </c>
      <c r="D33" s="190">
        <v>1051</v>
      </c>
      <c r="E33" s="191">
        <v>2054</v>
      </c>
      <c r="F33" s="192" t="s">
        <v>186</v>
      </c>
      <c r="G33" s="193">
        <v>688</v>
      </c>
      <c r="H33" s="194">
        <v>802</v>
      </c>
      <c r="I33" s="194">
        <v>771</v>
      </c>
      <c r="J33" s="196">
        <v>1573</v>
      </c>
    </row>
    <row r="34" spans="1:10" ht="12.75" customHeight="1">
      <c r="A34" s="188" t="s">
        <v>187</v>
      </c>
      <c r="B34" s="189">
        <v>500</v>
      </c>
      <c r="C34" s="190">
        <v>657</v>
      </c>
      <c r="D34" s="190">
        <v>667</v>
      </c>
      <c r="E34" s="191">
        <v>1324</v>
      </c>
      <c r="F34" s="192" t="s">
        <v>188</v>
      </c>
      <c r="G34" s="193">
        <v>1188</v>
      </c>
      <c r="H34" s="194">
        <v>1374</v>
      </c>
      <c r="I34" s="194">
        <v>1321</v>
      </c>
      <c r="J34" s="196">
        <v>2695</v>
      </c>
    </row>
    <row r="35" spans="1:10" ht="12.75" customHeight="1">
      <c r="A35" s="188" t="s">
        <v>189</v>
      </c>
      <c r="B35" s="189">
        <v>32</v>
      </c>
      <c r="C35" s="190">
        <v>46</v>
      </c>
      <c r="D35" s="190">
        <v>42</v>
      </c>
      <c r="E35" s="191">
        <v>88</v>
      </c>
      <c r="F35" s="192" t="s">
        <v>190</v>
      </c>
      <c r="G35" s="193">
        <v>459</v>
      </c>
      <c r="H35" s="194">
        <v>512</v>
      </c>
      <c r="I35" s="194">
        <v>503</v>
      </c>
      <c r="J35" s="196">
        <v>1015</v>
      </c>
    </row>
    <row r="36" spans="1:10" ht="12.75" customHeight="1">
      <c r="A36" s="188" t="s">
        <v>191</v>
      </c>
      <c r="B36" s="189">
        <v>1076</v>
      </c>
      <c r="C36" s="190">
        <v>1201</v>
      </c>
      <c r="D36" s="190">
        <v>1168</v>
      </c>
      <c r="E36" s="191">
        <v>2369</v>
      </c>
      <c r="F36" s="192" t="s">
        <v>192</v>
      </c>
      <c r="G36" s="193">
        <v>1296</v>
      </c>
      <c r="H36" s="194">
        <v>1524</v>
      </c>
      <c r="I36" s="194">
        <v>1534</v>
      </c>
      <c r="J36" s="196">
        <v>3058</v>
      </c>
    </row>
    <row r="37" spans="1:10" ht="12.75" customHeight="1">
      <c r="A37" s="188" t="s">
        <v>193</v>
      </c>
      <c r="B37" s="189">
        <v>1025</v>
      </c>
      <c r="C37" s="190">
        <v>1108</v>
      </c>
      <c r="D37" s="190">
        <v>1054</v>
      </c>
      <c r="E37" s="191">
        <v>2162</v>
      </c>
      <c r="F37" s="192" t="s">
        <v>194</v>
      </c>
      <c r="G37" s="193">
        <v>1098</v>
      </c>
      <c r="H37" s="194">
        <v>1311</v>
      </c>
      <c r="I37" s="194">
        <v>1239</v>
      </c>
      <c r="J37" s="196">
        <v>2550</v>
      </c>
    </row>
    <row r="38" spans="1:10" ht="12.75" customHeight="1">
      <c r="A38" s="188" t="s">
        <v>195</v>
      </c>
      <c r="B38" s="189">
        <v>603</v>
      </c>
      <c r="C38" s="190">
        <v>696</v>
      </c>
      <c r="D38" s="190">
        <v>662</v>
      </c>
      <c r="E38" s="191">
        <v>1358</v>
      </c>
      <c r="F38" s="192" t="s">
        <v>196</v>
      </c>
      <c r="G38" s="193">
        <v>1157</v>
      </c>
      <c r="H38" s="194">
        <v>1451</v>
      </c>
      <c r="I38" s="194">
        <v>1494</v>
      </c>
      <c r="J38" s="196">
        <v>2945</v>
      </c>
    </row>
    <row r="39" spans="1:10" ht="12.75" customHeight="1">
      <c r="A39" s="188" t="s">
        <v>197</v>
      </c>
      <c r="B39" s="189">
        <v>584</v>
      </c>
      <c r="C39" s="190">
        <v>668</v>
      </c>
      <c r="D39" s="190">
        <v>661</v>
      </c>
      <c r="E39" s="191">
        <v>1329</v>
      </c>
      <c r="F39" s="192" t="s">
        <v>198</v>
      </c>
      <c r="G39" s="193">
        <v>414</v>
      </c>
      <c r="H39" s="194">
        <v>517</v>
      </c>
      <c r="I39" s="194">
        <v>478</v>
      </c>
      <c r="J39" s="196">
        <v>995</v>
      </c>
    </row>
    <row r="40" spans="1:10" ht="12.75" customHeight="1">
      <c r="A40" s="188" t="s">
        <v>199</v>
      </c>
      <c r="B40" s="189">
        <v>577</v>
      </c>
      <c r="C40" s="190">
        <v>626</v>
      </c>
      <c r="D40" s="190">
        <v>622</v>
      </c>
      <c r="E40" s="191">
        <v>1248</v>
      </c>
      <c r="F40" s="192" t="s">
        <v>200</v>
      </c>
      <c r="G40" s="193">
        <v>620</v>
      </c>
      <c r="H40" s="194">
        <v>774</v>
      </c>
      <c r="I40" s="194">
        <v>804</v>
      </c>
      <c r="J40" s="196">
        <v>1578</v>
      </c>
    </row>
    <row r="41" spans="1:10" ht="12.75" customHeight="1">
      <c r="A41" s="188" t="s">
        <v>201</v>
      </c>
      <c r="B41" s="189">
        <v>807</v>
      </c>
      <c r="C41" s="190">
        <v>1071</v>
      </c>
      <c r="D41" s="190">
        <v>1043</v>
      </c>
      <c r="E41" s="191">
        <v>2114</v>
      </c>
      <c r="F41" s="192" t="s">
        <v>202</v>
      </c>
      <c r="G41" s="193">
        <v>362</v>
      </c>
      <c r="H41" s="194">
        <v>469</v>
      </c>
      <c r="I41" s="194">
        <v>485</v>
      </c>
      <c r="J41" s="196">
        <v>954</v>
      </c>
    </row>
    <row r="42" spans="1:10" ht="12.75" customHeight="1">
      <c r="A42" s="188" t="s">
        <v>203</v>
      </c>
      <c r="B42" s="189">
        <v>756</v>
      </c>
      <c r="C42" s="190">
        <v>977</v>
      </c>
      <c r="D42" s="190">
        <v>1000</v>
      </c>
      <c r="E42" s="191">
        <v>1977</v>
      </c>
      <c r="F42" s="192" t="s">
        <v>204</v>
      </c>
      <c r="G42" s="193">
        <v>73</v>
      </c>
      <c r="H42" s="194">
        <v>87</v>
      </c>
      <c r="I42" s="194">
        <v>88</v>
      </c>
      <c r="J42" s="196">
        <v>175</v>
      </c>
    </row>
    <row r="43" spans="1:10" ht="12.75" customHeight="1">
      <c r="A43" s="188" t="s">
        <v>205</v>
      </c>
      <c r="B43" s="189">
        <v>742</v>
      </c>
      <c r="C43" s="190">
        <v>1024</v>
      </c>
      <c r="D43" s="190">
        <v>1060</v>
      </c>
      <c r="E43" s="191">
        <v>2084</v>
      </c>
      <c r="F43" s="192" t="s">
        <v>206</v>
      </c>
      <c r="G43" s="193">
        <v>157</v>
      </c>
      <c r="H43" s="194">
        <v>149</v>
      </c>
      <c r="I43" s="194">
        <v>163</v>
      </c>
      <c r="J43" s="196">
        <v>312</v>
      </c>
    </row>
    <row r="44" spans="1:10" ht="12.75" customHeight="1">
      <c r="A44" s="188" t="s">
        <v>207</v>
      </c>
      <c r="B44" s="189">
        <v>501</v>
      </c>
      <c r="C44" s="190">
        <v>703</v>
      </c>
      <c r="D44" s="190">
        <v>691</v>
      </c>
      <c r="E44" s="191">
        <v>1394</v>
      </c>
      <c r="F44" s="192" t="s">
        <v>208</v>
      </c>
      <c r="G44" s="193">
        <v>924</v>
      </c>
      <c r="H44" s="194">
        <v>1152</v>
      </c>
      <c r="I44" s="194">
        <v>1157</v>
      </c>
      <c r="J44" s="196">
        <v>2309</v>
      </c>
    </row>
    <row r="45" spans="1:10" ht="12.75" customHeight="1">
      <c r="A45" s="188" t="s">
        <v>209</v>
      </c>
      <c r="B45" s="189">
        <v>709</v>
      </c>
      <c r="C45" s="190">
        <v>940</v>
      </c>
      <c r="D45" s="190">
        <v>977</v>
      </c>
      <c r="E45" s="191">
        <v>1917</v>
      </c>
      <c r="F45" s="192" t="s">
        <v>210</v>
      </c>
      <c r="G45" s="193">
        <v>317</v>
      </c>
      <c r="H45" s="194">
        <v>356</v>
      </c>
      <c r="I45" s="194">
        <v>316</v>
      </c>
      <c r="J45" s="196">
        <v>672</v>
      </c>
    </row>
    <row r="46" spans="1:10" ht="12.75" customHeight="1">
      <c r="A46" s="188" t="s">
        <v>211</v>
      </c>
      <c r="B46" s="189">
        <v>66</v>
      </c>
      <c r="C46" s="190">
        <v>94</v>
      </c>
      <c r="D46" s="190">
        <v>81</v>
      </c>
      <c r="E46" s="191">
        <v>175</v>
      </c>
      <c r="F46" s="192" t="s">
        <v>212</v>
      </c>
      <c r="G46" s="193">
        <v>313</v>
      </c>
      <c r="H46" s="194">
        <v>410</v>
      </c>
      <c r="I46" s="194">
        <v>402</v>
      </c>
      <c r="J46" s="196">
        <v>812</v>
      </c>
    </row>
    <row r="47" spans="1:10" ht="12.75" customHeight="1">
      <c r="A47" s="188" t="s">
        <v>213</v>
      </c>
      <c r="B47" s="189">
        <v>74</v>
      </c>
      <c r="C47" s="190">
        <v>96</v>
      </c>
      <c r="D47" s="190">
        <v>100</v>
      </c>
      <c r="E47" s="191">
        <v>196</v>
      </c>
      <c r="F47" s="192" t="s">
        <v>214</v>
      </c>
      <c r="G47" s="193">
        <v>194</v>
      </c>
      <c r="H47" s="194">
        <v>257</v>
      </c>
      <c r="I47" s="194">
        <v>227</v>
      </c>
      <c r="J47" s="196">
        <v>484</v>
      </c>
    </row>
    <row r="48" spans="1:10" ht="12.75" customHeight="1">
      <c r="A48" s="188" t="s">
        <v>215</v>
      </c>
      <c r="B48" s="189">
        <v>32</v>
      </c>
      <c r="C48" s="190">
        <v>36</v>
      </c>
      <c r="D48" s="190">
        <v>41</v>
      </c>
      <c r="E48" s="191">
        <v>77</v>
      </c>
      <c r="F48" s="192" t="s">
        <v>216</v>
      </c>
      <c r="G48" s="193">
        <v>303</v>
      </c>
      <c r="H48" s="194">
        <v>389</v>
      </c>
      <c r="I48" s="194">
        <v>416</v>
      </c>
      <c r="J48" s="196">
        <v>805</v>
      </c>
    </row>
    <row r="49" spans="1:10" ht="12.75" customHeight="1">
      <c r="A49" s="188" t="s">
        <v>217</v>
      </c>
      <c r="B49" s="189">
        <v>27</v>
      </c>
      <c r="C49" s="190">
        <v>35</v>
      </c>
      <c r="D49" s="190">
        <v>37</v>
      </c>
      <c r="E49" s="191">
        <v>72</v>
      </c>
      <c r="F49" s="192" t="s">
        <v>218</v>
      </c>
      <c r="G49" s="193">
        <v>406</v>
      </c>
      <c r="H49" s="194">
        <v>544</v>
      </c>
      <c r="I49" s="194">
        <v>495</v>
      </c>
      <c r="J49" s="196">
        <v>1039</v>
      </c>
    </row>
    <row r="50" spans="1:10" ht="12.75" customHeight="1">
      <c r="A50" s="188" t="s">
        <v>219</v>
      </c>
      <c r="B50" s="189">
        <v>105</v>
      </c>
      <c r="C50" s="190">
        <v>142</v>
      </c>
      <c r="D50" s="190">
        <v>147</v>
      </c>
      <c r="E50" s="191">
        <v>289</v>
      </c>
      <c r="F50" s="192" t="s">
        <v>220</v>
      </c>
      <c r="G50" s="193">
        <v>250</v>
      </c>
      <c r="H50" s="194">
        <v>349</v>
      </c>
      <c r="I50" s="194">
        <v>310</v>
      </c>
      <c r="J50" s="196">
        <v>659</v>
      </c>
    </row>
    <row r="51" spans="1:10" ht="12.75" customHeight="1">
      <c r="A51" s="188" t="s">
        <v>221</v>
      </c>
      <c r="B51" s="189">
        <v>52</v>
      </c>
      <c r="C51" s="190">
        <v>82</v>
      </c>
      <c r="D51" s="190">
        <v>73</v>
      </c>
      <c r="E51" s="191">
        <v>155</v>
      </c>
      <c r="F51" s="192" t="s">
        <v>222</v>
      </c>
      <c r="G51" s="193">
        <v>283</v>
      </c>
      <c r="H51" s="194">
        <v>363</v>
      </c>
      <c r="I51" s="194">
        <v>328</v>
      </c>
      <c r="J51" s="196">
        <v>691</v>
      </c>
    </row>
    <row r="52" spans="1:10" ht="12.75" customHeight="1">
      <c r="A52" s="188" t="s">
        <v>223</v>
      </c>
      <c r="B52" s="189">
        <v>80</v>
      </c>
      <c r="C52" s="190">
        <v>33</v>
      </c>
      <c r="D52" s="190">
        <v>66</v>
      </c>
      <c r="E52" s="191">
        <v>99</v>
      </c>
      <c r="F52" s="192" t="s">
        <v>224</v>
      </c>
      <c r="G52" s="193">
        <v>400</v>
      </c>
      <c r="H52" s="194">
        <v>474</v>
      </c>
      <c r="I52" s="194">
        <v>460</v>
      </c>
      <c r="J52" s="196">
        <v>934</v>
      </c>
    </row>
    <row r="53" spans="1:10" ht="12.75" customHeight="1">
      <c r="A53" s="188" t="s">
        <v>225</v>
      </c>
      <c r="B53" s="189">
        <v>65</v>
      </c>
      <c r="C53" s="190">
        <v>88</v>
      </c>
      <c r="D53" s="190">
        <v>91</v>
      </c>
      <c r="E53" s="191">
        <v>179</v>
      </c>
      <c r="F53" s="192" t="s">
        <v>226</v>
      </c>
      <c r="G53" s="193">
        <v>209</v>
      </c>
      <c r="H53" s="194">
        <v>246</v>
      </c>
      <c r="I53" s="194">
        <v>250</v>
      </c>
      <c r="J53" s="196">
        <v>496</v>
      </c>
    </row>
    <row r="54" spans="1:10" ht="12.75" customHeight="1">
      <c r="A54" s="188" t="s">
        <v>227</v>
      </c>
      <c r="B54" s="189">
        <v>715</v>
      </c>
      <c r="C54" s="190">
        <v>860</v>
      </c>
      <c r="D54" s="190">
        <v>863</v>
      </c>
      <c r="E54" s="191">
        <v>1723</v>
      </c>
      <c r="F54" s="192" t="s">
        <v>228</v>
      </c>
      <c r="G54" s="193">
        <v>431</v>
      </c>
      <c r="H54" s="194">
        <v>554</v>
      </c>
      <c r="I54" s="194">
        <v>531</v>
      </c>
      <c r="J54" s="196">
        <v>1085</v>
      </c>
    </row>
    <row r="55" spans="1:10" ht="12.75" customHeight="1">
      <c r="A55" s="188" t="s">
        <v>229</v>
      </c>
      <c r="B55" s="189">
        <v>460</v>
      </c>
      <c r="C55" s="190">
        <v>641</v>
      </c>
      <c r="D55" s="190">
        <v>627</v>
      </c>
      <c r="E55" s="191">
        <v>1268</v>
      </c>
      <c r="F55" s="192" t="s">
        <v>230</v>
      </c>
      <c r="G55" s="193">
        <v>334</v>
      </c>
      <c r="H55" s="194">
        <v>420</v>
      </c>
      <c r="I55" s="194">
        <v>439</v>
      </c>
      <c r="J55" s="196">
        <v>859</v>
      </c>
    </row>
    <row r="56" spans="1:10" ht="12.75" customHeight="1">
      <c r="A56" s="188" t="s">
        <v>231</v>
      </c>
      <c r="B56" s="189">
        <v>507</v>
      </c>
      <c r="C56" s="190">
        <v>675</v>
      </c>
      <c r="D56" s="190">
        <v>712</v>
      </c>
      <c r="E56" s="191">
        <v>1387</v>
      </c>
      <c r="F56" s="192" t="s">
        <v>232</v>
      </c>
      <c r="G56" s="193">
        <v>245</v>
      </c>
      <c r="H56" s="194">
        <v>318</v>
      </c>
      <c r="I56" s="194">
        <v>300</v>
      </c>
      <c r="J56" s="196">
        <v>618</v>
      </c>
    </row>
    <row r="57" spans="1:10" ht="12.75" customHeight="1">
      <c r="A57" s="188" t="s">
        <v>233</v>
      </c>
      <c r="B57" s="189">
        <v>728</v>
      </c>
      <c r="C57" s="190">
        <v>1010</v>
      </c>
      <c r="D57" s="190">
        <v>993</v>
      </c>
      <c r="E57" s="191">
        <v>2003</v>
      </c>
      <c r="F57" s="192" t="s">
        <v>234</v>
      </c>
      <c r="G57" s="193">
        <v>244</v>
      </c>
      <c r="H57" s="194">
        <v>324</v>
      </c>
      <c r="I57" s="194">
        <v>310</v>
      </c>
      <c r="J57" s="196">
        <v>634</v>
      </c>
    </row>
    <row r="58" spans="1:10" ht="12.75" customHeight="1">
      <c r="A58" s="188" t="s">
        <v>235</v>
      </c>
      <c r="B58" s="189">
        <v>777</v>
      </c>
      <c r="C58" s="190">
        <v>962</v>
      </c>
      <c r="D58" s="190">
        <v>951</v>
      </c>
      <c r="E58" s="191">
        <v>1913</v>
      </c>
      <c r="F58" s="192"/>
      <c r="G58" s="196"/>
      <c r="H58" s="196"/>
      <c r="I58" s="196"/>
      <c r="J58" s="196"/>
    </row>
    <row r="59" spans="1:10" ht="12.75" customHeight="1">
      <c r="A59" s="188" t="s">
        <v>236</v>
      </c>
      <c r="B59" s="189">
        <v>254</v>
      </c>
      <c r="C59" s="190">
        <v>352</v>
      </c>
      <c r="D59" s="190">
        <v>349</v>
      </c>
      <c r="E59" s="191">
        <v>701</v>
      </c>
      <c r="F59" s="192"/>
    </row>
    <row r="60" spans="1:10" ht="12.75" customHeight="1">
      <c r="A60" s="197" t="s">
        <v>237</v>
      </c>
      <c r="B60" s="198">
        <v>335</v>
      </c>
      <c r="C60" s="199">
        <v>439</v>
      </c>
      <c r="D60" s="199">
        <v>424</v>
      </c>
      <c r="E60" s="200">
        <v>863</v>
      </c>
      <c r="F60" s="201"/>
      <c r="G60" s="202"/>
      <c r="H60" s="202"/>
      <c r="I60" s="202"/>
      <c r="J60" s="202"/>
    </row>
    <row r="61" spans="1:10" ht="12.75" customHeight="1">
      <c r="B61" s="195"/>
      <c r="C61" s="195"/>
      <c r="D61" s="195"/>
      <c r="E61" s="195"/>
      <c r="J61" s="203" t="s">
        <v>238</v>
      </c>
    </row>
    <row r="68" spans="1:10" ht="12.75" customHeight="1">
      <c r="A68" s="179" t="s">
        <v>134</v>
      </c>
      <c r="B68" s="179" t="s">
        <v>25</v>
      </c>
      <c r="C68" s="180" t="s">
        <v>6</v>
      </c>
      <c r="D68" s="180" t="s">
        <v>7</v>
      </c>
      <c r="E68" s="181" t="s">
        <v>8</v>
      </c>
      <c r="F68" s="182" t="s">
        <v>134</v>
      </c>
      <c r="G68" s="179" t="s">
        <v>25</v>
      </c>
      <c r="H68" s="180" t="s">
        <v>6</v>
      </c>
      <c r="I68" s="180" t="s">
        <v>7</v>
      </c>
      <c r="J68" s="183" t="s">
        <v>8</v>
      </c>
    </row>
    <row r="69" spans="1:10" ht="12.75" customHeight="1">
      <c r="A69" s="184" t="s">
        <v>239</v>
      </c>
      <c r="B69" s="204">
        <f>SUM(B70:B90)</f>
        <v>19529</v>
      </c>
      <c r="C69" s="204">
        <f>SUM(C70:C90)</f>
        <v>22024</v>
      </c>
      <c r="D69" s="204">
        <f>SUM(D70:D90)</f>
        <v>21852</v>
      </c>
      <c r="E69" s="204">
        <f>SUM(E70:E90)</f>
        <v>43876</v>
      </c>
      <c r="F69" s="205" t="s">
        <v>240</v>
      </c>
      <c r="G69" s="168">
        <v>0</v>
      </c>
      <c r="H69" s="206">
        <v>0</v>
      </c>
      <c r="I69" s="206">
        <v>0</v>
      </c>
      <c r="J69" s="196">
        <v>0</v>
      </c>
    </row>
    <row r="70" spans="1:10" ht="12.75" customHeight="1">
      <c r="A70" s="207" t="s">
        <v>241</v>
      </c>
      <c r="B70" s="169">
        <v>2</v>
      </c>
      <c r="C70" s="169">
        <v>3</v>
      </c>
      <c r="D70" s="169">
        <v>3</v>
      </c>
      <c r="E70" s="191">
        <v>6</v>
      </c>
      <c r="F70" s="205" t="s">
        <v>242</v>
      </c>
      <c r="G70" s="168">
        <v>0</v>
      </c>
      <c r="H70" s="169">
        <v>0</v>
      </c>
      <c r="I70" s="169">
        <v>0</v>
      </c>
      <c r="J70" s="116">
        <v>0</v>
      </c>
    </row>
    <row r="71" spans="1:10" ht="12.75" customHeight="1">
      <c r="A71" s="188" t="s">
        <v>243</v>
      </c>
      <c r="B71" s="169">
        <v>430</v>
      </c>
      <c r="C71" s="169">
        <v>537</v>
      </c>
      <c r="D71" s="169">
        <v>554</v>
      </c>
      <c r="E71" s="191">
        <v>1091</v>
      </c>
      <c r="F71" s="205" t="s">
        <v>244</v>
      </c>
      <c r="G71" s="168">
        <v>6</v>
      </c>
      <c r="H71" s="169">
        <v>6</v>
      </c>
      <c r="I71" s="169">
        <v>0</v>
      </c>
      <c r="J71" s="116">
        <v>6</v>
      </c>
    </row>
    <row r="72" spans="1:10" ht="12.75" customHeight="1">
      <c r="A72" s="188" t="s">
        <v>245</v>
      </c>
      <c r="B72" s="169">
        <v>1008</v>
      </c>
      <c r="C72" s="169">
        <v>1076</v>
      </c>
      <c r="D72" s="169">
        <v>1051</v>
      </c>
      <c r="E72" s="191">
        <v>2127</v>
      </c>
      <c r="F72" s="205" t="s">
        <v>246</v>
      </c>
      <c r="G72" s="168">
        <v>515</v>
      </c>
      <c r="H72" s="169">
        <v>594</v>
      </c>
      <c r="I72" s="169">
        <v>593</v>
      </c>
      <c r="J72" s="116">
        <v>1187</v>
      </c>
    </row>
    <row r="73" spans="1:10" ht="12.75" customHeight="1">
      <c r="A73" s="188" t="s">
        <v>247</v>
      </c>
      <c r="B73" s="169">
        <v>1678</v>
      </c>
      <c r="C73" s="169">
        <v>1827</v>
      </c>
      <c r="D73" s="169">
        <v>1834</v>
      </c>
      <c r="E73" s="191">
        <v>3661</v>
      </c>
      <c r="F73" s="205" t="s">
        <v>248</v>
      </c>
      <c r="G73" s="168">
        <v>458</v>
      </c>
      <c r="H73" s="169">
        <v>561</v>
      </c>
      <c r="I73" s="169">
        <v>486</v>
      </c>
      <c r="J73" s="116">
        <v>1047</v>
      </c>
    </row>
    <row r="74" spans="1:10" ht="12.75" customHeight="1">
      <c r="A74" s="188" t="s">
        <v>249</v>
      </c>
      <c r="B74" s="169">
        <v>1927</v>
      </c>
      <c r="C74" s="169">
        <v>1966</v>
      </c>
      <c r="D74" s="169">
        <v>2029</v>
      </c>
      <c r="E74" s="191">
        <v>3995</v>
      </c>
      <c r="F74" s="205"/>
      <c r="G74" s="116"/>
      <c r="H74" s="116"/>
      <c r="I74" s="116"/>
      <c r="J74" s="116"/>
    </row>
    <row r="75" spans="1:10" ht="12.75" customHeight="1">
      <c r="A75" s="188" t="s">
        <v>250</v>
      </c>
      <c r="B75" s="169">
        <v>1942</v>
      </c>
      <c r="C75" s="169">
        <v>2235</v>
      </c>
      <c r="D75" s="169">
        <v>2192</v>
      </c>
      <c r="E75" s="191">
        <v>4427</v>
      </c>
      <c r="F75" s="208" t="s">
        <v>251</v>
      </c>
      <c r="G75" s="204">
        <f>SUM(G76:G85)</f>
        <v>9211</v>
      </c>
      <c r="H75" s="204">
        <f>SUM(H76:H85)</f>
        <v>10928</v>
      </c>
      <c r="I75" s="204">
        <f>SUM(I76:I85)</f>
        <v>11268</v>
      </c>
      <c r="J75" s="204">
        <f>SUM(J76:J85)</f>
        <v>22196</v>
      </c>
    </row>
    <row r="76" spans="1:10" ht="12.75" customHeight="1">
      <c r="A76" s="188" t="s">
        <v>252</v>
      </c>
      <c r="B76" s="169">
        <v>1561</v>
      </c>
      <c r="C76" s="169">
        <v>1816</v>
      </c>
      <c r="D76" s="169">
        <v>1922</v>
      </c>
      <c r="E76" s="191">
        <v>3738</v>
      </c>
      <c r="F76" s="205" t="s">
        <v>253</v>
      </c>
      <c r="G76" s="168">
        <v>2228</v>
      </c>
      <c r="H76" s="169">
        <v>2708</v>
      </c>
      <c r="I76" s="169">
        <v>2736</v>
      </c>
      <c r="J76" s="116">
        <v>5444</v>
      </c>
    </row>
    <row r="77" spans="1:10" ht="12.75" customHeight="1">
      <c r="A77" s="188" t="s">
        <v>254</v>
      </c>
      <c r="B77" s="169">
        <v>1776</v>
      </c>
      <c r="C77" s="169">
        <v>1791</v>
      </c>
      <c r="D77" s="169">
        <v>1920</v>
      </c>
      <c r="E77" s="191">
        <v>3711</v>
      </c>
      <c r="F77" s="205" t="s">
        <v>255</v>
      </c>
      <c r="G77" s="168">
        <v>323</v>
      </c>
      <c r="H77" s="169">
        <v>365</v>
      </c>
      <c r="I77" s="169">
        <v>411</v>
      </c>
      <c r="J77" s="116">
        <v>776</v>
      </c>
    </row>
    <row r="78" spans="1:10" ht="12.75" customHeight="1">
      <c r="A78" s="188" t="s">
        <v>256</v>
      </c>
      <c r="B78" s="169">
        <v>862</v>
      </c>
      <c r="C78" s="169">
        <v>990</v>
      </c>
      <c r="D78" s="169">
        <v>931</v>
      </c>
      <c r="E78" s="191">
        <v>1921</v>
      </c>
      <c r="F78" s="205" t="s">
        <v>257</v>
      </c>
      <c r="G78" s="168">
        <v>303</v>
      </c>
      <c r="H78" s="169">
        <v>320</v>
      </c>
      <c r="I78" s="169">
        <v>322</v>
      </c>
      <c r="J78" s="116">
        <v>642</v>
      </c>
    </row>
    <row r="79" spans="1:10" ht="12.75" customHeight="1">
      <c r="A79" s="188" t="s">
        <v>258</v>
      </c>
      <c r="B79" s="169">
        <v>504</v>
      </c>
      <c r="C79" s="169">
        <v>593</v>
      </c>
      <c r="D79" s="169">
        <v>601</v>
      </c>
      <c r="E79" s="191">
        <v>1194</v>
      </c>
      <c r="F79" s="205" t="s">
        <v>259</v>
      </c>
      <c r="G79" s="168">
        <v>1109</v>
      </c>
      <c r="H79" s="169">
        <v>1114</v>
      </c>
      <c r="I79" s="169">
        <v>1275</v>
      </c>
      <c r="J79" s="116">
        <v>2389</v>
      </c>
    </row>
    <row r="80" spans="1:10" ht="12.75" customHeight="1">
      <c r="A80" s="188" t="s">
        <v>260</v>
      </c>
      <c r="B80" s="169">
        <v>659</v>
      </c>
      <c r="C80" s="169">
        <v>649</v>
      </c>
      <c r="D80" s="169">
        <v>637</v>
      </c>
      <c r="E80" s="191">
        <v>1286</v>
      </c>
      <c r="F80" s="205" t="s">
        <v>261</v>
      </c>
      <c r="G80" s="168">
        <v>1101</v>
      </c>
      <c r="H80" s="169">
        <v>1312</v>
      </c>
      <c r="I80" s="169">
        <v>1340</v>
      </c>
      <c r="J80" s="116">
        <v>2652</v>
      </c>
    </row>
    <row r="81" spans="1:10" ht="12.75" customHeight="1">
      <c r="A81" s="188" t="s">
        <v>262</v>
      </c>
      <c r="B81" s="169">
        <v>855</v>
      </c>
      <c r="C81" s="169">
        <v>840</v>
      </c>
      <c r="D81" s="169">
        <v>731</v>
      </c>
      <c r="E81" s="191">
        <v>1571</v>
      </c>
      <c r="F81" s="205" t="s">
        <v>263</v>
      </c>
      <c r="G81" s="168">
        <v>1089</v>
      </c>
      <c r="H81" s="169">
        <v>1257</v>
      </c>
      <c r="I81" s="169">
        <v>1247</v>
      </c>
      <c r="J81" s="116">
        <v>2504</v>
      </c>
    </row>
    <row r="82" spans="1:10" ht="12.75" customHeight="1">
      <c r="A82" s="188" t="s">
        <v>264</v>
      </c>
      <c r="B82" s="169">
        <v>584</v>
      </c>
      <c r="C82" s="169">
        <v>689</v>
      </c>
      <c r="D82" s="169">
        <v>661</v>
      </c>
      <c r="E82" s="191">
        <v>1350</v>
      </c>
      <c r="F82" s="205" t="s">
        <v>265</v>
      </c>
      <c r="G82" s="168">
        <v>853</v>
      </c>
      <c r="H82" s="169">
        <v>1071</v>
      </c>
      <c r="I82" s="169">
        <v>1076</v>
      </c>
      <c r="J82" s="116">
        <v>2147</v>
      </c>
    </row>
    <row r="83" spans="1:10" ht="12.75" customHeight="1">
      <c r="A83" s="188" t="s">
        <v>266</v>
      </c>
      <c r="B83" s="169">
        <v>761</v>
      </c>
      <c r="C83" s="169">
        <v>945</v>
      </c>
      <c r="D83" s="169">
        <v>930</v>
      </c>
      <c r="E83" s="191">
        <v>1875</v>
      </c>
      <c r="F83" s="205" t="s">
        <v>267</v>
      </c>
      <c r="G83" s="168">
        <v>1007</v>
      </c>
      <c r="H83" s="169">
        <v>1301</v>
      </c>
      <c r="I83" s="169">
        <v>1371</v>
      </c>
      <c r="J83" s="116">
        <v>2672</v>
      </c>
    </row>
    <row r="84" spans="1:10" ht="12.75" customHeight="1">
      <c r="A84" s="188" t="s">
        <v>268</v>
      </c>
      <c r="B84" s="169">
        <v>1368</v>
      </c>
      <c r="C84" s="169">
        <v>1712</v>
      </c>
      <c r="D84" s="169">
        <v>1634</v>
      </c>
      <c r="E84" s="191">
        <v>3346</v>
      </c>
      <c r="F84" s="205" t="s">
        <v>269</v>
      </c>
      <c r="G84" s="168">
        <v>767</v>
      </c>
      <c r="H84" s="169">
        <v>964</v>
      </c>
      <c r="I84" s="169">
        <v>984</v>
      </c>
      <c r="J84" s="116">
        <v>1948</v>
      </c>
    </row>
    <row r="85" spans="1:10" ht="12.75" customHeight="1">
      <c r="A85" s="188" t="s">
        <v>270</v>
      </c>
      <c r="B85" s="169">
        <v>837</v>
      </c>
      <c r="C85" s="169">
        <v>969</v>
      </c>
      <c r="D85" s="169">
        <v>969</v>
      </c>
      <c r="E85" s="191">
        <v>1938</v>
      </c>
      <c r="F85" s="205" t="s">
        <v>271</v>
      </c>
      <c r="G85" s="168">
        <v>431</v>
      </c>
      <c r="H85" s="169">
        <v>516</v>
      </c>
      <c r="I85" s="169">
        <v>506</v>
      </c>
      <c r="J85" s="116">
        <v>1022</v>
      </c>
    </row>
    <row r="86" spans="1:10" ht="12.75" customHeight="1">
      <c r="A86" s="188" t="s">
        <v>272</v>
      </c>
      <c r="B86" s="169">
        <v>593</v>
      </c>
      <c r="C86" s="169">
        <v>737</v>
      </c>
      <c r="D86" s="169">
        <v>734</v>
      </c>
      <c r="E86" s="191">
        <v>1471</v>
      </c>
      <c r="F86" s="205"/>
      <c r="G86" s="116"/>
      <c r="H86" s="116"/>
      <c r="I86" s="116"/>
      <c r="J86" s="116"/>
    </row>
    <row r="87" spans="1:10" ht="12.75" customHeight="1">
      <c r="A87" s="188" t="s">
        <v>273</v>
      </c>
      <c r="B87" s="169">
        <v>746</v>
      </c>
      <c r="C87" s="169">
        <v>908</v>
      </c>
      <c r="D87" s="169">
        <v>892</v>
      </c>
      <c r="E87" s="191">
        <v>1800</v>
      </c>
      <c r="F87" s="208" t="s">
        <v>274</v>
      </c>
      <c r="G87" s="204">
        <f>SUM(G88:G92)</f>
        <v>4294</v>
      </c>
      <c r="H87" s="204">
        <f>SUM(H88:H92)</f>
        <v>4310</v>
      </c>
      <c r="I87" s="204">
        <f>SUM(I88:I92)</f>
        <v>4020</v>
      </c>
      <c r="J87" s="204">
        <f>SUM(J88:J92)</f>
        <v>8330</v>
      </c>
    </row>
    <row r="88" spans="1:10" ht="12.75" customHeight="1">
      <c r="A88" s="188" t="s">
        <v>275</v>
      </c>
      <c r="B88" s="169">
        <v>526</v>
      </c>
      <c r="C88" s="169">
        <v>633</v>
      </c>
      <c r="D88" s="169">
        <v>602</v>
      </c>
      <c r="E88" s="191">
        <v>1235</v>
      </c>
      <c r="F88" s="205" t="s">
        <v>276</v>
      </c>
      <c r="G88" s="168">
        <v>936</v>
      </c>
      <c r="H88" s="169">
        <v>917</v>
      </c>
      <c r="I88" s="169">
        <v>802</v>
      </c>
      <c r="J88" s="116">
        <v>1719</v>
      </c>
    </row>
    <row r="89" spans="1:10" ht="12.75" customHeight="1">
      <c r="A89" s="188" t="s">
        <v>277</v>
      </c>
      <c r="B89" s="169">
        <v>370</v>
      </c>
      <c r="C89" s="169">
        <v>496</v>
      </c>
      <c r="D89" s="169">
        <v>486</v>
      </c>
      <c r="E89" s="191">
        <v>982</v>
      </c>
      <c r="F89" s="205" t="s">
        <v>278</v>
      </c>
      <c r="G89" s="168">
        <v>1462</v>
      </c>
      <c r="H89" s="169">
        <v>1500</v>
      </c>
      <c r="I89" s="169">
        <v>1430</v>
      </c>
      <c r="J89" s="116">
        <v>2930</v>
      </c>
    </row>
    <row r="90" spans="1:10" ht="12.75" customHeight="1">
      <c r="A90" s="188" t="s">
        <v>279</v>
      </c>
      <c r="B90" s="169">
        <v>540</v>
      </c>
      <c r="C90" s="169">
        <v>612</v>
      </c>
      <c r="D90" s="169">
        <v>539</v>
      </c>
      <c r="E90" s="191">
        <v>1151</v>
      </c>
      <c r="F90" s="205" t="s">
        <v>280</v>
      </c>
      <c r="G90" s="168">
        <v>865</v>
      </c>
      <c r="H90" s="169">
        <v>893</v>
      </c>
      <c r="I90" s="169">
        <v>764</v>
      </c>
      <c r="J90" s="116">
        <v>1657</v>
      </c>
    </row>
    <row r="91" spans="1:10" ht="12.75" customHeight="1">
      <c r="A91" s="207"/>
      <c r="B91" s="116"/>
      <c r="C91" s="116"/>
      <c r="D91" s="116"/>
      <c r="F91" s="205" t="s">
        <v>281</v>
      </c>
      <c r="G91" s="168">
        <v>812</v>
      </c>
      <c r="H91" s="169">
        <v>787</v>
      </c>
      <c r="I91" s="169">
        <v>786</v>
      </c>
      <c r="J91" s="116">
        <v>1573</v>
      </c>
    </row>
    <row r="92" spans="1:10" ht="12.75" customHeight="1">
      <c r="A92" s="184" t="s">
        <v>282</v>
      </c>
      <c r="B92" s="204">
        <f>SUM(B93:B100)</f>
        <v>3309</v>
      </c>
      <c r="C92" s="204">
        <f>SUM(C93:C100)</f>
        <v>4093</v>
      </c>
      <c r="D92" s="204">
        <f>SUM(D93:D100)</f>
        <v>4131</v>
      </c>
      <c r="E92" s="204">
        <f>SUM(E93:E100)</f>
        <v>8224</v>
      </c>
      <c r="F92" s="205" t="s">
        <v>283</v>
      </c>
      <c r="G92" s="168">
        <v>219</v>
      </c>
      <c r="H92" s="169">
        <v>213</v>
      </c>
      <c r="I92" s="169">
        <v>238</v>
      </c>
      <c r="J92" s="116">
        <v>451</v>
      </c>
    </row>
    <row r="93" spans="1:10" ht="12.75" customHeight="1">
      <c r="A93" s="188" t="s">
        <v>284</v>
      </c>
      <c r="B93" s="169">
        <v>351</v>
      </c>
      <c r="C93" s="169">
        <v>395</v>
      </c>
      <c r="D93" s="169">
        <v>426</v>
      </c>
      <c r="E93" s="191">
        <v>821</v>
      </c>
      <c r="F93" s="205"/>
      <c r="G93" s="116"/>
      <c r="H93" s="116"/>
      <c r="I93" s="116"/>
      <c r="J93" s="116"/>
    </row>
    <row r="94" spans="1:10" ht="12.75" customHeight="1">
      <c r="A94" s="188" t="s">
        <v>285</v>
      </c>
      <c r="B94" s="169">
        <v>659</v>
      </c>
      <c r="C94" s="169">
        <v>834</v>
      </c>
      <c r="D94" s="169">
        <v>794</v>
      </c>
      <c r="E94" s="191">
        <v>1628</v>
      </c>
      <c r="F94" s="208" t="s">
        <v>286</v>
      </c>
      <c r="G94" s="204">
        <f>SUM(G95:G109)</f>
        <v>7360</v>
      </c>
      <c r="H94" s="204">
        <f>SUM(H95:H109)</f>
        <v>7864</v>
      </c>
      <c r="I94" s="204">
        <f>SUM(I95:I109)</f>
        <v>7840</v>
      </c>
      <c r="J94" s="204">
        <f>SUM(J95:J109)</f>
        <v>15704</v>
      </c>
    </row>
    <row r="95" spans="1:10" ht="12.75" customHeight="1">
      <c r="A95" s="188" t="s">
        <v>287</v>
      </c>
      <c r="B95" s="169">
        <v>626</v>
      </c>
      <c r="C95" s="169">
        <v>724</v>
      </c>
      <c r="D95" s="169">
        <v>724</v>
      </c>
      <c r="E95" s="191">
        <v>1448</v>
      </c>
      <c r="F95" s="205" t="s">
        <v>288</v>
      </c>
      <c r="G95" s="168">
        <v>711</v>
      </c>
      <c r="H95" s="169">
        <v>911</v>
      </c>
      <c r="I95" s="169">
        <v>884</v>
      </c>
      <c r="J95" s="116">
        <v>1795</v>
      </c>
    </row>
    <row r="96" spans="1:10" ht="12.75" customHeight="1">
      <c r="A96" s="188" t="s">
        <v>289</v>
      </c>
      <c r="B96" s="169">
        <v>423</v>
      </c>
      <c r="C96" s="169">
        <v>521</v>
      </c>
      <c r="D96" s="169">
        <v>544</v>
      </c>
      <c r="E96" s="191">
        <v>1065</v>
      </c>
      <c r="F96" s="205" t="s">
        <v>290</v>
      </c>
      <c r="G96" s="168">
        <v>433</v>
      </c>
      <c r="H96" s="169">
        <v>418</v>
      </c>
      <c r="I96" s="169">
        <v>452</v>
      </c>
      <c r="J96" s="116">
        <v>870</v>
      </c>
    </row>
    <row r="97" spans="1:10" ht="12.75" customHeight="1">
      <c r="A97" s="188" t="s">
        <v>291</v>
      </c>
      <c r="B97" s="169">
        <v>247</v>
      </c>
      <c r="C97" s="169">
        <v>246</v>
      </c>
      <c r="D97" s="169">
        <v>290</v>
      </c>
      <c r="E97" s="191">
        <v>536</v>
      </c>
      <c r="F97" s="205" t="s">
        <v>292</v>
      </c>
      <c r="G97" s="168">
        <v>272</v>
      </c>
      <c r="H97" s="169">
        <v>298</v>
      </c>
      <c r="I97" s="169">
        <v>323</v>
      </c>
      <c r="J97" s="116">
        <v>621</v>
      </c>
    </row>
    <row r="98" spans="1:10" ht="12.75" customHeight="1">
      <c r="A98" s="188" t="s">
        <v>293</v>
      </c>
      <c r="B98" s="169">
        <v>648</v>
      </c>
      <c r="C98" s="169">
        <v>878</v>
      </c>
      <c r="D98" s="169">
        <v>836</v>
      </c>
      <c r="E98" s="191">
        <v>1714</v>
      </c>
      <c r="F98" s="205" t="s">
        <v>294</v>
      </c>
      <c r="G98" s="168">
        <v>124</v>
      </c>
      <c r="H98" s="169">
        <v>159</v>
      </c>
      <c r="I98" s="169">
        <v>137</v>
      </c>
      <c r="J98" s="116">
        <v>296</v>
      </c>
    </row>
    <row r="99" spans="1:10" ht="12.75" customHeight="1">
      <c r="A99" s="188" t="s">
        <v>295</v>
      </c>
      <c r="B99" s="169">
        <v>315</v>
      </c>
      <c r="C99" s="169">
        <v>454</v>
      </c>
      <c r="D99" s="169">
        <v>475</v>
      </c>
      <c r="E99" s="191">
        <v>929</v>
      </c>
      <c r="F99" s="205" t="s">
        <v>296</v>
      </c>
      <c r="G99" s="168">
        <v>10</v>
      </c>
      <c r="H99" s="169">
        <v>15</v>
      </c>
      <c r="I99" s="169">
        <v>18</v>
      </c>
      <c r="J99" s="116">
        <v>33</v>
      </c>
    </row>
    <row r="100" spans="1:10" ht="12.75" customHeight="1">
      <c r="A100" s="188" t="s">
        <v>297</v>
      </c>
      <c r="B100" s="169">
        <v>40</v>
      </c>
      <c r="C100" s="169">
        <v>41</v>
      </c>
      <c r="D100" s="169">
        <v>42</v>
      </c>
      <c r="E100" s="191">
        <v>83</v>
      </c>
      <c r="F100" s="205" t="s">
        <v>298</v>
      </c>
      <c r="G100" s="168">
        <v>299</v>
      </c>
      <c r="H100" s="169">
        <v>310</v>
      </c>
      <c r="I100" s="169">
        <v>290</v>
      </c>
      <c r="J100" s="116">
        <v>600</v>
      </c>
    </row>
    <row r="101" spans="1:10" ht="12.75" customHeight="1">
      <c r="A101" s="207"/>
      <c r="B101" s="116"/>
      <c r="C101" s="116"/>
      <c r="D101" s="116"/>
      <c r="F101" s="205" t="s">
        <v>299</v>
      </c>
      <c r="G101" s="168">
        <v>152</v>
      </c>
      <c r="H101" s="169">
        <v>176</v>
      </c>
      <c r="I101" s="169">
        <v>160</v>
      </c>
      <c r="J101" s="116">
        <v>336</v>
      </c>
    </row>
    <row r="102" spans="1:10" ht="12.75" customHeight="1">
      <c r="A102" s="184" t="s">
        <v>300</v>
      </c>
      <c r="B102" s="204">
        <f>SUM(G69:G73,B103:B125)</f>
        <v>9192</v>
      </c>
      <c r="C102" s="204">
        <f>SUM(C103:C125,H69:H73)</f>
        <v>11543</v>
      </c>
      <c r="D102" s="204">
        <f>SUM(D103:D125,I69:I73)</f>
        <v>11591</v>
      </c>
      <c r="E102" s="204">
        <f>SUM(E103:E125,J69:J73)</f>
        <v>23134</v>
      </c>
      <c r="F102" s="205" t="s">
        <v>301</v>
      </c>
      <c r="G102" s="168">
        <v>211</v>
      </c>
      <c r="H102" s="169">
        <v>230</v>
      </c>
      <c r="I102" s="169">
        <v>220</v>
      </c>
      <c r="J102" s="116">
        <v>450</v>
      </c>
    </row>
    <row r="103" spans="1:10" ht="12.75" customHeight="1">
      <c r="A103" s="188" t="s">
        <v>302</v>
      </c>
      <c r="B103" s="169">
        <v>1062</v>
      </c>
      <c r="C103" s="169">
        <v>1400</v>
      </c>
      <c r="D103" s="169">
        <v>1512</v>
      </c>
      <c r="E103" s="191">
        <v>2912</v>
      </c>
      <c r="F103" s="205" t="s">
        <v>303</v>
      </c>
      <c r="G103" s="168">
        <v>285</v>
      </c>
      <c r="H103" s="169">
        <v>305</v>
      </c>
      <c r="I103" s="169">
        <v>339</v>
      </c>
      <c r="J103" s="116">
        <v>644</v>
      </c>
    </row>
    <row r="104" spans="1:10" ht="12.75" customHeight="1">
      <c r="A104" s="188" t="s">
        <v>304</v>
      </c>
      <c r="B104" s="169">
        <v>818</v>
      </c>
      <c r="C104" s="169">
        <v>963</v>
      </c>
      <c r="D104" s="169">
        <v>989</v>
      </c>
      <c r="E104" s="191">
        <v>1952</v>
      </c>
      <c r="F104" s="205" t="s">
        <v>305</v>
      </c>
      <c r="G104" s="168">
        <v>230</v>
      </c>
      <c r="H104" s="169">
        <v>258</v>
      </c>
      <c r="I104" s="169">
        <v>259</v>
      </c>
      <c r="J104" s="116">
        <v>517</v>
      </c>
    </row>
    <row r="105" spans="1:10" ht="12.75" customHeight="1">
      <c r="A105" s="188" t="s">
        <v>306</v>
      </c>
      <c r="B105" s="169">
        <v>332</v>
      </c>
      <c r="C105" s="169">
        <v>419</v>
      </c>
      <c r="D105" s="169">
        <v>448</v>
      </c>
      <c r="E105" s="191">
        <v>867</v>
      </c>
      <c r="F105" s="205" t="s">
        <v>307</v>
      </c>
      <c r="G105" s="168">
        <v>591</v>
      </c>
      <c r="H105" s="169">
        <v>540</v>
      </c>
      <c r="I105" s="169">
        <v>614</v>
      </c>
      <c r="J105" s="116">
        <v>1154</v>
      </c>
    </row>
    <row r="106" spans="1:10" ht="12.75" customHeight="1">
      <c r="A106" s="188" t="s">
        <v>308</v>
      </c>
      <c r="B106" s="169">
        <v>156</v>
      </c>
      <c r="C106" s="169">
        <v>197</v>
      </c>
      <c r="D106" s="169">
        <v>206</v>
      </c>
      <c r="E106" s="191">
        <v>403</v>
      </c>
      <c r="F106" s="205" t="s">
        <v>309</v>
      </c>
      <c r="G106" s="168">
        <v>1423</v>
      </c>
      <c r="H106" s="169">
        <v>1434</v>
      </c>
      <c r="I106" s="169">
        <v>1381</v>
      </c>
      <c r="J106" s="116">
        <v>2815</v>
      </c>
    </row>
    <row r="107" spans="1:10" ht="12.75" customHeight="1">
      <c r="A107" s="188" t="s">
        <v>310</v>
      </c>
      <c r="B107" s="169">
        <v>62</v>
      </c>
      <c r="C107" s="169">
        <v>89</v>
      </c>
      <c r="D107" s="169">
        <v>83</v>
      </c>
      <c r="E107" s="191">
        <v>172</v>
      </c>
      <c r="F107" s="205" t="s">
        <v>311</v>
      </c>
      <c r="G107" s="168">
        <v>1402</v>
      </c>
      <c r="H107" s="169">
        <v>1489</v>
      </c>
      <c r="I107" s="169">
        <v>1422</v>
      </c>
      <c r="J107" s="116">
        <v>2911</v>
      </c>
    </row>
    <row r="108" spans="1:10" ht="12.75" customHeight="1">
      <c r="A108" s="188" t="s">
        <v>312</v>
      </c>
      <c r="B108" s="169">
        <v>419</v>
      </c>
      <c r="C108" s="169">
        <v>533</v>
      </c>
      <c r="D108" s="169">
        <v>503</v>
      </c>
      <c r="E108" s="191">
        <v>1036</v>
      </c>
      <c r="F108" s="205" t="s">
        <v>313</v>
      </c>
      <c r="G108" s="168">
        <v>543</v>
      </c>
      <c r="H108" s="169">
        <v>703</v>
      </c>
      <c r="I108" s="169">
        <v>674</v>
      </c>
      <c r="J108" s="116">
        <v>1377</v>
      </c>
    </row>
    <row r="109" spans="1:10" ht="12.75" customHeight="1">
      <c r="A109" s="188" t="s">
        <v>314</v>
      </c>
      <c r="B109" s="169">
        <v>549</v>
      </c>
      <c r="C109" s="169">
        <v>685</v>
      </c>
      <c r="D109" s="169">
        <v>689</v>
      </c>
      <c r="E109" s="191">
        <v>1374</v>
      </c>
      <c r="F109" s="205" t="s">
        <v>315</v>
      </c>
      <c r="G109" s="168">
        <v>674</v>
      </c>
      <c r="H109" s="169">
        <v>618</v>
      </c>
      <c r="I109" s="169">
        <v>667</v>
      </c>
      <c r="J109" s="116">
        <v>1285</v>
      </c>
    </row>
    <row r="110" spans="1:10" ht="12.75" customHeight="1">
      <c r="A110" s="188" t="s">
        <v>316</v>
      </c>
      <c r="B110" s="169">
        <v>444</v>
      </c>
      <c r="C110" s="169">
        <v>577</v>
      </c>
      <c r="D110" s="169">
        <v>602</v>
      </c>
      <c r="E110" s="191">
        <v>1179</v>
      </c>
      <c r="F110" s="205"/>
      <c r="G110" s="116"/>
      <c r="H110" s="116"/>
      <c r="I110" s="116"/>
      <c r="J110" s="116"/>
    </row>
    <row r="111" spans="1:10" ht="12.75" customHeight="1">
      <c r="A111" s="188" t="s">
        <v>317</v>
      </c>
      <c r="B111" s="169">
        <v>644</v>
      </c>
      <c r="C111" s="169">
        <v>747</v>
      </c>
      <c r="D111" s="169">
        <v>694</v>
      </c>
      <c r="E111" s="191">
        <v>1441</v>
      </c>
      <c r="F111" s="208" t="s">
        <v>318</v>
      </c>
      <c r="G111" s="204">
        <f>SUM(G112:G123)</f>
        <v>12457</v>
      </c>
      <c r="H111" s="204">
        <f>SUM(H112:H123)</f>
        <v>13510</v>
      </c>
      <c r="I111" s="204">
        <f>SUM(I112:I123)</f>
        <v>13554</v>
      </c>
      <c r="J111" s="204">
        <f>SUM(J112:J123)</f>
        <v>27064</v>
      </c>
    </row>
    <row r="112" spans="1:10" ht="12.75" customHeight="1">
      <c r="A112" s="188" t="s">
        <v>319</v>
      </c>
      <c r="B112" s="169">
        <v>1146</v>
      </c>
      <c r="C112" s="169">
        <v>1515</v>
      </c>
      <c r="D112" s="169">
        <v>1599</v>
      </c>
      <c r="E112" s="191">
        <v>3114</v>
      </c>
      <c r="F112" s="205" t="s">
        <v>320</v>
      </c>
      <c r="G112" s="168">
        <v>1010</v>
      </c>
      <c r="H112" s="169">
        <v>1255</v>
      </c>
      <c r="I112" s="169">
        <v>1247</v>
      </c>
      <c r="J112" s="116">
        <v>2502</v>
      </c>
    </row>
    <row r="113" spans="1:10" ht="12.75" customHeight="1">
      <c r="A113" s="188" t="s">
        <v>321</v>
      </c>
      <c r="B113" s="169">
        <v>438</v>
      </c>
      <c r="C113" s="169">
        <v>505</v>
      </c>
      <c r="D113" s="169">
        <v>506</v>
      </c>
      <c r="E113" s="191">
        <v>1011</v>
      </c>
      <c r="F113" s="205" t="s">
        <v>322</v>
      </c>
      <c r="G113" s="168">
        <v>543</v>
      </c>
      <c r="H113" s="169">
        <v>516</v>
      </c>
      <c r="I113" s="169">
        <v>570</v>
      </c>
      <c r="J113" s="116">
        <v>1086</v>
      </c>
    </row>
    <row r="114" spans="1:10" ht="12.75" customHeight="1">
      <c r="A114" s="188" t="s">
        <v>323</v>
      </c>
      <c r="B114" s="169">
        <v>219</v>
      </c>
      <c r="C114" s="169">
        <v>311</v>
      </c>
      <c r="D114" s="169">
        <v>275</v>
      </c>
      <c r="E114" s="191">
        <v>586</v>
      </c>
      <c r="F114" s="205" t="s">
        <v>324</v>
      </c>
      <c r="G114" s="168">
        <v>912</v>
      </c>
      <c r="H114" s="169">
        <v>1007</v>
      </c>
      <c r="I114" s="169">
        <v>1093</v>
      </c>
      <c r="J114" s="116">
        <v>2100</v>
      </c>
    </row>
    <row r="115" spans="1:10" ht="12.75" customHeight="1">
      <c r="A115" s="188" t="s">
        <v>325</v>
      </c>
      <c r="B115" s="169">
        <v>7</v>
      </c>
      <c r="C115" s="169">
        <v>17</v>
      </c>
      <c r="D115" s="169">
        <v>13</v>
      </c>
      <c r="E115" s="191">
        <v>30</v>
      </c>
      <c r="F115" s="205" t="s">
        <v>326</v>
      </c>
      <c r="G115" s="168">
        <v>1095</v>
      </c>
      <c r="H115" s="169">
        <v>1213</v>
      </c>
      <c r="I115" s="169">
        <v>1169</v>
      </c>
      <c r="J115" s="116">
        <v>2382</v>
      </c>
    </row>
    <row r="116" spans="1:10" ht="12.75" customHeight="1">
      <c r="A116" s="188" t="s">
        <v>327</v>
      </c>
      <c r="B116" s="169">
        <v>361</v>
      </c>
      <c r="C116" s="169">
        <v>447</v>
      </c>
      <c r="D116" s="169">
        <v>454</v>
      </c>
      <c r="E116" s="191">
        <v>901</v>
      </c>
      <c r="F116" s="205" t="s">
        <v>328</v>
      </c>
      <c r="G116" s="168">
        <v>1763</v>
      </c>
      <c r="H116" s="169">
        <v>1715</v>
      </c>
      <c r="I116" s="169">
        <v>1562</v>
      </c>
      <c r="J116" s="116">
        <v>3277</v>
      </c>
    </row>
    <row r="117" spans="1:10" ht="12.75" customHeight="1">
      <c r="A117" s="188" t="s">
        <v>329</v>
      </c>
      <c r="B117" s="169">
        <v>272</v>
      </c>
      <c r="C117" s="169">
        <v>408</v>
      </c>
      <c r="D117" s="169">
        <v>385</v>
      </c>
      <c r="E117" s="191">
        <v>793</v>
      </c>
      <c r="F117" s="205" t="s">
        <v>330</v>
      </c>
      <c r="G117" s="168">
        <v>1262</v>
      </c>
      <c r="H117" s="169">
        <v>1210</v>
      </c>
      <c r="I117" s="169">
        <v>1240</v>
      </c>
      <c r="J117" s="116">
        <v>2450</v>
      </c>
    </row>
    <row r="118" spans="1:10" ht="12.75" customHeight="1">
      <c r="A118" s="188" t="s">
        <v>331</v>
      </c>
      <c r="B118" s="169">
        <v>47</v>
      </c>
      <c r="C118" s="169">
        <v>49</v>
      </c>
      <c r="D118" s="169">
        <v>41</v>
      </c>
      <c r="E118" s="191">
        <v>90</v>
      </c>
      <c r="F118" s="205" t="s">
        <v>332</v>
      </c>
      <c r="G118" s="168">
        <v>1288</v>
      </c>
      <c r="H118" s="169">
        <v>1374</v>
      </c>
      <c r="I118" s="169">
        <v>1349</v>
      </c>
      <c r="J118" s="116">
        <v>2723</v>
      </c>
    </row>
    <row r="119" spans="1:10" ht="12.75" customHeight="1">
      <c r="A119" s="188" t="s">
        <v>333</v>
      </c>
      <c r="B119" s="169">
        <v>262</v>
      </c>
      <c r="C119" s="169">
        <v>373</v>
      </c>
      <c r="D119" s="169">
        <v>346</v>
      </c>
      <c r="E119" s="191">
        <v>719</v>
      </c>
      <c r="F119" s="205" t="s">
        <v>334</v>
      </c>
      <c r="G119" s="168">
        <v>499</v>
      </c>
      <c r="H119" s="169">
        <v>528</v>
      </c>
      <c r="I119" s="169">
        <v>503</v>
      </c>
      <c r="J119" s="116">
        <v>1031</v>
      </c>
    </row>
    <row r="120" spans="1:10" ht="12.75" customHeight="1">
      <c r="A120" s="188" t="s">
        <v>335</v>
      </c>
      <c r="B120" s="169">
        <v>65</v>
      </c>
      <c r="C120" s="169">
        <v>61</v>
      </c>
      <c r="D120" s="169">
        <v>50</v>
      </c>
      <c r="E120" s="191">
        <v>111</v>
      </c>
      <c r="F120" s="205" t="s">
        <v>336</v>
      </c>
      <c r="G120" s="168">
        <v>322</v>
      </c>
      <c r="H120" s="169">
        <v>351</v>
      </c>
      <c r="I120" s="169">
        <v>338</v>
      </c>
      <c r="J120" s="116">
        <v>689</v>
      </c>
    </row>
    <row r="121" spans="1:10" ht="12.75" customHeight="1">
      <c r="A121" s="188" t="s">
        <v>337</v>
      </c>
      <c r="B121" s="169">
        <v>88</v>
      </c>
      <c r="C121" s="169">
        <v>86</v>
      </c>
      <c r="D121" s="169">
        <v>99</v>
      </c>
      <c r="E121" s="191">
        <v>185</v>
      </c>
      <c r="F121" s="205" t="s">
        <v>338</v>
      </c>
      <c r="G121" s="168">
        <v>1684</v>
      </c>
      <c r="H121" s="169">
        <v>1990</v>
      </c>
      <c r="I121" s="169">
        <v>2010</v>
      </c>
      <c r="J121" s="116">
        <v>4000</v>
      </c>
    </row>
    <row r="122" spans="1:10" ht="12.75" customHeight="1">
      <c r="A122" s="188" t="s">
        <v>339</v>
      </c>
      <c r="B122" s="169">
        <v>338</v>
      </c>
      <c r="C122" s="169">
        <v>441</v>
      </c>
      <c r="D122" s="169">
        <v>453</v>
      </c>
      <c r="E122" s="191">
        <v>894</v>
      </c>
      <c r="F122" s="205" t="s">
        <v>340</v>
      </c>
      <c r="G122" s="168">
        <v>1304</v>
      </c>
      <c r="H122" s="169">
        <v>1427</v>
      </c>
      <c r="I122" s="169">
        <v>1557</v>
      </c>
      <c r="J122" s="116">
        <v>2984</v>
      </c>
    </row>
    <row r="123" spans="1:10" ht="12.75" customHeight="1">
      <c r="A123" s="188" t="s">
        <v>341</v>
      </c>
      <c r="B123" s="169">
        <v>243</v>
      </c>
      <c r="C123" s="169">
        <v>248</v>
      </c>
      <c r="D123" s="169">
        <v>263</v>
      </c>
      <c r="E123" s="191">
        <v>511</v>
      </c>
      <c r="F123" s="205" t="s">
        <v>342</v>
      </c>
      <c r="G123" s="168">
        <v>775</v>
      </c>
      <c r="H123" s="169">
        <v>924</v>
      </c>
      <c r="I123" s="169">
        <v>916</v>
      </c>
      <c r="J123" s="116">
        <v>1840</v>
      </c>
    </row>
    <row r="124" spans="1:10" ht="12.75" customHeight="1">
      <c r="A124" s="188" t="s">
        <v>343</v>
      </c>
      <c r="B124" s="169">
        <v>230</v>
      </c>
      <c r="C124" s="169">
        <v>300</v>
      </c>
      <c r="D124" s="169">
        <v>302</v>
      </c>
      <c r="E124" s="191">
        <v>602</v>
      </c>
      <c r="F124" s="209"/>
      <c r="G124" s="116"/>
      <c r="H124" s="116"/>
      <c r="I124" s="116"/>
      <c r="J124" s="116"/>
    </row>
    <row r="125" spans="1:10" ht="12.75" customHeight="1">
      <c r="A125" s="188" t="s">
        <v>344</v>
      </c>
      <c r="B125" s="169">
        <v>11</v>
      </c>
      <c r="C125" s="169">
        <v>11</v>
      </c>
      <c r="D125" s="169">
        <v>0</v>
      </c>
      <c r="E125" s="191">
        <v>11</v>
      </c>
      <c r="F125" s="210"/>
      <c r="G125" s="116"/>
      <c r="H125" s="116"/>
      <c r="I125" s="116"/>
      <c r="J125" s="116"/>
    </row>
    <row r="126" spans="1:10" ht="15" customHeight="1">
      <c r="A126" s="197"/>
      <c r="B126" s="119"/>
      <c r="C126" s="119"/>
      <c r="D126" s="119"/>
      <c r="E126" s="211"/>
      <c r="F126" s="212" t="s">
        <v>345</v>
      </c>
      <c r="G126" s="213">
        <f>B6+B18+B31+G6+G22+G31+B69+B92+B102+G75+G87+G94+G111</f>
        <v>140703</v>
      </c>
      <c r="H126" s="213">
        <f>C6+C18+C31+H6+H22+H31+C69+C92+C102+H75+H87+H94+H111</f>
        <v>165409</v>
      </c>
      <c r="I126" s="213">
        <f>D6+D18+D31+I6+I22+I31+D69+D92+D102+I75+I87+I94+I111</f>
        <v>166156</v>
      </c>
      <c r="J126" s="213">
        <f>E6+E18+E31+J6+J22+J31+E69+E92+E102+J75+J87+J94+J111</f>
        <v>331565</v>
      </c>
    </row>
    <row r="127" spans="1:10" ht="12.75" customHeight="1">
      <c r="J127" s="203" t="s">
        <v>63</v>
      </c>
    </row>
  </sheetData>
  <mergeCells count="3">
    <mergeCell ref="D3:G3"/>
    <mergeCell ref="H3:J3"/>
    <mergeCell ref="A4:B4"/>
  </mergeCells>
  <phoneticPr fontId="1"/>
  <hyperlinks>
    <hyperlink ref="A1" location="目次!A1" display="目次へもどる"/>
  </hyperlinks>
  <printOptions horizontalCentered="1"/>
  <pageMargins left="0.78740157480314965" right="0.78740157480314965" top="0.98425196850393704" bottom="0.59055118110236227" header="0.39370078740157483" footer="0.39370078740157483"/>
  <pageSetup paperSize="9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view="pageBreakPreview" zoomScaleNormal="115" zoomScaleSheetLayoutView="100" workbookViewId="0"/>
  </sheetViews>
  <sheetFormatPr defaultRowHeight="14.45" customHeight="1"/>
  <cols>
    <col min="1" max="1" width="9.125" style="215" customWidth="1"/>
    <col min="2" max="2" width="11.75" style="215" customWidth="1"/>
    <col min="3" max="8" width="9.125" style="215" customWidth="1"/>
    <col min="9" max="9" width="9.75" style="215" customWidth="1"/>
    <col min="10" max="16384" width="9" style="215"/>
  </cols>
  <sheetData>
    <row r="1" spans="1:9" ht="14.45" customHeight="1">
      <c r="A1" s="214" t="s">
        <v>1</v>
      </c>
    </row>
    <row r="3" spans="1:9" ht="14.45" customHeight="1">
      <c r="A3" s="216" t="s">
        <v>346</v>
      </c>
      <c r="I3" s="217" t="s">
        <v>4</v>
      </c>
    </row>
    <row r="4" spans="1:9" s="219" customFormat="1" ht="3.75" customHeight="1">
      <c r="A4" s="218"/>
    </row>
    <row r="5" spans="1:9" s="219" customFormat="1" ht="12.2" customHeight="1">
      <c r="A5" s="220" t="s">
        <v>24</v>
      </c>
      <c r="B5" s="221" t="s">
        <v>347</v>
      </c>
      <c r="C5" s="222" t="s">
        <v>348</v>
      </c>
      <c r="D5" s="223"/>
      <c r="E5" s="224"/>
      <c r="F5" s="222" t="s">
        <v>349</v>
      </c>
      <c r="G5" s="223"/>
      <c r="H5" s="224"/>
      <c r="I5" s="225" t="s">
        <v>350</v>
      </c>
    </row>
    <row r="6" spans="1:9" s="219" customFormat="1" ht="12.2" customHeight="1">
      <c r="A6" s="226" t="s">
        <v>351</v>
      </c>
      <c r="B6" s="227" t="s">
        <v>352</v>
      </c>
      <c r="C6" s="228" t="s">
        <v>353</v>
      </c>
      <c r="D6" s="228" t="s">
        <v>354</v>
      </c>
      <c r="E6" s="228" t="s">
        <v>355</v>
      </c>
      <c r="F6" s="228" t="s">
        <v>356</v>
      </c>
      <c r="G6" s="228" t="s">
        <v>357</v>
      </c>
      <c r="H6" s="228" t="s">
        <v>355</v>
      </c>
      <c r="I6" s="229"/>
    </row>
    <row r="7" spans="1:9" s="219" customFormat="1" ht="12.2" customHeight="1">
      <c r="A7" s="230" t="s">
        <v>358</v>
      </c>
      <c r="B7" s="231">
        <v>47350</v>
      </c>
      <c r="C7" s="231">
        <v>1020</v>
      </c>
      <c r="D7" s="231">
        <v>506</v>
      </c>
      <c r="E7" s="231">
        <v>514</v>
      </c>
      <c r="F7" s="231">
        <v>1414</v>
      </c>
      <c r="G7" s="231">
        <v>1416</v>
      </c>
      <c r="H7" s="231">
        <v>-2</v>
      </c>
      <c r="I7" s="231">
        <v>512</v>
      </c>
    </row>
    <row r="8" spans="1:9" s="219" customFormat="1" ht="12.2" customHeight="1">
      <c r="A8" s="232">
        <v>32</v>
      </c>
      <c r="B8" s="231">
        <v>47897</v>
      </c>
      <c r="C8" s="231">
        <v>1001</v>
      </c>
      <c r="D8" s="231">
        <v>539</v>
      </c>
      <c r="E8" s="231">
        <v>462</v>
      </c>
      <c r="F8" s="231">
        <v>1734</v>
      </c>
      <c r="G8" s="231">
        <v>1649</v>
      </c>
      <c r="H8" s="231">
        <v>85</v>
      </c>
      <c r="I8" s="231">
        <v>547</v>
      </c>
    </row>
    <row r="9" spans="1:9" s="219" customFormat="1" ht="12.2" customHeight="1">
      <c r="A9" s="232">
        <v>33</v>
      </c>
      <c r="B9" s="231">
        <v>48595</v>
      </c>
      <c r="C9" s="231">
        <v>1010</v>
      </c>
      <c r="D9" s="231">
        <v>431</v>
      </c>
      <c r="E9" s="231">
        <v>579</v>
      </c>
      <c r="F9" s="231">
        <v>1789</v>
      </c>
      <c r="G9" s="231">
        <v>1670</v>
      </c>
      <c r="H9" s="231">
        <v>119</v>
      </c>
      <c r="I9" s="231">
        <v>698</v>
      </c>
    </row>
    <row r="10" spans="1:9" s="219" customFormat="1" ht="12.2" customHeight="1">
      <c r="A10" s="232">
        <v>34</v>
      </c>
      <c r="B10" s="231">
        <v>49281</v>
      </c>
      <c r="C10" s="231">
        <v>1045</v>
      </c>
      <c r="D10" s="231">
        <v>461</v>
      </c>
      <c r="E10" s="231">
        <v>584</v>
      </c>
      <c r="F10" s="231">
        <v>1869</v>
      </c>
      <c r="G10" s="231">
        <v>1767</v>
      </c>
      <c r="H10" s="231">
        <v>102</v>
      </c>
      <c r="I10" s="231">
        <v>686</v>
      </c>
    </row>
    <row r="11" spans="1:9" s="219" customFormat="1" ht="12.2" customHeight="1">
      <c r="A11" s="232">
        <v>35</v>
      </c>
      <c r="B11" s="231">
        <v>50466</v>
      </c>
      <c r="C11" s="231">
        <v>928</v>
      </c>
      <c r="D11" s="231">
        <v>431</v>
      </c>
      <c r="E11" s="231">
        <v>497</v>
      </c>
      <c r="F11" s="231">
        <v>2565</v>
      </c>
      <c r="G11" s="231">
        <v>1877</v>
      </c>
      <c r="H11" s="231">
        <v>688</v>
      </c>
      <c r="I11" s="231">
        <v>1185</v>
      </c>
    </row>
    <row r="12" spans="1:9" s="219" customFormat="1" ht="12.2" customHeight="1">
      <c r="A12" s="232">
        <v>36</v>
      </c>
      <c r="B12" s="231">
        <v>51906</v>
      </c>
      <c r="C12" s="231">
        <v>952</v>
      </c>
      <c r="D12" s="231">
        <v>438</v>
      </c>
      <c r="E12" s="231">
        <v>514</v>
      </c>
      <c r="F12" s="231">
        <v>3499</v>
      </c>
      <c r="G12" s="231">
        <v>2573</v>
      </c>
      <c r="H12" s="231">
        <v>926</v>
      </c>
      <c r="I12" s="231">
        <v>1440</v>
      </c>
    </row>
    <row r="13" spans="1:9" s="219" customFormat="1" ht="12.2" customHeight="1">
      <c r="A13" s="232">
        <v>37</v>
      </c>
      <c r="B13" s="231">
        <v>54701</v>
      </c>
      <c r="C13" s="231">
        <v>977</v>
      </c>
      <c r="D13" s="231">
        <v>466</v>
      </c>
      <c r="E13" s="231">
        <v>511</v>
      </c>
      <c r="F13" s="231">
        <v>4554</v>
      </c>
      <c r="G13" s="231">
        <v>2270</v>
      </c>
      <c r="H13" s="231">
        <v>2284</v>
      </c>
      <c r="I13" s="231">
        <v>2795</v>
      </c>
    </row>
    <row r="14" spans="1:9" s="219" customFormat="1" ht="12.2" customHeight="1">
      <c r="A14" s="232">
        <v>38</v>
      </c>
      <c r="B14" s="231">
        <v>60353</v>
      </c>
      <c r="C14" s="231">
        <v>1171</v>
      </c>
      <c r="D14" s="231">
        <v>410</v>
      </c>
      <c r="E14" s="231">
        <v>761</v>
      </c>
      <c r="F14" s="231">
        <v>7213</v>
      </c>
      <c r="G14" s="231">
        <v>2322</v>
      </c>
      <c r="H14" s="231">
        <v>4891</v>
      </c>
      <c r="I14" s="231">
        <v>5652</v>
      </c>
    </row>
    <row r="15" spans="1:9" s="219" customFormat="1" ht="12.2" customHeight="1">
      <c r="A15" s="232">
        <v>39</v>
      </c>
      <c r="B15" s="231">
        <v>67988</v>
      </c>
      <c r="C15" s="231">
        <v>1549</v>
      </c>
      <c r="D15" s="231">
        <v>436</v>
      </c>
      <c r="E15" s="231">
        <v>1113</v>
      </c>
      <c r="F15" s="231">
        <v>9659</v>
      </c>
      <c r="G15" s="231">
        <v>3137</v>
      </c>
      <c r="H15" s="231">
        <v>6522</v>
      </c>
      <c r="I15" s="231">
        <v>7635</v>
      </c>
    </row>
    <row r="16" spans="1:9" s="219" customFormat="1" ht="12.2" customHeight="1">
      <c r="A16" s="232">
        <v>40</v>
      </c>
      <c r="B16" s="231">
        <v>77883</v>
      </c>
      <c r="C16" s="231">
        <v>1877</v>
      </c>
      <c r="D16" s="231">
        <v>529</v>
      </c>
      <c r="E16" s="231">
        <v>1348</v>
      </c>
      <c r="F16" s="231">
        <v>12379</v>
      </c>
      <c r="G16" s="231">
        <v>3832</v>
      </c>
      <c r="H16" s="231">
        <v>8547</v>
      </c>
      <c r="I16" s="231">
        <v>9895</v>
      </c>
    </row>
    <row r="17" spans="1:9" s="219" customFormat="1" ht="12.2" customHeight="1">
      <c r="A17" s="232">
        <v>41</v>
      </c>
      <c r="B17" s="231">
        <v>89488</v>
      </c>
      <c r="C17" s="231">
        <v>1699</v>
      </c>
      <c r="D17" s="231">
        <v>367</v>
      </c>
      <c r="E17" s="231">
        <v>1332</v>
      </c>
      <c r="F17" s="231">
        <v>15276</v>
      </c>
      <c r="G17" s="231">
        <v>5003</v>
      </c>
      <c r="H17" s="231">
        <v>10273</v>
      </c>
      <c r="I17" s="231">
        <v>11605</v>
      </c>
    </row>
    <row r="18" spans="1:9" s="219" customFormat="1" ht="12.2" customHeight="1">
      <c r="A18" s="232">
        <v>42</v>
      </c>
      <c r="B18" s="231">
        <v>102240</v>
      </c>
      <c r="C18" s="231">
        <v>2939</v>
      </c>
      <c r="D18" s="231">
        <v>440</v>
      </c>
      <c r="E18" s="231">
        <v>2499</v>
      </c>
      <c r="F18" s="231">
        <v>16187</v>
      </c>
      <c r="G18" s="231">
        <v>5934</v>
      </c>
      <c r="H18" s="231">
        <v>10253</v>
      </c>
      <c r="I18" s="231">
        <v>12752</v>
      </c>
    </row>
    <row r="19" spans="1:9" s="219" customFormat="1" ht="12.2" customHeight="1">
      <c r="A19" s="232">
        <v>43</v>
      </c>
      <c r="B19" s="231">
        <v>115517</v>
      </c>
      <c r="C19" s="231">
        <v>3232</v>
      </c>
      <c r="D19" s="231">
        <v>490</v>
      </c>
      <c r="E19" s="231">
        <v>2742</v>
      </c>
      <c r="F19" s="231">
        <v>17241</v>
      </c>
      <c r="G19" s="231">
        <v>6706</v>
      </c>
      <c r="H19" s="231">
        <v>10535</v>
      </c>
      <c r="I19" s="231">
        <v>13277</v>
      </c>
    </row>
    <row r="20" spans="1:9" s="219" customFormat="1" ht="12.2" customHeight="1">
      <c r="A20" s="232">
        <v>44</v>
      </c>
      <c r="B20" s="231">
        <v>128390</v>
      </c>
      <c r="C20" s="231">
        <v>3580</v>
      </c>
      <c r="D20" s="231">
        <v>570</v>
      </c>
      <c r="E20" s="231">
        <v>3010</v>
      </c>
      <c r="F20" s="231">
        <v>18338</v>
      </c>
      <c r="G20" s="231">
        <v>8475</v>
      </c>
      <c r="H20" s="231">
        <v>9863</v>
      </c>
      <c r="I20" s="231">
        <v>12873</v>
      </c>
    </row>
    <row r="21" spans="1:9" s="219" customFormat="1" ht="12.2" customHeight="1">
      <c r="A21" s="232">
        <v>45</v>
      </c>
      <c r="B21" s="231">
        <v>142700</v>
      </c>
      <c r="C21" s="231">
        <v>4120</v>
      </c>
      <c r="D21" s="231">
        <v>643</v>
      </c>
      <c r="E21" s="231">
        <v>3477</v>
      </c>
      <c r="F21" s="231">
        <v>21172</v>
      </c>
      <c r="G21" s="231">
        <v>10339</v>
      </c>
      <c r="H21" s="231">
        <v>10833</v>
      </c>
      <c r="I21" s="231">
        <v>14310</v>
      </c>
    </row>
    <row r="22" spans="1:9" s="219" customFormat="1" ht="12.2" customHeight="1">
      <c r="A22" s="232">
        <v>46</v>
      </c>
      <c r="B22" s="231">
        <v>156330</v>
      </c>
      <c r="C22" s="231">
        <v>4556</v>
      </c>
      <c r="D22" s="231">
        <v>668</v>
      </c>
      <c r="E22" s="231">
        <v>3888</v>
      </c>
      <c r="F22" s="231">
        <v>21301</v>
      </c>
      <c r="G22" s="231">
        <v>11559</v>
      </c>
      <c r="H22" s="231">
        <v>9742</v>
      </c>
      <c r="I22" s="231">
        <v>13630</v>
      </c>
    </row>
    <row r="23" spans="1:9" s="219" customFormat="1" ht="12.2" customHeight="1">
      <c r="A23" s="232">
        <v>47</v>
      </c>
      <c r="B23" s="231">
        <v>169827</v>
      </c>
      <c r="C23" s="231">
        <v>4764</v>
      </c>
      <c r="D23" s="231">
        <v>663</v>
      </c>
      <c r="E23" s="231">
        <v>4101</v>
      </c>
      <c r="F23" s="231">
        <v>22756</v>
      </c>
      <c r="G23" s="231">
        <v>13360</v>
      </c>
      <c r="H23" s="231">
        <v>9396</v>
      </c>
      <c r="I23" s="231">
        <v>13497</v>
      </c>
    </row>
    <row r="24" spans="1:9" s="219" customFormat="1" ht="12.2" customHeight="1">
      <c r="A24" s="232">
        <v>48</v>
      </c>
      <c r="B24" s="231">
        <v>179967</v>
      </c>
      <c r="C24" s="231">
        <v>5033</v>
      </c>
      <c r="D24" s="231">
        <v>742</v>
      </c>
      <c r="E24" s="231">
        <v>4291</v>
      </c>
      <c r="F24" s="231">
        <v>21291</v>
      </c>
      <c r="G24" s="231">
        <v>15442</v>
      </c>
      <c r="H24" s="231">
        <v>5849</v>
      </c>
      <c r="I24" s="231">
        <v>10140</v>
      </c>
    </row>
    <row r="25" spans="1:9" s="219" customFormat="1" ht="12.2" customHeight="1">
      <c r="A25" s="232">
        <v>49</v>
      </c>
      <c r="B25" s="231">
        <v>188773</v>
      </c>
      <c r="C25" s="231">
        <v>4882</v>
      </c>
      <c r="D25" s="231">
        <v>665</v>
      </c>
      <c r="E25" s="231">
        <v>4217</v>
      </c>
      <c r="F25" s="231">
        <v>18297</v>
      </c>
      <c r="G25" s="231">
        <v>13708</v>
      </c>
      <c r="H25" s="231">
        <v>4589</v>
      </c>
      <c r="I25" s="231">
        <v>8806</v>
      </c>
    </row>
    <row r="26" spans="1:9" s="219" customFormat="1" ht="12.2" customHeight="1">
      <c r="A26" s="232">
        <v>50</v>
      </c>
      <c r="B26" s="231">
        <v>195669</v>
      </c>
      <c r="C26" s="231">
        <v>4399</v>
      </c>
      <c r="D26" s="231">
        <v>752</v>
      </c>
      <c r="E26" s="231">
        <v>3647</v>
      </c>
      <c r="F26" s="231">
        <v>17045</v>
      </c>
      <c r="G26" s="231">
        <v>13796</v>
      </c>
      <c r="H26" s="231">
        <v>3249</v>
      </c>
      <c r="I26" s="231">
        <v>6896</v>
      </c>
    </row>
    <row r="27" spans="1:9" s="219" customFormat="1" ht="12.2" customHeight="1">
      <c r="A27" s="232">
        <v>51</v>
      </c>
      <c r="B27" s="231">
        <v>201930</v>
      </c>
      <c r="C27" s="231">
        <v>3986</v>
      </c>
      <c r="D27" s="231">
        <v>730</v>
      </c>
      <c r="E27" s="231">
        <v>3256</v>
      </c>
      <c r="F27" s="231">
        <v>17001</v>
      </c>
      <c r="G27" s="231">
        <v>13996</v>
      </c>
      <c r="H27" s="231">
        <v>3005</v>
      </c>
      <c r="I27" s="231">
        <v>6261</v>
      </c>
    </row>
    <row r="28" spans="1:9" s="219" customFormat="1" ht="12.2" customHeight="1">
      <c r="A28" s="232">
        <v>52</v>
      </c>
      <c r="B28" s="231">
        <v>207079</v>
      </c>
      <c r="C28" s="231">
        <v>3713</v>
      </c>
      <c r="D28" s="231">
        <v>718</v>
      </c>
      <c r="E28" s="231">
        <v>2995</v>
      </c>
      <c r="F28" s="231">
        <v>17075</v>
      </c>
      <c r="G28" s="231">
        <v>14921</v>
      </c>
      <c r="H28" s="231">
        <v>2154</v>
      </c>
      <c r="I28" s="231">
        <v>5149</v>
      </c>
    </row>
    <row r="29" spans="1:9" s="219" customFormat="1" ht="12.2" customHeight="1">
      <c r="A29" s="232">
        <v>53</v>
      </c>
      <c r="B29" s="231">
        <v>212193</v>
      </c>
      <c r="C29" s="231">
        <v>3612</v>
      </c>
      <c r="D29" s="231">
        <v>777</v>
      </c>
      <c r="E29" s="231">
        <v>2835</v>
      </c>
      <c r="F29" s="231">
        <v>16948</v>
      </c>
      <c r="G29" s="231">
        <v>14669</v>
      </c>
      <c r="H29" s="231">
        <v>2279</v>
      </c>
      <c r="I29" s="231">
        <v>5114</v>
      </c>
    </row>
    <row r="30" spans="1:9" s="219" customFormat="1" ht="12.2" customHeight="1">
      <c r="A30" s="232">
        <v>54</v>
      </c>
      <c r="B30" s="231">
        <v>218127</v>
      </c>
      <c r="C30" s="231">
        <v>3354</v>
      </c>
      <c r="D30" s="231">
        <v>741</v>
      </c>
      <c r="E30" s="231">
        <v>2613</v>
      </c>
      <c r="F30" s="231">
        <v>17750</v>
      </c>
      <c r="G30" s="231">
        <v>14429</v>
      </c>
      <c r="H30" s="231">
        <v>3321</v>
      </c>
      <c r="I30" s="231">
        <v>5934</v>
      </c>
    </row>
    <row r="31" spans="1:9" s="219" customFormat="1" ht="12.2" customHeight="1">
      <c r="A31" s="232">
        <v>55</v>
      </c>
      <c r="B31" s="231">
        <v>223317</v>
      </c>
      <c r="C31" s="231">
        <v>3058</v>
      </c>
      <c r="D31" s="231">
        <v>732</v>
      </c>
      <c r="E31" s="231">
        <v>2326</v>
      </c>
      <c r="F31" s="231">
        <v>16351</v>
      </c>
      <c r="G31" s="231">
        <v>13487</v>
      </c>
      <c r="H31" s="231">
        <v>2864</v>
      </c>
      <c r="I31" s="231">
        <v>5190</v>
      </c>
    </row>
    <row r="32" spans="1:9" s="219" customFormat="1" ht="12.2" customHeight="1">
      <c r="A32" s="232">
        <v>56</v>
      </c>
      <c r="B32" s="231">
        <v>227689</v>
      </c>
      <c r="C32" s="231">
        <v>2982</v>
      </c>
      <c r="D32" s="231">
        <v>772</v>
      </c>
      <c r="E32" s="231">
        <v>2210</v>
      </c>
      <c r="F32" s="231">
        <v>15169</v>
      </c>
      <c r="G32" s="231">
        <v>13007</v>
      </c>
      <c r="H32" s="231">
        <v>2162</v>
      </c>
      <c r="I32" s="231">
        <v>4372</v>
      </c>
    </row>
    <row r="33" spans="1:9" s="219" customFormat="1" ht="12.2" customHeight="1">
      <c r="A33" s="232">
        <v>57</v>
      </c>
      <c r="B33" s="231">
        <v>234890</v>
      </c>
      <c r="C33" s="231">
        <v>2999</v>
      </c>
      <c r="D33" s="231">
        <v>795</v>
      </c>
      <c r="E33" s="231">
        <v>2204</v>
      </c>
      <c r="F33" s="231">
        <v>16926</v>
      </c>
      <c r="G33" s="231">
        <v>11929</v>
      </c>
      <c r="H33" s="231">
        <v>4997</v>
      </c>
      <c r="I33" s="231">
        <v>7201</v>
      </c>
    </row>
    <row r="34" spans="1:9" s="219" customFormat="1" ht="12.2" customHeight="1">
      <c r="A34" s="232">
        <v>58</v>
      </c>
      <c r="B34" s="231">
        <v>241893</v>
      </c>
      <c r="C34" s="231">
        <v>2904</v>
      </c>
      <c r="D34" s="231">
        <v>862</v>
      </c>
      <c r="E34" s="231">
        <v>2042</v>
      </c>
      <c r="F34" s="231">
        <v>16773</v>
      </c>
      <c r="G34" s="231">
        <v>11812</v>
      </c>
      <c r="H34" s="231">
        <v>4961</v>
      </c>
      <c r="I34" s="231">
        <v>7003</v>
      </c>
    </row>
    <row r="35" spans="1:9" s="219" customFormat="1" ht="12.2" customHeight="1">
      <c r="A35" s="232">
        <v>59</v>
      </c>
      <c r="B35" s="231">
        <v>247808</v>
      </c>
      <c r="C35" s="231">
        <v>2927</v>
      </c>
      <c r="D35" s="231">
        <v>943</v>
      </c>
      <c r="E35" s="231">
        <v>1984</v>
      </c>
      <c r="F35" s="231">
        <v>15793</v>
      </c>
      <c r="G35" s="231">
        <v>11862</v>
      </c>
      <c r="H35" s="231">
        <v>3931</v>
      </c>
      <c r="I35" s="231">
        <v>5915</v>
      </c>
    </row>
    <row r="36" spans="1:9" s="219" customFormat="1" ht="12.2" customHeight="1">
      <c r="A36" s="232">
        <v>60</v>
      </c>
      <c r="B36" s="231">
        <v>254168</v>
      </c>
      <c r="C36" s="231">
        <v>2767</v>
      </c>
      <c r="D36" s="231">
        <v>904</v>
      </c>
      <c r="E36" s="231">
        <v>1863</v>
      </c>
      <c r="F36" s="231">
        <v>16706</v>
      </c>
      <c r="G36" s="231">
        <v>12209</v>
      </c>
      <c r="H36" s="231">
        <v>4497</v>
      </c>
      <c r="I36" s="231">
        <v>6360</v>
      </c>
    </row>
    <row r="37" spans="1:9" s="219" customFormat="1" ht="12.2" customHeight="1">
      <c r="A37" s="232">
        <v>61</v>
      </c>
      <c r="B37" s="231">
        <v>261497</v>
      </c>
      <c r="C37" s="231">
        <v>2753</v>
      </c>
      <c r="D37" s="231">
        <v>936</v>
      </c>
      <c r="E37" s="231">
        <v>1817</v>
      </c>
      <c r="F37" s="231">
        <v>17662</v>
      </c>
      <c r="G37" s="231">
        <v>12150</v>
      </c>
      <c r="H37" s="231">
        <v>5512</v>
      </c>
      <c r="I37" s="231">
        <v>7329</v>
      </c>
    </row>
    <row r="38" spans="1:9" s="219" customFormat="1" ht="12.2" customHeight="1">
      <c r="A38" s="232">
        <v>62</v>
      </c>
      <c r="B38" s="231">
        <v>270970</v>
      </c>
      <c r="C38" s="231">
        <v>2859</v>
      </c>
      <c r="D38" s="231">
        <v>1005</v>
      </c>
      <c r="E38" s="231">
        <v>1854</v>
      </c>
      <c r="F38" s="231">
        <v>19829</v>
      </c>
      <c r="G38" s="231">
        <v>13183</v>
      </c>
      <c r="H38" s="231">
        <v>6646</v>
      </c>
      <c r="I38" s="231">
        <v>8500</v>
      </c>
    </row>
    <row r="39" spans="1:9" s="219" customFormat="1" ht="12.2" customHeight="1">
      <c r="A39" s="232">
        <v>63</v>
      </c>
      <c r="B39" s="231">
        <v>276734</v>
      </c>
      <c r="C39" s="231">
        <v>2865</v>
      </c>
      <c r="D39" s="231">
        <v>1086</v>
      </c>
      <c r="E39" s="231">
        <v>1779</v>
      </c>
      <c r="F39" s="231">
        <v>18071</v>
      </c>
      <c r="G39" s="231">
        <v>14086</v>
      </c>
      <c r="H39" s="231">
        <v>3985</v>
      </c>
      <c r="I39" s="231">
        <v>5764</v>
      </c>
    </row>
    <row r="40" spans="1:9" s="219" customFormat="1" ht="12.2" customHeight="1">
      <c r="A40" s="232" t="s">
        <v>38</v>
      </c>
      <c r="B40" s="231">
        <v>281523</v>
      </c>
      <c r="C40" s="231">
        <v>2893</v>
      </c>
      <c r="D40" s="231">
        <v>1094</v>
      </c>
      <c r="E40" s="231">
        <v>1799</v>
      </c>
      <c r="F40" s="231">
        <v>18438</v>
      </c>
      <c r="G40" s="231">
        <v>15448</v>
      </c>
      <c r="H40" s="231">
        <v>2990</v>
      </c>
      <c r="I40" s="231">
        <v>4789</v>
      </c>
    </row>
    <row r="41" spans="1:9" s="219" customFormat="1" ht="12.2" customHeight="1">
      <c r="A41" s="232">
        <v>2</v>
      </c>
      <c r="B41" s="231">
        <v>284824</v>
      </c>
      <c r="C41" s="231">
        <v>2817</v>
      </c>
      <c r="D41" s="231">
        <v>1169</v>
      </c>
      <c r="E41" s="231">
        <v>1648</v>
      </c>
      <c r="F41" s="231">
        <v>17990</v>
      </c>
      <c r="G41" s="231">
        <v>16337</v>
      </c>
      <c r="H41" s="231">
        <v>1653</v>
      </c>
      <c r="I41" s="231">
        <v>3301</v>
      </c>
    </row>
    <row r="42" spans="1:9" s="219" customFormat="1" ht="12.2" customHeight="1">
      <c r="A42" s="232">
        <v>3</v>
      </c>
      <c r="B42" s="231">
        <v>287922</v>
      </c>
      <c r="C42" s="231">
        <v>2888</v>
      </c>
      <c r="D42" s="231">
        <v>1206</v>
      </c>
      <c r="E42" s="231">
        <v>1682</v>
      </c>
      <c r="F42" s="231">
        <v>17242</v>
      </c>
      <c r="G42" s="231">
        <v>15826</v>
      </c>
      <c r="H42" s="231">
        <v>1416</v>
      </c>
      <c r="I42" s="231">
        <v>3098</v>
      </c>
    </row>
    <row r="43" spans="1:9" s="219" customFormat="1" ht="12.2" customHeight="1">
      <c r="A43" s="232">
        <v>4</v>
      </c>
      <c r="B43" s="231">
        <v>291194</v>
      </c>
      <c r="C43" s="231">
        <v>2883</v>
      </c>
      <c r="D43" s="231">
        <v>1314</v>
      </c>
      <c r="E43" s="231">
        <v>1569</v>
      </c>
      <c r="F43" s="231">
        <v>18049</v>
      </c>
      <c r="G43" s="231">
        <v>16346</v>
      </c>
      <c r="H43" s="231">
        <v>1703</v>
      </c>
      <c r="I43" s="231">
        <v>3272</v>
      </c>
    </row>
    <row r="44" spans="1:9" s="219" customFormat="1" ht="12.2" customHeight="1">
      <c r="A44" s="232">
        <v>5</v>
      </c>
      <c r="B44" s="231">
        <v>294346</v>
      </c>
      <c r="C44" s="231">
        <v>2942</v>
      </c>
      <c r="D44" s="231">
        <v>1377</v>
      </c>
      <c r="E44" s="231">
        <v>1565</v>
      </c>
      <c r="F44" s="231">
        <v>18832</v>
      </c>
      <c r="G44" s="231">
        <v>17245</v>
      </c>
      <c r="H44" s="231">
        <v>1587</v>
      </c>
      <c r="I44" s="231">
        <v>3152</v>
      </c>
    </row>
    <row r="45" spans="1:9" s="219" customFormat="1" ht="12.2" customHeight="1">
      <c r="A45" s="232">
        <v>6</v>
      </c>
      <c r="B45" s="231">
        <v>296601</v>
      </c>
      <c r="C45" s="231">
        <v>3178</v>
      </c>
      <c r="D45" s="231">
        <v>1344</v>
      </c>
      <c r="E45" s="231">
        <v>1834</v>
      </c>
      <c r="F45" s="231">
        <v>17799</v>
      </c>
      <c r="G45" s="231">
        <v>17378</v>
      </c>
      <c r="H45" s="231">
        <v>421</v>
      </c>
      <c r="I45" s="231">
        <v>2255</v>
      </c>
    </row>
    <row r="46" spans="1:9" s="219" customFormat="1" ht="12.2" customHeight="1">
      <c r="A46" s="232">
        <v>7</v>
      </c>
      <c r="B46" s="231">
        <v>298495</v>
      </c>
      <c r="C46" s="231">
        <v>3043</v>
      </c>
      <c r="D46" s="231">
        <v>1408</v>
      </c>
      <c r="E46" s="231">
        <v>1635</v>
      </c>
      <c r="F46" s="231">
        <v>17834</v>
      </c>
      <c r="G46" s="231">
        <v>17575</v>
      </c>
      <c r="H46" s="231">
        <v>259</v>
      </c>
      <c r="I46" s="231">
        <v>1894</v>
      </c>
    </row>
    <row r="47" spans="1:9" s="219" customFormat="1" ht="12.2" customHeight="1">
      <c r="A47" s="232">
        <v>8</v>
      </c>
      <c r="B47" s="231">
        <v>300025</v>
      </c>
      <c r="C47" s="231">
        <v>3212</v>
      </c>
      <c r="D47" s="231">
        <v>1387</v>
      </c>
      <c r="E47" s="231">
        <v>1825</v>
      </c>
      <c r="F47" s="231">
        <v>17189</v>
      </c>
      <c r="G47" s="231">
        <v>17484</v>
      </c>
      <c r="H47" s="231">
        <v>-295</v>
      </c>
      <c r="I47" s="231">
        <v>1530</v>
      </c>
    </row>
    <row r="48" spans="1:9" s="219" customFormat="1" ht="12.2" customHeight="1">
      <c r="A48" s="233">
        <v>9</v>
      </c>
      <c r="B48" s="234">
        <v>302125</v>
      </c>
      <c r="C48" s="235">
        <v>3057</v>
      </c>
      <c r="D48" s="235">
        <v>1387</v>
      </c>
      <c r="E48" s="235">
        <v>1670</v>
      </c>
      <c r="F48" s="235">
        <v>16720</v>
      </c>
      <c r="G48" s="235">
        <v>16290</v>
      </c>
      <c r="H48" s="235">
        <v>430</v>
      </c>
      <c r="I48" s="235">
        <v>2100</v>
      </c>
    </row>
    <row r="49" spans="1:9" s="219" customFormat="1" ht="12.2" customHeight="1">
      <c r="A49" s="233">
        <v>10</v>
      </c>
      <c r="B49" s="234">
        <v>305102</v>
      </c>
      <c r="C49" s="235">
        <v>3174</v>
      </c>
      <c r="D49" s="235">
        <v>1456</v>
      </c>
      <c r="E49" s="235">
        <v>1718</v>
      </c>
      <c r="F49" s="235">
        <v>16848</v>
      </c>
      <c r="G49" s="235">
        <v>15589</v>
      </c>
      <c r="H49" s="235">
        <v>1259</v>
      </c>
      <c r="I49" s="235">
        <v>2977</v>
      </c>
    </row>
    <row r="50" spans="1:9" s="219" customFormat="1" ht="12.2" customHeight="1">
      <c r="A50" s="233">
        <v>11</v>
      </c>
      <c r="B50" s="234">
        <v>308077</v>
      </c>
      <c r="C50" s="235">
        <v>3138</v>
      </c>
      <c r="D50" s="235">
        <v>1628</v>
      </c>
      <c r="E50" s="235">
        <v>1510</v>
      </c>
      <c r="F50" s="235">
        <v>17217</v>
      </c>
      <c r="G50" s="235">
        <v>15752</v>
      </c>
      <c r="H50" s="235">
        <v>1465</v>
      </c>
      <c r="I50" s="235">
        <v>2975</v>
      </c>
    </row>
    <row r="51" spans="1:9" s="219" customFormat="1" ht="12.2" customHeight="1">
      <c r="A51" s="233">
        <v>12</v>
      </c>
      <c r="B51" s="234">
        <v>310048</v>
      </c>
      <c r="C51" s="235">
        <v>3050</v>
      </c>
      <c r="D51" s="235">
        <v>1612</v>
      </c>
      <c r="E51" s="235">
        <v>1438</v>
      </c>
      <c r="F51" s="235">
        <v>16453</v>
      </c>
      <c r="G51" s="235">
        <v>15920</v>
      </c>
      <c r="H51" s="235">
        <v>533</v>
      </c>
      <c r="I51" s="235">
        <v>1971</v>
      </c>
    </row>
    <row r="52" spans="1:9" s="219" customFormat="1" ht="12.2" customHeight="1">
      <c r="A52" s="232">
        <v>13</v>
      </c>
      <c r="B52" s="235">
        <v>311888</v>
      </c>
      <c r="C52" s="235">
        <v>3098</v>
      </c>
      <c r="D52" s="235">
        <v>1617</v>
      </c>
      <c r="E52" s="235">
        <v>1481</v>
      </c>
      <c r="F52" s="235">
        <v>16025</v>
      </c>
      <c r="G52" s="235">
        <v>15666</v>
      </c>
      <c r="H52" s="235">
        <v>359</v>
      </c>
      <c r="I52" s="235">
        <v>1840</v>
      </c>
    </row>
    <row r="53" spans="1:9" s="219" customFormat="1" ht="12.2" customHeight="1">
      <c r="A53" s="236" t="s">
        <v>359</v>
      </c>
      <c r="B53" s="235">
        <v>314439</v>
      </c>
      <c r="C53" s="235">
        <v>3037</v>
      </c>
      <c r="D53" s="235">
        <v>1680</v>
      </c>
      <c r="E53" s="235">
        <v>1357</v>
      </c>
      <c r="F53" s="235">
        <v>16144</v>
      </c>
      <c r="G53" s="235">
        <v>14950</v>
      </c>
      <c r="H53" s="235">
        <v>1194</v>
      </c>
      <c r="I53" s="235">
        <v>2551</v>
      </c>
    </row>
    <row r="54" spans="1:9" s="219" customFormat="1" ht="12.2" customHeight="1">
      <c r="A54" s="236" t="s">
        <v>52</v>
      </c>
      <c r="B54" s="235">
        <v>316200</v>
      </c>
      <c r="C54" s="235">
        <v>3077</v>
      </c>
      <c r="D54" s="235">
        <v>1727</v>
      </c>
      <c r="E54" s="235">
        <v>1350</v>
      </c>
      <c r="F54" s="235">
        <v>15670</v>
      </c>
      <c r="G54" s="235">
        <v>15259</v>
      </c>
      <c r="H54" s="235">
        <v>411</v>
      </c>
      <c r="I54" s="235">
        <v>1761</v>
      </c>
    </row>
    <row r="55" spans="1:9" s="219" customFormat="1" ht="12.2" customHeight="1">
      <c r="A55" s="236" t="s">
        <v>53</v>
      </c>
      <c r="B55" s="235">
        <v>317731</v>
      </c>
      <c r="C55" s="235">
        <v>3039</v>
      </c>
      <c r="D55" s="235">
        <v>1860</v>
      </c>
      <c r="E55" s="235">
        <v>1179</v>
      </c>
      <c r="F55" s="235">
        <v>14991</v>
      </c>
      <c r="G55" s="235">
        <v>14639</v>
      </c>
      <c r="H55" s="235">
        <v>352</v>
      </c>
      <c r="I55" s="235">
        <v>1531</v>
      </c>
    </row>
    <row r="56" spans="1:9" s="219" customFormat="1" ht="12.2" customHeight="1">
      <c r="A56" s="236" t="s">
        <v>54</v>
      </c>
      <c r="B56" s="235">
        <v>317358</v>
      </c>
      <c r="C56" s="235">
        <v>2751</v>
      </c>
      <c r="D56" s="235">
        <v>1932</v>
      </c>
      <c r="E56" s="235">
        <v>819</v>
      </c>
      <c r="F56" s="235">
        <v>13882</v>
      </c>
      <c r="G56" s="235">
        <v>15074</v>
      </c>
      <c r="H56" s="235">
        <v>-1192</v>
      </c>
      <c r="I56" s="235">
        <v>-373</v>
      </c>
    </row>
    <row r="57" spans="1:9" s="219" customFormat="1" ht="12.2" customHeight="1">
      <c r="A57" s="236" t="s">
        <v>55</v>
      </c>
      <c r="B57" s="235">
        <v>318929</v>
      </c>
      <c r="C57" s="235">
        <v>2830</v>
      </c>
      <c r="D57" s="235">
        <v>1922</v>
      </c>
      <c r="E57" s="235">
        <v>908</v>
      </c>
      <c r="F57" s="235">
        <v>15377</v>
      </c>
      <c r="G57" s="235">
        <v>14714</v>
      </c>
      <c r="H57" s="235">
        <v>663</v>
      </c>
      <c r="I57" s="235">
        <v>1571</v>
      </c>
    </row>
    <row r="58" spans="1:9" s="219" customFormat="1" ht="12.2" customHeight="1">
      <c r="A58" s="236" t="s">
        <v>56</v>
      </c>
      <c r="B58" s="237">
        <v>320332</v>
      </c>
      <c r="C58" s="237">
        <v>2914</v>
      </c>
      <c r="D58" s="237">
        <v>2087</v>
      </c>
      <c r="E58" s="237">
        <v>827</v>
      </c>
      <c r="F58" s="237">
        <v>14444</v>
      </c>
      <c r="G58" s="237">
        <v>13868</v>
      </c>
      <c r="H58" s="237">
        <v>576</v>
      </c>
      <c r="I58" s="237">
        <v>1403</v>
      </c>
    </row>
    <row r="59" spans="1:9" s="219" customFormat="1" ht="12.2" customHeight="1">
      <c r="A59" s="236" t="s">
        <v>57</v>
      </c>
      <c r="B59" s="237">
        <v>322720</v>
      </c>
      <c r="C59" s="237">
        <v>2780</v>
      </c>
      <c r="D59" s="237">
        <v>2008</v>
      </c>
      <c r="E59" s="237">
        <v>772</v>
      </c>
      <c r="F59" s="237">
        <v>14575</v>
      </c>
      <c r="G59" s="237">
        <v>12959</v>
      </c>
      <c r="H59" s="237">
        <v>1616</v>
      </c>
      <c r="I59" s="237">
        <v>2388</v>
      </c>
    </row>
    <row r="60" spans="1:9" s="219" customFormat="1" ht="12.2" customHeight="1">
      <c r="A60" s="236" t="s">
        <v>360</v>
      </c>
      <c r="B60" s="237">
        <v>325862</v>
      </c>
      <c r="C60" s="237">
        <v>2825</v>
      </c>
      <c r="D60" s="237">
        <v>2114</v>
      </c>
      <c r="E60" s="237">
        <v>711</v>
      </c>
      <c r="F60" s="237">
        <v>14948</v>
      </c>
      <c r="G60" s="237">
        <v>12517</v>
      </c>
      <c r="H60" s="237">
        <v>2431</v>
      </c>
      <c r="I60" s="237">
        <v>3142</v>
      </c>
    </row>
    <row r="61" spans="1:9" s="219" customFormat="1" ht="12.2" customHeight="1">
      <c r="A61" s="236" t="s">
        <v>361</v>
      </c>
      <c r="B61" s="237">
        <v>328182</v>
      </c>
      <c r="C61" s="237">
        <v>2813</v>
      </c>
      <c r="D61" s="237">
        <v>2273</v>
      </c>
      <c r="E61" s="237">
        <v>540</v>
      </c>
      <c r="F61" s="237">
        <v>14550</v>
      </c>
      <c r="G61" s="237">
        <v>12770</v>
      </c>
      <c r="H61" s="237">
        <v>1780</v>
      </c>
      <c r="I61" s="237">
        <v>2320</v>
      </c>
    </row>
    <row r="62" spans="1:9" s="105" customFormat="1" ht="12.2" customHeight="1">
      <c r="A62" s="238">
        <v>23</v>
      </c>
      <c r="B62" s="237">
        <v>329229</v>
      </c>
      <c r="C62" s="237">
        <v>2746</v>
      </c>
      <c r="D62" s="237">
        <v>2386</v>
      </c>
      <c r="E62" s="237">
        <v>360</v>
      </c>
      <c r="F62" s="237">
        <v>13391</v>
      </c>
      <c r="G62" s="237">
        <v>12704</v>
      </c>
      <c r="H62" s="237">
        <v>687</v>
      </c>
      <c r="I62" s="237">
        <v>1047</v>
      </c>
    </row>
    <row r="63" spans="1:9" s="105" customFormat="1" ht="12.2" customHeight="1">
      <c r="A63" s="238">
        <v>24</v>
      </c>
      <c r="B63" s="237">
        <v>330194</v>
      </c>
      <c r="C63" s="237">
        <v>2834</v>
      </c>
      <c r="D63" s="237">
        <v>2441</v>
      </c>
      <c r="E63" s="237">
        <v>393</v>
      </c>
      <c r="F63" s="237">
        <v>13487</v>
      </c>
      <c r="G63" s="237">
        <v>12915</v>
      </c>
      <c r="H63" s="237">
        <v>572</v>
      </c>
      <c r="I63" s="237">
        <v>965</v>
      </c>
    </row>
    <row r="64" spans="1:9" s="105" customFormat="1" ht="12.2" customHeight="1">
      <c r="A64" s="239">
        <v>25</v>
      </c>
      <c r="B64" s="237">
        <v>331565</v>
      </c>
      <c r="C64" s="237">
        <v>2758</v>
      </c>
      <c r="D64" s="237">
        <v>2446</v>
      </c>
      <c r="E64" s="237">
        <v>312</v>
      </c>
      <c r="F64" s="237">
        <v>13508</v>
      </c>
      <c r="G64" s="237">
        <v>12449</v>
      </c>
      <c r="H64" s="237">
        <v>1059</v>
      </c>
      <c r="I64" s="237">
        <v>1371</v>
      </c>
    </row>
    <row r="65" spans="1:10" s="219" customFormat="1" ht="12.2" customHeight="1">
      <c r="A65" s="240" t="s">
        <v>362</v>
      </c>
      <c r="B65" s="241"/>
      <c r="C65" s="241"/>
      <c r="D65" s="241"/>
      <c r="E65" s="241"/>
      <c r="F65" s="241"/>
      <c r="G65" s="241"/>
      <c r="H65" s="241"/>
      <c r="I65" s="241"/>
    </row>
    <row r="66" spans="1:10" s="245" customFormat="1" ht="12" customHeight="1">
      <c r="A66" s="242" t="s">
        <v>363</v>
      </c>
      <c r="B66" s="243"/>
      <c r="C66" s="243"/>
      <c r="D66" s="243"/>
      <c r="E66" s="243"/>
      <c r="F66" s="243"/>
      <c r="G66" s="243"/>
      <c r="H66" s="242"/>
      <c r="I66" s="244"/>
    </row>
    <row r="67" spans="1:10" s="244" customFormat="1" ht="12.75" customHeight="1">
      <c r="A67" s="246" t="s">
        <v>364</v>
      </c>
      <c r="I67" s="247" t="s">
        <v>129</v>
      </c>
      <c r="J67" s="248"/>
    </row>
    <row r="68" spans="1:10" s="219" customFormat="1" ht="12.2" customHeight="1">
      <c r="I68" s="247"/>
    </row>
    <row r="69" spans="1:10" ht="12.75" customHeight="1"/>
    <row r="70" spans="1:10" s="245" customFormat="1" ht="12" customHeight="1">
      <c r="A70" s="242"/>
      <c r="B70" s="243"/>
      <c r="C70" s="243"/>
      <c r="D70" s="243"/>
      <c r="E70" s="243"/>
      <c r="F70" s="243"/>
      <c r="G70" s="243"/>
      <c r="H70" s="242"/>
      <c r="I70" s="244"/>
    </row>
    <row r="71" spans="1:10" s="245" customFormat="1" ht="12" customHeight="1">
      <c r="A71" s="242"/>
      <c r="B71" s="243"/>
      <c r="C71" s="243"/>
      <c r="D71" s="243"/>
      <c r="E71" s="243"/>
      <c r="F71" s="243"/>
      <c r="G71" s="243"/>
      <c r="H71" s="242"/>
      <c r="I71" s="244"/>
    </row>
    <row r="72" spans="1:10" s="244" customFormat="1" ht="12.6" customHeight="1">
      <c r="A72" s="246"/>
      <c r="J72" s="248"/>
    </row>
  </sheetData>
  <mergeCells count="2">
    <mergeCell ref="I5:I6"/>
    <mergeCell ref="A65:I6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scale="98" orientation="portrait" copies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110" workbookViewId="0"/>
  </sheetViews>
  <sheetFormatPr defaultColWidth="14.5" defaultRowHeight="12"/>
  <cols>
    <col min="1" max="1" width="13.875" style="219" customWidth="1"/>
    <col min="2" max="16384" width="14.5" style="219"/>
  </cols>
  <sheetData>
    <row r="1" spans="1:6" ht="13.5">
      <c r="A1" s="214" t="s">
        <v>1</v>
      </c>
    </row>
    <row r="3" spans="1:6" ht="13.15" customHeight="1">
      <c r="A3" s="249" t="s">
        <v>365</v>
      </c>
    </row>
    <row r="4" spans="1:6" ht="13.5" customHeight="1">
      <c r="A4" s="218"/>
      <c r="C4" s="250"/>
      <c r="D4" s="250"/>
      <c r="E4" s="250"/>
      <c r="F4" s="250" t="s">
        <v>366</v>
      </c>
    </row>
    <row r="5" spans="1:6" ht="13.5" customHeight="1">
      <c r="A5" s="226" t="s">
        <v>367</v>
      </c>
      <c r="B5" s="251" t="s">
        <v>88</v>
      </c>
      <c r="C5" s="251" t="s">
        <v>89</v>
      </c>
      <c r="D5" s="251" t="s">
        <v>90</v>
      </c>
      <c r="E5" s="251" t="s">
        <v>91</v>
      </c>
      <c r="F5" s="111" t="s">
        <v>92</v>
      </c>
    </row>
    <row r="6" spans="1:6" ht="13.5" customHeight="1">
      <c r="A6" s="252" t="s">
        <v>93</v>
      </c>
      <c r="B6" s="253">
        <v>13149</v>
      </c>
      <c r="C6" s="253">
        <v>13014</v>
      </c>
      <c r="D6" s="253">
        <v>12157</v>
      </c>
      <c r="E6" s="253">
        <v>12091</v>
      </c>
      <c r="F6" s="254">
        <v>12121</v>
      </c>
    </row>
    <row r="7" spans="1:6" ht="13.5" customHeight="1">
      <c r="A7" s="255"/>
      <c r="B7" s="256"/>
      <c r="C7" s="256"/>
      <c r="D7" s="256"/>
      <c r="E7" s="256"/>
      <c r="F7" s="257"/>
    </row>
    <row r="8" spans="1:6" ht="13.5" customHeight="1">
      <c r="A8" s="258" t="s">
        <v>368</v>
      </c>
      <c r="B8" s="256">
        <v>230</v>
      </c>
      <c r="C8" s="256">
        <v>203</v>
      </c>
      <c r="D8" s="259">
        <v>153</v>
      </c>
      <c r="E8" s="259">
        <v>174</v>
      </c>
      <c r="F8" s="260">
        <v>177</v>
      </c>
    </row>
    <row r="9" spans="1:6" ht="13.5" customHeight="1">
      <c r="A9" s="258" t="s">
        <v>369</v>
      </c>
      <c r="B9" s="256">
        <v>104</v>
      </c>
      <c r="C9" s="256">
        <v>70</v>
      </c>
      <c r="D9" s="259">
        <v>77</v>
      </c>
      <c r="E9" s="259">
        <v>62</v>
      </c>
      <c r="F9" s="260">
        <v>79</v>
      </c>
    </row>
    <row r="10" spans="1:6" ht="13.5" customHeight="1">
      <c r="A10" s="258" t="s">
        <v>370</v>
      </c>
      <c r="B10" s="256">
        <v>88</v>
      </c>
      <c r="C10" s="256">
        <v>68</v>
      </c>
      <c r="D10" s="259">
        <v>94</v>
      </c>
      <c r="E10" s="259">
        <v>72</v>
      </c>
      <c r="F10" s="260">
        <v>58</v>
      </c>
    </row>
    <row r="11" spans="1:6" ht="13.5" customHeight="1">
      <c r="A11" s="258" t="s">
        <v>371</v>
      </c>
      <c r="B11" s="256">
        <v>174</v>
      </c>
      <c r="C11" s="256">
        <v>134</v>
      </c>
      <c r="D11" s="259">
        <v>195</v>
      </c>
      <c r="E11" s="259">
        <v>158</v>
      </c>
      <c r="F11" s="260">
        <v>135</v>
      </c>
    </row>
    <row r="12" spans="1:6" ht="13.5" customHeight="1">
      <c r="A12" s="258" t="s">
        <v>372</v>
      </c>
      <c r="B12" s="256">
        <v>61</v>
      </c>
      <c r="C12" s="256">
        <v>38</v>
      </c>
      <c r="D12" s="259">
        <v>61</v>
      </c>
      <c r="E12" s="259">
        <v>54</v>
      </c>
      <c r="F12" s="260">
        <v>47</v>
      </c>
    </row>
    <row r="13" spans="1:6" ht="13.5" customHeight="1">
      <c r="A13" s="258" t="s">
        <v>373</v>
      </c>
      <c r="B13" s="256">
        <v>68</v>
      </c>
      <c r="C13" s="256">
        <v>48</v>
      </c>
      <c r="D13" s="259">
        <v>41</v>
      </c>
      <c r="E13" s="259">
        <v>42</v>
      </c>
      <c r="F13" s="260">
        <v>41</v>
      </c>
    </row>
    <row r="14" spans="1:6" ht="13.5" customHeight="1">
      <c r="A14" s="258" t="s">
        <v>374</v>
      </c>
      <c r="B14" s="256">
        <v>152</v>
      </c>
      <c r="C14" s="256">
        <v>93</v>
      </c>
      <c r="D14" s="259">
        <v>236</v>
      </c>
      <c r="E14" s="259">
        <v>151</v>
      </c>
      <c r="F14" s="260">
        <v>152</v>
      </c>
    </row>
    <row r="15" spans="1:6" ht="13.5" customHeight="1">
      <c r="A15" s="258" t="s">
        <v>375</v>
      </c>
      <c r="B15" s="256">
        <v>270</v>
      </c>
      <c r="C15" s="256">
        <v>235</v>
      </c>
      <c r="D15" s="259">
        <v>249</v>
      </c>
      <c r="E15" s="259">
        <v>268</v>
      </c>
      <c r="F15" s="260">
        <v>300</v>
      </c>
    </row>
    <row r="16" spans="1:6" ht="13.5" customHeight="1">
      <c r="A16" s="258" t="s">
        <v>376</v>
      </c>
      <c r="B16" s="256">
        <v>265</v>
      </c>
      <c r="C16" s="256">
        <v>243</v>
      </c>
      <c r="D16" s="259">
        <v>264</v>
      </c>
      <c r="E16" s="259">
        <v>242</v>
      </c>
      <c r="F16" s="260">
        <v>278</v>
      </c>
    </row>
    <row r="17" spans="1:6" ht="13.5" customHeight="1">
      <c r="A17" s="258" t="s">
        <v>377</v>
      </c>
      <c r="B17" s="256">
        <v>189</v>
      </c>
      <c r="C17" s="256">
        <v>159</v>
      </c>
      <c r="D17" s="259">
        <v>168</v>
      </c>
      <c r="E17" s="259">
        <v>192</v>
      </c>
      <c r="F17" s="260">
        <v>171</v>
      </c>
    </row>
    <row r="18" spans="1:6" ht="13.5" customHeight="1">
      <c r="A18" s="261" t="s">
        <v>378</v>
      </c>
      <c r="B18" s="253">
        <v>5796</v>
      </c>
      <c r="C18" s="253">
        <v>5877</v>
      </c>
      <c r="D18" s="262">
        <v>5284</v>
      </c>
      <c r="E18" s="262">
        <v>5198</v>
      </c>
      <c r="F18" s="263">
        <v>5292</v>
      </c>
    </row>
    <row r="19" spans="1:6" ht="13.5" customHeight="1">
      <c r="A19" s="258" t="s">
        <v>379</v>
      </c>
      <c r="B19" s="256">
        <v>908</v>
      </c>
      <c r="C19" s="256">
        <v>1065</v>
      </c>
      <c r="D19" s="259">
        <v>1021</v>
      </c>
      <c r="E19" s="259">
        <v>983</v>
      </c>
      <c r="F19" s="260">
        <v>909</v>
      </c>
    </row>
    <row r="20" spans="1:6" ht="13.5" customHeight="1">
      <c r="A20" s="258" t="s">
        <v>380</v>
      </c>
      <c r="B20" s="256">
        <v>2605</v>
      </c>
      <c r="C20" s="256">
        <v>2651</v>
      </c>
      <c r="D20" s="259">
        <v>2386</v>
      </c>
      <c r="E20" s="259">
        <v>2364</v>
      </c>
      <c r="F20" s="260">
        <v>2390</v>
      </c>
    </row>
    <row r="21" spans="1:6" ht="13.5" customHeight="1">
      <c r="A21" s="258" t="s">
        <v>381</v>
      </c>
      <c r="B21" s="256">
        <v>582</v>
      </c>
      <c r="C21" s="256">
        <v>591</v>
      </c>
      <c r="D21" s="259">
        <v>531</v>
      </c>
      <c r="E21" s="259">
        <v>600</v>
      </c>
      <c r="F21" s="260">
        <v>536</v>
      </c>
    </row>
    <row r="22" spans="1:6" ht="13.5" customHeight="1">
      <c r="A22" s="258" t="s">
        <v>382</v>
      </c>
      <c r="B22" s="256">
        <v>129</v>
      </c>
      <c r="C22" s="256">
        <v>120</v>
      </c>
      <c r="D22" s="259">
        <v>114</v>
      </c>
      <c r="E22" s="259">
        <v>113</v>
      </c>
      <c r="F22" s="260">
        <v>118</v>
      </c>
    </row>
    <row r="23" spans="1:6" ht="13.5" customHeight="1">
      <c r="A23" s="258" t="s">
        <v>383</v>
      </c>
      <c r="B23" s="256">
        <v>25</v>
      </c>
      <c r="C23" s="256">
        <v>24</v>
      </c>
      <c r="D23" s="259">
        <v>13</v>
      </c>
      <c r="E23" s="259">
        <v>25</v>
      </c>
      <c r="F23" s="260">
        <v>13</v>
      </c>
    </row>
    <row r="24" spans="1:6" ht="13.5" customHeight="1">
      <c r="A24" s="258" t="s">
        <v>384</v>
      </c>
      <c r="B24" s="256">
        <v>31</v>
      </c>
      <c r="C24" s="256">
        <v>18</v>
      </c>
      <c r="D24" s="259">
        <v>12</v>
      </c>
      <c r="E24" s="259">
        <v>29</v>
      </c>
      <c r="F24" s="260">
        <v>29</v>
      </c>
    </row>
    <row r="25" spans="1:6" ht="13.5" customHeight="1">
      <c r="A25" s="258" t="s">
        <v>385</v>
      </c>
      <c r="B25" s="256">
        <v>15</v>
      </c>
      <c r="C25" s="256">
        <v>7</v>
      </c>
      <c r="D25" s="259">
        <v>12</v>
      </c>
      <c r="E25" s="259">
        <v>10</v>
      </c>
      <c r="F25" s="260">
        <v>11</v>
      </c>
    </row>
    <row r="26" spans="1:6" ht="13.5" customHeight="1">
      <c r="A26" s="258" t="s">
        <v>386</v>
      </c>
      <c r="B26" s="256">
        <v>34</v>
      </c>
      <c r="C26" s="256">
        <v>49</v>
      </c>
      <c r="D26" s="259">
        <v>35</v>
      </c>
      <c r="E26" s="259">
        <v>37</v>
      </c>
      <c r="F26" s="260">
        <v>21</v>
      </c>
    </row>
    <row r="27" spans="1:6" ht="13.5" customHeight="1">
      <c r="A27" s="258" t="s">
        <v>387</v>
      </c>
      <c r="B27" s="256">
        <v>97</v>
      </c>
      <c r="C27" s="256">
        <v>95</v>
      </c>
      <c r="D27" s="259">
        <v>95</v>
      </c>
      <c r="E27" s="259">
        <v>89</v>
      </c>
      <c r="F27" s="260">
        <v>118</v>
      </c>
    </row>
    <row r="28" spans="1:6" ht="13.5" customHeight="1">
      <c r="A28" s="258" t="s">
        <v>388</v>
      </c>
      <c r="B28" s="256">
        <v>39</v>
      </c>
      <c r="C28" s="256">
        <v>20</v>
      </c>
      <c r="D28" s="259">
        <v>18</v>
      </c>
      <c r="E28" s="259">
        <v>29</v>
      </c>
      <c r="F28" s="260">
        <v>11</v>
      </c>
    </row>
    <row r="29" spans="1:6" ht="13.5" customHeight="1">
      <c r="A29" s="258" t="s">
        <v>389</v>
      </c>
      <c r="B29" s="256">
        <v>98</v>
      </c>
      <c r="C29" s="256">
        <v>134</v>
      </c>
      <c r="D29" s="259">
        <v>79</v>
      </c>
      <c r="E29" s="259">
        <v>108</v>
      </c>
      <c r="F29" s="260">
        <v>95</v>
      </c>
    </row>
    <row r="30" spans="1:6" ht="13.5" customHeight="1">
      <c r="A30" s="258" t="s">
        <v>390</v>
      </c>
      <c r="B30" s="256">
        <v>162</v>
      </c>
      <c r="C30" s="256">
        <v>139</v>
      </c>
      <c r="D30" s="259">
        <v>178</v>
      </c>
      <c r="E30" s="259">
        <v>176</v>
      </c>
      <c r="F30" s="260">
        <v>175</v>
      </c>
    </row>
    <row r="31" spans="1:6" ht="13.5" customHeight="1">
      <c r="A31" s="258" t="s">
        <v>391</v>
      </c>
      <c r="B31" s="256">
        <v>21</v>
      </c>
      <c r="C31" s="256">
        <v>31</v>
      </c>
      <c r="D31" s="259">
        <v>33</v>
      </c>
      <c r="E31" s="259">
        <v>20</v>
      </c>
      <c r="F31" s="260">
        <v>28</v>
      </c>
    </row>
    <row r="32" spans="1:6" ht="13.5" customHeight="1">
      <c r="A32" s="258" t="s">
        <v>392</v>
      </c>
      <c r="B32" s="256">
        <v>23</v>
      </c>
      <c r="C32" s="256">
        <v>23</v>
      </c>
      <c r="D32" s="259">
        <v>16</v>
      </c>
      <c r="E32" s="259">
        <v>23</v>
      </c>
      <c r="F32" s="260">
        <v>16</v>
      </c>
    </row>
    <row r="33" spans="1:6" ht="13.5" customHeight="1">
      <c r="A33" s="258" t="s">
        <v>393</v>
      </c>
      <c r="B33" s="256">
        <v>40</v>
      </c>
      <c r="C33" s="256">
        <v>47</v>
      </c>
      <c r="D33" s="259">
        <v>49</v>
      </c>
      <c r="E33" s="259">
        <v>44</v>
      </c>
      <c r="F33" s="260">
        <v>60</v>
      </c>
    </row>
    <row r="34" spans="1:6" ht="13.5" customHeight="1">
      <c r="A34" s="258" t="s">
        <v>394</v>
      </c>
      <c r="B34" s="256">
        <v>234</v>
      </c>
      <c r="C34" s="256">
        <v>186</v>
      </c>
      <c r="D34" s="259">
        <v>196</v>
      </c>
      <c r="E34" s="259">
        <v>222</v>
      </c>
      <c r="F34" s="260">
        <v>227</v>
      </c>
    </row>
    <row r="35" spans="1:6" ht="13.5" customHeight="1">
      <c r="A35" s="258" t="s">
        <v>395</v>
      </c>
      <c r="B35" s="256">
        <v>122</v>
      </c>
      <c r="C35" s="256">
        <v>119</v>
      </c>
      <c r="D35" s="259">
        <v>100</v>
      </c>
      <c r="E35" s="259">
        <v>132</v>
      </c>
      <c r="F35" s="260">
        <v>103</v>
      </c>
    </row>
    <row r="36" spans="1:6" ht="13.5" customHeight="1">
      <c r="A36" s="258" t="s">
        <v>396</v>
      </c>
      <c r="B36" s="256">
        <v>30</v>
      </c>
      <c r="C36" s="256">
        <v>26</v>
      </c>
      <c r="D36" s="259">
        <v>29</v>
      </c>
      <c r="E36" s="259">
        <v>17</v>
      </c>
      <c r="F36" s="260">
        <v>12</v>
      </c>
    </row>
    <row r="37" spans="1:6" ht="13.5" customHeight="1">
      <c r="A37" s="258" t="s">
        <v>397</v>
      </c>
      <c r="B37" s="256">
        <v>10</v>
      </c>
      <c r="C37" s="256">
        <v>17</v>
      </c>
      <c r="D37" s="259">
        <v>7</v>
      </c>
      <c r="E37" s="259">
        <v>8</v>
      </c>
      <c r="F37" s="260">
        <v>6</v>
      </c>
    </row>
    <row r="38" spans="1:6" ht="13.5" customHeight="1">
      <c r="A38" s="258" t="s">
        <v>398</v>
      </c>
      <c r="B38" s="256">
        <v>6</v>
      </c>
      <c r="C38" s="256">
        <v>3</v>
      </c>
      <c r="D38" s="259">
        <v>7</v>
      </c>
      <c r="E38" s="259">
        <v>1</v>
      </c>
      <c r="F38" s="260">
        <v>3</v>
      </c>
    </row>
    <row r="39" spans="1:6" ht="13.5" customHeight="1">
      <c r="A39" s="258" t="s">
        <v>399</v>
      </c>
      <c r="B39" s="256">
        <v>9</v>
      </c>
      <c r="C39" s="256">
        <v>15</v>
      </c>
      <c r="D39" s="259">
        <v>14</v>
      </c>
      <c r="E39" s="259">
        <v>1</v>
      </c>
      <c r="F39" s="260">
        <v>4</v>
      </c>
    </row>
    <row r="40" spans="1:6" ht="13.5" customHeight="1">
      <c r="A40" s="258" t="s">
        <v>400</v>
      </c>
      <c r="B40" s="256">
        <v>30</v>
      </c>
      <c r="C40" s="256">
        <v>24</v>
      </c>
      <c r="D40" s="259">
        <v>16</v>
      </c>
      <c r="E40" s="259">
        <v>20</v>
      </c>
      <c r="F40" s="260">
        <v>34</v>
      </c>
    </row>
    <row r="41" spans="1:6" ht="13.5" customHeight="1">
      <c r="A41" s="258" t="s">
        <v>401</v>
      </c>
      <c r="B41" s="256">
        <v>43</v>
      </c>
      <c r="C41" s="256">
        <v>37</v>
      </c>
      <c r="D41" s="259">
        <v>44</v>
      </c>
      <c r="E41" s="259">
        <v>74</v>
      </c>
      <c r="F41" s="260">
        <v>62</v>
      </c>
    </row>
    <row r="42" spans="1:6" ht="13.5" customHeight="1">
      <c r="A42" s="258" t="s">
        <v>402</v>
      </c>
      <c r="B42" s="256">
        <v>16</v>
      </c>
      <c r="C42" s="256">
        <v>27</v>
      </c>
      <c r="D42" s="259">
        <v>12</v>
      </c>
      <c r="E42" s="259">
        <v>14</v>
      </c>
      <c r="F42" s="260">
        <v>16</v>
      </c>
    </row>
    <row r="43" spans="1:6" ht="13.5" customHeight="1">
      <c r="A43" s="258" t="s">
        <v>403</v>
      </c>
      <c r="B43" s="256">
        <v>15</v>
      </c>
      <c r="C43" s="256">
        <v>7</v>
      </c>
      <c r="D43" s="259">
        <v>7</v>
      </c>
      <c r="E43" s="259">
        <v>4</v>
      </c>
      <c r="F43" s="260">
        <v>10</v>
      </c>
    </row>
    <row r="44" spans="1:6" ht="13.5" customHeight="1">
      <c r="A44" s="258" t="s">
        <v>404</v>
      </c>
      <c r="B44" s="256">
        <v>31</v>
      </c>
      <c r="C44" s="256">
        <v>29</v>
      </c>
      <c r="D44" s="259">
        <v>11</v>
      </c>
      <c r="E44" s="259">
        <v>24</v>
      </c>
      <c r="F44" s="260">
        <v>21</v>
      </c>
    </row>
    <row r="45" spans="1:6" ht="13.5" customHeight="1">
      <c r="A45" s="258" t="s">
        <v>405</v>
      </c>
      <c r="B45" s="256">
        <v>35</v>
      </c>
      <c r="C45" s="256">
        <v>32</v>
      </c>
      <c r="D45" s="259">
        <v>20</v>
      </c>
      <c r="E45" s="259">
        <v>21</v>
      </c>
      <c r="F45" s="260">
        <v>23</v>
      </c>
    </row>
    <row r="46" spans="1:6" ht="13.5" customHeight="1">
      <c r="A46" s="258" t="s">
        <v>406</v>
      </c>
      <c r="B46" s="256">
        <v>13</v>
      </c>
      <c r="C46" s="256">
        <v>17</v>
      </c>
      <c r="D46" s="259">
        <v>8</v>
      </c>
      <c r="E46" s="259">
        <v>1</v>
      </c>
      <c r="F46" s="260">
        <v>10</v>
      </c>
    </row>
    <row r="47" spans="1:6" ht="13.5" customHeight="1">
      <c r="A47" s="258" t="s">
        <v>407</v>
      </c>
      <c r="B47" s="256">
        <v>148</v>
      </c>
      <c r="C47" s="256">
        <v>137</v>
      </c>
      <c r="D47" s="259">
        <v>129</v>
      </c>
      <c r="E47" s="259">
        <v>124</v>
      </c>
      <c r="F47" s="260">
        <v>130</v>
      </c>
    </row>
    <row r="48" spans="1:6" ht="13.5" customHeight="1">
      <c r="A48" s="258" t="s">
        <v>408</v>
      </c>
      <c r="B48" s="256">
        <v>11</v>
      </c>
      <c r="C48" s="256">
        <v>15</v>
      </c>
      <c r="D48" s="259">
        <v>11</v>
      </c>
      <c r="E48" s="259">
        <v>12</v>
      </c>
      <c r="F48" s="260">
        <v>25</v>
      </c>
    </row>
    <row r="49" spans="1:6" ht="13.5" customHeight="1">
      <c r="A49" s="258" t="s">
        <v>409</v>
      </c>
      <c r="B49" s="256">
        <v>36</v>
      </c>
      <c r="C49" s="256">
        <v>15</v>
      </c>
      <c r="D49" s="259">
        <v>16</v>
      </c>
      <c r="E49" s="259">
        <v>27</v>
      </c>
      <c r="F49" s="260">
        <v>27</v>
      </c>
    </row>
    <row r="50" spans="1:6" ht="13.5" customHeight="1">
      <c r="A50" s="258" t="s">
        <v>410</v>
      </c>
      <c r="B50" s="256">
        <v>23</v>
      </c>
      <c r="C50" s="256">
        <v>18</v>
      </c>
      <c r="D50" s="259">
        <v>19</v>
      </c>
      <c r="E50" s="259">
        <v>18</v>
      </c>
      <c r="F50" s="260">
        <v>21</v>
      </c>
    </row>
    <row r="51" spans="1:6" ht="13.5" customHeight="1">
      <c r="A51" s="258" t="s">
        <v>411</v>
      </c>
      <c r="B51" s="256">
        <v>13</v>
      </c>
      <c r="C51" s="256">
        <v>18</v>
      </c>
      <c r="D51" s="259">
        <v>13</v>
      </c>
      <c r="E51" s="259">
        <v>19</v>
      </c>
      <c r="F51" s="260">
        <v>17</v>
      </c>
    </row>
    <row r="52" spans="1:6" ht="13.5" customHeight="1">
      <c r="A52" s="258" t="s">
        <v>412</v>
      </c>
      <c r="B52" s="256">
        <v>19</v>
      </c>
      <c r="C52" s="256">
        <v>22</v>
      </c>
      <c r="D52" s="259">
        <v>9</v>
      </c>
      <c r="E52" s="259">
        <v>17</v>
      </c>
      <c r="F52" s="260">
        <v>32</v>
      </c>
    </row>
    <row r="53" spans="1:6" ht="13.5" customHeight="1">
      <c r="A53" s="258" t="s">
        <v>413</v>
      </c>
      <c r="B53" s="256">
        <v>50</v>
      </c>
      <c r="C53" s="256">
        <v>25</v>
      </c>
      <c r="D53" s="259">
        <v>27</v>
      </c>
      <c r="E53" s="259">
        <v>46</v>
      </c>
      <c r="F53" s="260">
        <v>30</v>
      </c>
    </row>
    <row r="54" spans="1:6" ht="13.5" customHeight="1">
      <c r="A54" s="264" t="s">
        <v>414</v>
      </c>
      <c r="B54" s="265">
        <v>49</v>
      </c>
      <c r="C54" s="265">
        <v>43</v>
      </c>
      <c r="D54" s="266">
        <v>48</v>
      </c>
      <c r="E54" s="266">
        <v>26</v>
      </c>
      <c r="F54" s="267">
        <v>48</v>
      </c>
    </row>
    <row r="55" spans="1:6" ht="13.5" customHeight="1">
      <c r="A55" s="219" t="s">
        <v>415</v>
      </c>
      <c r="C55" s="268"/>
      <c r="D55" s="268"/>
      <c r="E55" s="268"/>
      <c r="F55" s="268" t="s">
        <v>416</v>
      </c>
    </row>
    <row r="56" spans="1:6" ht="15" customHeight="1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3</vt:i4>
      </vt:variant>
    </vt:vector>
  </HeadingPairs>
  <TitlesOfParts>
    <vt:vector size="28" baseType="lpstr">
      <vt:lpstr>目次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2-14</vt:lpstr>
      <vt:lpstr>2-15</vt:lpstr>
      <vt:lpstr>2-16</vt:lpstr>
      <vt:lpstr>2-17</vt:lpstr>
      <vt:lpstr>2-18</vt:lpstr>
      <vt:lpstr>2-19</vt:lpstr>
      <vt:lpstr>2-20</vt:lpstr>
      <vt:lpstr>2-21</vt:lpstr>
      <vt:lpstr>2-22</vt:lpstr>
      <vt:lpstr>2-23</vt:lpstr>
      <vt:lpstr>2-24</vt:lpstr>
      <vt:lpstr>'2-1'!Print_Area</vt:lpstr>
      <vt:lpstr>'2-4'!Print_Area</vt:lpstr>
      <vt:lpstr>'2-9'!Print_Area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2016-11-22T05:57:02Z</dcterms:modified>
</cp:coreProperties>
</file>