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19395" windowHeight="7155"/>
  </bookViews>
  <sheets>
    <sheet name="目次" sheetId="8" r:id="rId1"/>
    <sheet name="10-1" sheetId="9" r:id="rId2"/>
    <sheet name="10-2" sheetId="10" r:id="rId3"/>
    <sheet name="10-3" sheetId="11" r:id="rId4"/>
    <sheet name="10-4" sheetId="12" r:id="rId5"/>
    <sheet name="10-5" sheetId="13" r:id="rId6"/>
    <sheet name="10-6" sheetId="14" r:id="rId7"/>
    <sheet name="10-7" sheetId="15" r:id="rId8"/>
    <sheet name="10-8" sheetId="16" r:id="rId9"/>
    <sheet name="10-9" sheetId="17" r:id="rId10"/>
    <sheet name="10-10" sheetId="18" r:id="rId11"/>
    <sheet name="10-11" sheetId="19" r:id="rId12"/>
    <sheet name="10-12" sheetId="20" r:id="rId13"/>
    <sheet name="10-13" sheetId="21" r:id="rId14"/>
    <sheet name="10-14" sheetId="22" r:id="rId15"/>
    <sheet name="10-15" sheetId="23" r:id="rId16"/>
    <sheet name="10-16" sheetId="24" r:id="rId17"/>
    <sheet name="10-17" sheetId="25" r:id="rId18"/>
    <sheet name="10-18" sheetId="26" r:id="rId19"/>
    <sheet name="10-19(1)" sheetId="27" r:id="rId20"/>
    <sheet name="10-19(2)" sheetId="28" r:id="rId21"/>
    <sheet name="10-20" sheetId="30" r:id="rId22"/>
    <sheet name="10-21" sheetId="31" r:id="rId23"/>
    <sheet name="10-22" sheetId="32" r:id="rId24"/>
    <sheet name="10-23" sheetId="33" r:id="rId25"/>
    <sheet name="10-24" sheetId="34" r:id="rId26"/>
    <sheet name="10-25" sheetId="35" r:id="rId27"/>
    <sheet name="10-26" sheetId="36" r:id="rId28"/>
    <sheet name="10-27" sheetId="37" r:id="rId29"/>
    <sheet name="10-28" sheetId="38" r:id="rId30"/>
    <sheet name="10-29" sheetId="39" r:id="rId31"/>
    <sheet name="10-30" sheetId="40" r:id="rId32"/>
    <sheet name="10-31" sheetId="41" r:id="rId33"/>
    <sheet name="10-32(1)～(4)" sheetId="42" r:id="rId34"/>
    <sheet name="10-32(5)" sheetId="43" r:id="rId35"/>
    <sheet name="10-33" sheetId="44" r:id="rId36"/>
    <sheet name="10-34" sheetId="45" r:id="rId37"/>
    <sheet name="10-35" sheetId="46" r:id="rId38"/>
    <sheet name="10-36" sheetId="47" r:id="rId39"/>
    <sheet name="10-37" sheetId="48" r:id="rId40"/>
    <sheet name="10-38(1)～(4)" sheetId="49" r:id="rId41"/>
    <sheet name="10-38(5)" sheetId="50" r:id="rId42"/>
  </sheets>
  <calcPr calcId="145621"/>
</workbook>
</file>

<file path=xl/calcChain.xml><?xml version="1.0" encoding="utf-8"?>
<calcChain xmlns="http://schemas.openxmlformats.org/spreadsheetml/2006/main">
  <c r="E6" i="38" l="1"/>
  <c r="G15" i="37"/>
  <c r="F15" i="37"/>
  <c r="E15" i="37"/>
  <c r="G9" i="37"/>
  <c r="F9" i="37"/>
  <c r="E9" i="37"/>
  <c r="G6" i="37"/>
  <c r="F6" i="37"/>
  <c r="E6" i="37"/>
  <c r="G10" i="36"/>
  <c r="F10" i="36"/>
  <c r="E10" i="36"/>
  <c r="G9" i="36"/>
  <c r="F9" i="36"/>
  <c r="E9" i="36"/>
  <c r="G6" i="36"/>
  <c r="F6" i="36"/>
  <c r="E6" i="36"/>
  <c r="D11" i="28" l="1"/>
  <c r="I6" i="28"/>
  <c r="D6" i="28"/>
  <c r="F34" i="27"/>
  <c r="F32" i="27"/>
  <c r="F30" i="27"/>
  <c r="F28" i="27"/>
  <c r="F26" i="27"/>
  <c r="F24" i="27"/>
  <c r="F22" i="27"/>
  <c r="F21" i="27"/>
  <c r="J14" i="27"/>
  <c r="E14" i="27"/>
  <c r="J13" i="27"/>
  <c r="E13" i="27"/>
  <c r="J12" i="27"/>
  <c r="E12" i="27"/>
  <c r="J11" i="27"/>
  <c r="E11" i="27"/>
  <c r="J10" i="27"/>
  <c r="E10" i="27"/>
  <c r="J9" i="27"/>
  <c r="E9" i="27"/>
  <c r="J8" i="27"/>
  <c r="E8" i="27"/>
  <c r="L7" i="27"/>
  <c r="K7" i="27"/>
  <c r="J7" i="27" s="1"/>
  <c r="I7" i="27"/>
  <c r="H7" i="27"/>
  <c r="G7" i="27"/>
  <c r="F7" i="27"/>
  <c r="E7" i="27" s="1"/>
  <c r="B7" i="27"/>
  <c r="E16" i="26"/>
  <c r="E15" i="26"/>
  <c r="E14" i="26"/>
  <c r="E13" i="26"/>
  <c r="E12" i="26"/>
  <c r="E11" i="26"/>
  <c r="E10" i="26"/>
  <c r="E9" i="26"/>
  <c r="E8" i="26"/>
  <c r="E7" i="26"/>
  <c r="J6" i="26"/>
  <c r="I6" i="26"/>
  <c r="H6" i="26"/>
  <c r="G6" i="26"/>
  <c r="F6" i="26"/>
  <c r="E6" i="26"/>
  <c r="D6" i="26"/>
  <c r="C6" i="26"/>
  <c r="B6" i="26"/>
  <c r="L8" i="22"/>
  <c r="L7" i="22"/>
  <c r="L6" i="22"/>
  <c r="O21" i="16"/>
  <c r="M21" i="16"/>
  <c r="L21" i="16"/>
  <c r="K21" i="16"/>
  <c r="O20" i="16"/>
  <c r="M20" i="16"/>
  <c r="L20" i="16"/>
  <c r="K20" i="16"/>
  <c r="O19" i="16"/>
  <c r="M19" i="16"/>
  <c r="L19" i="16"/>
  <c r="K19" i="16"/>
  <c r="O18" i="16"/>
  <c r="M18" i="16"/>
  <c r="L18" i="16"/>
  <c r="K18" i="16"/>
  <c r="O17" i="16"/>
  <c r="M17" i="16"/>
  <c r="L17" i="16"/>
  <c r="K17" i="16"/>
  <c r="O16" i="16"/>
  <c r="M16" i="16"/>
  <c r="L16" i="16"/>
  <c r="K16" i="16"/>
  <c r="O15" i="16"/>
  <c r="M15" i="16"/>
  <c r="L15" i="16"/>
  <c r="K15" i="16"/>
  <c r="O14" i="16"/>
  <c r="M14" i="16"/>
  <c r="L14" i="16"/>
  <c r="K14" i="16"/>
  <c r="O13" i="16"/>
  <c r="M13" i="16"/>
  <c r="L13" i="16"/>
  <c r="K13" i="16"/>
  <c r="O12" i="16"/>
  <c r="M12" i="16"/>
  <c r="L12" i="16"/>
  <c r="K12" i="16"/>
  <c r="O11" i="16"/>
  <c r="M11" i="16"/>
  <c r="L11" i="16"/>
  <c r="K11" i="16"/>
  <c r="O10" i="16"/>
  <c r="M10" i="16"/>
  <c r="L10" i="16"/>
  <c r="K10" i="16"/>
  <c r="O9" i="16"/>
  <c r="M9" i="16"/>
  <c r="L9" i="16"/>
  <c r="K9" i="16"/>
  <c r="O8" i="16"/>
  <c r="M8" i="16"/>
  <c r="L8" i="16"/>
  <c r="K8" i="16"/>
  <c r="O7" i="16"/>
  <c r="M7" i="16"/>
  <c r="L7" i="16"/>
  <c r="K7" i="16"/>
  <c r="O6" i="16"/>
  <c r="M6" i="16"/>
  <c r="L6" i="16"/>
  <c r="K6" i="16"/>
  <c r="R37" i="13"/>
  <c r="Q37" i="13"/>
  <c r="P37" i="13"/>
  <c r="N36" i="13"/>
  <c r="M36" i="13"/>
  <c r="L36" i="13"/>
  <c r="K36" i="13"/>
  <c r="N35" i="13"/>
  <c r="M35" i="13"/>
  <c r="L35" i="13"/>
  <c r="K35" i="13"/>
  <c r="N34" i="13"/>
  <c r="M34" i="13"/>
  <c r="L34" i="13"/>
  <c r="K34" i="13"/>
  <c r="N33" i="13"/>
  <c r="M33" i="13"/>
  <c r="L33" i="13"/>
  <c r="K33" i="13"/>
  <c r="N32" i="13"/>
  <c r="M32" i="13"/>
  <c r="L32" i="13"/>
  <c r="K32" i="13"/>
  <c r="N31" i="13"/>
  <c r="M31" i="13"/>
  <c r="L31" i="13"/>
  <c r="K31" i="13"/>
  <c r="N30" i="13"/>
  <c r="M30" i="13"/>
  <c r="L30" i="13"/>
  <c r="K30" i="13"/>
  <c r="N29" i="13"/>
  <c r="M29" i="13"/>
  <c r="L29" i="13"/>
  <c r="K29" i="13"/>
  <c r="N28" i="13"/>
  <c r="M28" i="13"/>
  <c r="L28" i="13"/>
  <c r="K28" i="13"/>
  <c r="N27" i="13"/>
  <c r="M27" i="13"/>
  <c r="L27" i="13"/>
  <c r="K27" i="13"/>
  <c r="N26" i="13"/>
  <c r="M26" i="13"/>
  <c r="L26" i="13"/>
  <c r="K26" i="13"/>
  <c r="N25" i="13"/>
  <c r="M25" i="13"/>
  <c r="L25" i="13"/>
  <c r="K25" i="13"/>
  <c r="N24" i="13"/>
  <c r="M24" i="13"/>
  <c r="L24" i="13"/>
  <c r="K24" i="13"/>
  <c r="N23" i="13"/>
  <c r="M23" i="13"/>
  <c r="L23" i="13"/>
  <c r="K23" i="13"/>
  <c r="N22" i="13"/>
  <c r="M22" i="13"/>
  <c r="L22" i="13"/>
  <c r="K22" i="13"/>
  <c r="N21" i="13"/>
  <c r="M21" i="13"/>
  <c r="L21" i="13"/>
  <c r="K21" i="13"/>
  <c r="N20" i="13"/>
  <c r="M20" i="13"/>
  <c r="L20" i="13"/>
  <c r="K20" i="13"/>
  <c r="N19" i="13"/>
  <c r="M19" i="13"/>
  <c r="L19" i="13"/>
  <c r="K19" i="13"/>
  <c r="N18" i="13"/>
  <c r="M18" i="13"/>
  <c r="L18" i="13"/>
  <c r="K18" i="13"/>
  <c r="N17" i="13"/>
  <c r="M17" i="13"/>
  <c r="L17" i="13"/>
  <c r="K17" i="13"/>
  <c r="N16" i="13"/>
  <c r="M16" i="13"/>
  <c r="L16" i="13"/>
  <c r="K16" i="13"/>
  <c r="N15" i="13"/>
  <c r="M15" i="13"/>
  <c r="L15" i="13"/>
  <c r="K15" i="13"/>
  <c r="N14" i="13"/>
  <c r="M14" i="13"/>
  <c r="L14" i="13"/>
  <c r="K14" i="13"/>
  <c r="N13" i="13"/>
  <c r="M13" i="13"/>
  <c r="L13" i="13"/>
  <c r="K13" i="13"/>
  <c r="N12" i="13"/>
  <c r="M12" i="13"/>
  <c r="L12" i="13"/>
  <c r="K12" i="13"/>
  <c r="N11" i="13"/>
  <c r="M11" i="13"/>
  <c r="L11" i="13"/>
  <c r="K11" i="13"/>
  <c r="N10" i="13"/>
  <c r="M10" i="13"/>
  <c r="L10" i="13"/>
  <c r="K10" i="13"/>
  <c r="N9" i="13"/>
  <c r="M9" i="13"/>
  <c r="L9" i="13"/>
  <c r="K9" i="13"/>
  <c r="N8" i="13"/>
  <c r="M8" i="13"/>
  <c r="L8" i="13"/>
  <c r="K8" i="13"/>
  <c r="N7" i="13"/>
  <c r="M7" i="13"/>
  <c r="L7" i="13"/>
  <c r="K7" i="13"/>
  <c r="N6" i="13"/>
  <c r="M6" i="13"/>
  <c r="L6" i="13"/>
  <c r="K6" i="13"/>
</calcChain>
</file>

<file path=xl/sharedStrings.xml><?xml version="1.0" encoding="utf-8"?>
<sst xmlns="http://schemas.openxmlformats.org/spreadsheetml/2006/main" count="1427" uniqueCount="864">
  <si>
    <t>目次</t>
    <rPh sb="0" eb="2">
      <t>モクジ</t>
    </rPh>
    <phoneticPr fontId="5"/>
  </si>
  <si>
    <t>目次へもどる</t>
    <rPh sb="0" eb="2">
      <t>モクジ</t>
    </rPh>
    <phoneticPr fontId="5"/>
  </si>
  <si>
    <t>（単位：人）</t>
  </si>
  <si>
    <t>総  数</t>
  </si>
  <si>
    <t>総数</t>
  </si>
  <si>
    <t>合  計</t>
  </si>
  <si>
    <t>10-1.市内教育機関の状況</t>
    <rPh sb="5" eb="7">
      <t>シナイ</t>
    </rPh>
    <rPh sb="7" eb="9">
      <t>キョウイク</t>
    </rPh>
    <rPh sb="9" eb="11">
      <t>キカン</t>
    </rPh>
    <rPh sb="12" eb="14">
      <t>ジョウキョウ</t>
    </rPh>
    <phoneticPr fontId="5"/>
  </si>
  <si>
    <t>10-2.幼稚園の状況</t>
    <rPh sb="5" eb="8">
      <t>ヨウチエン</t>
    </rPh>
    <rPh sb="9" eb="11">
      <t>ジョウキョウ</t>
    </rPh>
    <phoneticPr fontId="5"/>
  </si>
  <si>
    <t>10-3.私立幼稚園就園奨励費補助の状況</t>
    <rPh sb="5" eb="7">
      <t>シリツ</t>
    </rPh>
    <rPh sb="7" eb="10">
      <t>ヨウチエン</t>
    </rPh>
    <rPh sb="10" eb="11">
      <t>シュウ</t>
    </rPh>
    <rPh sb="11" eb="12">
      <t>エン</t>
    </rPh>
    <rPh sb="12" eb="14">
      <t>ショウレイ</t>
    </rPh>
    <rPh sb="14" eb="15">
      <t>ヒ</t>
    </rPh>
    <rPh sb="15" eb="17">
      <t>ホジョ</t>
    </rPh>
    <rPh sb="18" eb="20">
      <t>ジョウキョウ</t>
    </rPh>
    <phoneticPr fontId="5"/>
  </si>
  <si>
    <t>10-4.市立小学校の状況</t>
    <rPh sb="5" eb="6">
      <t>シ</t>
    </rPh>
    <rPh sb="6" eb="7">
      <t>タ</t>
    </rPh>
    <rPh sb="7" eb="10">
      <t>ショウガッコウ</t>
    </rPh>
    <rPh sb="11" eb="13">
      <t>ジョウキョウ</t>
    </rPh>
    <phoneticPr fontId="5"/>
  </si>
  <si>
    <t>10-5.市立小学校別児童数・学級数・児童１人当り施設面積</t>
    <rPh sb="7" eb="10">
      <t>ショウガッコウ</t>
    </rPh>
    <rPh sb="10" eb="11">
      <t>ベツ</t>
    </rPh>
    <rPh sb="11" eb="14">
      <t>ジドウスウ</t>
    </rPh>
    <rPh sb="15" eb="17">
      <t>ガッキュウ</t>
    </rPh>
    <rPh sb="17" eb="18">
      <t>スウ</t>
    </rPh>
    <rPh sb="19" eb="21">
      <t>ジドウ</t>
    </rPh>
    <rPh sb="22" eb="23">
      <t>ヒト</t>
    </rPh>
    <rPh sb="23" eb="24">
      <t>アタ</t>
    </rPh>
    <rPh sb="25" eb="27">
      <t>シセツ</t>
    </rPh>
    <rPh sb="27" eb="29">
      <t>メンセキ</t>
    </rPh>
    <phoneticPr fontId="5"/>
  </si>
  <si>
    <t>10-6.特別支援教育の状況</t>
    <rPh sb="5" eb="7">
      <t>トクベツ</t>
    </rPh>
    <rPh sb="7" eb="9">
      <t>シエン</t>
    </rPh>
    <rPh sb="9" eb="11">
      <t>キョウイク</t>
    </rPh>
    <rPh sb="12" eb="14">
      <t>ジョウキョウ</t>
    </rPh>
    <phoneticPr fontId="5"/>
  </si>
  <si>
    <t>10-7.市立中学校の状況</t>
    <rPh sb="7" eb="8">
      <t>チュウ</t>
    </rPh>
    <rPh sb="8" eb="10">
      <t>ショウガッコウ</t>
    </rPh>
    <rPh sb="11" eb="13">
      <t>ジョウキョウ</t>
    </rPh>
    <phoneticPr fontId="5"/>
  </si>
  <si>
    <t>10-8.市立中学校別生徒数・学級数・生徒１人当り施設面積</t>
    <rPh sb="7" eb="8">
      <t>チュウ</t>
    </rPh>
    <rPh sb="8" eb="10">
      <t>ショウガッコウ</t>
    </rPh>
    <rPh sb="10" eb="11">
      <t>ベツ</t>
    </rPh>
    <rPh sb="11" eb="13">
      <t>セイト</t>
    </rPh>
    <rPh sb="13" eb="14">
      <t>ジドウスウ</t>
    </rPh>
    <rPh sb="15" eb="17">
      <t>ガッキュウ</t>
    </rPh>
    <rPh sb="17" eb="18">
      <t>スウ</t>
    </rPh>
    <rPh sb="19" eb="21">
      <t>セイト</t>
    </rPh>
    <rPh sb="22" eb="23">
      <t>ヒト</t>
    </rPh>
    <rPh sb="23" eb="24">
      <t>アタ</t>
    </rPh>
    <rPh sb="25" eb="27">
      <t>シセツ</t>
    </rPh>
    <rPh sb="27" eb="29">
      <t>メンセキ</t>
    </rPh>
    <phoneticPr fontId="5"/>
  </si>
  <si>
    <t>10-9.市立小・中学校児童・生徒1人当りの教育費（公費負担分）</t>
    <rPh sb="7" eb="8">
      <t>ショウ</t>
    </rPh>
    <rPh sb="9" eb="12">
      <t>チュウガッコウ</t>
    </rPh>
    <rPh sb="12" eb="14">
      <t>ジドウ</t>
    </rPh>
    <rPh sb="15" eb="17">
      <t>セイト</t>
    </rPh>
    <rPh sb="18" eb="19">
      <t>ヒト</t>
    </rPh>
    <rPh sb="19" eb="20">
      <t>ア</t>
    </rPh>
    <rPh sb="22" eb="25">
      <t>キョウイクヒ</t>
    </rPh>
    <rPh sb="26" eb="28">
      <t>コウヒ</t>
    </rPh>
    <rPh sb="28" eb="31">
      <t>フタンブン</t>
    </rPh>
    <phoneticPr fontId="5"/>
  </si>
  <si>
    <t>10-10.市立小・中学校就学援助費受給者数</t>
    <rPh sb="8" eb="9">
      <t>ショウ</t>
    </rPh>
    <rPh sb="10" eb="13">
      <t>チュウガッコウ</t>
    </rPh>
    <rPh sb="13" eb="15">
      <t>シュウガク</t>
    </rPh>
    <rPh sb="15" eb="17">
      <t>エンジョ</t>
    </rPh>
    <rPh sb="17" eb="18">
      <t>ヒ</t>
    </rPh>
    <rPh sb="18" eb="21">
      <t>ジュキュウシャ</t>
    </rPh>
    <rPh sb="21" eb="22">
      <t>スウ</t>
    </rPh>
    <phoneticPr fontId="5"/>
  </si>
  <si>
    <t>10-11.市立中学校卒業者の進路状況</t>
    <rPh sb="8" eb="11">
      <t>チュウガッコウ</t>
    </rPh>
    <rPh sb="11" eb="14">
      <t>ソツギョウシャ</t>
    </rPh>
    <rPh sb="15" eb="17">
      <t>シンロ</t>
    </rPh>
    <rPh sb="17" eb="19">
      <t>ジョウキョウ</t>
    </rPh>
    <phoneticPr fontId="5"/>
  </si>
  <si>
    <t>10-12.市立小・中学校保健関係職員数</t>
    <rPh sb="8" eb="9">
      <t>ショウ</t>
    </rPh>
    <rPh sb="10" eb="11">
      <t>ナカ</t>
    </rPh>
    <rPh sb="11" eb="13">
      <t>ガッコウ</t>
    </rPh>
    <rPh sb="13" eb="15">
      <t>ホケン</t>
    </rPh>
    <rPh sb="15" eb="17">
      <t>カンケイ</t>
    </rPh>
    <rPh sb="17" eb="19">
      <t>ショクイン</t>
    </rPh>
    <rPh sb="19" eb="20">
      <t>カズ</t>
    </rPh>
    <phoneticPr fontId="5"/>
  </si>
  <si>
    <t>10-13.市立小・中学校児童・生徒の体位平均値</t>
    <rPh sb="8" eb="9">
      <t>ショウ</t>
    </rPh>
    <rPh sb="10" eb="13">
      <t>チュウガッコウ</t>
    </rPh>
    <rPh sb="13" eb="15">
      <t>ジドウ</t>
    </rPh>
    <rPh sb="16" eb="18">
      <t>セイト</t>
    </rPh>
    <rPh sb="19" eb="21">
      <t>タイイ</t>
    </rPh>
    <rPh sb="21" eb="24">
      <t>ヘイキンチ</t>
    </rPh>
    <phoneticPr fontId="5"/>
  </si>
  <si>
    <t>10-14.学校給食センターの概要</t>
    <rPh sb="6" eb="8">
      <t>ガッコウ</t>
    </rPh>
    <rPh sb="8" eb="10">
      <t>キュウショク</t>
    </rPh>
    <rPh sb="15" eb="17">
      <t>ガイヨウ</t>
    </rPh>
    <phoneticPr fontId="5"/>
  </si>
  <si>
    <t>10-15.学校給食の実施状況</t>
    <rPh sb="6" eb="10">
      <t>ガッコウキュウショク</t>
    </rPh>
    <rPh sb="11" eb="15">
      <t>ジッシジョウキョウ</t>
    </rPh>
    <phoneticPr fontId="5"/>
  </si>
  <si>
    <t>10-16.1人1食当りの給食基準額</t>
    <rPh sb="7" eb="8">
      <t>ヒト</t>
    </rPh>
    <rPh sb="8" eb="10">
      <t>１ショク</t>
    </rPh>
    <rPh sb="10" eb="11">
      <t>ア</t>
    </rPh>
    <rPh sb="13" eb="15">
      <t>キュウショク</t>
    </rPh>
    <rPh sb="15" eb="17">
      <t>キジュン</t>
    </rPh>
    <rPh sb="17" eb="18">
      <t>ガク</t>
    </rPh>
    <phoneticPr fontId="5"/>
  </si>
  <si>
    <t>10-17.市内の高等学校の状況</t>
    <rPh sb="6" eb="8">
      <t>シナイ</t>
    </rPh>
    <rPh sb="9" eb="13">
      <t>コウトウガッコウ</t>
    </rPh>
    <rPh sb="14" eb="16">
      <t>ジョウキョウ</t>
    </rPh>
    <phoneticPr fontId="5"/>
  </si>
  <si>
    <t>10-18.市内高等学校別入学者・生徒数・教員数</t>
  </si>
  <si>
    <t>10-19.大学の概況 1.文教大学</t>
    <rPh sb="6" eb="8">
      <t>ダイガク</t>
    </rPh>
    <rPh sb="9" eb="11">
      <t>ガイキョウ</t>
    </rPh>
    <rPh sb="14" eb="16">
      <t>ブンキョウ</t>
    </rPh>
    <rPh sb="16" eb="18">
      <t>ダイガク</t>
    </rPh>
    <phoneticPr fontId="5"/>
  </si>
  <si>
    <t>10-19.大学の概況 2.埼玉県立大学</t>
    <rPh sb="6" eb="8">
      <t>ダイガク</t>
    </rPh>
    <rPh sb="9" eb="11">
      <t>ガイキョウ</t>
    </rPh>
    <rPh sb="14" eb="16">
      <t>サイタマ</t>
    </rPh>
    <rPh sb="16" eb="18">
      <t>ケンリツ</t>
    </rPh>
    <rPh sb="18" eb="20">
      <t>ダイガク</t>
    </rPh>
    <phoneticPr fontId="5"/>
  </si>
  <si>
    <t>学校教育</t>
    <rPh sb="0" eb="2">
      <t>ガッコウ</t>
    </rPh>
    <rPh sb="2" eb="4">
      <t>キョウイク</t>
    </rPh>
    <phoneticPr fontId="5"/>
  </si>
  <si>
    <t>10-1. 市内教育機関の状況</t>
    <rPh sb="6" eb="8">
      <t>シナイ</t>
    </rPh>
    <rPh sb="8" eb="10">
      <t>キョウイク</t>
    </rPh>
    <rPh sb="10" eb="12">
      <t>キカン</t>
    </rPh>
    <rPh sb="13" eb="15">
      <t>ジョウキョウ</t>
    </rPh>
    <phoneticPr fontId="5"/>
  </si>
  <si>
    <t>　各年度5月1日</t>
    <rPh sb="1" eb="3">
      <t>カクネン</t>
    </rPh>
    <rPh sb="3" eb="4">
      <t>ド</t>
    </rPh>
    <rPh sb="5" eb="6">
      <t>ガツ</t>
    </rPh>
    <rPh sb="7" eb="8">
      <t>ヒ</t>
    </rPh>
    <phoneticPr fontId="5"/>
  </si>
  <si>
    <t>種別</t>
    <rPh sb="0" eb="2">
      <t>シュベツ</t>
    </rPh>
    <phoneticPr fontId="5"/>
  </si>
  <si>
    <t>総数</t>
    <rPh sb="0" eb="2">
      <t>ソウスウ</t>
    </rPh>
    <phoneticPr fontId="5"/>
  </si>
  <si>
    <t>県立</t>
    <rPh sb="0" eb="2">
      <t>ケンリツ</t>
    </rPh>
    <phoneticPr fontId="5"/>
  </si>
  <si>
    <t>市立</t>
    <rPh sb="0" eb="2">
      <t>イチリツ</t>
    </rPh>
    <phoneticPr fontId="5"/>
  </si>
  <si>
    <t>私立</t>
    <rPh sb="0" eb="2">
      <t>シリツ</t>
    </rPh>
    <phoneticPr fontId="5"/>
  </si>
  <si>
    <t>25年度</t>
    <rPh sb="2" eb="4">
      <t>ネンド</t>
    </rPh>
    <phoneticPr fontId="5"/>
  </si>
  <si>
    <t>26年度</t>
    <rPh sb="2" eb="4">
      <t>ネンド</t>
    </rPh>
    <phoneticPr fontId="5"/>
  </si>
  <si>
    <t>幼稚園</t>
    <rPh sb="0" eb="3">
      <t>ヨウチエン</t>
    </rPh>
    <phoneticPr fontId="5"/>
  </si>
  <si>
    <t>-</t>
  </si>
  <si>
    <t>小学校</t>
    <rPh sb="0" eb="3">
      <t>ショウガッコウ</t>
    </rPh>
    <phoneticPr fontId="5"/>
  </si>
  <si>
    <t>中学校</t>
    <rPh sb="0" eb="3">
      <t>チュウガッコウ</t>
    </rPh>
    <phoneticPr fontId="5"/>
  </si>
  <si>
    <t>高  校</t>
    <rPh sb="0" eb="4">
      <t>コウコウ</t>
    </rPh>
    <phoneticPr fontId="5"/>
  </si>
  <si>
    <t>総数</t>
    <rPh sb="0" eb="1">
      <t>フサ</t>
    </rPh>
    <rPh sb="1" eb="2">
      <t>カズ</t>
    </rPh>
    <phoneticPr fontId="5"/>
  </si>
  <si>
    <t>全日制</t>
    <rPh sb="0" eb="3">
      <t>ゼンニチセイ</t>
    </rPh>
    <phoneticPr fontId="5"/>
  </si>
  <si>
    <t>併  置</t>
    <rPh sb="0" eb="4">
      <t>ヘイチ</t>
    </rPh>
    <phoneticPr fontId="5"/>
  </si>
  <si>
    <t>通信制</t>
    <rPh sb="0" eb="3">
      <t>ツウシンセイ</t>
    </rPh>
    <phoneticPr fontId="5"/>
  </si>
  <si>
    <t>短期大学</t>
    <rPh sb="0" eb="2">
      <t>タンキ</t>
    </rPh>
    <rPh sb="2" eb="4">
      <t>ダイガク</t>
    </rPh>
    <phoneticPr fontId="5"/>
  </si>
  <si>
    <t>大  学</t>
    <rPh sb="0" eb="4">
      <t>ダイガク</t>
    </rPh>
    <phoneticPr fontId="5"/>
  </si>
  <si>
    <t>大学院</t>
    <rPh sb="0" eb="3">
      <t>ダイガクイン</t>
    </rPh>
    <phoneticPr fontId="5"/>
  </si>
  <si>
    <t>専修学校</t>
    <rPh sb="0" eb="4">
      <t>センシュウガッコウ</t>
    </rPh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</si>
  <si>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</si>
  <si>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（注1）併置とは、全日制と定時制の両方の課程を設置している学校。</t>
    <rPh sb="1" eb="2">
      <t>チュウ</t>
    </rPh>
    <rPh sb="4" eb="6">
      <t>ヘイチ</t>
    </rPh>
    <rPh sb="9" eb="12">
      <t>ゼンニチセイ</t>
    </rPh>
    <rPh sb="13" eb="16">
      <t>テイジセイ</t>
    </rPh>
    <rPh sb="17" eb="19">
      <t>リョウホウ</t>
    </rPh>
    <rPh sb="20" eb="22">
      <t>カテイ</t>
    </rPh>
    <rPh sb="23" eb="25">
      <t>セッチ</t>
    </rPh>
    <rPh sb="29" eb="31">
      <t>ガッコウ</t>
    </rPh>
    <phoneticPr fontId="5"/>
  </si>
  <si>
    <t>（注2）平成２５年版統計年報から通信制高校を集計項目に加えた。</t>
    <rPh sb="1" eb="2">
      <t>チュウ</t>
    </rPh>
    <rPh sb="4" eb="6">
      <t>ヘイセイ</t>
    </rPh>
    <rPh sb="8" eb="10">
      <t>ネンバン</t>
    </rPh>
    <rPh sb="10" eb="12">
      <t>トウケイ</t>
    </rPh>
    <rPh sb="12" eb="14">
      <t>ネンポウ</t>
    </rPh>
    <rPh sb="16" eb="19">
      <t>ツウシンセイ</t>
    </rPh>
    <rPh sb="19" eb="21">
      <t>コウコウ</t>
    </rPh>
    <rPh sb="22" eb="24">
      <t>シュウケイ</t>
    </rPh>
    <rPh sb="24" eb="26">
      <t>コウモク</t>
    </rPh>
    <rPh sb="27" eb="28">
      <t>クワ</t>
    </rPh>
    <phoneticPr fontId="5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</si>
  <si>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5"/>
  </si>
  <si>
    <t>目次へ戻る</t>
    <rPh sb="0" eb="2">
      <t>モクジ</t>
    </rPh>
    <rPh sb="3" eb="4">
      <t>モド</t>
    </rPh>
    <phoneticPr fontId="5"/>
  </si>
  <si>
    <t>10-2. 幼稚園の状況</t>
    <rPh sb="6" eb="9">
      <t>ヨウチエン</t>
    </rPh>
    <rPh sb="10" eb="12">
      <t>ジョウキョウ</t>
    </rPh>
    <phoneticPr fontId="5"/>
  </si>
  <si>
    <t>（単位：人）</t>
    <rPh sb="1" eb="3">
      <t>タンイ</t>
    </rPh>
    <rPh sb="4" eb="5">
      <t>ヒト</t>
    </rPh>
    <phoneticPr fontId="5"/>
  </si>
  <si>
    <t>年
（5月1日）</t>
    <rPh sb="0" eb="1">
      <t>ネン</t>
    </rPh>
    <rPh sb="4" eb="5">
      <t>５ガツ</t>
    </rPh>
    <rPh sb="6" eb="7">
      <t>１ニチ</t>
    </rPh>
    <phoneticPr fontId="5"/>
  </si>
  <si>
    <t>園数</t>
    <rPh sb="0" eb="1">
      <t>エン</t>
    </rPh>
    <rPh sb="1" eb="2">
      <t>カズ</t>
    </rPh>
    <phoneticPr fontId="5"/>
  </si>
  <si>
    <t>園児数</t>
    <rPh sb="0" eb="3">
      <t>エンジスウ</t>
    </rPh>
    <phoneticPr fontId="5"/>
  </si>
  <si>
    <t>各歳別園児数</t>
    <rPh sb="0" eb="1">
      <t>カク</t>
    </rPh>
    <rPh sb="1" eb="2">
      <t>サイ</t>
    </rPh>
    <rPh sb="2" eb="3">
      <t>ベツ</t>
    </rPh>
    <rPh sb="3" eb="6">
      <t>エンジスウ</t>
    </rPh>
    <phoneticPr fontId="5"/>
  </si>
  <si>
    <t>学級数</t>
    <rPh sb="0" eb="2">
      <t>ガッキュウ</t>
    </rPh>
    <rPh sb="2" eb="3">
      <t>スウ</t>
    </rPh>
    <phoneticPr fontId="5"/>
  </si>
  <si>
    <t>教員数</t>
    <rPh sb="0" eb="1">
      <t>キョウ</t>
    </rPh>
    <rPh sb="1" eb="3">
      <t>インスウ</t>
    </rPh>
    <phoneticPr fontId="5"/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</si>
  <si>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</si>
  <si>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</si>
  <si>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</si>
  <si>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3歳</t>
    <rPh sb="1" eb="2">
      <t>３サイ</t>
    </rPh>
    <phoneticPr fontId="5"/>
  </si>
  <si>
    <t>4歳</t>
    <rPh sb="1" eb="2">
      <t>４サイ</t>
    </rPh>
    <phoneticPr fontId="5"/>
  </si>
  <si>
    <t>5歳</t>
    <rPh sb="1" eb="2">
      <t>５サイ</t>
    </rPh>
    <phoneticPr fontId="5"/>
  </si>
  <si>
    <t>　平成22</t>
    <rPh sb="1" eb="2">
      <t>ヘイセイ</t>
    </rPh>
    <phoneticPr fontId="5"/>
  </si>
  <si>
    <t>　　　23</t>
    <phoneticPr fontId="5"/>
  </si>
  <si>
    <t>　　　24</t>
    <phoneticPr fontId="5"/>
  </si>
  <si>
    <t>　　　25</t>
    <phoneticPr fontId="5"/>
  </si>
  <si>
    <t>　　　26</t>
    <phoneticPr fontId="5"/>
  </si>
  <si>
    <t>10-3. 私立幼稚園就園奨励費補助の状況</t>
    <rPh sb="6" eb="8">
      <t>シリツ</t>
    </rPh>
    <rPh sb="8" eb="11">
      <t>ヨウチエン</t>
    </rPh>
    <rPh sb="11" eb="12">
      <t>シュウ</t>
    </rPh>
    <rPh sb="12" eb="13">
      <t>エン</t>
    </rPh>
    <rPh sb="13" eb="15">
      <t>ショウレイ</t>
    </rPh>
    <rPh sb="15" eb="16">
      <t>ヒ</t>
    </rPh>
    <rPh sb="16" eb="18">
      <t>ホジョ</t>
    </rPh>
    <rPh sb="19" eb="21">
      <t>ジョウキョウ</t>
    </rPh>
    <phoneticPr fontId="5"/>
  </si>
  <si>
    <t>平成25年度</t>
  </si>
  <si>
    <t>（単位：円、人）</t>
  </si>
  <si>
    <t>減免措置区分</t>
  </si>
  <si>
    <t>生活保護世帯</t>
  </si>
  <si>
    <t>市民税非課税
及び市民税の
所得割課税額が非課税の世帯</t>
  </si>
  <si>
    <t>市民税の所得割
課税額が77,100円以下の世帯</t>
  </si>
  <si>
    <t>市民税の所得割
課税額が77,100円
を超え211,200円
以下の世帯</t>
  </si>
  <si>
    <t>市民税の
所得割課税額
が211,200円
超えの世帯</t>
  </si>
  <si>
    <t>補助限度額</t>
  </si>
  <si>
    <t>第１子</t>
  </si>
  <si>
    <t>受給者</t>
  </si>
  <si>
    <t>補助金額</t>
  </si>
  <si>
    <t>第２子</t>
  </si>
  <si>
    <t>※新条件</t>
  </si>
  <si>
    <t>第３子
以　降</t>
  </si>
  <si>
    <t>※新条件
第３子
以　降</t>
  </si>
  <si>
    <t>平成25年9月2日発生の竜巻被災世帯に対する補助金加算措置</t>
    <rPh sb="0" eb="2">
      <t>ヘイセイ</t>
    </rPh>
    <rPh sb="4" eb="5">
      <t>ネン</t>
    </rPh>
    <rPh sb="6" eb="7">
      <t>ガツ</t>
    </rPh>
    <rPh sb="8" eb="9">
      <t>ニチ</t>
    </rPh>
    <rPh sb="9" eb="11">
      <t>ハッセイ</t>
    </rPh>
    <rPh sb="12" eb="14">
      <t>タツマキ</t>
    </rPh>
    <rPh sb="14" eb="16">
      <t>ヒサイ</t>
    </rPh>
    <rPh sb="16" eb="18">
      <t>セタイ</t>
    </rPh>
    <rPh sb="19" eb="20">
      <t>タイ</t>
    </rPh>
    <rPh sb="22" eb="25">
      <t>ホジョキン</t>
    </rPh>
    <rPh sb="25" eb="27">
      <t>カサン</t>
    </rPh>
    <rPh sb="27" eb="29">
      <t>ソチ</t>
    </rPh>
    <phoneticPr fontId="5"/>
  </si>
  <si>
    <t>家屋全壊</t>
    <rPh sb="0" eb="2">
      <t>カオク</t>
    </rPh>
    <rPh sb="2" eb="4">
      <t>ゼンカイ</t>
    </rPh>
    <phoneticPr fontId="5"/>
  </si>
  <si>
    <t>家屋大規模半壊</t>
    <rPh sb="0" eb="2">
      <t>カオク</t>
    </rPh>
    <rPh sb="2" eb="5">
      <t>ダイキボ</t>
    </rPh>
    <rPh sb="5" eb="7">
      <t>ハンカイ</t>
    </rPh>
    <phoneticPr fontId="5"/>
  </si>
  <si>
    <t>家屋半壊</t>
    <rPh sb="0" eb="2">
      <t>カオク</t>
    </rPh>
    <rPh sb="2" eb="4">
      <t>ハンカイ</t>
    </rPh>
    <phoneticPr fontId="5"/>
  </si>
  <si>
    <t>家屋一部損壊</t>
    <rPh sb="0" eb="2">
      <t>カオク</t>
    </rPh>
    <rPh sb="2" eb="4">
      <t>イチブ</t>
    </rPh>
    <rPh sb="4" eb="6">
      <t>ソンカイ</t>
    </rPh>
    <phoneticPr fontId="5"/>
  </si>
  <si>
    <t>備考</t>
    <rPh sb="0" eb="2">
      <t>ビコウ</t>
    </rPh>
    <phoneticPr fontId="5"/>
  </si>
  <si>
    <t>補助限度額</t>
    <rPh sb="0" eb="2">
      <t>ホジョ</t>
    </rPh>
    <rPh sb="2" eb="4">
      <t>ゲンド</t>
    </rPh>
    <rPh sb="4" eb="5">
      <t>ガク</t>
    </rPh>
    <phoneticPr fontId="5"/>
  </si>
  <si>
    <t>第１子</t>
    <rPh sb="0" eb="1">
      <t>ダイ</t>
    </rPh>
    <rPh sb="2" eb="3">
      <t>コ</t>
    </rPh>
    <phoneticPr fontId="5"/>
  </si>
  <si>
    <t>受給者</t>
    <rPh sb="0" eb="3">
      <t>ジュキュウシャ</t>
    </rPh>
    <phoneticPr fontId="5"/>
  </si>
  <si>
    <t>補助金額</t>
    <rPh sb="0" eb="2">
      <t>ホジョ</t>
    </rPh>
    <rPh sb="2" eb="4">
      <t>キンガク</t>
    </rPh>
    <phoneticPr fontId="5"/>
  </si>
  <si>
    <t>第２子</t>
    <rPh sb="0" eb="1">
      <t>ダイ</t>
    </rPh>
    <rPh sb="2" eb="3">
      <t>コ</t>
    </rPh>
    <phoneticPr fontId="5"/>
  </si>
  <si>
    <t>※新条件を含む</t>
    <rPh sb="1" eb="4">
      <t>シンジョウケン</t>
    </rPh>
    <rPh sb="5" eb="6">
      <t>フク</t>
    </rPh>
    <phoneticPr fontId="5"/>
  </si>
  <si>
    <t>資料：教育委員会・教育総務課</t>
    <rPh sb="0" eb="2">
      <t>シリョウ</t>
    </rPh>
    <rPh sb="3" eb="5">
      <t>キョウイク</t>
    </rPh>
    <rPh sb="5" eb="8">
      <t>イインカイ</t>
    </rPh>
    <rPh sb="9" eb="11">
      <t>キョウイク</t>
    </rPh>
    <rPh sb="11" eb="13">
      <t>ソウム</t>
    </rPh>
    <rPh sb="13" eb="14">
      <t>カ</t>
    </rPh>
    <phoneticPr fontId="5"/>
  </si>
  <si>
    <t>10-4. 市立小学校の状況</t>
    <rPh sb="6" eb="7">
      <t>シ</t>
    </rPh>
    <rPh sb="7" eb="8">
      <t>タ</t>
    </rPh>
    <rPh sb="8" eb="11">
      <t>ショウガッコウ</t>
    </rPh>
    <rPh sb="12" eb="14">
      <t>ジョウキョウ</t>
    </rPh>
    <phoneticPr fontId="5"/>
  </si>
  <si>
    <t>年
(5月1日）</t>
    <rPh sb="0" eb="1">
      <t>ネン</t>
    </rPh>
    <rPh sb="4" eb="5">
      <t>ガツ</t>
    </rPh>
    <rPh sb="6" eb="7">
      <t>ニチ</t>
    </rPh>
    <phoneticPr fontId="5"/>
  </si>
  <si>
    <t>学校数</t>
    <rPh sb="0" eb="2">
      <t>ガッコウ</t>
    </rPh>
    <rPh sb="2" eb="3">
      <t>カズ</t>
    </rPh>
    <phoneticPr fontId="5"/>
  </si>
  <si>
    <t>児童数</t>
    <rPh sb="0" eb="3">
      <t>ジドウスウ</t>
    </rPh>
    <phoneticPr fontId="5"/>
  </si>
  <si>
    <t>１学級当り児童数</t>
    <rPh sb="1" eb="3">
      <t>ガッキュウ</t>
    </rPh>
    <rPh sb="3" eb="4">
      <t>アタ</t>
    </rPh>
    <rPh sb="5" eb="8">
      <t>ジドウスウ</t>
    </rPh>
    <phoneticPr fontId="5"/>
  </si>
  <si>
    <t>教員数</t>
    <rPh sb="0" eb="3">
      <t>キョウインスウ</t>
    </rPh>
    <phoneticPr fontId="5"/>
  </si>
  <si>
    <t>平成24</t>
    <rPh sb="0" eb="2">
      <t>ヘイセイ</t>
    </rPh>
    <phoneticPr fontId="2"/>
  </si>
  <si>
    <t>平成24</t>
    <rPh sb="0" eb="2">
      <t>ヘイセイ</t>
    </rPh>
    <phoneticPr fontId="5"/>
  </si>
  <si>
    <t>　　25</t>
    <phoneticPr fontId="5"/>
  </si>
  <si>
    <t>　　26</t>
    <phoneticPr fontId="5"/>
  </si>
  <si>
    <t>資料：教育委員会・学務課</t>
    <rPh sb="0" eb="2">
      <t>シリョウ</t>
    </rPh>
    <rPh sb="3" eb="8">
      <t>キョウイクイインカイ</t>
    </rPh>
    <rPh sb="9" eb="12">
      <t>ガクムカ</t>
    </rPh>
    <phoneticPr fontId="5"/>
  </si>
  <si>
    <t>10-5. 市立小学校別児童数・学級数・児童１人当り施設面積</t>
    <rPh sb="8" eb="11">
      <t>ショウガッコウ</t>
    </rPh>
    <rPh sb="11" eb="12">
      <t>ベツ</t>
    </rPh>
    <rPh sb="12" eb="15">
      <t>ジドウスウ</t>
    </rPh>
    <rPh sb="16" eb="18">
      <t>ガッキュウ</t>
    </rPh>
    <rPh sb="18" eb="19">
      <t>スウ</t>
    </rPh>
    <rPh sb="20" eb="22">
      <t>ジドウ</t>
    </rPh>
    <rPh sb="23" eb="24">
      <t>ヒト</t>
    </rPh>
    <rPh sb="24" eb="25">
      <t>アタ</t>
    </rPh>
    <rPh sb="26" eb="28">
      <t>シセツ</t>
    </rPh>
    <rPh sb="28" eb="30">
      <t>メンセキ</t>
    </rPh>
    <phoneticPr fontId="5"/>
  </si>
  <si>
    <t>10-5. 市立小学校別児童数・学級数・児童１人当り施設面積　算出用資料</t>
    <rPh sb="8" eb="11">
      <t>ショウガッコウ</t>
    </rPh>
    <rPh sb="11" eb="12">
      <t>ベツ</t>
    </rPh>
    <rPh sb="12" eb="15">
      <t>ジドウスウ</t>
    </rPh>
    <rPh sb="16" eb="18">
      <t>ガッキュウ</t>
    </rPh>
    <rPh sb="18" eb="19">
      <t>スウ</t>
    </rPh>
    <rPh sb="20" eb="22">
      <t>ジドウ</t>
    </rPh>
    <rPh sb="23" eb="24">
      <t>ヒト</t>
    </rPh>
    <rPh sb="24" eb="25">
      <t>アタ</t>
    </rPh>
    <rPh sb="26" eb="28">
      <t>シセツ</t>
    </rPh>
    <rPh sb="28" eb="30">
      <t>メンセキ</t>
    </rPh>
    <rPh sb="31" eb="33">
      <t>サンシュツ</t>
    </rPh>
    <rPh sb="33" eb="34">
      <t>ヨウ</t>
    </rPh>
    <rPh sb="34" eb="36">
      <t>シリョウ</t>
    </rPh>
    <phoneticPr fontId="5"/>
  </si>
  <si>
    <t>児童数（特別支援学級）</t>
    <rPh sb="0" eb="3">
      <t>ジドウスウ</t>
    </rPh>
    <rPh sb="4" eb="6">
      <t>トクベツ</t>
    </rPh>
    <rPh sb="6" eb="8">
      <t>シエン</t>
    </rPh>
    <rPh sb="8" eb="10">
      <t>ガッキュウ</t>
    </rPh>
    <phoneticPr fontId="5"/>
  </si>
  <si>
    <t>児童１人当り面積（㎡）</t>
    <rPh sb="0" eb="2">
      <t>ジドウ</t>
    </rPh>
    <rPh sb="3" eb="4">
      <t>ヒト</t>
    </rPh>
    <rPh sb="4" eb="5">
      <t>アタ</t>
    </rPh>
    <rPh sb="6" eb="8">
      <t>メンセキ</t>
    </rPh>
    <phoneticPr fontId="5"/>
  </si>
  <si>
    <t>学校名</t>
    <rPh sb="0" eb="2">
      <t>ガッコウ</t>
    </rPh>
    <rPh sb="2" eb="3">
      <t>メイ</t>
    </rPh>
    <phoneticPr fontId="2"/>
  </si>
  <si>
    <t>学校名</t>
    <rPh sb="0" eb="2">
      <t>ガッコウ</t>
    </rPh>
    <rPh sb="2" eb="3">
      <t>メイ</t>
    </rPh>
    <phoneticPr fontId="5"/>
  </si>
  <si>
    <t>敷地面積</t>
    <rPh sb="0" eb="4">
      <t>シキチメンセキ</t>
    </rPh>
    <phoneticPr fontId="2"/>
  </si>
  <si>
    <t>敷地面積</t>
    <rPh sb="0" eb="4">
      <t>シキチメンセキ</t>
    </rPh>
    <phoneticPr fontId="5"/>
  </si>
  <si>
    <t>校舎面積</t>
    <rPh sb="0" eb="2">
      <t>コウシャ</t>
    </rPh>
    <rPh sb="2" eb="4">
      <t>メンセキ</t>
    </rPh>
    <phoneticPr fontId="2"/>
  </si>
  <si>
    <t>校舎面積</t>
    <rPh sb="0" eb="2">
      <t>コウシャ</t>
    </rPh>
    <rPh sb="2" eb="4">
      <t>メンセキ</t>
    </rPh>
    <phoneticPr fontId="5"/>
  </si>
  <si>
    <t>屋内運動場面積</t>
    <rPh sb="0" eb="2">
      <t>オクナイ</t>
    </rPh>
    <rPh sb="2" eb="4">
      <t>ウンドウ</t>
    </rPh>
    <rPh sb="4" eb="5">
      <t>ジョウ</t>
    </rPh>
    <rPh sb="5" eb="7">
      <t>メンセキ</t>
    </rPh>
    <phoneticPr fontId="5"/>
  </si>
  <si>
    <t>（特別支援学級）</t>
    <rPh sb="1" eb="3">
      <t>トクベツ</t>
    </rPh>
    <rPh sb="3" eb="5">
      <t>シエン</t>
    </rPh>
    <rPh sb="5" eb="7">
      <t>ガッキュウ</t>
    </rPh>
    <phoneticPr fontId="5"/>
  </si>
  <si>
    <t xml:space="preserve"> 合 計</t>
    <rPh sb="1" eb="2">
      <t>ゴウ</t>
    </rPh>
    <rPh sb="3" eb="4">
      <t>ケイ</t>
    </rPh>
    <phoneticPr fontId="2"/>
  </si>
  <si>
    <t xml:space="preserve"> 合 計</t>
    <rPh sb="1" eb="2">
      <t>ゴウ</t>
    </rPh>
    <rPh sb="3" eb="4">
      <t>ケイ</t>
    </rPh>
    <phoneticPr fontId="5"/>
  </si>
  <si>
    <t>越ヶ谷小</t>
    <rPh sb="0" eb="3">
      <t>コシガヤ</t>
    </rPh>
    <rPh sb="3" eb="4">
      <t>ショウ</t>
    </rPh>
    <phoneticPr fontId="5"/>
  </si>
  <si>
    <t>大沢小</t>
    <rPh sb="0" eb="2">
      <t>オオサワ</t>
    </rPh>
    <rPh sb="2" eb="3">
      <t>ショウ</t>
    </rPh>
    <phoneticPr fontId="5"/>
  </si>
  <si>
    <t>新方小</t>
    <rPh sb="0" eb="1">
      <t>シン</t>
    </rPh>
    <rPh sb="1" eb="2">
      <t>イカタ</t>
    </rPh>
    <rPh sb="2" eb="3">
      <t>ショウ</t>
    </rPh>
    <phoneticPr fontId="5"/>
  </si>
  <si>
    <t>桜井小</t>
    <rPh sb="0" eb="2">
      <t>サクライ</t>
    </rPh>
    <rPh sb="2" eb="3">
      <t>ショウ</t>
    </rPh>
    <phoneticPr fontId="5"/>
  </si>
  <si>
    <t>大袋小</t>
    <rPh sb="0" eb="2">
      <t>オオブクロ</t>
    </rPh>
    <rPh sb="2" eb="3">
      <t>ショウ</t>
    </rPh>
    <phoneticPr fontId="5"/>
  </si>
  <si>
    <t>荻島小</t>
    <rPh sb="0" eb="2">
      <t>オギシマ</t>
    </rPh>
    <rPh sb="2" eb="3">
      <t>ショウ</t>
    </rPh>
    <phoneticPr fontId="5"/>
  </si>
  <si>
    <t>出羽小</t>
    <rPh sb="0" eb="1">
      <t>デ</t>
    </rPh>
    <rPh sb="1" eb="2">
      <t>ワ</t>
    </rPh>
    <rPh sb="2" eb="3">
      <t>ショウ</t>
    </rPh>
    <phoneticPr fontId="5"/>
  </si>
  <si>
    <t>蒲生小</t>
    <rPh sb="0" eb="2">
      <t>ガモウ</t>
    </rPh>
    <rPh sb="2" eb="3">
      <t>ショウ</t>
    </rPh>
    <phoneticPr fontId="5"/>
  </si>
  <si>
    <t>大相模小</t>
    <rPh sb="0" eb="3">
      <t>オオサガミ</t>
    </rPh>
    <rPh sb="3" eb="4">
      <t>ショウ</t>
    </rPh>
    <phoneticPr fontId="5"/>
  </si>
  <si>
    <t>増林小</t>
    <rPh sb="0" eb="2">
      <t>マシバヤシ</t>
    </rPh>
    <rPh sb="2" eb="3">
      <t>ショウ</t>
    </rPh>
    <phoneticPr fontId="5"/>
  </si>
  <si>
    <t>川柳小</t>
    <rPh sb="0" eb="2">
      <t>カワヤナギ</t>
    </rPh>
    <rPh sb="2" eb="3">
      <t>ショウ</t>
    </rPh>
    <phoneticPr fontId="5"/>
  </si>
  <si>
    <t>南越谷小</t>
    <rPh sb="0" eb="3">
      <t>ミナミコシガヤ</t>
    </rPh>
    <rPh sb="3" eb="4">
      <t>ショウ</t>
    </rPh>
    <phoneticPr fontId="5"/>
  </si>
  <si>
    <t>蒲生第二小</t>
    <rPh sb="0" eb="2">
      <t>ガモウ</t>
    </rPh>
    <rPh sb="2" eb="4">
      <t>ダイニ</t>
    </rPh>
    <rPh sb="4" eb="5">
      <t>ショウ</t>
    </rPh>
    <phoneticPr fontId="5"/>
  </si>
  <si>
    <t>東越谷小</t>
    <rPh sb="0" eb="3">
      <t>ヒガシコシガヤ</t>
    </rPh>
    <rPh sb="3" eb="4">
      <t>ショウ</t>
    </rPh>
    <phoneticPr fontId="5"/>
  </si>
  <si>
    <t>大沢北小</t>
    <rPh sb="0" eb="2">
      <t>オオサワ</t>
    </rPh>
    <rPh sb="2" eb="3">
      <t>キタ</t>
    </rPh>
    <rPh sb="3" eb="4">
      <t>ショウ</t>
    </rPh>
    <phoneticPr fontId="5"/>
  </si>
  <si>
    <t>大袋北小</t>
    <rPh sb="0" eb="2">
      <t>オオブクロ</t>
    </rPh>
    <rPh sb="2" eb="3">
      <t>キタ</t>
    </rPh>
    <rPh sb="3" eb="4">
      <t>ショウ</t>
    </rPh>
    <phoneticPr fontId="5"/>
  </si>
  <si>
    <t>蒲生南小</t>
    <rPh sb="0" eb="2">
      <t>ガモウ</t>
    </rPh>
    <rPh sb="2" eb="3">
      <t>ミナミ</t>
    </rPh>
    <rPh sb="3" eb="4">
      <t>ショウ</t>
    </rPh>
    <phoneticPr fontId="5"/>
  </si>
  <si>
    <t>北越谷小</t>
    <rPh sb="0" eb="3">
      <t>キタコシガヤ</t>
    </rPh>
    <rPh sb="3" eb="4">
      <t>ショウ</t>
    </rPh>
    <phoneticPr fontId="5"/>
  </si>
  <si>
    <t>大袋東小</t>
    <rPh sb="0" eb="2">
      <t>オオブクロ</t>
    </rPh>
    <rPh sb="2" eb="3">
      <t>ヒガシ</t>
    </rPh>
    <rPh sb="3" eb="4">
      <t>ショウ</t>
    </rPh>
    <phoneticPr fontId="5"/>
  </si>
  <si>
    <t>平方小</t>
    <rPh sb="0" eb="2">
      <t>ヒラカタ</t>
    </rPh>
    <rPh sb="2" eb="3">
      <t>ショウ</t>
    </rPh>
    <phoneticPr fontId="5"/>
  </si>
  <si>
    <t>弥栄小</t>
    <rPh sb="0" eb="1">
      <t>ヤ</t>
    </rPh>
    <rPh sb="1" eb="2">
      <t>サカエ</t>
    </rPh>
    <rPh sb="2" eb="3">
      <t>ショウ</t>
    </rPh>
    <phoneticPr fontId="5"/>
  </si>
  <si>
    <t>大間野小</t>
    <rPh sb="0" eb="2">
      <t>オオマ</t>
    </rPh>
    <rPh sb="2" eb="3">
      <t>ノ</t>
    </rPh>
    <rPh sb="3" eb="4">
      <t>ショウ</t>
    </rPh>
    <phoneticPr fontId="5"/>
  </si>
  <si>
    <t>宮本小</t>
    <rPh sb="0" eb="2">
      <t>ミヤモト</t>
    </rPh>
    <rPh sb="2" eb="3">
      <t>ショウ</t>
    </rPh>
    <phoneticPr fontId="5"/>
  </si>
  <si>
    <t>西方小</t>
    <rPh sb="0" eb="1">
      <t>ニシ</t>
    </rPh>
    <rPh sb="1" eb="2">
      <t>カタ</t>
    </rPh>
    <rPh sb="2" eb="3">
      <t>ショウ</t>
    </rPh>
    <phoneticPr fontId="5"/>
  </si>
  <si>
    <t>鷺後小</t>
    <rPh sb="0" eb="1">
      <t>サギ</t>
    </rPh>
    <rPh sb="1" eb="2">
      <t>ウシ</t>
    </rPh>
    <rPh sb="2" eb="3">
      <t>ショウ</t>
    </rPh>
    <phoneticPr fontId="5"/>
  </si>
  <si>
    <t>明正小</t>
    <rPh sb="0" eb="1">
      <t>メイ</t>
    </rPh>
    <rPh sb="1" eb="2">
      <t>セイ</t>
    </rPh>
    <rPh sb="2" eb="3">
      <t>ショウ</t>
    </rPh>
    <phoneticPr fontId="5"/>
  </si>
  <si>
    <t>千間台小</t>
    <rPh sb="0" eb="3">
      <t>センゲンダイ</t>
    </rPh>
    <rPh sb="3" eb="4">
      <t>ショウ</t>
    </rPh>
    <phoneticPr fontId="5"/>
  </si>
  <si>
    <t>桜井南小</t>
    <rPh sb="0" eb="2">
      <t>サクライ</t>
    </rPh>
    <rPh sb="2" eb="3">
      <t>ミナミ</t>
    </rPh>
    <rPh sb="3" eb="4">
      <t>ショウ</t>
    </rPh>
    <phoneticPr fontId="5"/>
  </si>
  <si>
    <t>花田小</t>
    <rPh sb="0" eb="2">
      <t>ハナダ</t>
    </rPh>
    <rPh sb="2" eb="3">
      <t>ショウ</t>
    </rPh>
    <phoneticPr fontId="5"/>
  </si>
  <si>
    <t>城ノ上小</t>
    <rPh sb="0" eb="1">
      <t>シロ</t>
    </rPh>
    <rPh sb="2" eb="3">
      <t>ウエ</t>
    </rPh>
    <rPh sb="3" eb="4">
      <t>ショウ</t>
    </rPh>
    <phoneticPr fontId="5"/>
  </si>
  <si>
    <t>（注）特別支援学級は再掲である。</t>
    <rPh sb="1" eb="2">
      <t>チュウ</t>
    </rPh>
    <rPh sb="3" eb="5">
      <t>トクベツ</t>
    </rPh>
    <rPh sb="5" eb="7">
      <t>シエン</t>
    </rPh>
    <rPh sb="7" eb="9">
      <t>ガッキュウ</t>
    </rPh>
    <rPh sb="10" eb="12">
      <t>サイケイ</t>
    </rPh>
    <phoneticPr fontId="5"/>
  </si>
  <si>
    <t>資料：教育委員会・学務課、学校管理課</t>
    <rPh sb="9" eb="12">
      <t>ガクムカ</t>
    </rPh>
    <rPh sb="13" eb="15">
      <t>ガッコウ</t>
    </rPh>
    <rPh sb="15" eb="17">
      <t>カンリ</t>
    </rPh>
    <rPh sb="17" eb="18">
      <t>カ</t>
    </rPh>
    <phoneticPr fontId="5"/>
  </si>
  <si>
    <t>10-6. 特別支援教育の状況</t>
    <rPh sb="6" eb="8">
      <t>トクベツ</t>
    </rPh>
    <rPh sb="8" eb="10">
      <t>シエン</t>
    </rPh>
    <rPh sb="10" eb="12">
      <t>キョウイク</t>
    </rPh>
    <rPh sb="13" eb="15">
      <t>ジョウキョウ</t>
    </rPh>
    <phoneticPr fontId="5"/>
  </si>
  <si>
    <t>学校(部)別</t>
    <rPh sb="0" eb="2">
      <t>ガッコウ</t>
    </rPh>
    <rPh sb="3" eb="4">
      <t>ブ</t>
    </rPh>
    <rPh sb="5" eb="6">
      <t>ベツ</t>
    </rPh>
    <phoneticPr fontId="5"/>
  </si>
  <si>
    <t>在籍種別</t>
    <rPh sb="0" eb="2">
      <t>ザイセキ</t>
    </rPh>
    <rPh sb="2" eb="4">
      <t>シュベツ</t>
    </rPh>
    <phoneticPr fontId="5"/>
  </si>
  <si>
    <t xml:space="preserve"> 総 数</t>
    <rPh sb="1" eb="4">
      <t>ソウスウ</t>
    </rPh>
    <phoneticPr fontId="5"/>
  </si>
  <si>
    <t>小学校（部）</t>
    <rPh sb="0" eb="3">
      <t>ショウガッコウ</t>
    </rPh>
    <rPh sb="4" eb="5">
      <t>ブ</t>
    </rPh>
    <phoneticPr fontId="5"/>
  </si>
  <si>
    <t>中学校（部）</t>
    <rPh sb="0" eb="3">
      <t>チュウガッコウ</t>
    </rPh>
    <rPh sb="4" eb="5">
      <t>ブ</t>
    </rPh>
    <phoneticPr fontId="5"/>
  </si>
  <si>
    <t>知的障がい</t>
    <rPh sb="0" eb="2">
      <t>チテキ</t>
    </rPh>
    <rPh sb="2" eb="3">
      <t>サワ</t>
    </rPh>
    <phoneticPr fontId="5"/>
  </si>
  <si>
    <t>言語障がい</t>
    <rPh sb="0" eb="2">
      <t>ゲンゴ</t>
    </rPh>
    <rPh sb="2" eb="3">
      <t>サワ</t>
    </rPh>
    <phoneticPr fontId="5"/>
  </si>
  <si>
    <t>情緒障がい</t>
    <rPh sb="0" eb="2">
      <t>ジョウチョ</t>
    </rPh>
    <rPh sb="2" eb="3">
      <t>サワ</t>
    </rPh>
    <phoneticPr fontId="5"/>
  </si>
  <si>
    <t>肢体不自由</t>
    <rPh sb="0" eb="2">
      <t>シタイ</t>
    </rPh>
    <rPh sb="2" eb="5">
      <t>フジユウ</t>
    </rPh>
    <phoneticPr fontId="5"/>
  </si>
  <si>
    <t>視覚障がい</t>
    <rPh sb="0" eb="2">
      <t>シカク</t>
    </rPh>
    <rPh sb="2" eb="3">
      <t>サワ</t>
    </rPh>
    <phoneticPr fontId="5"/>
  </si>
  <si>
    <t>聴覚障がい</t>
    <rPh sb="0" eb="2">
      <t>チョウカク</t>
    </rPh>
    <rPh sb="2" eb="3">
      <t>サワ</t>
    </rPh>
    <phoneticPr fontId="5"/>
  </si>
  <si>
    <t>病・虚弱</t>
    <rPh sb="0" eb="1">
      <t>ヤマイ</t>
    </rPh>
    <rPh sb="2" eb="4">
      <t>キョジャク</t>
    </rPh>
    <phoneticPr fontId="5"/>
  </si>
  <si>
    <t>総  数</t>
    <rPh sb="0" eb="4">
      <t>ソウスウ</t>
    </rPh>
    <phoneticPr fontId="5"/>
  </si>
  <si>
    <t>市内小・中学校特別支援学級就学者数</t>
    <rPh sb="0" eb="2">
      <t>シナイ</t>
    </rPh>
    <rPh sb="2" eb="3">
      <t>ショウ</t>
    </rPh>
    <rPh sb="4" eb="5">
      <t>チュウ</t>
    </rPh>
    <rPh sb="5" eb="7">
      <t>ガッコウ</t>
    </rPh>
    <rPh sb="7" eb="9">
      <t>トクベツ</t>
    </rPh>
    <rPh sb="9" eb="11">
      <t>シエン</t>
    </rPh>
    <rPh sb="11" eb="13">
      <t>ガッキュウ</t>
    </rPh>
    <rPh sb="13" eb="15">
      <t>シュウガク</t>
    </rPh>
    <rPh sb="15" eb="16">
      <t>シャ</t>
    </rPh>
    <rPh sb="16" eb="17">
      <t>カズ</t>
    </rPh>
    <phoneticPr fontId="5"/>
  </si>
  <si>
    <t>公立特別支援学校等就学者数</t>
    <rPh sb="0" eb="2">
      <t>コウリツ</t>
    </rPh>
    <rPh sb="2" eb="4">
      <t>トクベツ</t>
    </rPh>
    <rPh sb="4" eb="6">
      <t>シエン</t>
    </rPh>
    <rPh sb="6" eb="8">
      <t>ガッコウ</t>
    </rPh>
    <rPh sb="8" eb="9">
      <t>トウ</t>
    </rPh>
    <rPh sb="9" eb="12">
      <t>シュウガクシャ</t>
    </rPh>
    <rPh sb="12" eb="13">
      <t>スウ</t>
    </rPh>
    <phoneticPr fontId="5"/>
  </si>
  <si>
    <t>資料：教育委員会・学務課</t>
    <rPh sb="9" eb="12">
      <t>ガクムカ</t>
    </rPh>
    <phoneticPr fontId="5"/>
  </si>
  <si>
    <t>10-7. 市立中学校の状況</t>
    <rPh sb="8" eb="9">
      <t>チュウ</t>
    </rPh>
    <rPh sb="9" eb="11">
      <t>ショウガッコウ</t>
    </rPh>
    <rPh sb="12" eb="14">
      <t>ジョウキョウ</t>
    </rPh>
    <phoneticPr fontId="5"/>
  </si>
  <si>
    <t>生徒数</t>
    <rPh sb="0" eb="2">
      <t>セイト</t>
    </rPh>
    <rPh sb="2" eb="3">
      <t>ジドウスウ</t>
    </rPh>
    <phoneticPr fontId="5"/>
  </si>
  <si>
    <t>１学級当り生徒数</t>
    <rPh sb="1" eb="3">
      <t>ガッキュウ</t>
    </rPh>
    <rPh sb="3" eb="4">
      <t>アタ</t>
    </rPh>
    <rPh sb="5" eb="7">
      <t>セイト</t>
    </rPh>
    <rPh sb="7" eb="8">
      <t>ジドウスウ</t>
    </rPh>
    <phoneticPr fontId="5"/>
  </si>
  <si>
    <t>平成24</t>
    <rPh sb="0" eb="2">
      <t>ヘー</t>
    </rPh>
    <phoneticPr fontId="5"/>
  </si>
  <si>
    <t>　　26</t>
    <phoneticPr fontId="5"/>
  </si>
  <si>
    <t>10-8. 市立中学校別生徒数・学級数・生徒１人当り施設面積</t>
    <rPh sb="8" eb="9">
      <t>チュウ</t>
    </rPh>
    <rPh sb="9" eb="11">
      <t>ショウガッコウ</t>
    </rPh>
    <rPh sb="11" eb="12">
      <t>ベツ</t>
    </rPh>
    <rPh sb="12" eb="14">
      <t>セイト</t>
    </rPh>
    <rPh sb="14" eb="15">
      <t>ジドウスウ</t>
    </rPh>
    <rPh sb="16" eb="18">
      <t>ガッキュウ</t>
    </rPh>
    <rPh sb="18" eb="19">
      <t>スウ</t>
    </rPh>
    <rPh sb="20" eb="22">
      <t>セイト</t>
    </rPh>
    <rPh sb="23" eb="24">
      <t>ヒト</t>
    </rPh>
    <rPh sb="24" eb="25">
      <t>アタ</t>
    </rPh>
    <rPh sb="26" eb="28">
      <t>シセツ</t>
    </rPh>
    <rPh sb="28" eb="30">
      <t>メンセキ</t>
    </rPh>
    <phoneticPr fontId="5"/>
  </si>
  <si>
    <t>10-8. 市立中学校別生徒数・学級数・生徒１人当り施設面積　算出用資料</t>
    <rPh sb="8" eb="9">
      <t>チュウ</t>
    </rPh>
    <rPh sb="9" eb="11">
      <t>ショウガッコウ</t>
    </rPh>
    <rPh sb="11" eb="12">
      <t>ベツ</t>
    </rPh>
    <rPh sb="12" eb="14">
      <t>セイト</t>
    </rPh>
    <rPh sb="14" eb="15">
      <t>ジドウスウ</t>
    </rPh>
    <rPh sb="16" eb="18">
      <t>ガッキュウ</t>
    </rPh>
    <rPh sb="18" eb="19">
      <t>スウ</t>
    </rPh>
    <rPh sb="20" eb="22">
      <t>セイト</t>
    </rPh>
    <rPh sb="23" eb="24">
      <t>ヒト</t>
    </rPh>
    <rPh sb="24" eb="25">
      <t>アタ</t>
    </rPh>
    <rPh sb="26" eb="28">
      <t>シセツ</t>
    </rPh>
    <rPh sb="28" eb="30">
      <t>メンセキ</t>
    </rPh>
    <rPh sb="31" eb="33">
      <t>サンシュツ</t>
    </rPh>
    <rPh sb="33" eb="34">
      <t>ヨウ</t>
    </rPh>
    <rPh sb="34" eb="36">
      <t>シリョウ</t>
    </rPh>
    <phoneticPr fontId="2"/>
  </si>
  <si>
    <t>生徒数（特別支援学級）</t>
    <rPh sb="0" eb="2">
      <t>セイト</t>
    </rPh>
    <rPh sb="2" eb="3">
      <t>ジドウスウ</t>
    </rPh>
    <rPh sb="4" eb="6">
      <t>トクベツ</t>
    </rPh>
    <rPh sb="6" eb="8">
      <t>シエン</t>
    </rPh>
    <rPh sb="8" eb="10">
      <t>ガッキュウ</t>
    </rPh>
    <phoneticPr fontId="5"/>
  </si>
  <si>
    <t>生徒１人当り面積（㎡）</t>
    <rPh sb="0" eb="2">
      <t>セイト</t>
    </rPh>
    <rPh sb="3" eb="4">
      <t>ヒト</t>
    </rPh>
    <rPh sb="4" eb="5">
      <t>アタ</t>
    </rPh>
    <rPh sb="6" eb="8">
      <t>メンセキ</t>
    </rPh>
    <phoneticPr fontId="5"/>
  </si>
  <si>
    <t>(特別支援学級)</t>
    <rPh sb="1" eb="3">
      <t>トクベツ</t>
    </rPh>
    <rPh sb="3" eb="5">
      <t>シエン</t>
    </rPh>
    <rPh sb="5" eb="7">
      <t>ガッキュウ</t>
    </rPh>
    <phoneticPr fontId="5"/>
  </si>
  <si>
    <t>屋内運動
場 面 積</t>
    <rPh sb="0" eb="2">
      <t>オクナイ</t>
    </rPh>
    <rPh sb="2" eb="4">
      <t>ウンドウ</t>
    </rPh>
    <rPh sb="5" eb="6">
      <t>ジョウ</t>
    </rPh>
    <rPh sb="7" eb="8">
      <t>メン</t>
    </rPh>
    <rPh sb="9" eb="10">
      <t>セキ</t>
    </rPh>
    <phoneticPr fontId="2"/>
  </si>
  <si>
    <t>屋内運動
場 面 積</t>
    <rPh sb="0" eb="2">
      <t>オクナイ</t>
    </rPh>
    <rPh sb="2" eb="4">
      <t>ウンドウ</t>
    </rPh>
    <rPh sb="5" eb="6">
      <t>ジョウ</t>
    </rPh>
    <rPh sb="7" eb="8">
      <t>メン</t>
    </rPh>
    <rPh sb="9" eb="10">
      <t>セキ</t>
    </rPh>
    <phoneticPr fontId="5"/>
  </si>
  <si>
    <t>中央中</t>
    <rPh sb="0" eb="2">
      <t>チュウオウ</t>
    </rPh>
    <rPh sb="2" eb="3">
      <t>チュウ</t>
    </rPh>
    <phoneticPr fontId="2"/>
  </si>
  <si>
    <t>中央中</t>
    <rPh sb="0" eb="2">
      <t>チュウオウ</t>
    </rPh>
    <rPh sb="2" eb="3">
      <t>チュウ</t>
    </rPh>
    <phoneticPr fontId="5"/>
  </si>
  <si>
    <t>東中</t>
    <rPh sb="0" eb="1">
      <t>ヒガシ</t>
    </rPh>
    <rPh sb="1" eb="2">
      <t>チュウ</t>
    </rPh>
    <phoneticPr fontId="2"/>
  </si>
  <si>
    <t>東中</t>
    <rPh sb="0" eb="1">
      <t>ヒガシ</t>
    </rPh>
    <rPh sb="1" eb="2">
      <t>チュウ</t>
    </rPh>
    <phoneticPr fontId="5"/>
  </si>
  <si>
    <t>西中</t>
    <rPh sb="0" eb="1">
      <t>ニシ</t>
    </rPh>
    <rPh sb="1" eb="2">
      <t>チュウ</t>
    </rPh>
    <phoneticPr fontId="2"/>
  </si>
  <si>
    <t>西中</t>
    <rPh sb="0" eb="1">
      <t>ニシ</t>
    </rPh>
    <rPh sb="1" eb="2">
      <t>チュウ</t>
    </rPh>
    <phoneticPr fontId="5"/>
  </si>
  <si>
    <t>南中</t>
    <rPh sb="0" eb="1">
      <t>ミナミ</t>
    </rPh>
    <rPh sb="1" eb="2">
      <t>チュウ</t>
    </rPh>
    <phoneticPr fontId="2"/>
  </si>
  <si>
    <t>南中</t>
    <rPh sb="0" eb="1">
      <t>ミナミ</t>
    </rPh>
    <rPh sb="1" eb="2">
      <t>チュウ</t>
    </rPh>
    <phoneticPr fontId="5"/>
  </si>
  <si>
    <t>北中</t>
    <rPh sb="0" eb="1">
      <t>キタ</t>
    </rPh>
    <rPh sb="1" eb="2">
      <t>チュウ</t>
    </rPh>
    <phoneticPr fontId="2"/>
  </si>
  <si>
    <t>北中</t>
    <rPh sb="0" eb="1">
      <t>キタ</t>
    </rPh>
    <rPh sb="1" eb="2">
      <t>チュウ</t>
    </rPh>
    <phoneticPr fontId="5"/>
  </si>
  <si>
    <t>富士中</t>
    <rPh sb="0" eb="2">
      <t>フジ</t>
    </rPh>
    <rPh sb="2" eb="3">
      <t>チュウ</t>
    </rPh>
    <phoneticPr fontId="2"/>
  </si>
  <si>
    <t>富士中</t>
    <rPh sb="0" eb="2">
      <t>フジ</t>
    </rPh>
    <rPh sb="2" eb="3">
      <t>チュウ</t>
    </rPh>
    <phoneticPr fontId="5"/>
  </si>
  <si>
    <t>北陽中</t>
    <rPh sb="0" eb="1">
      <t>ホクヨウ</t>
    </rPh>
    <rPh sb="1" eb="2">
      <t>ヨウ</t>
    </rPh>
    <rPh sb="2" eb="3">
      <t>チュウ</t>
    </rPh>
    <phoneticPr fontId="2"/>
  </si>
  <si>
    <t>北陽中</t>
    <rPh sb="0" eb="1">
      <t>ホクヨウ</t>
    </rPh>
    <rPh sb="1" eb="2">
      <t>ヨウ</t>
    </rPh>
    <rPh sb="2" eb="3">
      <t>チュウ</t>
    </rPh>
    <phoneticPr fontId="5"/>
  </si>
  <si>
    <t>栄進中</t>
    <rPh sb="0" eb="2">
      <t>エイシン</t>
    </rPh>
    <rPh sb="2" eb="3">
      <t>チュウ</t>
    </rPh>
    <phoneticPr fontId="2"/>
  </si>
  <si>
    <t>栄進中</t>
    <rPh sb="0" eb="2">
      <t>エイシン</t>
    </rPh>
    <rPh sb="2" eb="3">
      <t>チュウ</t>
    </rPh>
    <phoneticPr fontId="5"/>
  </si>
  <si>
    <t>光陽中</t>
    <rPh sb="0" eb="1">
      <t>ヒカリ</t>
    </rPh>
    <rPh sb="1" eb="2">
      <t>ヨウ</t>
    </rPh>
    <rPh sb="2" eb="3">
      <t>チュウ</t>
    </rPh>
    <phoneticPr fontId="2"/>
  </si>
  <si>
    <t>光陽中</t>
    <rPh sb="0" eb="1">
      <t>ヒカリ</t>
    </rPh>
    <rPh sb="1" eb="2">
      <t>ヨウ</t>
    </rPh>
    <rPh sb="2" eb="3">
      <t>チュウ</t>
    </rPh>
    <phoneticPr fontId="5"/>
  </si>
  <si>
    <t>平方中</t>
    <rPh sb="0" eb="2">
      <t>ヒラカタ</t>
    </rPh>
    <rPh sb="2" eb="3">
      <t>チュウ</t>
    </rPh>
    <phoneticPr fontId="2"/>
  </si>
  <si>
    <t>平方中</t>
    <rPh sb="0" eb="2">
      <t>ヒラカタ</t>
    </rPh>
    <rPh sb="2" eb="3">
      <t>チュウ</t>
    </rPh>
    <phoneticPr fontId="5"/>
  </si>
  <si>
    <t>武蔵野中</t>
    <rPh sb="0" eb="3">
      <t>ムサシノ</t>
    </rPh>
    <rPh sb="3" eb="4">
      <t>チュウ</t>
    </rPh>
    <phoneticPr fontId="2"/>
  </si>
  <si>
    <t>武蔵野中</t>
    <rPh sb="0" eb="3">
      <t>ムサシノ</t>
    </rPh>
    <rPh sb="3" eb="4">
      <t>チュウ</t>
    </rPh>
    <phoneticPr fontId="5"/>
  </si>
  <si>
    <t>大袋中</t>
    <rPh sb="0" eb="2">
      <t>オオブクロ</t>
    </rPh>
    <rPh sb="2" eb="3">
      <t>チュウ</t>
    </rPh>
    <phoneticPr fontId="2"/>
  </si>
  <si>
    <t>大袋中</t>
    <rPh sb="0" eb="2">
      <t>オオブクロ</t>
    </rPh>
    <rPh sb="2" eb="3">
      <t>チュウ</t>
    </rPh>
    <phoneticPr fontId="5"/>
  </si>
  <si>
    <t>新栄中</t>
    <rPh sb="0" eb="2">
      <t>シンエイ</t>
    </rPh>
    <rPh sb="2" eb="3">
      <t>チュウ</t>
    </rPh>
    <phoneticPr fontId="2"/>
  </si>
  <si>
    <t>新栄中</t>
    <rPh sb="0" eb="2">
      <t>シンエイ</t>
    </rPh>
    <rPh sb="2" eb="3">
      <t>チュウ</t>
    </rPh>
    <phoneticPr fontId="5"/>
  </si>
  <si>
    <t>大相模中</t>
    <rPh sb="0" eb="3">
      <t>オオサガミ</t>
    </rPh>
    <rPh sb="3" eb="4">
      <t>チュウ</t>
    </rPh>
    <phoneticPr fontId="2"/>
  </si>
  <si>
    <t>大相模中</t>
    <rPh sb="0" eb="3">
      <t>オオサガミ</t>
    </rPh>
    <rPh sb="3" eb="4">
      <t>チュウ</t>
    </rPh>
    <phoneticPr fontId="5"/>
  </si>
  <si>
    <t>千間台中</t>
    <rPh sb="0" eb="3">
      <t>センゲンダイ</t>
    </rPh>
    <rPh sb="3" eb="4">
      <t>チュウ</t>
    </rPh>
    <phoneticPr fontId="2"/>
  </si>
  <si>
    <t>千間台中</t>
    <rPh sb="0" eb="3">
      <t>センゲンダイ</t>
    </rPh>
    <rPh sb="3" eb="4">
      <t>チュウ</t>
    </rPh>
    <phoneticPr fontId="5"/>
  </si>
  <si>
    <t>10-9. 市立小・中学校児童・生徒1人当りの教育費（公費負担分）</t>
    <rPh sb="8" eb="9">
      <t>ショウ</t>
    </rPh>
    <rPh sb="10" eb="13">
      <t>チュウガッコウ</t>
    </rPh>
    <rPh sb="13" eb="15">
      <t>ジドウ</t>
    </rPh>
    <rPh sb="16" eb="18">
      <t>セイト</t>
    </rPh>
    <rPh sb="19" eb="20">
      <t>ヒト</t>
    </rPh>
    <rPh sb="20" eb="21">
      <t>ア</t>
    </rPh>
    <rPh sb="23" eb="26">
      <t>キョウイクヒ</t>
    </rPh>
    <rPh sb="27" eb="29">
      <t>コウヒ</t>
    </rPh>
    <rPh sb="29" eb="32">
      <t>フタンブン</t>
    </rPh>
    <phoneticPr fontId="5"/>
  </si>
  <si>
    <t>（単位：円）</t>
    <rPh sb="1" eb="3">
      <t>タンイ</t>
    </rPh>
    <rPh sb="4" eb="5">
      <t>エン</t>
    </rPh>
    <phoneticPr fontId="5"/>
  </si>
  <si>
    <t>平成23年度</t>
    <rPh sb="0" eb="2">
      <t>ヘイセイ</t>
    </rPh>
    <rPh sb="4" eb="6">
      <t>ネンド</t>
    </rPh>
    <phoneticPr fontId="5"/>
  </si>
  <si>
    <t>24年度</t>
    <rPh sb="2" eb="4">
      <t>ネンド</t>
    </rPh>
    <phoneticPr fontId="5"/>
  </si>
  <si>
    <t>25年度</t>
  </si>
  <si>
    <t>小　学　校</t>
    <rPh sb="0" eb="1">
      <t>ショウ</t>
    </rPh>
    <rPh sb="2" eb="3">
      <t>ガク</t>
    </rPh>
    <rPh sb="4" eb="5">
      <t>コウ</t>
    </rPh>
    <phoneticPr fontId="5"/>
  </si>
  <si>
    <t>中　学　校</t>
    <rPh sb="0" eb="1">
      <t>ナカ</t>
    </rPh>
    <rPh sb="2" eb="3">
      <t>ガク</t>
    </rPh>
    <rPh sb="4" eb="5">
      <t>コウ</t>
    </rPh>
    <phoneticPr fontId="5"/>
  </si>
  <si>
    <t>資料：「地方教育費調査」教育委員会・教育総務課</t>
    <rPh sb="0" eb="2">
      <t>シリョウ</t>
    </rPh>
    <rPh sb="4" eb="6">
      <t>チホウ</t>
    </rPh>
    <rPh sb="6" eb="9">
      <t>キョウイクヒ</t>
    </rPh>
    <rPh sb="9" eb="11">
      <t>チョウサ</t>
    </rPh>
    <rPh sb="12" eb="17">
      <t>キョウイクイインカイ</t>
    </rPh>
    <rPh sb="18" eb="20">
      <t>キョウイク</t>
    </rPh>
    <rPh sb="20" eb="23">
      <t>ソウムカ</t>
    </rPh>
    <phoneticPr fontId="5"/>
  </si>
  <si>
    <t>10-10. 市立小・中学校就学援助費受給者数</t>
    <rPh sb="9" eb="10">
      <t>ショウ</t>
    </rPh>
    <rPh sb="11" eb="14">
      <t>チュウガッコウ</t>
    </rPh>
    <rPh sb="14" eb="16">
      <t>シュウガク</t>
    </rPh>
    <rPh sb="16" eb="18">
      <t>エンジョ</t>
    </rPh>
    <rPh sb="18" eb="19">
      <t>ヒ</t>
    </rPh>
    <rPh sb="19" eb="22">
      <t>ジュキュウシャ</t>
    </rPh>
    <rPh sb="22" eb="23">
      <t>スウ</t>
    </rPh>
    <phoneticPr fontId="5"/>
  </si>
  <si>
    <t>種　　別</t>
    <rPh sb="0" eb="4">
      <t>シュベツ</t>
    </rPh>
    <phoneticPr fontId="5"/>
  </si>
  <si>
    <t>総　　数</t>
    <rPh sb="0" eb="4">
      <t>ソウスウ</t>
    </rPh>
    <phoneticPr fontId="5"/>
  </si>
  <si>
    <t>小　　学　　校</t>
    <rPh sb="0" eb="7">
      <t>ショウガッコウ</t>
    </rPh>
    <phoneticPr fontId="5"/>
  </si>
  <si>
    <t>中　　学　　校</t>
    <rPh sb="0" eb="7">
      <t>チュウガッコウ</t>
    </rPh>
    <phoneticPr fontId="5"/>
  </si>
  <si>
    <t>23年度</t>
  </si>
  <si>
    <t>24年度</t>
  </si>
  <si>
    <t>学用品費等</t>
    <rPh sb="0" eb="3">
      <t>ガクヨウヒン</t>
    </rPh>
    <rPh sb="3" eb="4">
      <t>ヒ</t>
    </rPh>
    <rPh sb="4" eb="5">
      <t>ナド</t>
    </rPh>
    <phoneticPr fontId="5"/>
  </si>
  <si>
    <t>校外活動費（宿泊無）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ナシ</t>
    </rPh>
    <phoneticPr fontId="5"/>
  </si>
  <si>
    <t>修学旅行費</t>
    <rPh sb="0" eb="4">
      <t>シュウガクリョコウ</t>
    </rPh>
    <rPh sb="4" eb="5">
      <t>ヒ</t>
    </rPh>
    <phoneticPr fontId="5"/>
  </si>
  <si>
    <t>校外活動費（宿泊有）</t>
    <rPh sb="0" eb="2">
      <t>コウガイ</t>
    </rPh>
    <rPh sb="2" eb="4">
      <t>カツドウ</t>
    </rPh>
    <rPh sb="4" eb="5">
      <t>ヒ</t>
    </rPh>
    <rPh sb="6" eb="8">
      <t>シュクハク</t>
    </rPh>
    <rPh sb="8" eb="9">
      <t>アリ</t>
    </rPh>
    <phoneticPr fontId="5"/>
  </si>
  <si>
    <t>学校給食費</t>
    <rPh sb="0" eb="4">
      <t>ガッコウキュウショク</t>
    </rPh>
    <rPh sb="4" eb="5">
      <t>ヒ</t>
    </rPh>
    <phoneticPr fontId="5"/>
  </si>
  <si>
    <t>医療費</t>
    <rPh sb="0" eb="3">
      <t>イリョウヒ</t>
    </rPh>
    <phoneticPr fontId="5"/>
  </si>
  <si>
    <t>新入学児童・
生徒学用品費</t>
    <rPh sb="0" eb="3">
      <t>シンニュウガク</t>
    </rPh>
    <rPh sb="3" eb="5">
      <t>ジドウ</t>
    </rPh>
    <rPh sb="7" eb="9">
      <t>セイト</t>
    </rPh>
    <rPh sb="9" eb="10">
      <t>ガク</t>
    </rPh>
    <rPh sb="10" eb="11">
      <t>ヨウ</t>
    </rPh>
    <rPh sb="11" eb="12">
      <t>シナ</t>
    </rPh>
    <rPh sb="12" eb="13">
      <t>ヒ</t>
    </rPh>
    <phoneticPr fontId="5"/>
  </si>
  <si>
    <t>（注）支給対象は、準要保護及び要保護(修学旅行費のみ)世帯の児童・生徒である。</t>
    <rPh sb="19" eb="21">
      <t>シュウガク</t>
    </rPh>
    <rPh sb="21" eb="23">
      <t>リョコウ</t>
    </rPh>
    <rPh sb="23" eb="24">
      <t>ヒ</t>
    </rPh>
    <phoneticPr fontId="5"/>
  </si>
  <si>
    <t>10-11. 市立中学校卒業者の進路状況</t>
    <rPh sb="9" eb="12">
      <t>チュウガッコウ</t>
    </rPh>
    <rPh sb="12" eb="15">
      <t>ソツギョウシャ</t>
    </rPh>
    <rPh sb="16" eb="18">
      <t>シンロ</t>
    </rPh>
    <rPh sb="18" eb="20">
      <t>ジョウキョウ</t>
    </rPh>
    <phoneticPr fontId="5"/>
  </si>
  <si>
    <t>年
(各年3月)</t>
    <rPh sb="0" eb="1">
      <t>ネン</t>
    </rPh>
    <rPh sb="3" eb="4">
      <t>カク</t>
    </rPh>
    <rPh sb="4" eb="5">
      <t>ネン</t>
    </rPh>
    <rPh sb="5" eb="7">
      <t>３ガツ</t>
    </rPh>
    <phoneticPr fontId="5"/>
  </si>
  <si>
    <t>卒業者
総  数</t>
    <rPh sb="0" eb="2">
      <t>ソツギョウシャ</t>
    </rPh>
    <rPh sb="2" eb="3">
      <t>モノ</t>
    </rPh>
    <rPh sb="4" eb="5">
      <t>フサ</t>
    </rPh>
    <rPh sb="7" eb="8">
      <t>カズ</t>
    </rPh>
    <phoneticPr fontId="5"/>
  </si>
  <si>
    <t>進学者数</t>
    <rPh sb="0" eb="3">
      <t>シンガクシャ</t>
    </rPh>
    <rPh sb="3" eb="4">
      <t>スウ</t>
    </rPh>
    <phoneticPr fontId="5"/>
  </si>
  <si>
    <t>就職者
数</t>
    <rPh sb="0" eb="3">
      <t>シュウショクシャ</t>
    </rPh>
    <rPh sb="4" eb="5">
      <t>スウ</t>
    </rPh>
    <phoneticPr fontId="5"/>
  </si>
  <si>
    <t>専修学校各種学校等</t>
    <rPh sb="0" eb="4">
      <t>センシュウガッコウ</t>
    </rPh>
    <rPh sb="4" eb="8">
      <t>カクシュガッコウ</t>
    </rPh>
    <rPh sb="8" eb="9">
      <t>ナド</t>
    </rPh>
    <phoneticPr fontId="5"/>
  </si>
  <si>
    <t>無業者</t>
    <rPh sb="0" eb="1">
      <t>ム</t>
    </rPh>
    <rPh sb="1" eb="3">
      <t>ギョウシャ</t>
    </rPh>
    <phoneticPr fontId="5"/>
  </si>
  <si>
    <t>就職
進学者
（再掲）</t>
    <rPh sb="0" eb="2">
      <t>シュウショク</t>
    </rPh>
    <rPh sb="3" eb="6">
      <t>シンガクシャ</t>
    </rPh>
    <rPh sb="8" eb="10">
      <t>サイケイ</t>
    </rPh>
    <phoneticPr fontId="5"/>
  </si>
  <si>
    <t>進学率（％）</t>
    <rPh sb="0" eb="3">
      <t>シンガクリツ</t>
    </rPh>
    <phoneticPr fontId="5"/>
  </si>
  <si>
    <t>定時制</t>
    <rPh sb="0" eb="3">
      <t>テイジセイ</t>
    </rPh>
    <phoneticPr fontId="5"/>
  </si>
  <si>
    <t>別科
・
高専</t>
    <rPh sb="0" eb="1">
      <t>ベツ</t>
    </rPh>
    <rPh sb="1" eb="2">
      <t>カ</t>
    </rPh>
    <rPh sb="5" eb="7">
      <t>コウセン</t>
    </rPh>
    <phoneticPr fontId="5"/>
  </si>
  <si>
    <t>通信制</t>
    <rPh sb="0" eb="2">
      <t>ツウシン</t>
    </rPh>
    <rPh sb="2" eb="3">
      <t>セイ</t>
    </rPh>
    <phoneticPr fontId="5"/>
  </si>
  <si>
    <t>　　25</t>
    <phoneticPr fontId="5"/>
  </si>
  <si>
    <t>　　26</t>
    <phoneticPr fontId="5"/>
  </si>
  <si>
    <t>資料：教育委員会・指導課</t>
    <rPh sb="0" eb="2">
      <t>シリョウ</t>
    </rPh>
    <rPh sb="3" eb="8">
      <t>キョウイクイインカイ</t>
    </rPh>
    <rPh sb="9" eb="12">
      <t>シドウカ</t>
    </rPh>
    <phoneticPr fontId="5"/>
  </si>
  <si>
    <t>10-12. 市立小・中学校保健関係職員数</t>
    <rPh sb="9" eb="10">
      <t>ショウ</t>
    </rPh>
    <rPh sb="11" eb="12">
      <t>ナカ</t>
    </rPh>
    <rPh sb="12" eb="14">
      <t>ガッコウ</t>
    </rPh>
    <rPh sb="14" eb="16">
      <t>ホケン</t>
    </rPh>
    <rPh sb="16" eb="18">
      <t>カンケイ</t>
    </rPh>
    <rPh sb="18" eb="20">
      <t>ショクイン</t>
    </rPh>
    <rPh sb="20" eb="21">
      <t>カズ</t>
    </rPh>
    <phoneticPr fontId="5"/>
  </si>
  <si>
    <t>学校医</t>
    <rPh sb="0" eb="2">
      <t>ガッコウ</t>
    </rPh>
    <rPh sb="2" eb="3">
      <t>イ</t>
    </rPh>
    <phoneticPr fontId="5"/>
  </si>
  <si>
    <t>学校歯科医</t>
    <rPh sb="0" eb="2">
      <t>ガッコウ</t>
    </rPh>
    <rPh sb="2" eb="5">
      <t>シカイ</t>
    </rPh>
    <phoneticPr fontId="5"/>
  </si>
  <si>
    <t>学校薬剤師</t>
    <rPh sb="0" eb="2">
      <t>ガッコウ</t>
    </rPh>
    <rPh sb="2" eb="5">
      <t>ヤクザイシ</t>
    </rPh>
    <phoneticPr fontId="5"/>
  </si>
  <si>
    <t>養護教員</t>
    <rPh sb="0" eb="2">
      <t>ヨウゴ</t>
    </rPh>
    <rPh sb="2" eb="4">
      <t>キョウイン</t>
    </rPh>
    <phoneticPr fontId="5"/>
  </si>
  <si>
    <t>保健主事</t>
    <rPh sb="0" eb="2">
      <t>ホケン</t>
    </rPh>
    <rPh sb="2" eb="4">
      <t>シュジ</t>
    </rPh>
    <phoneticPr fontId="5"/>
  </si>
  <si>
    <t>内科</t>
    <rPh sb="0" eb="2">
      <t>ナイカ</t>
    </rPh>
    <phoneticPr fontId="5"/>
  </si>
  <si>
    <t>耳鼻科</t>
    <rPh sb="0" eb="3">
      <t>ジビカ</t>
    </rPh>
    <phoneticPr fontId="5"/>
  </si>
  <si>
    <t>眼科</t>
    <rPh sb="0" eb="2">
      <t>ガンカ</t>
    </rPh>
    <phoneticPr fontId="5"/>
  </si>
  <si>
    <t>　　25</t>
    <phoneticPr fontId="5"/>
  </si>
  <si>
    <t>　　26</t>
    <phoneticPr fontId="5"/>
  </si>
  <si>
    <t>10-13. 市立小・中学校児童・生徒の体位平均値</t>
    <rPh sb="9" eb="10">
      <t>ショウ</t>
    </rPh>
    <rPh sb="11" eb="14">
      <t>チュウガッコウ</t>
    </rPh>
    <rPh sb="14" eb="16">
      <t>ジドウ</t>
    </rPh>
    <rPh sb="17" eb="19">
      <t>セイト</t>
    </rPh>
    <rPh sb="20" eb="22">
      <t>タイイ</t>
    </rPh>
    <rPh sb="22" eb="25">
      <t>ヘイキンチ</t>
    </rPh>
    <phoneticPr fontId="5"/>
  </si>
  <si>
    <t>各年5月1日</t>
    <rPh sb="0" eb="1">
      <t>カク</t>
    </rPh>
    <rPh sb="1" eb="2">
      <t>ネン</t>
    </rPh>
    <rPh sb="2" eb="4">
      <t>５ガツ</t>
    </rPh>
    <rPh sb="4" eb="6">
      <t>１ニチ</t>
    </rPh>
    <phoneticPr fontId="5"/>
  </si>
  <si>
    <t>性別</t>
    <rPh sb="0" eb="2">
      <t>セイベツ</t>
    </rPh>
    <phoneticPr fontId="5"/>
  </si>
  <si>
    <t>学年</t>
    <rPh sb="0" eb="2">
      <t>ガクネン</t>
    </rPh>
    <phoneticPr fontId="5"/>
  </si>
  <si>
    <t>身長（ｃｍ）</t>
    <rPh sb="0" eb="2">
      <t>シンチョウ</t>
    </rPh>
    <phoneticPr fontId="5"/>
  </si>
  <si>
    <t>体重（ｋｇ）</t>
    <rPh sb="0" eb="2">
      <t>タイジュウ</t>
    </rPh>
    <phoneticPr fontId="5"/>
  </si>
  <si>
    <t>座高（ｃｍ）</t>
    <rPh sb="0" eb="2">
      <t>ザコウ</t>
    </rPh>
    <phoneticPr fontId="5"/>
  </si>
  <si>
    <t>平成24年</t>
    <rPh sb="0" eb="2">
      <t>ヘー</t>
    </rPh>
    <rPh sb="4" eb="5">
      <t>９ネン</t>
    </rPh>
    <phoneticPr fontId="5"/>
  </si>
  <si>
    <t>25年</t>
    <rPh sb="2" eb="3">
      <t>９ネン</t>
    </rPh>
    <phoneticPr fontId="5"/>
  </si>
  <si>
    <t>26年</t>
    <rPh sb="2" eb="3">
      <t>９ネン</t>
    </rPh>
    <phoneticPr fontId="5"/>
  </si>
  <si>
    <t>小　　学　　校</t>
    <rPh sb="0" eb="1">
      <t>ショウ</t>
    </rPh>
    <rPh sb="3" eb="4">
      <t>ガク</t>
    </rPh>
    <rPh sb="6" eb="7">
      <t>コウ</t>
    </rPh>
    <phoneticPr fontId="5"/>
  </si>
  <si>
    <t>10-14. 学校給食センターの概要</t>
    <rPh sb="7" eb="9">
      <t>ガッコウ</t>
    </rPh>
    <rPh sb="9" eb="11">
      <t>キュウショク</t>
    </rPh>
    <rPh sb="16" eb="18">
      <t>ガイヨウ</t>
    </rPh>
    <phoneticPr fontId="5"/>
  </si>
  <si>
    <t>施設名</t>
    <rPh sb="0" eb="2">
      <t>シセツ</t>
    </rPh>
    <rPh sb="2" eb="3">
      <t>ナ</t>
    </rPh>
    <phoneticPr fontId="5"/>
  </si>
  <si>
    <t>所在地</t>
    <rPh sb="0" eb="3">
      <t>ショザイチ</t>
    </rPh>
    <phoneticPr fontId="5"/>
  </si>
  <si>
    <t>調理能力
（食）</t>
    <rPh sb="0" eb="2">
      <t>チョウリ</t>
    </rPh>
    <rPh sb="2" eb="4">
      <t>ノウリョク</t>
    </rPh>
    <rPh sb="6" eb="7">
      <t>ショク</t>
    </rPh>
    <phoneticPr fontId="5"/>
  </si>
  <si>
    <t>規模（㎡）</t>
    <rPh sb="0" eb="2">
      <t>キボ</t>
    </rPh>
    <phoneticPr fontId="5"/>
  </si>
  <si>
    <t>職員数</t>
    <rPh sb="0" eb="3">
      <t>ショクインスウ</t>
    </rPh>
    <phoneticPr fontId="5"/>
  </si>
  <si>
    <t>敷地面積</t>
    <rPh sb="0" eb="2">
      <t>シキチ</t>
    </rPh>
    <rPh sb="2" eb="4">
      <t>メンセキ</t>
    </rPh>
    <phoneticPr fontId="5"/>
  </si>
  <si>
    <t>延床面積</t>
    <rPh sb="0" eb="1">
      <t>ノ</t>
    </rPh>
    <rPh sb="1" eb="2">
      <t>ユカ</t>
    </rPh>
    <rPh sb="2" eb="4">
      <t>メンセキ</t>
    </rPh>
    <phoneticPr fontId="5"/>
  </si>
  <si>
    <t>所長</t>
    <rPh sb="0" eb="2">
      <t>ショチョウ</t>
    </rPh>
    <phoneticPr fontId="5"/>
  </si>
  <si>
    <t>事務員</t>
    <rPh sb="0" eb="3">
      <t>ジムイン</t>
    </rPh>
    <phoneticPr fontId="5"/>
  </si>
  <si>
    <t>栄養士</t>
    <rPh sb="0" eb="3">
      <t>エイヨウシ</t>
    </rPh>
    <phoneticPr fontId="5"/>
  </si>
  <si>
    <t>調理員</t>
    <rPh sb="0" eb="3">
      <t>チョウリイン</t>
    </rPh>
    <phoneticPr fontId="5"/>
  </si>
  <si>
    <t>ボイ
ラー</t>
  </si>
  <si>
    <t>施設衛生管理員</t>
    <rPh sb="0" eb="2">
      <t>シセツ</t>
    </rPh>
    <rPh sb="2" eb="4">
      <t>エイセイ</t>
    </rPh>
    <rPh sb="4" eb="6">
      <t>カンリ</t>
    </rPh>
    <rPh sb="6" eb="7">
      <t>イン</t>
    </rPh>
    <phoneticPr fontId="5"/>
  </si>
  <si>
    <t>合計</t>
    <rPh sb="0" eb="2">
      <t>ゴウケイ</t>
    </rPh>
    <phoneticPr fontId="5"/>
  </si>
  <si>
    <t>第一学校給食センター</t>
    <rPh sb="0" eb="2">
      <t>ダイイチ</t>
    </rPh>
    <rPh sb="2" eb="4">
      <t>ガッコウ</t>
    </rPh>
    <rPh sb="4" eb="6">
      <t>キュウショク</t>
    </rPh>
    <phoneticPr fontId="5"/>
  </si>
  <si>
    <t>相模町3-48-1</t>
    <rPh sb="0" eb="3">
      <t>サガミチョウ</t>
    </rPh>
    <phoneticPr fontId="5"/>
  </si>
  <si>
    <t>第二学校給食センター</t>
    <rPh sb="0" eb="2">
      <t>ダイニ</t>
    </rPh>
    <rPh sb="2" eb="4">
      <t>ガッコウ</t>
    </rPh>
    <rPh sb="4" eb="6">
      <t>キュウショク</t>
    </rPh>
    <phoneticPr fontId="5"/>
  </si>
  <si>
    <t>大字大杉470</t>
    <rPh sb="0" eb="2">
      <t>オオアザ</t>
    </rPh>
    <rPh sb="2" eb="4">
      <t>オオスギ</t>
    </rPh>
    <phoneticPr fontId="5"/>
  </si>
  <si>
    <t>第三学校給食センター</t>
    <rPh sb="0" eb="2">
      <t>ダイサン</t>
    </rPh>
    <rPh sb="2" eb="4">
      <t>ガッコウ</t>
    </rPh>
    <rPh sb="4" eb="6">
      <t>キュウショク</t>
    </rPh>
    <phoneticPr fontId="5"/>
  </si>
  <si>
    <t>大字砂原520</t>
    <rPh sb="0" eb="2">
      <t>オオアザ</t>
    </rPh>
    <rPh sb="2" eb="4">
      <t>スナハラ</t>
    </rPh>
    <phoneticPr fontId="5"/>
  </si>
  <si>
    <t>資料：教育委員会・給食課</t>
  </si>
  <si>
    <t>10-15. 学校給食の実施状況</t>
    <rPh sb="7" eb="11">
      <t>ガッコウキュウショク</t>
    </rPh>
    <rPh sb="12" eb="16">
      <t>ジッシジョウキョウ</t>
    </rPh>
    <phoneticPr fontId="5"/>
  </si>
  <si>
    <t>平成26年5月1日現在</t>
  </si>
  <si>
    <t>市立小学校</t>
    <rPh sb="2" eb="5">
      <t>ショウガッコウ</t>
    </rPh>
    <phoneticPr fontId="5"/>
  </si>
  <si>
    <t>市立中学校</t>
    <rPh sb="2" eb="5">
      <t>チュウガッコウ</t>
    </rPh>
    <phoneticPr fontId="5"/>
  </si>
  <si>
    <t>学校数</t>
    <rPh sb="0" eb="2">
      <t>ガッコウ</t>
    </rPh>
    <rPh sb="2" eb="3">
      <t>スウ</t>
    </rPh>
    <phoneticPr fontId="5"/>
  </si>
  <si>
    <t>食 数</t>
    <rPh sb="0" eb="1">
      <t>ショク</t>
    </rPh>
    <rPh sb="2" eb="3">
      <t>セイトスウ</t>
    </rPh>
    <phoneticPr fontId="5"/>
  </si>
  <si>
    <t>第二学校給食センター</t>
    <rPh sb="0" eb="1">
      <t>ダイイチ</t>
    </rPh>
    <rPh sb="1" eb="2">
      <t>２</t>
    </rPh>
    <rPh sb="2" eb="4">
      <t>ガッコウ</t>
    </rPh>
    <rPh sb="4" eb="6">
      <t>キュウショク</t>
    </rPh>
    <phoneticPr fontId="5"/>
  </si>
  <si>
    <t>第三学校給食センター</t>
    <rPh sb="0" eb="1">
      <t>ダイイチ</t>
    </rPh>
    <rPh sb="1" eb="2">
      <t>３</t>
    </rPh>
    <rPh sb="2" eb="4">
      <t>ガッコウ</t>
    </rPh>
    <rPh sb="4" eb="6">
      <t>キュウショク</t>
    </rPh>
    <phoneticPr fontId="5"/>
  </si>
  <si>
    <t>資料：教育委員会・給食課</t>
    <phoneticPr fontId="5"/>
  </si>
  <si>
    <t>10-16. 1人1食当りの給食基準額</t>
    <rPh sb="8" eb="9">
      <t>ヒト</t>
    </rPh>
    <rPh sb="9" eb="11">
      <t>１ショク</t>
    </rPh>
    <rPh sb="11" eb="12">
      <t>ア</t>
    </rPh>
    <rPh sb="14" eb="16">
      <t>キュウショク</t>
    </rPh>
    <rPh sb="16" eb="18">
      <t>キジュン</t>
    </rPh>
    <rPh sb="18" eb="19">
      <t>ガク</t>
    </rPh>
    <phoneticPr fontId="5"/>
  </si>
  <si>
    <t>平成24年</t>
    <rPh sb="0" eb="2">
      <t>ヘイセイ</t>
    </rPh>
    <rPh sb="4" eb="5">
      <t>９ネン</t>
    </rPh>
    <phoneticPr fontId="5"/>
  </si>
  <si>
    <t xml:space="preserve"> パン・麺・ごはん</t>
    <rPh sb="4" eb="5">
      <t>メン</t>
    </rPh>
    <phoneticPr fontId="5"/>
  </si>
  <si>
    <t xml:space="preserve"> 牛  乳</t>
    <rPh sb="1" eb="5">
      <t>ギュウニュウ</t>
    </rPh>
    <phoneticPr fontId="5"/>
  </si>
  <si>
    <t xml:space="preserve"> おかず</t>
  </si>
  <si>
    <t>合  計</t>
    <rPh sb="0" eb="4">
      <t>ゴウケイ</t>
    </rPh>
    <phoneticPr fontId="5"/>
  </si>
  <si>
    <t>10-17. 市内の高等学校の状況</t>
    <rPh sb="7" eb="9">
      <t>シナイ</t>
    </rPh>
    <rPh sb="10" eb="14">
      <t>コウトウガッコウ</t>
    </rPh>
    <rPh sb="15" eb="17">
      <t>ジョウキョウ</t>
    </rPh>
    <phoneticPr fontId="5"/>
  </si>
  <si>
    <t>年
(5月1日)</t>
    <rPh sb="0" eb="1">
      <t>ネン</t>
    </rPh>
    <rPh sb="3" eb="5">
      <t>５ガツ</t>
    </rPh>
    <rPh sb="5" eb="7">
      <t>１ニチ</t>
    </rPh>
    <phoneticPr fontId="5"/>
  </si>
  <si>
    <t>生徒数</t>
    <rPh sb="0" eb="3">
      <t>セイトスウ</t>
    </rPh>
    <phoneticPr fontId="5"/>
  </si>
  <si>
    <t>　　　平成24</t>
    <rPh sb="3" eb="5">
      <t>ヘイセイ</t>
    </rPh>
    <phoneticPr fontId="5"/>
  </si>
  <si>
    <t>　　　　　25</t>
    <phoneticPr fontId="5"/>
  </si>
  <si>
    <t>　　　　　26</t>
    <phoneticPr fontId="5"/>
  </si>
  <si>
    <t xml:space="preserve"> (注) 平成２５年版統計年報から、通信制高校を集計項目に加えた。</t>
    <rPh sb="2" eb="3">
      <t>チュウ</t>
    </rPh>
    <rPh sb="5" eb="7">
      <t>ヘイセイ</t>
    </rPh>
    <rPh sb="9" eb="11">
      <t>ネンバン</t>
    </rPh>
    <rPh sb="11" eb="13">
      <t>トウケイ</t>
    </rPh>
    <rPh sb="13" eb="15">
      <t>ネンポウ</t>
    </rPh>
    <rPh sb="18" eb="21">
      <t>ツウシンセイ</t>
    </rPh>
    <rPh sb="21" eb="23">
      <t>コウコウ</t>
    </rPh>
    <rPh sb="24" eb="26">
      <t>シュウケイ</t>
    </rPh>
    <rPh sb="26" eb="28">
      <t>コウモク</t>
    </rPh>
    <rPh sb="29" eb="30">
      <t>クワ</t>
    </rPh>
    <phoneticPr fontId="5"/>
  </si>
  <si>
    <t>資料：学校基本調査、小池学園、松栄学園高校</t>
    <rPh sb="0" eb="2">
      <t>シリョウ</t>
    </rPh>
    <rPh sb="3" eb="5">
      <t>ガッコウ</t>
    </rPh>
    <rPh sb="5" eb="7">
      <t>キホン</t>
    </rPh>
    <rPh sb="7" eb="9">
      <t>チョウサ</t>
    </rPh>
    <rPh sb="10" eb="12">
      <t>コイケ</t>
    </rPh>
    <rPh sb="12" eb="14">
      <t>ガクエン</t>
    </rPh>
    <rPh sb="15" eb="16">
      <t>マツ</t>
    </rPh>
    <rPh sb="16" eb="17">
      <t>サカエ</t>
    </rPh>
    <rPh sb="17" eb="19">
      <t>ガクエン</t>
    </rPh>
    <rPh sb="19" eb="21">
      <t>コウコウ</t>
    </rPh>
    <phoneticPr fontId="5"/>
  </si>
  <si>
    <t>10-18. 市内高等学校別入学者・生徒数・教員数</t>
    <rPh sb="7" eb="9">
      <t>シナイ</t>
    </rPh>
    <rPh sb="9" eb="13">
      <t>コウトウガッコウ</t>
    </rPh>
    <rPh sb="13" eb="14">
      <t>ベツ</t>
    </rPh>
    <rPh sb="14" eb="17">
      <t>ニュウガクシャ</t>
    </rPh>
    <rPh sb="18" eb="21">
      <t>セイトスウ</t>
    </rPh>
    <rPh sb="22" eb="25">
      <t>キョウインスウ</t>
    </rPh>
    <phoneticPr fontId="5"/>
  </si>
  <si>
    <t>学校名</t>
    <rPh sb="0" eb="3">
      <t>ガッコウメイ</t>
    </rPh>
    <phoneticPr fontId="5"/>
  </si>
  <si>
    <t>募集人員</t>
    <rPh sb="0" eb="2">
      <t>ボシュウ</t>
    </rPh>
    <rPh sb="2" eb="4">
      <t>ジンイン</t>
    </rPh>
    <phoneticPr fontId="5"/>
  </si>
  <si>
    <t>一般募集志願者数</t>
    <rPh sb="0" eb="2">
      <t>イッパン</t>
    </rPh>
    <rPh sb="2" eb="4">
      <t>ボシュウ</t>
    </rPh>
    <rPh sb="4" eb="7">
      <t>シガンシャ</t>
    </rPh>
    <rPh sb="7" eb="8">
      <t>スウ</t>
    </rPh>
    <phoneticPr fontId="5"/>
  </si>
  <si>
    <t>入学者数</t>
    <rPh sb="0" eb="3">
      <t>ニュウガクシャ</t>
    </rPh>
    <rPh sb="3" eb="4">
      <t>スウ</t>
    </rPh>
    <phoneticPr fontId="5"/>
  </si>
  <si>
    <t>教員数</t>
    <rPh sb="0" eb="2">
      <t>キョウイン</t>
    </rPh>
    <rPh sb="2" eb="3">
      <t>スウ</t>
    </rPh>
    <phoneticPr fontId="5"/>
  </si>
  <si>
    <t>１年</t>
    <rPh sb="1" eb="2">
      <t>ネン</t>
    </rPh>
    <phoneticPr fontId="5"/>
  </si>
  <si>
    <t>２年</t>
    <rPh sb="1" eb="2">
      <t>ネン</t>
    </rPh>
    <phoneticPr fontId="5"/>
  </si>
  <si>
    <t>３年</t>
    <rPh sb="1" eb="2">
      <t>ネン</t>
    </rPh>
    <phoneticPr fontId="5"/>
  </si>
  <si>
    <t>４年</t>
    <rPh sb="1" eb="2">
      <t>ネン</t>
    </rPh>
    <phoneticPr fontId="5"/>
  </si>
  <si>
    <t>総　数</t>
    <rPh sb="0" eb="1">
      <t>フサ</t>
    </rPh>
    <rPh sb="2" eb="3">
      <t>カズ</t>
    </rPh>
    <phoneticPr fontId="5"/>
  </si>
  <si>
    <t xml:space="preserve">  越ヶ谷高校</t>
    <rPh sb="2" eb="5">
      <t>コシガヤ</t>
    </rPh>
    <rPh sb="5" eb="7">
      <t>コウコウ</t>
    </rPh>
    <phoneticPr fontId="5"/>
  </si>
  <si>
    <t xml:space="preserve">  越谷北高校</t>
    <rPh sb="2" eb="4">
      <t>コシガヤ</t>
    </rPh>
    <rPh sb="4" eb="5">
      <t>キタ</t>
    </rPh>
    <rPh sb="5" eb="7">
      <t>コウコウ</t>
    </rPh>
    <phoneticPr fontId="5"/>
  </si>
  <si>
    <t xml:space="preserve">  越谷南高校</t>
    <rPh sb="2" eb="4">
      <t>コシガヤ</t>
    </rPh>
    <rPh sb="4" eb="5">
      <t>ミナミ</t>
    </rPh>
    <rPh sb="5" eb="7">
      <t>コウコウ</t>
    </rPh>
    <phoneticPr fontId="5"/>
  </si>
  <si>
    <t xml:space="preserve">  越谷西高校</t>
    <rPh sb="2" eb="4">
      <t>コシガヤ</t>
    </rPh>
    <rPh sb="4" eb="5">
      <t>ニシ</t>
    </rPh>
    <rPh sb="5" eb="7">
      <t>コウコウ</t>
    </rPh>
    <phoneticPr fontId="5"/>
  </si>
  <si>
    <t xml:space="preserve">  越谷東高校</t>
    <rPh sb="2" eb="4">
      <t>コシガヤ</t>
    </rPh>
    <rPh sb="4" eb="5">
      <t>ヒガシ</t>
    </rPh>
    <rPh sb="5" eb="7">
      <t>コウコウ</t>
    </rPh>
    <phoneticPr fontId="5"/>
  </si>
  <si>
    <t xml:space="preserve">  越谷総合技術高校</t>
    <rPh sb="2" eb="4">
      <t>コシガヤ</t>
    </rPh>
    <rPh sb="4" eb="6">
      <t>ソウゴウ</t>
    </rPh>
    <rPh sb="6" eb="8">
      <t>ギジュツ</t>
    </rPh>
    <rPh sb="8" eb="10">
      <t>コウコウ</t>
    </rPh>
    <phoneticPr fontId="5"/>
  </si>
  <si>
    <t xml:space="preserve">  獨協埼玉高校</t>
    <rPh sb="2" eb="4">
      <t>ドッキョウ</t>
    </rPh>
    <rPh sb="4" eb="6">
      <t>サイタマ</t>
    </rPh>
    <rPh sb="6" eb="8">
      <t>コウコウ</t>
    </rPh>
    <phoneticPr fontId="5"/>
  </si>
  <si>
    <t xml:space="preserve">  越ヶ谷高校（定時制）</t>
    <rPh sb="2" eb="5">
      <t>コシガヤ</t>
    </rPh>
    <rPh sb="5" eb="7">
      <t>コウコウ</t>
    </rPh>
    <rPh sb="8" eb="11">
      <t>テイジセイ</t>
    </rPh>
    <phoneticPr fontId="5"/>
  </si>
  <si>
    <t xml:space="preserve">  松栄学園高校 越谷校（通信制）</t>
    <rPh sb="2" eb="4">
      <t>マツエイ</t>
    </rPh>
    <rPh sb="4" eb="6">
      <t>ガクエン</t>
    </rPh>
    <rPh sb="6" eb="8">
      <t>コウコウ</t>
    </rPh>
    <rPh sb="9" eb="11">
      <t>コシガヤ</t>
    </rPh>
    <rPh sb="11" eb="12">
      <t>コウ</t>
    </rPh>
    <rPh sb="13" eb="16">
      <t>ツウシンセイ</t>
    </rPh>
    <phoneticPr fontId="5"/>
  </si>
  <si>
    <t xml:space="preserve">  武蔵野星城高校（通信制）</t>
    <rPh sb="2" eb="5">
      <t>ムサシノ</t>
    </rPh>
    <rPh sb="5" eb="7">
      <t>セイジョウ</t>
    </rPh>
    <rPh sb="7" eb="9">
      <t>コウコウ</t>
    </rPh>
    <rPh sb="10" eb="13">
      <t>ツウシンセイ</t>
    </rPh>
    <phoneticPr fontId="5"/>
  </si>
  <si>
    <t>-</t>
    <phoneticPr fontId="5"/>
  </si>
  <si>
    <t>資料：学校基本調査、小池学園、獨協埼玉高校、松栄学園高校</t>
    <rPh sb="0" eb="2">
      <t>シリョウ</t>
    </rPh>
    <rPh sb="3" eb="5">
      <t>ガッコウ</t>
    </rPh>
    <rPh sb="5" eb="7">
      <t>キホン</t>
    </rPh>
    <rPh sb="7" eb="9">
      <t>チョウサ</t>
    </rPh>
    <rPh sb="10" eb="12">
      <t>コイケ</t>
    </rPh>
    <rPh sb="12" eb="14">
      <t>ガクエン</t>
    </rPh>
    <rPh sb="15" eb="17">
      <t>ドッキョウ</t>
    </rPh>
    <rPh sb="17" eb="19">
      <t>サイタマ</t>
    </rPh>
    <rPh sb="19" eb="21">
      <t>コウコウ</t>
    </rPh>
    <rPh sb="22" eb="23">
      <t>マツ</t>
    </rPh>
    <rPh sb="23" eb="24">
      <t>サカエ</t>
    </rPh>
    <rPh sb="24" eb="26">
      <t>ガクエン</t>
    </rPh>
    <rPh sb="26" eb="28">
      <t>コウコウ</t>
    </rPh>
    <phoneticPr fontId="5"/>
  </si>
  <si>
    <t>10-19. 大学の概況</t>
    <rPh sb="7" eb="9">
      <t>ダイガク</t>
    </rPh>
    <rPh sb="10" eb="12">
      <t>ガイキョウ</t>
    </rPh>
    <phoneticPr fontId="5"/>
  </si>
  <si>
    <t>１．文教大学(南荻島3337)</t>
    <rPh sb="2" eb="4">
      <t>ブンキョウ</t>
    </rPh>
    <rPh sb="4" eb="6">
      <t>ダイガク</t>
    </rPh>
    <rPh sb="7" eb="8">
      <t>ミナミ</t>
    </rPh>
    <rPh sb="8" eb="10">
      <t>オギシマ</t>
    </rPh>
    <phoneticPr fontId="5"/>
  </si>
  <si>
    <t>学部名</t>
  </si>
  <si>
    <t>入学志願者</t>
  </si>
  <si>
    <t>入学者</t>
  </si>
  <si>
    <t>学生数</t>
  </si>
  <si>
    <t>専任教員数</t>
  </si>
  <si>
    <t>計</t>
  </si>
  <si>
    <t>１年</t>
  </si>
  <si>
    <t>２年</t>
  </si>
  <si>
    <t>３年</t>
  </si>
  <si>
    <t>４年</t>
  </si>
  <si>
    <t>男</t>
  </si>
  <si>
    <t>女</t>
  </si>
  <si>
    <t xml:space="preserve"> 教育学部</t>
  </si>
  <si>
    <t xml:space="preserve"> 人間科学部</t>
  </si>
  <si>
    <t xml:space="preserve"> 文学部</t>
  </si>
  <si>
    <t xml:space="preserve"> 情報学部</t>
  </si>
  <si>
    <t xml:space="preserve"> 国際学部</t>
  </si>
  <si>
    <t xml:space="preserve"> 健康栄養学部</t>
  </si>
  <si>
    <t xml:space="preserve"> 経営学部</t>
  </si>
  <si>
    <t>（注）情報学部・国際学部・健康栄養学部・経営学部は湘南校舎。</t>
  </si>
  <si>
    <t xml:space="preserve">      経営学部は平成26年度開設。</t>
  </si>
  <si>
    <t>入学
志願者</t>
    <rPh sb="0" eb="2">
      <t>ニュウガク</t>
    </rPh>
    <rPh sb="3" eb="6">
      <t>シガンシャ</t>
    </rPh>
    <phoneticPr fontId="5"/>
  </si>
  <si>
    <t>入学者</t>
    <rPh sb="0" eb="3">
      <t>ニュウガクシャ</t>
    </rPh>
    <phoneticPr fontId="5"/>
  </si>
  <si>
    <t>学生数</t>
    <rPh sb="0" eb="3">
      <t>ガクセイスウ</t>
    </rPh>
    <phoneticPr fontId="5"/>
  </si>
  <si>
    <t xml:space="preserve"> 人間科学研究科（修士）</t>
    <rPh sb="1" eb="3">
      <t>ニンゲン</t>
    </rPh>
    <rPh sb="3" eb="5">
      <t>カガク</t>
    </rPh>
    <rPh sb="5" eb="7">
      <t>ケンキュウ</t>
    </rPh>
    <rPh sb="7" eb="8">
      <t>カ</t>
    </rPh>
    <rPh sb="9" eb="11">
      <t>シュウシ</t>
    </rPh>
    <phoneticPr fontId="5"/>
  </si>
  <si>
    <t>臨床心理学専攻</t>
    <rPh sb="0" eb="2">
      <t>リンショウ</t>
    </rPh>
    <rPh sb="2" eb="5">
      <t>シンリガク</t>
    </rPh>
    <rPh sb="5" eb="7">
      <t>センコウ</t>
    </rPh>
    <phoneticPr fontId="5"/>
  </si>
  <si>
    <t>-</t>
    <phoneticPr fontId="5"/>
  </si>
  <si>
    <t>専攻科</t>
    <rPh sb="0" eb="3">
      <t>センコウカ</t>
    </rPh>
    <phoneticPr fontId="5"/>
  </si>
  <si>
    <t>人間科学専攻</t>
    <rPh sb="0" eb="2">
      <t>ニンゲン</t>
    </rPh>
    <rPh sb="2" eb="4">
      <t>カガク</t>
    </rPh>
    <rPh sb="4" eb="6">
      <t>センコウ</t>
    </rPh>
    <phoneticPr fontId="5"/>
  </si>
  <si>
    <t>6人</t>
    <rPh sb="1" eb="2">
      <t>ニン</t>
    </rPh>
    <phoneticPr fontId="5"/>
  </si>
  <si>
    <t xml:space="preserve"> 言語文化研究科（修士）</t>
    <rPh sb="1" eb="3">
      <t>ゲンゴ</t>
    </rPh>
    <rPh sb="3" eb="5">
      <t>ブンカ</t>
    </rPh>
    <rPh sb="5" eb="7">
      <t>ケンキュウ</t>
    </rPh>
    <rPh sb="7" eb="8">
      <t>カ</t>
    </rPh>
    <rPh sb="9" eb="11">
      <t>シュウシ</t>
    </rPh>
    <phoneticPr fontId="5"/>
  </si>
  <si>
    <t>外国人留学生別科</t>
    <rPh sb="0" eb="3">
      <t>ガイコクジン</t>
    </rPh>
    <rPh sb="3" eb="6">
      <t>リュウガクセイ</t>
    </rPh>
    <rPh sb="6" eb="7">
      <t>ベツ</t>
    </rPh>
    <rPh sb="7" eb="8">
      <t>カ</t>
    </rPh>
    <phoneticPr fontId="5"/>
  </si>
  <si>
    <t>言語文化専攻</t>
    <rPh sb="0" eb="2">
      <t>ゲンゴ</t>
    </rPh>
    <rPh sb="2" eb="4">
      <t>ブンカ</t>
    </rPh>
    <rPh sb="4" eb="6">
      <t>センコウ</t>
    </rPh>
    <phoneticPr fontId="5"/>
  </si>
  <si>
    <t>13人</t>
    <rPh sb="2" eb="3">
      <t>ニン</t>
    </rPh>
    <phoneticPr fontId="5"/>
  </si>
  <si>
    <t xml:space="preserve"> 情報学研究科（修士）</t>
    <rPh sb="1" eb="3">
      <t>ジョウホウ</t>
    </rPh>
    <rPh sb="3" eb="4">
      <t>ガク</t>
    </rPh>
    <rPh sb="4" eb="6">
      <t>ケンキュウ</t>
    </rPh>
    <rPh sb="6" eb="7">
      <t>カ</t>
    </rPh>
    <rPh sb="8" eb="10">
      <t>シュウシ</t>
    </rPh>
    <phoneticPr fontId="5"/>
  </si>
  <si>
    <t>情報学専攻</t>
    <rPh sb="0" eb="2">
      <t>ジョウホウ</t>
    </rPh>
    <rPh sb="2" eb="3">
      <t>ガク</t>
    </rPh>
    <rPh sb="3" eb="5">
      <t>センコウ</t>
    </rPh>
    <phoneticPr fontId="5"/>
  </si>
  <si>
    <t xml:space="preserve"> 国際協力学研究科（修士）</t>
    <rPh sb="1" eb="3">
      <t>コクサイ</t>
    </rPh>
    <rPh sb="3" eb="5">
      <t>キョウリョク</t>
    </rPh>
    <rPh sb="5" eb="6">
      <t>ガク</t>
    </rPh>
    <rPh sb="6" eb="8">
      <t>ケンキュウ</t>
    </rPh>
    <rPh sb="8" eb="9">
      <t>カ</t>
    </rPh>
    <rPh sb="10" eb="12">
      <t>シュウシ</t>
    </rPh>
    <phoneticPr fontId="5"/>
  </si>
  <si>
    <t>国際協力学専攻</t>
    <rPh sb="0" eb="2">
      <t>コクサイ</t>
    </rPh>
    <rPh sb="2" eb="4">
      <t>キョウリョク</t>
    </rPh>
    <rPh sb="4" eb="5">
      <t>ガク</t>
    </rPh>
    <rPh sb="5" eb="7">
      <t>センコウ</t>
    </rPh>
    <phoneticPr fontId="5"/>
  </si>
  <si>
    <t xml:space="preserve"> 人間科学研究科（博士）</t>
    <rPh sb="1" eb="3">
      <t>ニンゲン</t>
    </rPh>
    <rPh sb="3" eb="5">
      <t>カガク</t>
    </rPh>
    <rPh sb="5" eb="7">
      <t>ケンキュウ</t>
    </rPh>
    <rPh sb="7" eb="8">
      <t>カ</t>
    </rPh>
    <rPh sb="9" eb="11">
      <t>ハカセ</t>
    </rPh>
    <phoneticPr fontId="5"/>
  </si>
  <si>
    <t xml:space="preserve"> 教育学研究科（修士）</t>
    <rPh sb="1" eb="3">
      <t>キョウイク</t>
    </rPh>
    <rPh sb="3" eb="4">
      <t>ガク</t>
    </rPh>
    <rPh sb="4" eb="6">
      <t>ケンキュウ</t>
    </rPh>
    <rPh sb="6" eb="7">
      <t>カ</t>
    </rPh>
    <rPh sb="8" eb="10">
      <t>シュウシ</t>
    </rPh>
    <phoneticPr fontId="5"/>
  </si>
  <si>
    <t>学校教育専攻</t>
    <rPh sb="0" eb="2">
      <t>ガッコウ</t>
    </rPh>
    <rPh sb="2" eb="4">
      <t>キョウイク</t>
    </rPh>
    <rPh sb="4" eb="6">
      <t>センコウ</t>
    </rPh>
    <phoneticPr fontId="5"/>
  </si>
  <si>
    <t xml:space="preserve"> 言語文化研究科（博士）</t>
    <rPh sb="1" eb="3">
      <t>ゲンゴ</t>
    </rPh>
    <rPh sb="3" eb="5">
      <t>ブンカ</t>
    </rPh>
    <rPh sb="5" eb="8">
      <t>ケンキュウカ</t>
    </rPh>
    <rPh sb="9" eb="11">
      <t>ハカセ</t>
    </rPh>
    <phoneticPr fontId="5"/>
  </si>
  <si>
    <t>（注）情報学研究科・国際協力学研究科は湘南校舎。</t>
    <rPh sb="1" eb="2">
      <t>チュウ</t>
    </rPh>
    <rPh sb="3" eb="5">
      <t>ジョウホウ</t>
    </rPh>
    <rPh sb="6" eb="9">
      <t>ケンキュウカ</t>
    </rPh>
    <rPh sb="10" eb="12">
      <t>コクサイ</t>
    </rPh>
    <rPh sb="12" eb="14">
      <t>キョウリョク</t>
    </rPh>
    <rPh sb="14" eb="15">
      <t>ガク</t>
    </rPh>
    <rPh sb="15" eb="18">
      <t>ケンキュウカ</t>
    </rPh>
    <rPh sb="19" eb="21">
      <t>ショウナン</t>
    </rPh>
    <rPh sb="21" eb="23">
      <t>コウシャ</t>
    </rPh>
    <phoneticPr fontId="5"/>
  </si>
  <si>
    <t>資料：文教大学</t>
    <rPh sb="0" eb="2">
      <t>シリョウ</t>
    </rPh>
    <rPh sb="3" eb="5">
      <t>ブンキョウ</t>
    </rPh>
    <rPh sb="5" eb="7">
      <t>ダイガク</t>
    </rPh>
    <phoneticPr fontId="5"/>
  </si>
  <si>
    <t>２．埼玉県立大学(三野宮820)</t>
    <rPh sb="2" eb="4">
      <t>サイタマ</t>
    </rPh>
    <rPh sb="4" eb="6">
      <t>ケンリツ</t>
    </rPh>
    <rPh sb="6" eb="8">
      <t>ダイガク</t>
    </rPh>
    <rPh sb="9" eb="12">
      <t>サンノミヤ</t>
    </rPh>
    <phoneticPr fontId="5"/>
  </si>
  <si>
    <t>入学
志願者</t>
  </si>
  <si>
    <t xml:space="preserve"> 保健医療福祉学部</t>
  </si>
  <si>
    <t>大学院</t>
  </si>
  <si>
    <t xml:space="preserve"> 保健医療福祉学研究科</t>
  </si>
  <si>
    <t>資料：埼玉県立大学</t>
    <rPh sb="0" eb="2">
      <t>シリョウ</t>
    </rPh>
    <rPh sb="3" eb="5">
      <t>サイタマ</t>
    </rPh>
    <rPh sb="5" eb="7">
      <t>ケンリツ</t>
    </rPh>
    <rPh sb="7" eb="9">
      <t>ダイガク</t>
    </rPh>
    <phoneticPr fontId="5"/>
  </si>
  <si>
    <t>10-20.生涯学習施設等の概要</t>
    <rPh sb="6" eb="8">
      <t>ショウガイ</t>
    </rPh>
    <rPh sb="8" eb="10">
      <t>ガクシュウ</t>
    </rPh>
    <rPh sb="10" eb="12">
      <t>シセツ</t>
    </rPh>
    <rPh sb="12" eb="13">
      <t>トウ</t>
    </rPh>
    <rPh sb="14" eb="16">
      <t>ガイヨウ</t>
    </rPh>
    <phoneticPr fontId="5"/>
  </si>
  <si>
    <t>10-21.越谷コミュニティセンター施設の概要</t>
    <rPh sb="6" eb="8">
      <t>コシガヤ</t>
    </rPh>
    <rPh sb="18" eb="20">
      <t>シセツ</t>
    </rPh>
    <rPh sb="21" eb="23">
      <t>ガイヨウ</t>
    </rPh>
    <phoneticPr fontId="5"/>
  </si>
  <si>
    <t>10-22.地区センター・公民館利用状況</t>
    <rPh sb="6" eb="8">
      <t>チク</t>
    </rPh>
    <rPh sb="13" eb="16">
      <t>コウミンカン</t>
    </rPh>
    <rPh sb="16" eb="18">
      <t>リヨウ</t>
    </rPh>
    <rPh sb="18" eb="20">
      <t>ジョウキョウ</t>
    </rPh>
    <phoneticPr fontId="5"/>
  </si>
  <si>
    <t>10-23.地区センター・公民館別利用状況</t>
    <rPh sb="6" eb="8">
      <t>チク</t>
    </rPh>
    <rPh sb="13" eb="15">
      <t>コウミン</t>
    </rPh>
    <rPh sb="15" eb="16">
      <t>カン</t>
    </rPh>
    <rPh sb="16" eb="17">
      <t>ベツ</t>
    </rPh>
    <rPh sb="17" eb="19">
      <t>リヨウ</t>
    </rPh>
    <rPh sb="19" eb="21">
      <t>ジョウキョウ</t>
    </rPh>
    <phoneticPr fontId="5"/>
  </si>
  <si>
    <t>10-24.越谷コミュニティセンター利用状況</t>
    <rPh sb="6" eb="8">
      <t>コシガヤ</t>
    </rPh>
    <rPh sb="18" eb="20">
      <t>リヨウ</t>
    </rPh>
    <rPh sb="20" eb="22">
      <t>ジョウキョウ</t>
    </rPh>
    <phoneticPr fontId="5"/>
  </si>
  <si>
    <t>10-25.交流館別利用状況</t>
    <rPh sb="6" eb="8">
      <t>コウリュウ</t>
    </rPh>
    <rPh sb="8" eb="9">
      <t>カン</t>
    </rPh>
    <rPh sb="9" eb="10">
      <t>ベツ</t>
    </rPh>
    <rPh sb="10" eb="12">
      <t>リヨウ</t>
    </rPh>
    <rPh sb="12" eb="14">
      <t>ジョウキョウ</t>
    </rPh>
    <phoneticPr fontId="5"/>
  </si>
  <si>
    <t>10-26.北部市民会館利用状況</t>
    <rPh sb="6" eb="8">
      <t>ホクブ</t>
    </rPh>
    <rPh sb="8" eb="10">
      <t>シミン</t>
    </rPh>
    <rPh sb="10" eb="12">
      <t>カイカン</t>
    </rPh>
    <rPh sb="12" eb="14">
      <t>リヨウ</t>
    </rPh>
    <rPh sb="14" eb="16">
      <t>ジョウキョウ</t>
    </rPh>
    <phoneticPr fontId="5"/>
  </si>
  <si>
    <t>10-27.中央市民会館利用状況</t>
    <rPh sb="6" eb="8">
      <t>チュウオウ</t>
    </rPh>
    <rPh sb="8" eb="10">
      <t>シミン</t>
    </rPh>
    <rPh sb="10" eb="12">
      <t>カイカン</t>
    </rPh>
    <rPh sb="12" eb="14">
      <t>リヨウ</t>
    </rPh>
    <rPh sb="14" eb="16">
      <t>ジョウキョウ</t>
    </rPh>
    <phoneticPr fontId="5"/>
  </si>
  <si>
    <t>10-28.市民活動支援センター利用状況</t>
  </si>
  <si>
    <t>10-29.日本文化伝承の館「こしがや能楽堂」利用状況</t>
  </si>
  <si>
    <t>10-30.図書館分類別蔵書冊数</t>
  </si>
  <si>
    <t>10-31.図書館サービス指標</t>
  </si>
  <si>
    <t>10-32.図書館利用状況　(1)本館　(2)北部市民会館図書室　(3)南部図書館　(4)中央図書室</t>
  </si>
  <si>
    <t>10-32.図書館利用状況　(5)団体貸出</t>
  </si>
  <si>
    <t>10-33.移動図書館「しらこばと号」利用状況</t>
  </si>
  <si>
    <t>10-34.科学技術体験センター「ミラクル」利用状況</t>
  </si>
  <si>
    <t>10-35.あだたら高原少年自然の家利用者数</t>
  </si>
  <si>
    <t>10-36.分収造林「越谷市ふれあいの森」</t>
  </si>
  <si>
    <t>10-37.越谷市の文化財件数</t>
  </si>
  <si>
    <t>10-38.体育施設の利用状況　(1)野球場　(2)庭球場　(3)体育館　(4)市民プール</t>
    <rPh sb="6" eb="8">
      <t>タイイク</t>
    </rPh>
    <rPh sb="8" eb="10">
      <t>シセツ</t>
    </rPh>
    <rPh sb="11" eb="13">
      <t>リヨウ</t>
    </rPh>
    <rPh sb="13" eb="15">
      <t>ジョウキョウ</t>
    </rPh>
    <rPh sb="19" eb="22">
      <t>ヤキュウジョウ</t>
    </rPh>
    <rPh sb="26" eb="27">
      <t>ニワ</t>
    </rPh>
    <rPh sb="27" eb="28">
      <t>キュウ</t>
    </rPh>
    <rPh sb="28" eb="29">
      <t>ジョウ</t>
    </rPh>
    <rPh sb="33" eb="36">
      <t>タイイクカン</t>
    </rPh>
    <rPh sb="40" eb="42">
      <t>シミン</t>
    </rPh>
    <phoneticPr fontId="5"/>
  </si>
  <si>
    <t>10-38.体育施設の利用状況　(5)その他の体育施設</t>
    <rPh sb="6" eb="8">
      <t>タイイク</t>
    </rPh>
    <rPh sb="8" eb="10">
      <t>シセツ</t>
    </rPh>
    <rPh sb="11" eb="13">
      <t>リヨウ</t>
    </rPh>
    <rPh sb="13" eb="15">
      <t>ジョウキョウ</t>
    </rPh>
    <rPh sb="21" eb="22">
      <t>タ</t>
    </rPh>
    <rPh sb="23" eb="25">
      <t>タイイク</t>
    </rPh>
    <rPh sb="25" eb="27">
      <t>シセツ</t>
    </rPh>
    <phoneticPr fontId="5"/>
  </si>
  <si>
    <t>生涯学習</t>
    <rPh sb="0" eb="2">
      <t>ショウガイ</t>
    </rPh>
    <rPh sb="2" eb="4">
      <t>ガクシュウ</t>
    </rPh>
    <phoneticPr fontId="5"/>
  </si>
  <si>
    <t>10-20. 生涯学習施設等の概要</t>
  </si>
  <si>
    <t>（単位：㎡）</t>
  </si>
  <si>
    <t>施設名</t>
  </si>
  <si>
    <t>所在地</t>
  </si>
  <si>
    <t>開館
年月日</t>
  </si>
  <si>
    <t>敷地面積</t>
  </si>
  <si>
    <t>建物(床)面積</t>
  </si>
  <si>
    <t>備考</t>
  </si>
  <si>
    <t>桜井地区センター・公民館</t>
  </si>
  <si>
    <t>越谷市大字下間久里792－１</t>
  </si>
  <si>
    <t>新方地区センター・公民館</t>
  </si>
  <si>
    <t>　〃　大字大吉470－1</t>
  </si>
  <si>
    <t>増林地区センター・公民館</t>
  </si>
  <si>
    <t>　〃　増林3丁目4－1</t>
  </si>
  <si>
    <t>大袋地区センター・公民館</t>
  </si>
  <si>
    <t>　〃　大字大竹160－2</t>
  </si>
  <si>
    <t>荻島地区センター・公民館</t>
  </si>
  <si>
    <t>　〃　大字南荻島190－1</t>
  </si>
  <si>
    <t>出羽地区センター・公民館</t>
  </si>
  <si>
    <t>　〃　七左町4丁目248-1</t>
  </si>
  <si>
    <t>蒲生地区センター・公民館</t>
  </si>
  <si>
    <t>　〃　登戸町33－16</t>
  </si>
  <si>
    <t>川柳地区センター・公民館</t>
  </si>
  <si>
    <t>　〃　川柳町2丁目485</t>
  </si>
  <si>
    <t>大相模地区センター</t>
  </si>
  <si>
    <t>　〃　相模町3丁目42－1</t>
  </si>
  <si>
    <t>大相模公民館</t>
  </si>
  <si>
    <t>　〃　大成町1丁目2233－1</t>
  </si>
  <si>
    <t>大沢地区センター・公民館</t>
  </si>
  <si>
    <t>　〃　大沢2丁目10－40</t>
  </si>
  <si>
    <t>越ヶ谷地区センター・公民館</t>
  </si>
  <si>
    <t>　〃　越ヶ谷4丁目1－1</t>
  </si>
  <si>
    <t>中央市民会館内</t>
  </si>
  <si>
    <t>南越谷地区センター・公民館</t>
  </si>
  <si>
    <t>　〃　南越谷4丁目21－1</t>
  </si>
  <si>
    <t>南越谷小学校地内</t>
  </si>
  <si>
    <t>北越谷地区センター・公民館</t>
  </si>
  <si>
    <t>　〃　北越谷4丁目8－35</t>
  </si>
  <si>
    <t>千間台記念会館</t>
  </si>
  <si>
    <t>　〃　千間台西1丁目9－9</t>
  </si>
  <si>
    <t>市立図書館</t>
  </si>
  <si>
    <t>　〃　東越谷4丁目9－1</t>
  </si>
  <si>
    <t>あだたら高原少年自然の家</t>
  </si>
  <si>
    <t>福島県二本松市大字永田
字長坂国有林14林班ゐ2小班</t>
  </si>
  <si>
    <t>旧東方村中村家住宅</t>
  </si>
  <si>
    <t>越谷市レイクタウン9丁目51</t>
  </si>
  <si>
    <t>大間野町旧中村家住宅</t>
  </si>
  <si>
    <t>越谷市大間野町1丁目100－4</t>
  </si>
  <si>
    <t>日本文化伝承の館こしがや能楽堂</t>
  </si>
  <si>
    <t>　〃　花田6丁目6-1</t>
  </si>
  <si>
    <t>越谷コミュニティセンター</t>
  </si>
  <si>
    <t>　〃　南越谷1丁目2876－1</t>
  </si>
  <si>
    <t>サンシティ内市専有部分</t>
  </si>
  <si>
    <t>科学技術体験センター</t>
  </si>
  <si>
    <t>　〃　七左町2丁目205-2</t>
  </si>
  <si>
    <t>資料：市民活動支援課、教育委員会・生涯学習課、教育委員会・図書館</t>
    <rPh sb="23" eb="25">
      <t>キョウイク</t>
    </rPh>
    <rPh sb="25" eb="28">
      <t>イインカイ</t>
    </rPh>
    <phoneticPr fontId="5"/>
  </si>
  <si>
    <t>10-21. 越谷コミュニティセンター施設の概要</t>
    <rPh sb="7" eb="9">
      <t>コシガヤ</t>
    </rPh>
    <rPh sb="19" eb="21">
      <t>シセツ</t>
    </rPh>
    <rPh sb="22" eb="24">
      <t>ガイヨウ</t>
    </rPh>
    <phoneticPr fontId="5"/>
  </si>
  <si>
    <t>市民ホール等</t>
    <rPh sb="5" eb="6">
      <t>トウ</t>
    </rPh>
    <phoneticPr fontId="5"/>
  </si>
  <si>
    <t>会議室</t>
  </si>
  <si>
    <t>宴会場</t>
  </si>
  <si>
    <t>○大ホール</t>
  </si>
  <si>
    <t>定員　　</t>
  </si>
  <si>
    <t>1,675人（※1）</t>
  </si>
  <si>
    <t>○視聴覚室</t>
  </si>
  <si>
    <t>定員　80席</t>
  </si>
  <si>
    <t>○宴会場</t>
  </si>
  <si>
    <t>楓の間</t>
  </si>
  <si>
    <t>舞台</t>
  </si>
  <si>
    <t>間口18m、奥行17m、高さ9m</t>
  </si>
  <si>
    <t>○第1会議室</t>
  </si>
  <si>
    <t>定員　36席</t>
  </si>
  <si>
    <t>　40～70名</t>
  </si>
  <si>
    <t>○第2会議室</t>
  </si>
  <si>
    <t>桐の間</t>
  </si>
  <si>
    <t>○小ホール</t>
  </si>
  <si>
    <t>定員</t>
  </si>
  <si>
    <t>490人（※2）</t>
  </si>
  <si>
    <t>○第3会議室</t>
  </si>
  <si>
    <t>　90～150名</t>
  </si>
  <si>
    <t>間口12m、奥行10m、高さ6m</t>
  </si>
  <si>
    <t>○第4会議室</t>
  </si>
  <si>
    <t>欅の間</t>
  </si>
  <si>
    <t>○第1和室</t>
  </si>
  <si>
    <t>24畳、3畳</t>
  </si>
  <si>
    <t>　60～90名</t>
  </si>
  <si>
    <t>○展示ホール</t>
  </si>
  <si>
    <t>広さ</t>
  </si>
  <si>
    <t>394.76㎡</t>
  </si>
  <si>
    <t>○第2和室</t>
  </si>
  <si>
    <t>8畳2間、3畳</t>
  </si>
  <si>
    <t>130～300名</t>
  </si>
  <si>
    <t>○特別会議室</t>
  </si>
  <si>
    <t>定員　24席</t>
  </si>
  <si>
    <t>○レストラン 76席　</t>
    <phoneticPr fontId="5"/>
  </si>
  <si>
    <t>○南部図書室</t>
  </si>
  <si>
    <t>2,302.17㎡</t>
    <phoneticPr fontId="5"/>
  </si>
  <si>
    <t>○特別応接室</t>
  </si>
  <si>
    <t>定員　8席</t>
  </si>
  <si>
    <t>（※1）車椅子用スペース8席分含む。</t>
  </si>
  <si>
    <t>資料：教育委員会・生涯学習課</t>
  </si>
  <si>
    <t>（※2）車椅子用スペース6席分含む。</t>
  </si>
  <si>
    <t>10-22. 地区センター・公民館利用状況</t>
  </si>
  <si>
    <t>（単位：件、人）</t>
  </si>
  <si>
    <t>区  分</t>
  </si>
  <si>
    <t>平成23年度</t>
    <phoneticPr fontId="5"/>
  </si>
  <si>
    <t>24年度</t>
    <phoneticPr fontId="5"/>
  </si>
  <si>
    <t>25年度</t>
    <phoneticPr fontId="5"/>
  </si>
  <si>
    <t>利用件数</t>
  </si>
  <si>
    <t>利用者数</t>
  </si>
  <si>
    <t>総　数</t>
  </si>
  <si>
    <t xml:space="preserve"> 公民館主催教室等</t>
  </si>
  <si>
    <t xml:space="preserve"> 公民館主催大会事業等</t>
  </si>
  <si>
    <t xml:space="preserve"> クラブ・サークル事業等</t>
  </si>
  <si>
    <t xml:space="preserve"> 関係諸団体利用</t>
  </si>
  <si>
    <t>10-23. 地区センター・公民館別利用状況</t>
  </si>
  <si>
    <t xml:space="preserve"> 桜井地区センター・公民館</t>
  </si>
  <si>
    <t xml:space="preserve"> 新方地区センター・公民館</t>
  </si>
  <si>
    <t xml:space="preserve"> 増林地区センター・公民館</t>
  </si>
  <si>
    <t xml:space="preserve"> 大袋地区センター・公民館</t>
  </si>
  <si>
    <t xml:space="preserve"> 荻島地区センター・公民館</t>
  </si>
  <si>
    <t xml:space="preserve"> 出羽地区センター・公民館</t>
  </si>
  <si>
    <t xml:space="preserve"> 蒲生地区センター・公民館</t>
  </si>
  <si>
    <t xml:space="preserve"> 川柳地区センター・公民館</t>
  </si>
  <si>
    <t xml:space="preserve"> 大相模地区センター</t>
  </si>
  <si>
    <t xml:space="preserve"> 大相模公民館</t>
  </si>
  <si>
    <t xml:space="preserve"> 大沢地区センター・公民館</t>
  </si>
  <si>
    <t xml:space="preserve"> 越ヶ谷地区センター・公民館</t>
  </si>
  <si>
    <t xml:space="preserve"> 南越谷地区センター・公民館</t>
  </si>
  <si>
    <t xml:space="preserve"> 北越谷地区センター・公民館</t>
  </si>
  <si>
    <t>資料：市民活動支援課、教育委員会・生涯学習課</t>
  </si>
  <si>
    <t>10-24. 越谷コミュニティセンター利用状況</t>
  </si>
  <si>
    <t>期  間</t>
  </si>
  <si>
    <t>平成24年度</t>
    <phoneticPr fontId="5"/>
  </si>
  <si>
    <t>利用区分数</t>
  </si>
  <si>
    <t xml:space="preserve"> 大ホール</t>
  </si>
  <si>
    <t xml:space="preserve"> 小ホール</t>
  </si>
  <si>
    <t xml:space="preserve"> 展示ホール</t>
  </si>
  <si>
    <t xml:space="preserve"> 集会議室（和室を含む）</t>
  </si>
  <si>
    <t xml:space="preserve"> 宴会室</t>
  </si>
  <si>
    <t>－</t>
  </si>
  <si>
    <t xml:space="preserve"> 南部図書室</t>
  </si>
  <si>
    <t>10-25. 交流館別利用状況</t>
  </si>
  <si>
    <t>交流館名</t>
  </si>
  <si>
    <t>平成23年度</t>
  </si>
  <si>
    <t>赤山交流館</t>
  </si>
  <si>
    <t>大沢北交流館</t>
  </si>
  <si>
    <t>蒲生交流館</t>
  </si>
  <si>
    <t>南部交流館</t>
  </si>
  <si>
    <t>新方交流館</t>
  </si>
  <si>
    <t>大袋北交流館</t>
  </si>
  <si>
    <t>桜井交流館</t>
  </si>
  <si>
    <t>南越谷交流館</t>
  </si>
  <si>
    <t>資料：市民活動支援課</t>
  </si>
  <si>
    <t>10-26. 北部市民会館利用状況</t>
  </si>
  <si>
    <t>平成24年度</t>
    <phoneticPr fontId="5"/>
  </si>
  <si>
    <t>劇場</t>
  </si>
  <si>
    <t>ホール</t>
  </si>
  <si>
    <t>第1～3会議室</t>
  </si>
  <si>
    <t>和室（2室）</t>
  </si>
  <si>
    <t>展示ロビー</t>
  </si>
  <si>
    <t>音楽室</t>
  </si>
  <si>
    <t>10-27. 中央市民会館利用状況</t>
  </si>
  <si>
    <t>平成24年度</t>
  </si>
  <si>
    <t>和室(2室）</t>
  </si>
  <si>
    <t>ギャラリー</t>
  </si>
  <si>
    <t>集会室</t>
  </si>
  <si>
    <t>工作工芸室</t>
  </si>
  <si>
    <t>特別会議室</t>
  </si>
  <si>
    <t>第1～18会議室</t>
  </si>
  <si>
    <t>10-28. 市民活動支援センター利用状況</t>
    <rPh sb="7" eb="9">
      <t>シミン</t>
    </rPh>
    <rPh sb="9" eb="11">
      <t>カツドウ</t>
    </rPh>
    <rPh sb="11" eb="13">
      <t>シエン</t>
    </rPh>
    <rPh sb="17" eb="19">
      <t>リヨウ</t>
    </rPh>
    <rPh sb="19" eb="21">
      <t>ジョウキョウ</t>
    </rPh>
    <phoneticPr fontId="5"/>
  </si>
  <si>
    <t>（単位：人、日、団体）</t>
    <rPh sb="1" eb="3">
      <t>タンイ</t>
    </rPh>
    <rPh sb="4" eb="5">
      <t>ヒト</t>
    </rPh>
    <rPh sb="6" eb="7">
      <t>ヒ</t>
    </rPh>
    <rPh sb="8" eb="10">
      <t>ダンタイ</t>
    </rPh>
    <phoneticPr fontId="5"/>
  </si>
  <si>
    <t>期  間</t>
    <rPh sb="0" eb="4">
      <t>キカン</t>
    </rPh>
    <phoneticPr fontId="5"/>
  </si>
  <si>
    <t>24年度</t>
    <phoneticPr fontId="5"/>
  </si>
  <si>
    <t>区  分</t>
    <rPh sb="0" eb="4">
      <t>クブン</t>
    </rPh>
    <phoneticPr fontId="5"/>
  </si>
  <si>
    <t>総利用者数</t>
  </si>
  <si>
    <t>開所日数</t>
  </si>
  <si>
    <t>登録団体数</t>
  </si>
  <si>
    <t>-</t>
    <phoneticPr fontId="5"/>
  </si>
  <si>
    <t>市民活動支援センター</t>
    <rPh sb="0" eb="10">
      <t>シ</t>
    </rPh>
    <phoneticPr fontId="5"/>
  </si>
  <si>
    <t>観光・物産情報コーナー</t>
    <rPh sb="0" eb="11">
      <t>カ</t>
    </rPh>
    <phoneticPr fontId="5"/>
  </si>
  <si>
    <t>中央図書室</t>
    <rPh sb="0" eb="5">
      <t>チ</t>
    </rPh>
    <phoneticPr fontId="5"/>
  </si>
  <si>
    <t>（注）平成２４年６月１日開設</t>
    <rPh sb="1" eb="2">
      <t>チュウ</t>
    </rPh>
    <rPh sb="3" eb="5">
      <t>ヘー</t>
    </rPh>
    <rPh sb="7" eb="8">
      <t>ネン</t>
    </rPh>
    <rPh sb="9" eb="10">
      <t>ガツ</t>
    </rPh>
    <rPh sb="11" eb="12">
      <t>ニチ</t>
    </rPh>
    <rPh sb="12" eb="14">
      <t>カイセツ</t>
    </rPh>
    <phoneticPr fontId="5"/>
  </si>
  <si>
    <t>資料：市民活動支援課</t>
    <rPh sb="3" eb="5">
      <t>シミン</t>
    </rPh>
    <rPh sb="5" eb="7">
      <t>カツドウ</t>
    </rPh>
    <rPh sb="7" eb="9">
      <t>シエン</t>
    </rPh>
    <rPh sb="9" eb="10">
      <t>カ</t>
    </rPh>
    <phoneticPr fontId="5"/>
  </si>
  <si>
    <t>10-29. 日本文化伝承の館「こしがや能楽堂」利用状況</t>
    <rPh sb="7" eb="9">
      <t>ニホン</t>
    </rPh>
    <rPh sb="9" eb="11">
      <t>ブンカ</t>
    </rPh>
    <rPh sb="11" eb="13">
      <t>デンショウ</t>
    </rPh>
    <rPh sb="14" eb="15">
      <t>ヤカタ</t>
    </rPh>
    <rPh sb="20" eb="21">
      <t>ノウ</t>
    </rPh>
    <rPh sb="21" eb="22">
      <t>ラク</t>
    </rPh>
    <rPh sb="22" eb="23">
      <t>ドウ</t>
    </rPh>
    <rPh sb="24" eb="26">
      <t>リヨウ</t>
    </rPh>
    <rPh sb="26" eb="28">
      <t>ジョウキョウ</t>
    </rPh>
    <phoneticPr fontId="5"/>
  </si>
  <si>
    <t>年度</t>
  </si>
  <si>
    <t>平成23</t>
    <phoneticPr fontId="5"/>
  </si>
  <si>
    <t>　　24</t>
    <phoneticPr fontId="5"/>
  </si>
  <si>
    <t>　　25</t>
  </si>
  <si>
    <t>10-30．図書館分類別蔵書冊数</t>
    <rPh sb="6" eb="9">
      <t>トショカン</t>
    </rPh>
    <rPh sb="9" eb="10">
      <t>ブン</t>
    </rPh>
    <rPh sb="10" eb="12">
      <t>ルイベツ</t>
    </rPh>
    <rPh sb="12" eb="14">
      <t>ゾウショ</t>
    </rPh>
    <rPh sb="14" eb="16">
      <t>サッスウ</t>
    </rPh>
    <phoneticPr fontId="5"/>
  </si>
  <si>
    <t>（単位：冊）</t>
  </si>
  <si>
    <t>分　　類</t>
    <phoneticPr fontId="5"/>
  </si>
  <si>
    <t>総記</t>
  </si>
  <si>
    <t>哲学</t>
  </si>
  <si>
    <t>歴史</t>
  </si>
  <si>
    <t>社会科学</t>
  </si>
  <si>
    <t>自然科学</t>
  </si>
  <si>
    <t>技術</t>
  </si>
  <si>
    <t>産業</t>
  </si>
  <si>
    <t>芸術</t>
  </si>
  <si>
    <t>言語</t>
  </si>
  <si>
    <t>文学</t>
  </si>
  <si>
    <t>Y</t>
  </si>
  <si>
    <t>ヤング</t>
  </si>
  <si>
    <t>G</t>
  </si>
  <si>
    <t>洋書</t>
  </si>
  <si>
    <t>L</t>
  </si>
  <si>
    <t>郷土資料</t>
  </si>
  <si>
    <t>R</t>
  </si>
  <si>
    <t>参考図書</t>
  </si>
  <si>
    <t>K</t>
  </si>
  <si>
    <t>児童書</t>
  </si>
  <si>
    <t>紙芝居</t>
  </si>
  <si>
    <t>資料：教育委員会・図書館</t>
    <rPh sb="3" eb="5">
      <t>キョウイク</t>
    </rPh>
    <rPh sb="5" eb="8">
      <t>イインカイ</t>
    </rPh>
    <phoneticPr fontId="5"/>
  </si>
  <si>
    <t>10-31. 図書館サービス指標</t>
    <rPh sb="7" eb="10">
      <t>トショカン</t>
    </rPh>
    <rPh sb="14" eb="16">
      <t>シヒョウ</t>
    </rPh>
    <phoneticPr fontId="5"/>
  </si>
  <si>
    <t>サービス指標</t>
  </si>
  <si>
    <t xml:space="preserve"> 人口1人当たり貸出冊数（貸出冊数/人口）</t>
  </si>
  <si>
    <t xml:space="preserve"> 登録率（登録者数/人口×100）</t>
  </si>
  <si>
    <t xml:space="preserve"> 実質貸出密度（貸出冊数/登録者数）</t>
  </si>
  <si>
    <t xml:space="preserve"> 蔵書回転率（貸出冊数/蔵書冊数×100）</t>
  </si>
  <si>
    <t xml:space="preserve"> 人口1人当たり蔵書冊数（蔵書冊数/人口）</t>
  </si>
  <si>
    <t xml:space="preserve"> 人口1人当たり図書購入費（図書購入費/人口）</t>
  </si>
  <si>
    <t xml:space="preserve"> 貸出コスト（図書館総経費/貸出冊数）</t>
  </si>
  <si>
    <t xml:space="preserve"> （注）貸出冊数には広域利用者への貸出を含む。</t>
    <phoneticPr fontId="5"/>
  </si>
  <si>
    <t xml:space="preserve"> （注）登録者数には広域利用者を含む。</t>
    <phoneticPr fontId="5"/>
  </si>
  <si>
    <t xml:space="preserve"> （注）平成２４年度から５年以上未利用登録者の削除を実施。</t>
    <phoneticPr fontId="5"/>
  </si>
  <si>
    <t>10-32. 図書館利用状況</t>
    <rPh sb="7" eb="10">
      <t>トショカン</t>
    </rPh>
    <rPh sb="10" eb="12">
      <t>リヨウ</t>
    </rPh>
    <rPh sb="12" eb="14">
      <t>ジョウキョウ</t>
    </rPh>
    <phoneticPr fontId="5"/>
  </si>
  <si>
    <t>（1）本  館</t>
  </si>
  <si>
    <t>区　　分</t>
    <rPh sb="0" eb="1">
      <t>ク</t>
    </rPh>
    <rPh sb="3" eb="4">
      <t>ブン</t>
    </rPh>
    <phoneticPr fontId="5"/>
  </si>
  <si>
    <t>入館者数</t>
  </si>
  <si>
    <t>開館日数</t>
  </si>
  <si>
    <t>登録者数</t>
  </si>
  <si>
    <t>89,272（注)</t>
    <rPh sb="7" eb="8">
      <t>チュウ</t>
    </rPh>
    <phoneticPr fontId="5"/>
  </si>
  <si>
    <t>貸出冊数</t>
  </si>
  <si>
    <t xml:space="preserve"> 一般書</t>
  </si>
  <si>
    <t xml:space="preserve"> 児童書</t>
  </si>
  <si>
    <t xml:space="preserve"> 紙芝居</t>
  </si>
  <si>
    <t xml:space="preserve"> 参考図書・郷土資料</t>
  </si>
  <si>
    <t xml:space="preserve"> 雑  誌</t>
  </si>
  <si>
    <t xml:space="preserve"> その他</t>
  </si>
  <si>
    <t>　 計</t>
    <phoneticPr fontId="5"/>
  </si>
  <si>
    <t>視聴覚資料貸出数（ＣＤ・ＤＶＤ、枚）</t>
    <phoneticPr fontId="5"/>
  </si>
  <si>
    <t>視覚障害者用貸出数</t>
  </si>
  <si>
    <t xml:space="preserve"> 録音テープ（巻）</t>
  </si>
  <si>
    <t xml:space="preserve"> ＣＤ（枚）</t>
  </si>
  <si>
    <t xml:space="preserve"> 点字図書（冊）</t>
  </si>
  <si>
    <t>（注）平成２４年度から５年以上未利用登録者の削除を実施。</t>
    <rPh sb="1" eb="2">
      <t>チュウ</t>
    </rPh>
    <rPh sb="3" eb="5">
      <t>ヘー</t>
    </rPh>
    <rPh sb="7" eb="9">
      <t>ネンド</t>
    </rPh>
    <rPh sb="12" eb="15">
      <t>ネンイジョウ</t>
    </rPh>
    <rPh sb="15" eb="18">
      <t>ミリヨウ</t>
    </rPh>
    <rPh sb="18" eb="21">
      <t>トウロクシャ</t>
    </rPh>
    <rPh sb="22" eb="24">
      <t>サクジョ</t>
    </rPh>
    <rPh sb="25" eb="27">
      <t>ジッシ</t>
    </rPh>
    <phoneticPr fontId="5"/>
  </si>
  <si>
    <t>（2）北部市民会館図書室</t>
    <rPh sb="3" eb="5">
      <t>ホクブ</t>
    </rPh>
    <rPh sb="5" eb="9">
      <t>シミンカイカン</t>
    </rPh>
    <rPh sb="9" eb="12">
      <t>トショシツ</t>
    </rPh>
    <phoneticPr fontId="5"/>
  </si>
  <si>
    <t>開室日数</t>
  </si>
  <si>
    <t>（3）南部図書室</t>
  </si>
  <si>
    <t>（4）中央図書室（平成２４年６月１日オープン）</t>
    <rPh sb="3" eb="5">
      <t>チュウオウ</t>
    </rPh>
    <rPh sb="5" eb="8">
      <t>トショシツ</t>
    </rPh>
    <rPh sb="9" eb="11">
      <t>ヘー</t>
    </rPh>
    <rPh sb="13" eb="14">
      <t>ネン</t>
    </rPh>
    <rPh sb="15" eb="16">
      <t>ツキ</t>
    </rPh>
    <rPh sb="17" eb="18">
      <t>ニチ</t>
    </rPh>
    <phoneticPr fontId="5"/>
  </si>
  <si>
    <t>平成24年度</t>
    <rPh sb="0" eb="2">
      <t>ヘイセイ</t>
    </rPh>
    <rPh sb="4" eb="6">
      <t>９ネンド</t>
    </rPh>
    <phoneticPr fontId="5"/>
  </si>
  <si>
    <t>開室日数</t>
    <rPh sb="0" eb="1">
      <t>カイ</t>
    </rPh>
    <rPh sb="1" eb="2">
      <t>シツ</t>
    </rPh>
    <rPh sb="2" eb="3">
      <t>ヒ</t>
    </rPh>
    <rPh sb="3" eb="4">
      <t>カズ</t>
    </rPh>
    <phoneticPr fontId="5"/>
  </si>
  <si>
    <t>利用者数</t>
    <rPh sb="0" eb="1">
      <t>リ</t>
    </rPh>
    <rPh sb="1" eb="2">
      <t>ヨウ</t>
    </rPh>
    <rPh sb="2" eb="3">
      <t>シャ</t>
    </rPh>
    <rPh sb="3" eb="4">
      <t>カズ</t>
    </rPh>
    <phoneticPr fontId="5"/>
  </si>
  <si>
    <t>貸出冊数</t>
    <rPh sb="0" eb="2">
      <t>カシダシ</t>
    </rPh>
    <rPh sb="2" eb="4">
      <t>サッスウ</t>
    </rPh>
    <phoneticPr fontId="5"/>
  </si>
  <si>
    <t xml:space="preserve"> 一般書</t>
    <rPh sb="1" eb="4">
      <t>イッパンショ</t>
    </rPh>
    <phoneticPr fontId="5"/>
  </si>
  <si>
    <t xml:space="preserve"> 児童書</t>
    <rPh sb="1" eb="4">
      <t>ジドウショ</t>
    </rPh>
    <phoneticPr fontId="5"/>
  </si>
  <si>
    <t xml:space="preserve"> 紙芝居</t>
    <rPh sb="1" eb="4">
      <t>カミシバイ</t>
    </rPh>
    <phoneticPr fontId="5"/>
  </si>
  <si>
    <t xml:space="preserve"> 参考図書・郷土資料</t>
    <rPh sb="1" eb="5">
      <t>サンコウトショ</t>
    </rPh>
    <rPh sb="6" eb="8">
      <t>キョウド</t>
    </rPh>
    <rPh sb="8" eb="10">
      <t>シリョウ</t>
    </rPh>
    <phoneticPr fontId="5"/>
  </si>
  <si>
    <t xml:space="preserve"> 雑  誌</t>
    <rPh sb="1" eb="5">
      <t>ザッシ</t>
    </rPh>
    <phoneticPr fontId="5"/>
  </si>
  <si>
    <t xml:space="preserve"> その他</t>
    <rPh sb="1" eb="4">
      <t>ソノタ</t>
    </rPh>
    <phoneticPr fontId="5"/>
  </si>
  <si>
    <t>資料：教育委員会・図書館</t>
    <rPh sb="0" eb="2">
      <t>シリョウ</t>
    </rPh>
    <rPh sb="3" eb="5">
      <t>キョウイク</t>
    </rPh>
    <rPh sb="5" eb="8">
      <t>イインカイ</t>
    </rPh>
    <rPh sb="9" eb="12">
      <t>トショカン</t>
    </rPh>
    <phoneticPr fontId="5"/>
  </si>
  <si>
    <t>（5）団体貸出（配本所を含む）</t>
  </si>
  <si>
    <t>延べ利用団体数</t>
  </si>
  <si>
    <t>10-33. 移動図書館「しらこばと号」利用状況</t>
    <rPh sb="7" eb="9">
      <t>イドウ</t>
    </rPh>
    <rPh sb="9" eb="12">
      <t>トショカン</t>
    </rPh>
    <rPh sb="18" eb="19">
      <t>ゴウ</t>
    </rPh>
    <rPh sb="20" eb="22">
      <t>リヨウ</t>
    </rPh>
    <rPh sb="22" eb="24">
      <t>ジョウキョウ</t>
    </rPh>
    <phoneticPr fontId="5"/>
  </si>
  <si>
    <t>駐車場数</t>
  </si>
  <si>
    <t>10-34. 科学技術体験センター「ミラクル」利用状況</t>
    <rPh sb="7" eb="9">
      <t>カガク</t>
    </rPh>
    <rPh sb="9" eb="11">
      <t>ギジュツ</t>
    </rPh>
    <rPh sb="11" eb="13">
      <t>タイケン</t>
    </rPh>
    <phoneticPr fontId="5"/>
  </si>
  <si>
    <t>（1）入館者数</t>
    <rPh sb="3" eb="6">
      <t>ニュウカンシャ</t>
    </rPh>
    <rPh sb="6" eb="7">
      <t>カズ</t>
    </rPh>
    <phoneticPr fontId="5"/>
  </si>
  <si>
    <t>(単位：人）</t>
    <rPh sb="1" eb="3">
      <t>タンイ</t>
    </rPh>
    <rPh sb="4" eb="5">
      <t>ヒト</t>
    </rPh>
    <phoneticPr fontId="5"/>
  </si>
  <si>
    <t>年度</t>
    <rPh sb="0" eb="2">
      <t>ネンド</t>
    </rPh>
    <phoneticPr fontId="5"/>
  </si>
  <si>
    <t>総入館者数</t>
    <rPh sb="0" eb="1">
      <t>ソウ</t>
    </rPh>
    <rPh sb="1" eb="4">
      <t>ニュウカンシャ</t>
    </rPh>
    <rPh sb="4" eb="5">
      <t>スウ</t>
    </rPh>
    <phoneticPr fontId="5"/>
  </si>
  <si>
    <t>開館日数
(日)</t>
    <rPh sb="0" eb="2">
      <t>カイカン</t>
    </rPh>
    <rPh sb="2" eb="4">
      <t>ニッスウ</t>
    </rPh>
    <rPh sb="6" eb="7">
      <t>ニチ</t>
    </rPh>
    <phoneticPr fontId="5"/>
  </si>
  <si>
    <t>1日平均入館者数</t>
    <rPh sb="1" eb="2">
      <t>ニチ</t>
    </rPh>
    <rPh sb="2" eb="4">
      <t>ヘイキン</t>
    </rPh>
    <rPh sb="4" eb="7">
      <t>ニュウカンシャ</t>
    </rPh>
    <rPh sb="7" eb="8">
      <t>カズ</t>
    </rPh>
    <phoneticPr fontId="5"/>
  </si>
  <si>
    <t>団体利用</t>
    <rPh sb="0" eb="2">
      <t>ダンタイ</t>
    </rPh>
    <rPh sb="2" eb="4">
      <t>リヨウ</t>
    </rPh>
    <phoneticPr fontId="5"/>
  </si>
  <si>
    <t>貸室利用者数</t>
    <rPh sb="0" eb="2">
      <t>カシシツ</t>
    </rPh>
    <rPh sb="2" eb="5">
      <t>リヨウシャ</t>
    </rPh>
    <rPh sb="5" eb="6">
      <t>カズ</t>
    </rPh>
    <phoneticPr fontId="5"/>
  </si>
  <si>
    <t>学校利用</t>
    <rPh sb="0" eb="2">
      <t>ガッコウ</t>
    </rPh>
    <rPh sb="2" eb="4">
      <t>リヨウ</t>
    </rPh>
    <phoneticPr fontId="5"/>
  </si>
  <si>
    <t>一般利用</t>
    <rPh sb="0" eb="2">
      <t>イッパン</t>
    </rPh>
    <rPh sb="2" eb="4">
      <t>リヨウ</t>
    </rPh>
    <phoneticPr fontId="5"/>
  </si>
  <si>
    <t>　平成23</t>
    <rPh sb="1" eb="3">
      <t>ヘイセイ</t>
    </rPh>
    <phoneticPr fontId="5"/>
  </si>
  <si>
    <t>　　　24</t>
    <phoneticPr fontId="5"/>
  </si>
  <si>
    <t>　　　25</t>
    <phoneticPr fontId="5"/>
  </si>
  <si>
    <t>(注）団体利用については合計の内数。（再掲）</t>
    <rPh sb="5" eb="7">
      <t>リヨウ</t>
    </rPh>
    <phoneticPr fontId="5"/>
  </si>
  <si>
    <t>資料：科学技術体験センター</t>
    <rPh sb="3" eb="5">
      <t>カガク</t>
    </rPh>
    <rPh sb="5" eb="7">
      <t>ギジュツ</t>
    </rPh>
    <rPh sb="7" eb="9">
      <t>タイケン</t>
    </rPh>
    <phoneticPr fontId="5"/>
  </si>
  <si>
    <t>（2）事業体験者数</t>
    <rPh sb="3" eb="5">
      <t>ジギョウ</t>
    </rPh>
    <rPh sb="5" eb="8">
      <t>タイケンシャ</t>
    </rPh>
    <rPh sb="8" eb="9">
      <t>カズ</t>
    </rPh>
    <phoneticPr fontId="5"/>
  </si>
  <si>
    <t xml:space="preserve">体験者総数
</t>
    <rPh sb="0" eb="3">
      <t>タイケンシャ</t>
    </rPh>
    <rPh sb="3" eb="5">
      <t>ソウスウ</t>
    </rPh>
    <phoneticPr fontId="5"/>
  </si>
  <si>
    <t>体験者率
（％)</t>
    <rPh sb="0" eb="3">
      <t>タイケンシャ</t>
    </rPh>
    <rPh sb="3" eb="4">
      <t>リツ</t>
    </rPh>
    <phoneticPr fontId="5"/>
  </si>
  <si>
    <t xml:space="preserve">学校利用
</t>
    <rPh sb="0" eb="2">
      <t>ガッコウ</t>
    </rPh>
    <rPh sb="2" eb="3">
      <t>リ</t>
    </rPh>
    <rPh sb="3" eb="4">
      <t>ヨウ</t>
    </rPh>
    <phoneticPr fontId="5"/>
  </si>
  <si>
    <t>主催事業</t>
    <rPh sb="0" eb="2">
      <t>シュサイ</t>
    </rPh>
    <rPh sb="2" eb="4">
      <t>ジギョウ</t>
    </rPh>
    <phoneticPr fontId="5"/>
  </si>
  <si>
    <t>委託事業</t>
    <rPh sb="0" eb="2">
      <t>イタク</t>
    </rPh>
    <rPh sb="2" eb="4">
      <t>ジギョウ</t>
    </rPh>
    <phoneticPr fontId="5"/>
  </si>
  <si>
    <t>実験体験</t>
    <rPh sb="0" eb="1">
      <t>ジツ</t>
    </rPh>
    <rPh sb="1" eb="2">
      <t>シルシ</t>
    </rPh>
    <rPh sb="2" eb="3">
      <t>カラダ</t>
    </rPh>
    <rPh sb="3" eb="4">
      <t>シルシ</t>
    </rPh>
    <phoneticPr fontId="5"/>
  </si>
  <si>
    <t xml:space="preserve">工作体験
</t>
    <rPh sb="0" eb="1">
      <t>コウ</t>
    </rPh>
    <rPh sb="1" eb="2">
      <t>サク</t>
    </rPh>
    <rPh sb="2" eb="3">
      <t>カラダ</t>
    </rPh>
    <rPh sb="3" eb="4">
      <t>シルシ</t>
    </rPh>
    <phoneticPr fontId="5"/>
  </si>
  <si>
    <t>科学講演会
イベント他</t>
    <rPh sb="0" eb="2">
      <t>カガク</t>
    </rPh>
    <rPh sb="2" eb="4">
      <t>コウエン</t>
    </rPh>
    <rPh sb="4" eb="5">
      <t>カイ</t>
    </rPh>
    <rPh sb="10" eb="11">
      <t>ホカ</t>
    </rPh>
    <phoneticPr fontId="5"/>
  </si>
  <si>
    <t>通年事業</t>
    <rPh sb="0" eb="2">
      <t>ツウネン</t>
    </rPh>
    <rPh sb="2" eb="4">
      <t>ジギョウ</t>
    </rPh>
    <phoneticPr fontId="5"/>
  </si>
  <si>
    <t>特別事業</t>
    <rPh sb="0" eb="2">
      <t>トクベツ</t>
    </rPh>
    <rPh sb="2" eb="4">
      <t>ジギョウ</t>
    </rPh>
    <phoneticPr fontId="5"/>
  </si>
  <si>
    <t>　　　24</t>
    <phoneticPr fontId="5"/>
  </si>
  <si>
    <t>　　　25</t>
    <phoneticPr fontId="5"/>
  </si>
  <si>
    <t>10-35. あだたら高原少年自然の家利用者数</t>
    <phoneticPr fontId="5"/>
  </si>
  <si>
    <t>小・中学校</t>
  </si>
  <si>
    <t>一  般</t>
  </si>
  <si>
    <t>実人数</t>
  </si>
  <si>
    <t>延人数</t>
  </si>
  <si>
    <t>平成23</t>
    <phoneticPr fontId="5"/>
  </si>
  <si>
    <t>　　24</t>
    <phoneticPr fontId="5"/>
  </si>
  <si>
    <t>　　25</t>
    <phoneticPr fontId="5"/>
  </si>
  <si>
    <t>（注）実人数は利用者の数、延人数は1泊の利用につき1人と数える。　　</t>
  </si>
  <si>
    <t>資料：教育委員会･生涯学習課</t>
  </si>
  <si>
    <t>10-36. 分収造林「越谷市ふれあいの森」</t>
    <phoneticPr fontId="5"/>
  </si>
  <si>
    <t>地  区</t>
  </si>
  <si>
    <t>実施年度</t>
  </si>
  <si>
    <t>面積(ha)</t>
  </si>
  <si>
    <t>樹種・本数(本)</t>
  </si>
  <si>
    <t>第１期</t>
  </si>
  <si>
    <t>二本松地区（第1期）</t>
  </si>
  <si>
    <t>昭和61</t>
  </si>
  <si>
    <t>ヒノキ　</t>
  </si>
  <si>
    <t>第２期</t>
  </si>
  <si>
    <t>二本松地区（第2期）</t>
  </si>
  <si>
    <t>昭和62</t>
  </si>
  <si>
    <t>第３期</t>
  </si>
  <si>
    <t>二本松地区（第3期）</t>
  </si>
  <si>
    <t>昭和63</t>
  </si>
  <si>
    <t>第４期</t>
  </si>
  <si>
    <t>会津若松地区</t>
  </si>
  <si>
    <t>平成元</t>
  </si>
  <si>
    <t>スギ　</t>
  </si>
  <si>
    <t>ケヤキ</t>
  </si>
  <si>
    <t>第５期</t>
  </si>
  <si>
    <t>浪江地区（第1期）</t>
  </si>
  <si>
    <t>平成2</t>
  </si>
  <si>
    <t>スギ　　</t>
  </si>
  <si>
    <t>第６期</t>
  </si>
  <si>
    <t>浪江地区（第2期）</t>
  </si>
  <si>
    <t>平成3</t>
  </si>
  <si>
    <t>第７期</t>
  </si>
  <si>
    <t>浪江地区（第3期）</t>
  </si>
  <si>
    <t>平成4</t>
  </si>
  <si>
    <t>第８期</t>
  </si>
  <si>
    <t>浪江地区（第4期）</t>
  </si>
  <si>
    <t>平成5</t>
  </si>
  <si>
    <t>第９期</t>
  </si>
  <si>
    <t>浪江地区（第5期）</t>
  </si>
  <si>
    <t>平成6</t>
  </si>
  <si>
    <t>第10期</t>
  </si>
  <si>
    <t>浪江地区（第6期）</t>
  </si>
  <si>
    <t>平成7</t>
  </si>
  <si>
    <t>第11期</t>
  </si>
  <si>
    <t>浪江地区（第7期）</t>
  </si>
  <si>
    <t>平成8</t>
  </si>
  <si>
    <t>第12期</t>
  </si>
  <si>
    <t>浪江地区（第8期）</t>
  </si>
  <si>
    <t>平成9</t>
  </si>
  <si>
    <t>第13期</t>
  </si>
  <si>
    <t>福島地区（第1期）</t>
  </si>
  <si>
    <t>平成10</t>
  </si>
  <si>
    <t>第14期</t>
  </si>
  <si>
    <t>福島地区（第2期）</t>
  </si>
  <si>
    <t>平成11</t>
  </si>
  <si>
    <t>第15期</t>
  </si>
  <si>
    <t>福島地区（第3期）</t>
  </si>
  <si>
    <t>平成12</t>
  </si>
  <si>
    <t>第16期</t>
  </si>
  <si>
    <t>福島地区（第4期）</t>
  </si>
  <si>
    <t>平成13</t>
  </si>
  <si>
    <t>スギ</t>
  </si>
  <si>
    <t>第17期</t>
  </si>
  <si>
    <t>福島地区（第5期）</t>
  </si>
  <si>
    <t>平成14</t>
  </si>
  <si>
    <t>第18期</t>
  </si>
  <si>
    <t>福島地区（第6期）</t>
  </si>
  <si>
    <t>平成15</t>
  </si>
  <si>
    <t>第19期</t>
  </si>
  <si>
    <t>福島地区（第7期）</t>
  </si>
  <si>
    <t>平成16</t>
  </si>
  <si>
    <t>第20期</t>
  </si>
  <si>
    <t>福島地区（第8期）</t>
  </si>
  <si>
    <t>平成17</t>
  </si>
  <si>
    <t>４地区20期</t>
  </si>
  <si>
    <t>20年間</t>
  </si>
  <si>
    <t>10-37. 越谷市の文化財件数</t>
    <phoneticPr fontId="5"/>
  </si>
  <si>
    <t>種別･種類</t>
  </si>
  <si>
    <t>国指定</t>
  </si>
  <si>
    <t>県指定</t>
  </si>
  <si>
    <t>市指定</t>
  </si>
  <si>
    <t>合計</t>
  </si>
  <si>
    <t>国  宝</t>
  </si>
  <si>
    <t>有形文化財・建造物</t>
  </si>
  <si>
    <t>有形文化財・絵画</t>
  </si>
  <si>
    <t>有形文化財・彫刻</t>
  </si>
  <si>
    <t>有形文化財・工芸品</t>
  </si>
  <si>
    <t>有形文化財・書籍・典籍・古文書</t>
  </si>
  <si>
    <t>有形文化財・考古資料</t>
  </si>
  <si>
    <t>有形文化財・歴史資料</t>
  </si>
  <si>
    <t>無形文化財</t>
  </si>
  <si>
    <t>有形民俗文化財</t>
  </si>
  <si>
    <t>無形民俗文化財</t>
  </si>
  <si>
    <t>記念物・史跡</t>
  </si>
  <si>
    <t>記念物・旧跡</t>
  </si>
  <si>
    <t>記念物・名勝</t>
  </si>
  <si>
    <t>記念物・天然記念物</t>
  </si>
  <si>
    <t>合　計</t>
  </si>
  <si>
    <t>10-38. 体育施設の利用状況</t>
    <rPh sb="12" eb="14">
      <t>リヨウ</t>
    </rPh>
    <rPh sb="14" eb="16">
      <t>ジョウキョウ</t>
    </rPh>
    <phoneticPr fontId="5"/>
  </si>
  <si>
    <t>(1) 野球場</t>
    <rPh sb="4" eb="7">
      <t>ヤキュウジョウ</t>
    </rPh>
    <phoneticPr fontId="5"/>
  </si>
  <si>
    <t>平成23年度</t>
    <rPh sb="0" eb="2">
      <t>ヘイセイ</t>
    </rPh>
    <phoneticPr fontId="5"/>
  </si>
  <si>
    <t>24年度</t>
    <phoneticPr fontId="5"/>
  </si>
  <si>
    <t>25年度</t>
    <phoneticPr fontId="5"/>
  </si>
  <si>
    <t>件数</t>
    <rPh sb="0" eb="2">
      <t>ケンスウ</t>
    </rPh>
    <phoneticPr fontId="5"/>
  </si>
  <si>
    <t>人数</t>
    <rPh sb="0" eb="2">
      <t>ニンズウ</t>
    </rPh>
    <phoneticPr fontId="5"/>
  </si>
  <si>
    <t xml:space="preserve"> 市民球場</t>
    <rPh sb="1" eb="3">
      <t>シミン</t>
    </rPh>
    <rPh sb="3" eb="5">
      <t>キュウジョウ</t>
    </rPh>
    <phoneticPr fontId="5"/>
  </si>
  <si>
    <t xml:space="preserve"> 北越谷第五公園</t>
    <rPh sb="1" eb="2">
      <t>キタ</t>
    </rPh>
    <rPh sb="2" eb="4">
      <t>コシガヤ</t>
    </rPh>
    <rPh sb="4" eb="5">
      <t>ダイ</t>
    </rPh>
    <rPh sb="5" eb="6">
      <t>ゴ</t>
    </rPh>
    <rPh sb="6" eb="8">
      <t>コウエン</t>
    </rPh>
    <phoneticPr fontId="5"/>
  </si>
  <si>
    <t xml:space="preserve"> 千間台第四公園</t>
    <rPh sb="1" eb="2">
      <t>セン</t>
    </rPh>
    <rPh sb="2" eb="3">
      <t>アイダ</t>
    </rPh>
    <rPh sb="3" eb="4">
      <t>ダイ</t>
    </rPh>
    <rPh sb="4" eb="5">
      <t>ダイ</t>
    </rPh>
    <rPh sb="5" eb="6">
      <t>ヨン</t>
    </rPh>
    <rPh sb="6" eb="8">
      <t>コウエン</t>
    </rPh>
    <phoneticPr fontId="5"/>
  </si>
  <si>
    <t xml:space="preserve"> 川柳公園</t>
    <rPh sb="1" eb="3">
      <t>カワヤナギ</t>
    </rPh>
    <rPh sb="3" eb="5">
      <t>コウエン</t>
    </rPh>
    <phoneticPr fontId="5"/>
  </si>
  <si>
    <t xml:space="preserve"> 大杉公園</t>
    <rPh sb="1" eb="3">
      <t>オオスギ</t>
    </rPh>
    <rPh sb="3" eb="5">
      <t>コウエン</t>
    </rPh>
    <phoneticPr fontId="5"/>
  </si>
  <si>
    <t xml:space="preserve"> しらこばと運動公園</t>
    <rPh sb="6" eb="8">
      <t>ウンドウ</t>
    </rPh>
    <rPh sb="8" eb="10">
      <t>コウエン</t>
    </rPh>
    <phoneticPr fontId="5"/>
  </si>
  <si>
    <t xml:space="preserve"> 平方公園</t>
    <rPh sb="1" eb="3">
      <t>ヒラカタ</t>
    </rPh>
    <rPh sb="3" eb="5">
      <t>コウエン</t>
    </rPh>
    <phoneticPr fontId="5"/>
  </si>
  <si>
    <t xml:space="preserve"> 吉川地区江戸川(4面)</t>
    <rPh sb="1" eb="3">
      <t>ヨシカワ</t>
    </rPh>
    <rPh sb="3" eb="5">
      <t>チク</t>
    </rPh>
    <rPh sb="5" eb="8">
      <t>エドガワ</t>
    </rPh>
    <rPh sb="10" eb="11">
      <t>メン</t>
    </rPh>
    <phoneticPr fontId="5"/>
  </si>
  <si>
    <t>合　　計</t>
    <rPh sb="0" eb="1">
      <t>ゴウ</t>
    </rPh>
    <rPh sb="3" eb="4">
      <t>ケイ</t>
    </rPh>
    <phoneticPr fontId="5"/>
  </si>
  <si>
    <t>資料：教育委員会・スポーツ振興課</t>
    <rPh sb="0" eb="2">
      <t>シリョウ</t>
    </rPh>
    <rPh sb="3" eb="8">
      <t>キョウイクイインカイ</t>
    </rPh>
    <rPh sb="13" eb="15">
      <t>シンコウ</t>
    </rPh>
    <rPh sb="15" eb="16">
      <t>カ</t>
    </rPh>
    <phoneticPr fontId="5"/>
  </si>
  <si>
    <t>(2) 庭球場</t>
    <rPh sb="4" eb="5">
      <t>ニワ</t>
    </rPh>
    <rPh sb="5" eb="7">
      <t>ヤキュウジョウ</t>
    </rPh>
    <phoneticPr fontId="5"/>
  </si>
  <si>
    <t xml:space="preserve"> 東越谷第二公園</t>
    <rPh sb="1" eb="2">
      <t>ヒガシ</t>
    </rPh>
    <rPh sb="2" eb="3">
      <t>コシ</t>
    </rPh>
    <rPh sb="3" eb="4">
      <t>タニ</t>
    </rPh>
    <rPh sb="4" eb="5">
      <t>ダイ</t>
    </rPh>
    <rPh sb="5" eb="6">
      <t>ニ</t>
    </rPh>
    <rPh sb="6" eb="8">
      <t>コウエン</t>
    </rPh>
    <phoneticPr fontId="5"/>
  </si>
  <si>
    <t xml:space="preserve"> 越谷総合公園</t>
    <rPh sb="1" eb="3">
      <t>コシガヤ</t>
    </rPh>
    <rPh sb="3" eb="5">
      <t>ソウゴウ</t>
    </rPh>
    <rPh sb="5" eb="7">
      <t>コウエン</t>
    </rPh>
    <phoneticPr fontId="5"/>
  </si>
  <si>
    <t xml:space="preserve"> 市立北体育館</t>
    <rPh sb="1" eb="3">
      <t>シリツ</t>
    </rPh>
    <rPh sb="3" eb="4">
      <t>キタ</t>
    </rPh>
    <rPh sb="4" eb="6">
      <t>タイイク</t>
    </rPh>
    <rPh sb="6" eb="7">
      <t>カン</t>
    </rPh>
    <phoneticPr fontId="5"/>
  </si>
  <si>
    <t xml:space="preserve"> 出羽公園</t>
    <rPh sb="1" eb="3">
      <t>デワ</t>
    </rPh>
    <rPh sb="3" eb="5">
      <t>コウエン</t>
    </rPh>
    <phoneticPr fontId="5"/>
  </si>
  <si>
    <t>(3) 体育館</t>
    <rPh sb="4" eb="7">
      <t>タイイクカン</t>
    </rPh>
    <phoneticPr fontId="5"/>
  </si>
  <si>
    <t>回数</t>
    <rPh sb="0" eb="2">
      <t>カイスウ</t>
    </rPh>
    <phoneticPr fontId="5"/>
  </si>
  <si>
    <t xml:space="preserve"> 第１体育館</t>
    <rPh sb="1" eb="2">
      <t>ダイ</t>
    </rPh>
    <rPh sb="3" eb="6">
      <t>タイイクカン</t>
    </rPh>
    <phoneticPr fontId="5"/>
  </si>
  <si>
    <t xml:space="preserve"> 第２体育館</t>
    <rPh sb="1" eb="2">
      <t>ダイ</t>
    </rPh>
    <rPh sb="3" eb="6">
      <t>タイイクカン</t>
    </rPh>
    <phoneticPr fontId="5"/>
  </si>
  <si>
    <t xml:space="preserve"> 北体育館</t>
    <rPh sb="1" eb="2">
      <t>キタ</t>
    </rPh>
    <rPh sb="2" eb="5">
      <t>タイイクカン</t>
    </rPh>
    <phoneticPr fontId="5"/>
  </si>
  <si>
    <t xml:space="preserve"> 南体育館</t>
    <rPh sb="1" eb="2">
      <t>ミナミ</t>
    </rPh>
    <rPh sb="2" eb="5">
      <t>タイイクカン</t>
    </rPh>
    <phoneticPr fontId="5"/>
  </si>
  <si>
    <t xml:space="preserve"> 西体育館</t>
    <rPh sb="1" eb="2">
      <t>ニシ</t>
    </rPh>
    <rPh sb="2" eb="5">
      <t>タイイクカン</t>
    </rPh>
    <phoneticPr fontId="5"/>
  </si>
  <si>
    <t xml:space="preserve"> 総合体育館</t>
    <rPh sb="1" eb="3">
      <t>ソウゴウ</t>
    </rPh>
    <rPh sb="3" eb="6">
      <t>タイイクカン</t>
    </rPh>
    <phoneticPr fontId="5"/>
  </si>
  <si>
    <t>資料：教育委員会・スポーツ振興課</t>
  </si>
  <si>
    <t>(4) 市民プール</t>
    <rPh sb="4" eb="6">
      <t>シミン</t>
    </rPh>
    <phoneticPr fontId="5"/>
  </si>
  <si>
    <t xml:space="preserve"> 温水プール</t>
    <rPh sb="1" eb="3">
      <t>オンスイ</t>
    </rPh>
    <phoneticPr fontId="5"/>
  </si>
  <si>
    <t xml:space="preserve"> トレーニングルーム</t>
  </si>
  <si>
    <t>合　計</t>
    <rPh sb="0" eb="1">
      <t>ゴウ</t>
    </rPh>
    <rPh sb="2" eb="3">
      <t>ケイ</t>
    </rPh>
    <phoneticPr fontId="5"/>
  </si>
  <si>
    <t>(5) その他の体育施設</t>
    <rPh sb="6" eb="7">
      <t>ホカ</t>
    </rPh>
    <rPh sb="8" eb="10">
      <t>タイイク</t>
    </rPh>
    <rPh sb="10" eb="12">
      <t>シセツ</t>
    </rPh>
    <phoneticPr fontId="5"/>
  </si>
  <si>
    <t>区　分</t>
    <rPh sb="0" eb="1">
      <t>ク</t>
    </rPh>
    <rPh sb="2" eb="3">
      <t>ブン</t>
    </rPh>
    <phoneticPr fontId="5"/>
  </si>
  <si>
    <t>しらこばと運動公園
ソフトボール場</t>
    <rPh sb="5" eb="9">
      <t>ウンドウコウエン</t>
    </rPh>
    <rPh sb="16" eb="17">
      <t>バ</t>
    </rPh>
    <phoneticPr fontId="5"/>
  </si>
  <si>
    <t>越谷流通公園
サッカー場</t>
    <rPh sb="0" eb="2">
      <t>コシガヤ</t>
    </rPh>
    <rPh sb="2" eb="4">
      <t>リュウツウ</t>
    </rPh>
    <rPh sb="4" eb="6">
      <t>コウエン</t>
    </rPh>
    <rPh sb="11" eb="12">
      <t>バ</t>
    </rPh>
    <phoneticPr fontId="5"/>
  </si>
  <si>
    <t>北越谷第五公園
洋弓場</t>
    <rPh sb="0" eb="1">
      <t>キタ</t>
    </rPh>
    <rPh sb="1" eb="3">
      <t>コシガヤ</t>
    </rPh>
    <rPh sb="3" eb="4">
      <t>ダイ</t>
    </rPh>
    <rPh sb="4" eb="5">
      <t>５</t>
    </rPh>
    <rPh sb="5" eb="7">
      <t>コウエン</t>
    </rPh>
    <rPh sb="8" eb="10">
      <t>ヨウキュウ</t>
    </rPh>
    <rPh sb="10" eb="11">
      <t>バ</t>
    </rPh>
    <phoneticPr fontId="5"/>
  </si>
  <si>
    <t>越谷総合公園
多目的運動場</t>
    <rPh sb="0" eb="2">
      <t>コシガヤ</t>
    </rPh>
    <rPh sb="2" eb="4">
      <t>ソウゴウ</t>
    </rPh>
    <rPh sb="4" eb="6">
      <t>コウエン</t>
    </rPh>
    <rPh sb="7" eb="10">
      <t>タモクテキ</t>
    </rPh>
    <rPh sb="10" eb="13">
      <t>ウンドウジョウ</t>
    </rPh>
    <phoneticPr fontId="5"/>
  </si>
  <si>
    <t>緑の森公園
弓道場</t>
    <rPh sb="0" eb="1">
      <t>ミドリ</t>
    </rPh>
    <rPh sb="2" eb="3">
      <t>モリ</t>
    </rPh>
    <rPh sb="3" eb="5">
      <t>コウエン</t>
    </rPh>
    <rPh sb="6" eb="9">
      <t>キュウドウジョウ</t>
    </rPh>
    <phoneticPr fontId="5"/>
  </si>
  <si>
    <t>出羽公園
相撲場</t>
    <rPh sb="0" eb="2">
      <t>デワ</t>
    </rPh>
    <rPh sb="2" eb="4">
      <t>コウエン</t>
    </rPh>
    <rPh sb="5" eb="7">
      <t>スモウ</t>
    </rPh>
    <rPh sb="7" eb="8">
      <t>バ</t>
    </rPh>
    <phoneticPr fontId="5"/>
  </si>
  <si>
    <t>しらこばと運動公園
競技場</t>
    <rPh sb="5" eb="9">
      <t>ウンドウコウエン</t>
    </rPh>
    <rPh sb="10" eb="13">
      <t>キョウギジョウ</t>
    </rPh>
    <phoneticPr fontId="5"/>
  </si>
  <si>
    <t>しらこばと運動公園
第２競技場</t>
    <rPh sb="5" eb="9">
      <t>ウンドウコウエン</t>
    </rPh>
    <rPh sb="10" eb="11">
      <t>ダイ</t>
    </rPh>
    <rPh sb="12" eb="15">
      <t>キョウギジョウ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</si>
</sst>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6" formatCode="#,##0_ ;[Red]\-#,##0\ "/>
    <numFmt numFmtId="177" formatCode="0_ "/>
    <numFmt numFmtId="178" formatCode="[$-411]ggge&quot;年&quot;m&quot;月&quot;d&quot;日&quot;;@"/>
    <numFmt numFmtId="179" formatCode="#,##0.0_ ;[Red]\-#,##0.0\ "/>
    <numFmt numFmtId="180" formatCode="0_);\(0\)"/>
    <numFmt numFmtId="181" formatCode="0.0"/>
    <numFmt numFmtId="182" formatCode="#,##0.0;[Red]\-#,##0.0"/>
    <numFmt numFmtId="183" formatCode="0.0_);[Red]\(0.0\)"/>
    <numFmt numFmtId="184" formatCode="0_);[Red]\(0\)"/>
    <numFmt numFmtId="185" formatCode="[$-411]ge\.m\.d;@"/>
    <numFmt numFmtId="186" formatCode="#,##0.000;[Red]\-#,##0.000"/>
    <numFmt numFmtId="187" formatCode="#,##0.00_ ;[Red]\-#,##0.00\ "/>
    <numFmt numFmtId="188" formatCode="#,##0_ "/>
    <numFmt numFmtId="189" formatCode="#,##0.0_);[Red]\(#,##0.0\)"/>
    <numFmt numFmtId="190" formatCode="0.0000_ "/>
  </numFmts>
  <fonts count="2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ｺﾞｼｯｸ"/>
      <family val="3"/>
      <charset val="128"/>
    </font>
    <font>
      <sz val="10"/>
      <name val="ＭＳ Ｐゴシック"/>
      <family val="3"/>
      <charset val="128"/>
    </font>
    <font>
      <sz val="18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9.5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.5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2" fillId="0" borderId="0"/>
    <xf numFmtId="38" fontId="2" fillId="0" borderId="0" applyFont="0" applyFill="0" applyBorder="0" applyAlignment="0" applyProtection="0"/>
  </cellStyleXfs>
  <cellXfs count="695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7" applyFont="1" applyFill="1" applyAlignment="1" applyProtection="1">
      <alignment vertical="center"/>
    </xf>
    <xf numFmtId="0" fontId="6" fillId="0" borderId="0" xfId="7" applyFont="1" applyFill="1" applyAlignment="1" applyProtection="1">
      <alignment vertical="center"/>
    </xf>
    <xf numFmtId="0" fontId="4" fillId="0" borderId="0" xfId="7" applyFont="1" applyFill="1" applyAlignment="1" applyProtection="1">
      <alignment horizontal="right"/>
    </xf>
    <xf numFmtId="0" fontId="4" fillId="0" borderId="2" xfId="7" applyFont="1" applyFill="1" applyBorder="1" applyAlignment="1" applyProtection="1">
      <alignment horizontal="center" vertical="center"/>
    </xf>
    <xf numFmtId="176" fontId="4" fillId="0" borderId="0" xfId="2" applyNumberFormat="1" applyFont="1" applyFill="1" applyBorder="1" applyAlignment="1" applyProtection="1">
      <alignment vertical="center"/>
    </xf>
    <xf numFmtId="0" fontId="4" fillId="0" borderId="0" xfId="7" quotePrefix="1" applyFont="1" applyFill="1" applyBorder="1" applyAlignment="1" applyProtection="1">
      <alignment horizontal="center" vertical="center"/>
    </xf>
    <xf numFmtId="0" fontId="4" fillId="0" borderId="5" xfId="7" quotePrefix="1" applyFont="1" applyFill="1" applyBorder="1" applyAlignment="1" applyProtection="1">
      <alignment horizontal="center" vertical="center"/>
    </xf>
    <xf numFmtId="176" fontId="4" fillId="0" borderId="7" xfId="2" applyNumberFormat="1" applyFont="1" applyFill="1" applyBorder="1" applyAlignment="1" applyProtection="1">
      <alignment vertical="center"/>
    </xf>
    <xf numFmtId="176" fontId="4" fillId="0" borderId="0" xfId="7" applyNumberFormat="1" applyFont="1" applyFill="1" applyAlignment="1" applyProtection="1">
      <alignment vertical="center"/>
    </xf>
    <xf numFmtId="0" fontId="4" fillId="0" borderId="0" xfId="7" applyFont="1" applyFill="1" applyAlignment="1" applyProtection="1">
      <alignment horizontal="right" vertical="center"/>
    </xf>
    <xf numFmtId="0" fontId="4" fillId="0" borderId="1" xfId="7" applyFont="1" applyFill="1" applyBorder="1" applyAlignment="1" applyProtection="1">
      <alignment horizontal="center" vertical="center"/>
    </xf>
    <xf numFmtId="38" fontId="4" fillId="0" borderId="0" xfId="7" applyNumberFormat="1" applyFont="1" applyFill="1" applyAlignment="1" applyProtection="1">
      <alignment vertical="center"/>
    </xf>
    <xf numFmtId="0" fontId="4" fillId="0" borderId="7" xfId="7" applyFont="1" applyFill="1" applyBorder="1" applyAlignment="1" applyProtection="1">
      <alignment vertical="center"/>
    </xf>
    <xf numFmtId="0" fontId="4" fillId="0" borderId="7" xfId="7" applyFont="1" applyFill="1" applyBorder="1" applyAlignment="1" applyProtection="1">
      <alignment horizontal="right"/>
    </xf>
    <xf numFmtId="176" fontId="4" fillId="0" borderId="0" xfId="2" applyNumberFormat="1" applyFont="1" applyFill="1" applyBorder="1" applyAlignment="1" applyProtection="1">
      <alignment horizontal="right" vertical="center"/>
    </xf>
    <xf numFmtId="176" fontId="4" fillId="0" borderId="7" xfId="2" applyNumberFormat="1" applyFont="1" applyFill="1" applyBorder="1" applyAlignment="1" applyProtection="1">
      <alignment horizontal="right" vertical="center"/>
    </xf>
    <xf numFmtId="0" fontId="4" fillId="0" borderId="0" xfId="7" applyFont="1" applyFill="1" applyProtection="1"/>
    <xf numFmtId="176" fontId="4" fillId="0" borderId="4" xfId="2" applyNumberFormat="1" applyFont="1" applyFill="1" applyBorder="1" applyAlignment="1" applyProtection="1">
      <alignment vertical="center"/>
    </xf>
    <xf numFmtId="176" fontId="4" fillId="0" borderId="6" xfId="2" applyNumberFormat="1" applyFont="1" applyFill="1" applyBorder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vertical="center"/>
    </xf>
    <xf numFmtId="176" fontId="7" fillId="0" borderId="7" xfId="2" applyNumberFormat="1" applyFont="1" applyFill="1" applyBorder="1" applyAlignment="1" applyProtection="1">
      <alignment vertical="center"/>
    </xf>
    <xf numFmtId="0" fontId="4" fillId="0" borderId="10" xfId="7" applyFont="1" applyFill="1" applyBorder="1" applyAlignment="1" applyProtection="1">
      <alignment horizontal="center" vertical="center"/>
    </xf>
    <xf numFmtId="0" fontId="3" fillId="0" borderId="0" xfId="3" applyFill="1" applyAlignment="1" applyProtection="1">
      <alignment horizontal="left"/>
    </xf>
    <xf numFmtId="0" fontId="8" fillId="0" borderId="0" xfId="7" applyFont="1" applyFill="1" applyAlignment="1" applyProtection="1">
      <alignment horizontal="right"/>
    </xf>
    <xf numFmtId="0" fontId="6" fillId="0" borderId="0" xfId="1" applyFont="1" applyFill="1" applyAlignment="1" applyProtection="1">
      <alignment horizontal="left" vertical="center"/>
    </xf>
    <xf numFmtId="0" fontId="8" fillId="0" borderId="0" xfId="1" applyFont="1" applyFill="1" applyAlignment="1" applyProtection="1">
      <alignment horizontal="right" vertical="center"/>
    </xf>
    <xf numFmtId="0" fontId="8" fillId="0" borderId="0" xfId="1" applyFont="1" applyFill="1" applyAlignment="1" applyProtection="1">
      <alignment horizontal="right"/>
    </xf>
    <xf numFmtId="58" fontId="4" fillId="0" borderId="7" xfId="1" applyNumberFormat="1" applyFont="1" applyFill="1" applyBorder="1" applyAlignment="1" applyProtection="1">
      <alignment vertical="center"/>
    </xf>
    <xf numFmtId="58" fontId="4" fillId="0" borderId="7" xfId="1" applyNumberFormat="1" applyFont="1" applyFill="1" applyBorder="1" applyAlignment="1" applyProtection="1"/>
    <xf numFmtId="0" fontId="4" fillId="0" borderId="0" xfId="1" applyFont="1" applyFill="1" applyAlignment="1" applyProtection="1">
      <alignment horizontal="right"/>
    </xf>
    <xf numFmtId="0" fontId="4" fillId="0" borderId="0" xfId="7" applyFont="1" applyFill="1" applyAlignment="1" applyProtection="1">
      <alignment horizontal="center" vertical="center"/>
    </xf>
    <xf numFmtId="0" fontId="4" fillId="0" borderId="11" xfId="1" applyFont="1" applyFill="1" applyBorder="1" applyAlignment="1" applyProtection="1">
      <alignment horizontal="center" vertical="center"/>
    </xf>
    <xf numFmtId="0" fontId="4" fillId="0" borderId="12" xfId="1" applyFont="1" applyFill="1" applyBorder="1" applyAlignment="1" applyProtection="1">
      <alignment horizontal="center" vertical="center"/>
    </xf>
    <xf numFmtId="0" fontId="4" fillId="0" borderId="13" xfId="1" applyFont="1" applyFill="1" applyBorder="1" applyAlignment="1" applyProtection="1">
      <alignment horizontal="left" vertical="center"/>
    </xf>
    <xf numFmtId="0" fontId="4" fillId="0" borderId="8" xfId="1" applyFont="1" applyFill="1" applyBorder="1" applyAlignment="1" applyProtection="1">
      <alignment horizontal="right" vertical="center"/>
    </xf>
    <xf numFmtId="177" fontId="4" fillId="0" borderId="13" xfId="1" applyNumberFormat="1" applyFont="1" applyFill="1" applyBorder="1" applyAlignment="1" applyProtection="1">
      <alignment horizontal="right"/>
    </xf>
    <xf numFmtId="177" fontId="4" fillId="0" borderId="0" xfId="1" applyNumberFormat="1" applyFont="1" applyFill="1" applyBorder="1" applyAlignment="1" applyProtection="1">
      <alignment horizontal="right" indent="1"/>
    </xf>
    <xf numFmtId="177" fontId="4" fillId="0" borderId="0" xfId="1" applyNumberFormat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3" xfId="1" applyFont="1" applyFill="1" applyBorder="1" applyAlignment="1" applyProtection="1">
      <alignment horizontal="right" vertical="center"/>
    </xf>
    <xf numFmtId="177" fontId="4" fillId="0" borderId="0" xfId="1" applyNumberFormat="1" applyFont="1" applyFill="1" applyAlignment="1" applyProtection="1">
      <alignment horizontal="right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>
      <alignment horizontal="left"/>
    </xf>
    <xf numFmtId="177" fontId="4" fillId="0" borderId="0" xfId="1" applyNumberFormat="1" applyFont="1" applyFill="1" applyBorder="1" applyAlignment="1" applyProtection="1"/>
    <xf numFmtId="0" fontId="4" fillId="0" borderId="7" xfId="1" applyFont="1" applyFill="1" applyBorder="1" applyAlignment="1" applyProtection="1">
      <alignment horizontal="left" vertical="center"/>
    </xf>
    <xf numFmtId="0" fontId="4" fillId="0" borderId="5" xfId="1" applyFont="1" applyFill="1" applyBorder="1" applyAlignment="1" applyProtection="1">
      <alignment horizontal="right" vertical="center"/>
    </xf>
    <xf numFmtId="177" fontId="4" fillId="0" borderId="7" xfId="1" applyNumberFormat="1" applyFont="1" applyFill="1" applyBorder="1" applyAlignment="1" applyProtection="1">
      <alignment horizontal="right"/>
    </xf>
    <xf numFmtId="177" fontId="4" fillId="0" borderId="7" xfId="1" applyNumberFormat="1" applyFont="1" applyFill="1" applyBorder="1" applyAlignment="1" applyProtection="1">
      <alignment horizontal="right" indent="1"/>
    </xf>
    <xf numFmtId="0" fontId="4" fillId="0" borderId="0" xfId="1" applyFont="1" applyFill="1" applyAlignment="1" applyProtection="1">
      <alignment horizontal="left" vertical="center"/>
    </xf>
    <xf numFmtId="0" fontId="4" fillId="0" borderId="0" xfId="1" applyFont="1" applyFill="1" applyAlignment="1" applyProtection="1">
      <alignment horizontal="right" vertical="center"/>
    </xf>
    <xf numFmtId="0" fontId="3" fillId="0" borderId="0" xfId="3" applyAlignment="1" applyProtection="1">
      <alignment vertical="center"/>
    </xf>
    <xf numFmtId="0" fontId="8" fillId="0" borderId="0" xfId="7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4" fillId="0" borderId="0" xfId="1" applyFont="1" applyAlignment="1" applyProtection="1">
      <alignment horizontal="right"/>
    </xf>
    <xf numFmtId="0" fontId="4" fillId="0" borderId="0" xfId="7" applyFont="1" applyAlignment="1" applyProtection="1">
      <alignment vertical="center"/>
    </xf>
    <xf numFmtId="0" fontId="4" fillId="0" borderId="6" xfId="1" applyFont="1" applyBorder="1" applyAlignment="1" applyProtection="1">
      <alignment horizontal="center" vertical="center"/>
    </xf>
    <xf numFmtId="0" fontId="4" fillId="0" borderId="12" xfId="1" applyFont="1" applyBorder="1" applyAlignment="1" applyProtection="1">
      <alignment horizontal="center" vertical="center"/>
    </xf>
    <xf numFmtId="0" fontId="4" fillId="0" borderId="3" xfId="1" quotePrefix="1" applyFont="1" applyBorder="1" applyAlignment="1" applyProtection="1">
      <alignment horizontal="left" vertical="center"/>
    </xf>
    <xf numFmtId="176" fontId="4" fillId="0" borderId="0" xfId="2" applyNumberFormat="1" applyFont="1" applyBorder="1" applyAlignment="1" applyProtection="1">
      <alignment vertical="center"/>
    </xf>
    <xf numFmtId="176" fontId="4" fillId="0" borderId="0" xfId="2" applyNumberFormat="1" applyFont="1" applyBorder="1" applyAlignment="1" applyProtection="1">
      <alignment horizontal="right" vertical="center"/>
    </xf>
    <xf numFmtId="0" fontId="4" fillId="0" borderId="3" xfId="1" quotePrefix="1" applyFont="1" applyFill="1" applyBorder="1" applyAlignment="1" applyProtection="1">
      <alignment horizontal="left" vertical="center"/>
    </xf>
    <xf numFmtId="0" fontId="4" fillId="0" borderId="5" xfId="1" quotePrefix="1" applyFont="1" applyFill="1" applyBorder="1" applyAlignment="1" applyProtection="1">
      <alignment horizontal="left" vertical="center"/>
    </xf>
    <xf numFmtId="0" fontId="4" fillId="0" borderId="0" xfId="1" applyFont="1" applyAlignment="1" applyProtection="1">
      <alignment horizontal="right" vertical="center"/>
    </xf>
    <xf numFmtId="38" fontId="4" fillId="0" borderId="0" xfId="7" applyNumberFormat="1" applyFont="1" applyAlignment="1" applyProtection="1">
      <alignment vertical="center"/>
    </xf>
    <xf numFmtId="38" fontId="8" fillId="0" borderId="0" xfId="7" applyNumberFormat="1" applyFont="1" applyAlignment="1" applyProtection="1">
      <alignment vertical="center"/>
    </xf>
    <xf numFmtId="0" fontId="3" fillId="0" borderId="0" xfId="3" applyFill="1" applyAlignment="1" applyProtection="1">
      <alignment vertical="center"/>
    </xf>
    <xf numFmtId="0" fontId="8" fillId="0" borderId="0" xfId="7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4" fillId="0" borderId="11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 wrapText="1"/>
    </xf>
    <xf numFmtId="176" fontId="4" fillId="0" borderId="14" xfId="2" applyNumberFormat="1" applyFont="1" applyFill="1" applyBorder="1" applyAlignment="1" applyProtection="1">
      <alignment horizontal="right" vertical="center"/>
    </xf>
    <xf numFmtId="176" fontId="4" fillId="0" borderId="13" xfId="2" applyNumberFormat="1" applyFont="1" applyFill="1" applyBorder="1" applyAlignment="1" applyProtection="1">
      <alignment horizontal="right" vertical="center"/>
    </xf>
    <xf numFmtId="0" fontId="4" fillId="0" borderId="3" xfId="1" applyFont="1" applyFill="1" applyBorder="1" applyAlignment="1" applyProtection="1">
      <alignment horizontal="center" vertical="center" wrapText="1"/>
    </xf>
    <xf numFmtId="176" fontId="4" fillId="0" borderId="4" xfId="2" applyNumberFormat="1" applyFont="1" applyFill="1" applyBorder="1" applyAlignment="1" applyProtection="1">
      <alignment horizontal="right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horizontal="center" vertical="center" wrapText="1"/>
    </xf>
    <xf numFmtId="176" fontId="4" fillId="0" borderId="15" xfId="2" applyNumberFormat="1" applyFont="1" applyFill="1" applyBorder="1" applyAlignment="1" applyProtection="1">
      <alignment horizontal="right" vertical="center"/>
    </xf>
    <xf numFmtId="176" fontId="4" fillId="0" borderId="16" xfId="2" applyNumberFormat="1" applyFont="1" applyFill="1" applyBorder="1" applyAlignment="1" applyProtection="1">
      <alignment horizontal="right" vertical="center"/>
    </xf>
    <xf numFmtId="0" fontId="4" fillId="0" borderId="17" xfId="1" applyFont="1" applyFill="1" applyBorder="1" applyAlignment="1" applyProtection="1">
      <alignment horizontal="center" vertical="center" wrapText="1"/>
    </xf>
    <xf numFmtId="0" fontId="4" fillId="0" borderId="10" xfId="1" applyFont="1" applyFill="1" applyBorder="1" applyAlignment="1" applyProtection="1">
      <alignment horizontal="center" vertical="center" wrapText="1"/>
    </xf>
    <xf numFmtId="176" fontId="4" fillId="0" borderId="18" xfId="2" applyNumberFormat="1" applyFont="1" applyFill="1" applyBorder="1" applyAlignment="1" applyProtection="1">
      <alignment horizontal="right" vertical="center"/>
    </xf>
    <xf numFmtId="176" fontId="4" fillId="0" borderId="19" xfId="2" applyNumberFormat="1" applyFont="1" applyFill="1" applyBorder="1" applyAlignment="1" applyProtection="1">
      <alignment horizontal="right" vertical="center"/>
    </xf>
    <xf numFmtId="0" fontId="10" fillId="0" borderId="3" xfId="1" applyFont="1" applyFill="1" applyBorder="1" applyAlignment="1" applyProtection="1">
      <alignment horizontal="center" vertical="center"/>
    </xf>
    <xf numFmtId="176" fontId="4" fillId="0" borderId="6" xfId="2" applyNumberFormat="1" applyFont="1" applyFill="1" applyBorder="1" applyAlignment="1" applyProtection="1">
      <alignment horizontal="right" vertical="center"/>
    </xf>
    <xf numFmtId="0" fontId="8" fillId="0" borderId="7" xfId="1" applyFont="1" applyFill="1" applyBorder="1" applyAlignment="1" applyProtection="1">
      <alignment vertical="center"/>
    </xf>
    <xf numFmtId="0" fontId="4" fillId="0" borderId="13" xfId="1" applyFont="1" applyFill="1" applyBorder="1" applyAlignment="1" applyProtection="1">
      <alignment horizontal="right" vertical="center"/>
    </xf>
    <xf numFmtId="0" fontId="4" fillId="0" borderId="12" xfId="7" applyFont="1" applyFill="1" applyBorder="1" applyAlignment="1" applyProtection="1">
      <alignment horizontal="center" vertical="center"/>
    </xf>
    <xf numFmtId="0" fontId="4" fillId="0" borderId="6" xfId="7" applyFont="1" applyFill="1" applyBorder="1" applyAlignment="1" applyProtection="1">
      <alignment horizontal="center" vertical="center"/>
    </xf>
    <xf numFmtId="0" fontId="4" fillId="0" borderId="0" xfId="7" applyFont="1" applyFill="1" applyBorder="1" applyAlignment="1" applyProtection="1">
      <alignment horizontal="center" vertical="center"/>
    </xf>
    <xf numFmtId="179" fontId="4" fillId="0" borderId="0" xfId="2" applyNumberFormat="1" applyFont="1" applyFill="1" applyBorder="1" applyAlignment="1" applyProtection="1">
      <alignment vertical="center"/>
    </xf>
    <xf numFmtId="0" fontId="4" fillId="0" borderId="3" xfId="7" quotePrefix="1" applyFont="1" applyFill="1" applyBorder="1" applyAlignment="1" applyProtection="1">
      <alignment horizontal="center" vertical="center"/>
    </xf>
    <xf numFmtId="179" fontId="4" fillId="0" borderId="7" xfId="2" applyNumberFormat="1" applyFont="1" applyFill="1" applyBorder="1" applyAlignment="1" applyProtection="1">
      <alignment vertical="center"/>
    </xf>
    <xf numFmtId="0" fontId="4" fillId="0" borderId="13" xfId="7" applyFont="1" applyFill="1" applyBorder="1" applyAlignment="1" applyProtection="1">
      <alignment vertical="center"/>
    </xf>
    <xf numFmtId="0" fontId="0" fillId="0" borderId="0" xfId="7" applyFont="1" applyFill="1" applyAlignment="1" applyProtection="1">
      <alignment vertical="center"/>
    </xf>
    <xf numFmtId="0" fontId="0" fillId="0" borderId="7" xfId="7" applyFont="1" applyFill="1" applyBorder="1" applyAlignment="1">
      <alignment horizontal="left" vertical="center" indent="1"/>
    </xf>
    <xf numFmtId="0" fontId="11" fillId="0" borderId="7" xfId="7" applyFont="1" applyFill="1" applyBorder="1" applyAlignment="1" applyProtection="1">
      <alignment vertical="center"/>
    </xf>
    <xf numFmtId="0" fontId="4" fillId="0" borderId="0" xfId="7" applyFont="1" applyFill="1" applyAlignment="1" applyProtection="1">
      <alignment horizontal="left" vertical="center"/>
    </xf>
    <xf numFmtId="0" fontId="4" fillId="0" borderId="12" xfId="7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top"/>
    </xf>
    <xf numFmtId="0" fontId="4" fillId="0" borderId="12" xfId="7" applyFont="1" applyFill="1" applyBorder="1" applyAlignment="1" applyProtection="1">
      <alignment horizontal="distributed" vertical="center" wrapText="1"/>
    </xf>
    <xf numFmtId="0" fontId="7" fillId="0" borderId="13" xfId="7" applyFont="1" applyFill="1" applyBorder="1" applyAlignment="1" applyProtection="1">
      <alignment vertical="center"/>
    </xf>
    <xf numFmtId="0" fontId="6" fillId="0" borderId="8" xfId="7" applyFont="1" applyFill="1" applyBorder="1" applyAlignment="1" applyProtection="1">
      <alignment horizontal="left" vertical="center"/>
    </xf>
    <xf numFmtId="38" fontId="6" fillId="0" borderId="13" xfId="2" applyFont="1" applyFill="1" applyBorder="1" applyAlignment="1" applyProtection="1">
      <alignment horizontal="right" vertical="center"/>
    </xf>
    <xf numFmtId="180" fontId="12" fillId="0" borderId="13" xfId="7" applyNumberFormat="1" applyFont="1" applyFill="1" applyBorder="1" applyAlignment="1">
      <alignment vertical="center"/>
    </xf>
    <xf numFmtId="3" fontId="6" fillId="0" borderId="13" xfId="7" applyNumberFormat="1" applyFont="1" applyFill="1" applyBorder="1" applyAlignment="1">
      <alignment vertical="center"/>
    </xf>
    <xf numFmtId="180" fontId="6" fillId="0" borderId="13" xfId="7" applyNumberFormat="1" applyFont="1" applyFill="1" applyBorder="1" applyAlignment="1">
      <alignment vertical="center" shrinkToFit="1"/>
    </xf>
    <xf numFmtId="0" fontId="6" fillId="0" borderId="13" xfId="7" applyNumberFormat="1" applyFont="1" applyFill="1" applyBorder="1" applyAlignment="1" applyProtection="1">
      <alignment horizontal="right" vertical="center"/>
    </xf>
    <xf numFmtId="180" fontId="6" fillId="0" borderId="13" xfId="7" applyNumberFormat="1" applyFont="1" applyFill="1" applyBorder="1" applyAlignment="1">
      <alignment vertical="center"/>
    </xf>
    <xf numFmtId="181" fontId="6" fillId="0" borderId="13" xfId="7" applyNumberFormat="1" applyFont="1" applyFill="1" applyBorder="1" applyAlignment="1" applyProtection="1">
      <alignment vertical="center"/>
    </xf>
    <xf numFmtId="0" fontId="7" fillId="0" borderId="7" xfId="7" applyFont="1" applyFill="1" applyBorder="1" applyAlignment="1" applyProtection="1">
      <alignment vertical="center"/>
    </xf>
    <xf numFmtId="0" fontId="6" fillId="0" borderId="5" xfId="7" applyFont="1" applyFill="1" applyBorder="1" applyAlignment="1" applyProtection="1">
      <alignment horizontal="left" vertical="center"/>
    </xf>
    <xf numFmtId="181" fontId="4" fillId="2" borderId="6" xfId="7" applyNumberFormat="1" applyFont="1" applyFill="1" applyBorder="1" applyAlignment="1" applyProtection="1">
      <alignment vertical="center"/>
    </xf>
    <xf numFmtId="181" fontId="4" fillId="2" borderId="7" xfId="7" applyNumberFormat="1" applyFont="1" applyFill="1" applyBorder="1" applyAlignment="1" applyProtection="1">
      <alignment vertical="center"/>
    </xf>
    <xf numFmtId="0" fontId="4" fillId="0" borderId="3" xfId="7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>
      <alignment vertical="center"/>
    </xf>
    <xf numFmtId="180" fontId="4" fillId="0" borderId="0" xfId="7" applyNumberFormat="1" applyFont="1" applyFill="1" applyAlignment="1">
      <alignment vertical="center"/>
    </xf>
    <xf numFmtId="0" fontId="4" fillId="0" borderId="0" xfId="7" applyNumberFormat="1" applyFont="1" applyFill="1" applyBorder="1" applyAlignment="1">
      <alignment vertical="center"/>
    </xf>
    <xf numFmtId="0" fontId="4" fillId="0" borderId="0" xfId="7" applyNumberFormat="1" applyFont="1" applyFill="1" applyAlignment="1" applyProtection="1">
      <alignment horizontal="right" vertical="center"/>
    </xf>
    <xf numFmtId="180" fontId="4" fillId="0" borderId="0" xfId="7" applyNumberFormat="1" applyFont="1" applyFill="1" applyAlignment="1" applyProtection="1">
      <alignment vertical="center"/>
    </xf>
    <xf numFmtId="181" fontId="4" fillId="0" borderId="0" xfId="7" applyNumberFormat="1" applyFont="1" applyFill="1" applyAlignment="1" applyProtection="1">
      <alignment vertical="center"/>
    </xf>
    <xf numFmtId="0" fontId="4" fillId="0" borderId="8" xfId="7" applyFont="1" applyFill="1" applyBorder="1" applyAlignment="1" applyProtection="1">
      <alignment vertical="center"/>
    </xf>
    <xf numFmtId="181" fontId="4" fillId="2" borderId="0" xfId="7" applyNumberFormat="1" applyFont="1" applyFill="1" applyAlignment="1" applyProtection="1">
      <alignment vertical="center"/>
    </xf>
    <xf numFmtId="38" fontId="4" fillId="0" borderId="0" xfId="2" applyFont="1" applyFill="1" applyBorder="1" applyAlignment="1" applyProtection="1">
      <alignment horizontal="right" vertical="center"/>
    </xf>
    <xf numFmtId="0" fontId="4" fillId="0" borderId="0" xfId="7" applyFont="1" applyFill="1" applyBorder="1" applyAlignment="1">
      <alignment vertical="center"/>
    </xf>
    <xf numFmtId="180" fontId="4" fillId="0" borderId="0" xfId="7" applyNumberFormat="1" applyFont="1" applyFill="1" applyBorder="1" applyAlignment="1">
      <alignment vertical="center"/>
    </xf>
    <xf numFmtId="180" fontId="4" fillId="0" borderId="0" xfId="7" applyNumberFormat="1" applyFont="1" applyFill="1" applyBorder="1" applyAlignment="1" applyProtection="1">
      <alignment vertical="center"/>
    </xf>
    <xf numFmtId="0" fontId="4" fillId="0" borderId="5" xfId="7" applyFont="1" applyFill="1" applyBorder="1" applyAlignment="1" applyProtection="1">
      <alignment vertical="center"/>
    </xf>
    <xf numFmtId="38" fontId="4" fillId="0" borderId="7" xfId="2" applyFont="1" applyFill="1" applyBorder="1" applyAlignment="1" applyProtection="1">
      <alignment horizontal="right" vertical="center"/>
    </xf>
    <xf numFmtId="180" fontId="4" fillId="0" borderId="7" xfId="7" applyNumberFormat="1" applyFont="1" applyFill="1" applyBorder="1" applyAlignment="1">
      <alignment vertical="center"/>
    </xf>
    <xf numFmtId="0" fontId="4" fillId="0" borderId="7" xfId="7" applyFont="1" applyFill="1" applyBorder="1" applyAlignment="1">
      <alignment vertical="center"/>
    </xf>
    <xf numFmtId="0" fontId="4" fillId="0" borderId="7" xfId="7" applyNumberFormat="1" applyFont="1" applyFill="1" applyBorder="1" applyAlignment="1" applyProtection="1">
      <alignment horizontal="right" vertical="center"/>
    </xf>
    <xf numFmtId="180" fontId="4" fillId="0" borderId="7" xfId="7" applyNumberFormat="1" applyFont="1" applyFill="1" applyBorder="1" applyAlignment="1" applyProtection="1">
      <alignment vertical="center"/>
    </xf>
    <xf numFmtId="181" fontId="4" fillId="0" borderId="7" xfId="7" applyNumberFormat="1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vertical="center"/>
    </xf>
    <xf numFmtId="181" fontId="4" fillId="2" borderId="0" xfId="7" applyNumberFormat="1" applyFont="1" applyFill="1" applyBorder="1" applyAlignment="1" applyProtection="1">
      <alignment vertical="center"/>
    </xf>
    <xf numFmtId="0" fontId="4" fillId="0" borderId="0" xfId="7" applyFont="1" applyFill="1" applyAlignment="1" applyProtection="1">
      <alignment horizontal="left" vertical="center" indent="1"/>
    </xf>
    <xf numFmtId="58" fontId="4" fillId="0" borderId="0" xfId="7" applyNumberFormat="1" applyFont="1" applyFill="1" applyAlignment="1" applyProtection="1">
      <alignment horizontal="left" vertical="center" indent="1"/>
    </xf>
    <xf numFmtId="0" fontId="4" fillId="0" borderId="14" xfId="7" applyFont="1" applyFill="1" applyBorder="1" applyAlignment="1" applyProtection="1">
      <alignment vertical="center"/>
    </xf>
    <xf numFmtId="0" fontId="7" fillId="0" borderId="10" xfId="7" applyFont="1" applyFill="1" applyBorder="1" applyAlignment="1" applyProtection="1">
      <alignment horizontal="center" vertical="top" textRotation="255"/>
    </xf>
    <xf numFmtId="49" fontId="13" fillId="0" borderId="12" xfId="7" applyNumberFormat="1" applyFont="1" applyFill="1" applyBorder="1" applyAlignment="1" applyProtection="1">
      <alignment vertical="top" textRotation="255" indent="1"/>
    </xf>
    <xf numFmtId="0" fontId="4" fillId="0" borderId="12" xfId="7" applyFont="1" applyFill="1" applyBorder="1" applyAlignment="1" applyProtection="1">
      <alignment vertical="top" textRotation="255" indent="1"/>
    </xf>
    <xf numFmtId="0" fontId="7" fillId="0" borderId="8" xfId="7" applyFont="1" applyFill="1" applyBorder="1" applyAlignment="1" applyProtection="1">
      <alignment horizontal="center" vertical="center"/>
    </xf>
    <xf numFmtId="0" fontId="6" fillId="0" borderId="13" xfId="7" applyFont="1" applyFill="1" applyBorder="1" applyAlignment="1" applyProtection="1">
      <alignment horizontal="right" vertical="center"/>
    </xf>
    <xf numFmtId="0" fontId="6" fillId="0" borderId="13" xfId="7" quotePrefix="1" applyFont="1" applyFill="1" applyBorder="1" applyAlignment="1" applyProtection="1">
      <alignment horizontal="right" vertical="center"/>
    </xf>
    <xf numFmtId="0" fontId="6" fillId="0" borderId="4" xfId="7" applyFont="1" applyFill="1" applyBorder="1" applyAlignment="1" applyProtection="1">
      <alignment horizontal="right" vertical="center"/>
    </xf>
    <xf numFmtId="0" fontId="4" fillId="0" borderId="0" xfId="7" applyFont="1" applyFill="1" applyBorder="1" applyAlignment="1" applyProtection="1">
      <alignment horizontal="right" vertical="center"/>
    </xf>
    <xf numFmtId="0" fontId="4" fillId="0" borderId="0" xfId="7" quotePrefix="1" applyFont="1" applyFill="1" applyBorder="1" applyAlignment="1" applyProtection="1">
      <alignment horizontal="right" vertical="center"/>
    </xf>
    <xf numFmtId="0" fontId="4" fillId="0" borderId="7" xfId="7" applyFont="1" applyFill="1" applyBorder="1" applyAlignment="1" applyProtection="1">
      <alignment horizontal="right" vertical="center"/>
    </xf>
    <xf numFmtId="0" fontId="14" fillId="0" borderId="13" xfId="7" applyFont="1" applyFill="1" applyBorder="1" applyAlignment="1" applyProtection="1">
      <alignment horizontal="left" vertical="center" indent="1"/>
    </xf>
    <xf numFmtId="0" fontId="13" fillId="0" borderId="13" xfId="7" applyFont="1" applyFill="1" applyBorder="1" applyAlignment="1" applyProtection="1">
      <alignment vertical="center"/>
    </xf>
    <xf numFmtId="0" fontId="6" fillId="0" borderId="0" xfId="7" applyFont="1" applyFill="1" applyAlignment="1" applyProtection="1">
      <alignment horizontal="left" vertical="center"/>
    </xf>
    <xf numFmtId="0" fontId="8" fillId="0" borderId="0" xfId="7" applyFont="1" applyFill="1" applyAlignment="1" applyProtection="1">
      <alignment horizontal="left" vertical="center"/>
    </xf>
    <xf numFmtId="0" fontId="11" fillId="0" borderId="0" xfId="7" applyFont="1" applyFill="1" applyAlignment="1" applyProtection="1">
      <alignment horizontal="left" vertical="center"/>
    </xf>
    <xf numFmtId="0" fontId="0" fillId="0" borderId="7" xfId="7" applyFont="1" applyFill="1" applyBorder="1" applyAlignment="1">
      <alignment vertical="center"/>
    </xf>
    <xf numFmtId="0" fontId="15" fillId="0" borderId="0" xfId="7" applyFont="1" applyFill="1" applyAlignment="1" applyProtection="1">
      <alignment horizontal="left" vertical="center"/>
    </xf>
    <xf numFmtId="0" fontId="7" fillId="0" borderId="13" xfId="7" applyFont="1" applyFill="1" applyBorder="1" applyAlignment="1" applyProtection="1">
      <alignment horizontal="right" vertical="center"/>
    </xf>
    <xf numFmtId="0" fontId="6" fillId="0" borderId="8" xfId="7" applyFont="1" applyFill="1" applyBorder="1" applyAlignment="1" applyProtection="1">
      <alignment vertical="center"/>
    </xf>
    <xf numFmtId="38" fontId="6" fillId="0" borderId="13" xfId="2" applyFont="1" applyFill="1" applyBorder="1" applyAlignment="1">
      <alignment vertical="center"/>
    </xf>
    <xf numFmtId="181" fontId="6" fillId="0" borderId="13" xfId="7" applyNumberFormat="1" applyFont="1" applyFill="1" applyBorder="1" applyAlignment="1" applyProtection="1">
      <alignment horizontal="right" vertical="center"/>
    </xf>
    <xf numFmtId="0" fontId="4" fillId="2" borderId="0" xfId="7" applyFont="1" applyFill="1" applyAlignment="1" applyProtection="1">
      <alignment horizontal="left" vertical="center"/>
    </xf>
    <xf numFmtId="0" fontId="4" fillId="0" borderId="3" xfId="7" applyFont="1" applyFill="1" applyBorder="1" applyAlignment="1" applyProtection="1">
      <alignment horizontal="left" vertical="center"/>
    </xf>
    <xf numFmtId="38" fontId="4" fillId="0" borderId="0" xfId="2" applyFont="1" applyFill="1" applyBorder="1" applyAlignment="1">
      <alignment vertical="center"/>
    </xf>
    <xf numFmtId="181" fontId="4" fillId="0" borderId="0" xfId="7" applyNumberFormat="1" applyFont="1" applyFill="1" applyAlignment="1" applyProtection="1">
      <alignment horizontal="right" vertical="center"/>
    </xf>
    <xf numFmtId="0" fontId="4" fillId="0" borderId="5" xfId="7" applyFont="1" applyFill="1" applyBorder="1" applyAlignment="1" applyProtection="1">
      <alignment horizontal="left" vertical="center"/>
    </xf>
    <xf numFmtId="38" fontId="4" fillId="0" borderId="7" xfId="2" applyFont="1" applyFill="1" applyBorder="1" applyAlignment="1">
      <alignment vertical="center"/>
    </xf>
    <xf numFmtId="181" fontId="4" fillId="0" borderId="7" xfId="7" applyNumberFormat="1" applyFont="1" applyFill="1" applyBorder="1" applyAlignment="1" applyProtection="1">
      <alignment horizontal="right" vertical="center"/>
    </xf>
    <xf numFmtId="0" fontId="4" fillId="0" borderId="0" xfId="7" applyFont="1" applyFill="1" applyBorder="1" applyAlignment="1" applyProtection="1">
      <alignment horizontal="left" vertical="center"/>
    </xf>
    <xf numFmtId="38" fontId="6" fillId="0" borderId="0" xfId="2" applyFont="1" applyFill="1" applyAlignment="1" applyProtection="1">
      <alignment vertical="center"/>
    </xf>
    <xf numFmtId="38" fontId="8" fillId="0" borderId="0" xfId="2" applyFont="1" applyFill="1" applyAlignment="1" applyProtection="1">
      <alignment vertical="center"/>
    </xf>
    <xf numFmtId="38" fontId="4" fillId="0" borderId="0" xfId="2" applyFont="1" applyFill="1" applyAlignment="1" applyProtection="1">
      <alignment vertical="center"/>
    </xf>
    <xf numFmtId="38" fontId="4" fillId="0" borderId="0" xfId="2" applyFont="1" applyFill="1" applyAlignment="1" applyProtection="1">
      <alignment horizontal="right"/>
    </xf>
    <xf numFmtId="38" fontId="8" fillId="0" borderId="1" xfId="2" applyFont="1" applyFill="1" applyBorder="1" applyAlignment="1" applyProtection="1">
      <alignment vertical="center"/>
    </xf>
    <xf numFmtId="38" fontId="4" fillId="0" borderId="12" xfId="2" applyFont="1" applyFill="1" applyBorder="1" applyAlignment="1" applyProtection="1">
      <alignment horizontal="center" vertical="center"/>
    </xf>
    <xf numFmtId="38" fontId="4" fillId="0" borderId="11" xfId="2" applyFont="1" applyFill="1" applyBorder="1" applyAlignment="1" applyProtection="1">
      <alignment horizontal="center" vertical="center"/>
    </xf>
    <xf numFmtId="38" fontId="4" fillId="0" borderId="3" xfId="2" applyFont="1" applyFill="1" applyBorder="1" applyAlignment="1" applyProtection="1">
      <alignment horizontal="center" vertical="center"/>
    </xf>
    <xf numFmtId="38" fontId="4" fillId="0" borderId="4" xfId="2" applyFont="1" applyFill="1" applyBorder="1" applyAlignment="1" applyProtection="1">
      <alignment horizontal="right" vertical="center" indent="1"/>
    </xf>
    <xf numFmtId="38" fontId="4" fillId="0" borderId="13" xfId="2" applyFont="1" applyFill="1" applyBorder="1" applyAlignment="1" applyProtection="1">
      <alignment horizontal="right" vertical="center" indent="1"/>
    </xf>
    <xf numFmtId="38" fontId="4" fillId="0" borderId="0" xfId="2" applyFont="1" applyFill="1" applyBorder="1" applyAlignment="1" applyProtection="1">
      <alignment horizontal="right" vertical="center" indent="1"/>
    </xf>
    <xf numFmtId="38" fontId="4" fillId="0" borderId="5" xfId="2" applyFont="1" applyFill="1" applyBorder="1" applyAlignment="1" applyProtection="1">
      <alignment horizontal="center" vertical="center"/>
    </xf>
    <xf numFmtId="38" fontId="4" fillId="0" borderId="6" xfId="2" applyFont="1" applyFill="1" applyBorder="1" applyAlignment="1" applyProtection="1">
      <alignment horizontal="right" vertical="center" indent="1"/>
    </xf>
    <xf numFmtId="38" fontId="4" fillId="0" borderId="7" xfId="2" applyFont="1" applyFill="1" applyBorder="1" applyAlignment="1" applyProtection="1">
      <alignment horizontal="right" vertical="center" indent="1"/>
    </xf>
    <xf numFmtId="38" fontId="4" fillId="0" borderId="0" xfId="2" applyFont="1" applyFill="1" applyAlignment="1" applyProtection="1">
      <alignment horizontal="right" vertical="center"/>
    </xf>
    <xf numFmtId="38" fontId="4" fillId="0" borderId="7" xfId="2" applyFont="1" applyFill="1" applyBorder="1" applyAlignment="1" applyProtection="1">
      <alignment horizontal="right"/>
    </xf>
    <xf numFmtId="38" fontId="4" fillId="0" borderId="2" xfId="2" applyFont="1" applyFill="1" applyBorder="1" applyAlignment="1" applyProtection="1">
      <alignment horizontal="center" vertical="center" shrinkToFit="1"/>
    </xf>
    <xf numFmtId="38" fontId="4" fillId="0" borderId="12" xfId="2" applyFont="1" applyFill="1" applyBorder="1" applyAlignment="1" applyProtection="1">
      <alignment horizontal="center" vertical="center" shrinkToFit="1"/>
    </xf>
    <xf numFmtId="38" fontId="4" fillId="0" borderId="11" xfId="2" applyFont="1" applyFill="1" applyBorder="1" applyAlignment="1" applyProtection="1">
      <alignment horizontal="center" vertical="center" shrinkToFit="1"/>
    </xf>
    <xf numFmtId="38" fontId="4" fillId="0" borderId="3" xfId="2" applyFont="1" applyFill="1" applyBorder="1" applyAlignment="1" applyProtection="1">
      <alignment horizontal="left" vertical="center"/>
    </xf>
    <xf numFmtId="176" fontId="4" fillId="0" borderId="14" xfId="2" applyNumberFormat="1" applyFont="1" applyFill="1" applyBorder="1" applyAlignment="1" applyProtection="1">
      <alignment vertical="center"/>
    </xf>
    <xf numFmtId="176" fontId="4" fillId="0" borderId="13" xfId="2" applyNumberFormat="1" applyFont="1" applyFill="1" applyBorder="1" applyAlignment="1" applyProtection="1">
      <alignment vertical="center"/>
    </xf>
    <xf numFmtId="176" fontId="4" fillId="0" borderId="8" xfId="2" applyNumberFormat="1" applyFont="1" applyFill="1" applyBorder="1" applyAlignment="1" applyProtection="1">
      <alignment vertical="center"/>
    </xf>
    <xf numFmtId="176" fontId="4" fillId="0" borderId="0" xfId="2" applyNumberFormat="1" applyFont="1" applyFill="1" applyAlignment="1" applyProtection="1">
      <alignment vertical="center"/>
    </xf>
    <xf numFmtId="38" fontId="4" fillId="0" borderId="3" xfId="2" applyFont="1" applyFill="1" applyBorder="1" applyAlignment="1" applyProtection="1">
      <alignment horizontal="left" vertical="center" shrinkToFit="1"/>
    </xf>
    <xf numFmtId="176" fontId="4" fillId="0" borderId="3" xfId="2" applyNumberFormat="1" applyFont="1" applyFill="1" applyBorder="1" applyAlignment="1" applyProtection="1">
      <alignment vertical="center"/>
    </xf>
    <xf numFmtId="38" fontId="4" fillId="0" borderId="5" xfId="2" applyFont="1" applyFill="1" applyBorder="1" applyAlignment="1" applyProtection="1">
      <alignment horizontal="left" vertical="center" wrapText="1"/>
    </xf>
    <xf numFmtId="176" fontId="4" fillId="0" borderId="5" xfId="2" applyNumberFormat="1" applyFont="1" applyFill="1" applyBorder="1" applyAlignment="1" applyProtection="1">
      <alignment vertical="center"/>
    </xf>
    <xf numFmtId="38" fontId="10" fillId="0" borderId="0" xfId="2" applyFont="1" applyFill="1" applyAlignment="1" applyProtection="1">
      <alignment horizontal="right"/>
    </xf>
    <xf numFmtId="38" fontId="10" fillId="0" borderId="6" xfId="2" applyFont="1" applyFill="1" applyBorder="1" applyAlignment="1" applyProtection="1">
      <alignment horizontal="center" vertical="center" wrapText="1"/>
    </xf>
    <xf numFmtId="38" fontId="10" fillId="0" borderId="11" xfId="2" applyFont="1" applyFill="1" applyBorder="1" applyAlignment="1" applyProtection="1">
      <alignment horizontal="center" vertical="center" wrapText="1"/>
    </xf>
    <xf numFmtId="38" fontId="10" fillId="0" borderId="7" xfId="2" applyFont="1" applyFill="1" applyBorder="1" applyAlignment="1" applyProtection="1">
      <alignment horizontal="center" vertical="center" wrapText="1"/>
    </xf>
    <xf numFmtId="38" fontId="10" fillId="0" borderId="10" xfId="2" applyFont="1" applyFill="1" applyBorder="1" applyAlignment="1" applyProtection="1">
      <alignment horizontal="center" vertical="center" wrapText="1"/>
    </xf>
    <xf numFmtId="38" fontId="4" fillId="0" borderId="8" xfId="2" applyFont="1" applyFill="1" applyBorder="1" applyAlignment="1" applyProtection="1">
      <alignment horizontal="center" vertical="center"/>
    </xf>
    <xf numFmtId="38" fontId="7" fillId="0" borderId="4" xfId="2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vertical="center"/>
    </xf>
    <xf numFmtId="182" fontId="4" fillId="0" borderId="0" xfId="2" applyNumberFormat="1" applyFont="1" applyFill="1" applyBorder="1" applyAlignment="1" applyProtection="1">
      <alignment vertical="center"/>
    </xf>
    <xf numFmtId="38" fontId="4" fillId="0" borderId="3" xfId="2" quotePrefix="1" applyFont="1" applyFill="1" applyBorder="1" applyAlignment="1" applyProtection="1">
      <alignment horizontal="center" vertical="center"/>
    </xf>
    <xf numFmtId="38" fontId="4" fillId="0" borderId="5" xfId="2" quotePrefix="1" applyFont="1" applyFill="1" applyBorder="1" applyAlignment="1" applyProtection="1">
      <alignment horizontal="center" vertical="center"/>
    </xf>
    <xf numFmtId="38" fontId="7" fillId="0" borderId="6" xfId="2" applyFont="1" applyFill="1" applyBorder="1" applyAlignment="1" applyProtection="1">
      <alignment vertical="center"/>
    </xf>
    <xf numFmtId="38" fontId="4" fillId="0" borderId="7" xfId="2" applyFont="1" applyFill="1" applyBorder="1" applyAlignment="1" applyProtection="1">
      <alignment vertical="center"/>
    </xf>
    <xf numFmtId="182" fontId="4" fillId="0" borderId="7" xfId="2" applyNumberFormat="1" applyFont="1" applyFill="1" applyBorder="1" applyAlignment="1" applyProtection="1">
      <alignment vertical="center"/>
    </xf>
    <xf numFmtId="38" fontId="4" fillId="0" borderId="0" xfId="2" applyFont="1" applyFill="1" applyAlignment="1" applyProtection="1">
      <alignment horizontal="left" vertical="center" indent="1"/>
    </xf>
    <xf numFmtId="38" fontId="4" fillId="0" borderId="8" xfId="2" applyFont="1" applyFill="1" applyBorder="1" applyAlignment="1" applyProtection="1">
      <alignment vertical="center"/>
    </xf>
    <xf numFmtId="38" fontId="4" fillId="0" borderId="5" xfId="2" applyFont="1" applyFill="1" applyBorder="1" applyAlignment="1" applyProtection="1">
      <alignment vertical="center"/>
    </xf>
    <xf numFmtId="38" fontId="4" fillId="0" borderId="9" xfId="2" applyFont="1" applyFill="1" applyBorder="1" applyAlignment="1" applyProtection="1">
      <alignment horizontal="center" vertical="center"/>
    </xf>
    <xf numFmtId="179" fontId="4" fillId="0" borderId="0" xfId="2" applyNumberFormat="1" applyFont="1" applyFill="1" applyAlignment="1" applyProtection="1">
      <alignment vertical="center"/>
    </xf>
    <xf numFmtId="183" fontId="4" fillId="0" borderId="0" xfId="2" applyNumberFormat="1" applyFont="1" applyFill="1" applyAlignment="1" applyProtection="1">
      <alignment vertical="center"/>
    </xf>
    <xf numFmtId="179" fontId="4" fillId="0" borderId="13" xfId="2" applyNumberFormat="1" applyFont="1" applyFill="1" applyBorder="1" applyAlignment="1" applyProtection="1">
      <alignment vertical="center"/>
    </xf>
    <xf numFmtId="182" fontId="4" fillId="0" borderId="13" xfId="2" applyNumberFormat="1" applyFont="1" applyFill="1" applyBorder="1" applyAlignment="1" applyProtection="1">
      <alignment vertical="center"/>
    </xf>
    <xf numFmtId="38" fontId="4" fillId="0" borderId="17" xfId="2" applyFont="1" applyFill="1" applyBorder="1" applyAlignment="1" applyProtection="1">
      <alignment horizontal="center" vertical="center"/>
    </xf>
    <xf numFmtId="38" fontId="4" fillId="0" borderId="10" xfId="2" applyFont="1" applyFill="1" applyBorder="1" applyAlignment="1" applyProtection="1">
      <alignment horizontal="center" vertical="center"/>
    </xf>
    <xf numFmtId="183" fontId="4" fillId="0" borderId="13" xfId="2" applyNumberFormat="1" applyFont="1" applyFill="1" applyBorder="1" applyAlignment="1" applyProtection="1">
      <alignment vertical="center"/>
    </xf>
    <xf numFmtId="183" fontId="4" fillId="0" borderId="0" xfId="2" applyNumberFormat="1" applyFont="1" applyFill="1" applyBorder="1" applyAlignment="1" applyProtection="1">
      <alignment vertical="center"/>
    </xf>
    <xf numFmtId="183" fontId="4" fillId="0" borderId="7" xfId="2" applyNumberFormat="1" applyFont="1" applyFill="1" applyBorder="1" applyAlignment="1" applyProtection="1">
      <alignment vertical="center"/>
    </xf>
    <xf numFmtId="38" fontId="4" fillId="0" borderId="0" xfId="2" applyFont="1" applyFill="1" applyAlignment="1" applyProtection="1">
      <alignment horizontal="center" vertical="center"/>
    </xf>
    <xf numFmtId="38" fontId="11" fillId="0" borderId="0" xfId="2" applyFont="1" applyFill="1" applyAlignment="1" applyProtection="1">
      <alignment vertical="center"/>
    </xf>
    <xf numFmtId="58" fontId="4" fillId="0" borderId="7" xfId="2" applyNumberFormat="1" applyFont="1" applyFill="1" applyBorder="1" applyAlignment="1" applyProtection="1">
      <alignment vertical="center"/>
    </xf>
    <xf numFmtId="38" fontId="13" fillId="0" borderId="12" xfId="2" applyFont="1" applyFill="1" applyBorder="1" applyAlignment="1" applyProtection="1">
      <alignment horizontal="center" vertical="center" shrinkToFit="1"/>
    </xf>
    <xf numFmtId="38" fontId="13" fillId="0" borderId="12" xfId="2" applyFont="1" applyFill="1" applyBorder="1" applyAlignment="1" applyProtection="1">
      <alignment horizontal="center" vertical="center" wrapText="1" shrinkToFit="1"/>
    </xf>
    <xf numFmtId="38" fontId="17" fillId="0" borderId="12" xfId="2" applyFont="1" applyFill="1" applyBorder="1" applyAlignment="1" applyProtection="1">
      <alignment horizontal="center" vertical="center" wrapText="1" shrinkToFit="1"/>
    </xf>
    <xf numFmtId="38" fontId="14" fillId="0" borderId="0" xfId="2" applyFont="1" applyFill="1" applyAlignment="1" applyProtection="1">
      <alignment vertical="center" shrinkToFit="1"/>
    </xf>
    <xf numFmtId="38" fontId="13" fillId="0" borderId="4" xfId="2" applyFont="1" applyFill="1" applyBorder="1" applyAlignment="1" applyProtection="1">
      <alignment horizontal="left" vertical="center"/>
    </xf>
    <xf numFmtId="38" fontId="4" fillId="0" borderId="4" xfId="2" applyFont="1" applyFill="1" applyBorder="1" applyAlignment="1" applyProtection="1">
      <alignment vertical="center"/>
    </xf>
    <xf numFmtId="38" fontId="7" fillId="0" borderId="0" xfId="2" applyFont="1" applyFill="1" applyAlignment="1" applyProtection="1">
      <alignment vertical="center"/>
    </xf>
    <xf numFmtId="38" fontId="14" fillId="0" borderId="0" xfId="2" applyFont="1" applyFill="1" applyAlignment="1" applyProtection="1">
      <alignment horizontal="left" vertical="center" shrinkToFit="1"/>
    </xf>
    <xf numFmtId="38" fontId="14" fillId="0" borderId="7" xfId="2" applyFont="1" applyFill="1" applyBorder="1" applyAlignment="1" applyProtection="1">
      <alignment vertical="center" shrinkToFit="1"/>
    </xf>
    <xf numFmtId="38" fontId="13" fillId="0" borderId="6" xfId="2" applyFont="1" applyFill="1" applyBorder="1" applyAlignment="1" applyProtection="1">
      <alignment horizontal="left" vertical="center"/>
    </xf>
    <xf numFmtId="38" fontId="4" fillId="0" borderId="6" xfId="2" applyFont="1" applyFill="1" applyBorder="1" applyAlignment="1" applyProtection="1">
      <alignment vertical="center"/>
    </xf>
    <xf numFmtId="38" fontId="7" fillId="0" borderId="7" xfId="2" applyFont="1" applyFill="1" applyBorder="1" applyAlignment="1" applyProtection="1">
      <alignment vertical="center"/>
    </xf>
    <xf numFmtId="58" fontId="4" fillId="0" borderId="7" xfId="2" applyNumberFormat="1" applyFont="1" applyFill="1" applyBorder="1" applyAlignment="1" applyProtection="1">
      <alignment horizontal="center" vertical="center"/>
    </xf>
    <xf numFmtId="38" fontId="4" fillId="0" borderId="0" xfId="2" applyFont="1" applyFill="1" applyBorder="1" applyAlignment="1" applyProtection="1">
      <alignment horizontal="left" vertical="center"/>
    </xf>
    <xf numFmtId="176" fontId="7" fillId="0" borderId="4" xfId="2" applyNumberFormat="1" applyFont="1" applyFill="1" applyBorder="1" applyAlignment="1" applyProtection="1">
      <alignment horizontal="right" vertical="center"/>
    </xf>
    <xf numFmtId="176" fontId="7" fillId="0" borderId="0" xfId="2" applyNumberFormat="1" applyFont="1" applyFill="1" applyBorder="1" applyAlignment="1" applyProtection="1">
      <alignment horizontal="right" vertical="center"/>
    </xf>
    <xf numFmtId="38" fontId="4" fillId="0" borderId="5" xfId="2" applyFont="1" applyFill="1" applyBorder="1" applyAlignment="1" applyProtection="1">
      <alignment horizontal="left" vertical="center"/>
    </xf>
    <xf numFmtId="176" fontId="7" fillId="0" borderId="6" xfId="2" applyNumberFormat="1" applyFont="1" applyFill="1" applyBorder="1" applyAlignment="1" applyProtection="1">
      <alignment horizontal="right" vertical="center"/>
    </xf>
    <xf numFmtId="38" fontId="4" fillId="0" borderId="13" xfId="2" applyFont="1" applyFill="1" applyBorder="1" applyAlignment="1" applyProtection="1">
      <alignment vertical="center"/>
    </xf>
    <xf numFmtId="58" fontId="4" fillId="0" borderId="7" xfId="2" applyNumberFormat="1" applyFont="1" applyFill="1" applyBorder="1" applyAlignment="1" applyProtection="1">
      <alignment horizontal="left" vertical="center" indent="1"/>
    </xf>
    <xf numFmtId="38" fontId="4" fillId="0" borderId="8" xfId="2" applyFont="1" applyFill="1" applyBorder="1" applyAlignment="1" applyProtection="1">
      <alignment horizontal="left" vertical="center"/>
    </xf>
    <xf numFmtId="184" fontId="4" fillId="0" borderId="0" xfId="2" applyNumberFormat="1" applyFont="1" applyFill="1" applyAlignment="1" applyProtection="1">
      <alignment vertical="center"/>
    </xf>
    <xf numFmtId="38" fontId="7" fillId="0" borderId="5" xfId="2" applyFont="1" applyFill="1" applyBorder="1" applyAlignment="1" applyProtection="1">
      <alignment horizontal="center" vertical="center"/>
    </xf>
    <xf numFmtId="184" fontId="7" fillId="0" borderId="7" xfId="2" applyNumberFormat="1" applyFont="1" applyFill="1" applyBorder="1" applyAlignment="1" applyProtection="1">
      <alignment vertical="center"/>
    </xf>
    <xf numFmtId="38" fontId="6" fillId="0" borderId="0" xfId="2" applyFont="1" applyAlignment="1" applyProtection="1">
      <alignment vertical="center"/>
    </xf>
    <xf numFmtId="38" fontId="8" fillId="0" borderId="0" xfId="2" applyFont="1" applyAlignment="1" applyProtection="1">
      <alignment vertical="center"/>
    </xf>
    <xf numFmtId="38" fontId="4" fillId="0" borderId="0" xfId="2" applyFont="1" applyAlignment="1" applyProtection="1">
      <alignment vertical="center"/>
    </xf>
    <xf numFmtId="38" fontId="4" fillId="0" borderId="0" xfId="2" applyFont="1" applyAlignment="1" applyProtection="1">
      <alignment horizontal="right"/>
    </xf>
    <xf numFmtId="38" fontId="4" fillId="0" borderId="6" xfId="2" applyFont="1" applyBorder="1" applyAlignment="1" applyProtection="1">
      <alignment horizontal="center" vertical="center"/>
    </xf>
    <xf numFmtId="38" fontId="4" fillId="0" borderId="12" xfId="2" applyFont="1" applyBorder="1" applyAlignment="1" applyProtection="1">
      <alignment horizontal="center" vertical="center"/>
    </xf>
    <xf numFmtId="38" fontId="4" fillId="0" borderId="3" xfId="2" applyFont="1" applyBorder="1" applyAlignment="1" applyProtection="1">
      <alignment horizontal="left" vertical="center"/>
    </xf>
    <xf numFmtId="38" fontId="4" fillId="0" borderId="3" xfId="2" quotePrefix="1" applyFont="1" applyBorder="1" applyAlignment="1" applyProtection="1">
      <alignment horizontal="left" vertical="center"/>
    </xf>
    <xf numFmtId="38" fontId="4" fillId="0" borderId="5" xfId="2" quotePrefix="1" applyFont="1" applyFill="1" applyBorder="1" applyAlignment="1" applyProtection="1">
      <alignment horizontal="left" vertical="center"/>
    </xf>
    <xf numFmtId="38" fontId="14" fillId="0" borderId="0" xfId="2" applyFont="1" applyFill="1" applyAlignment="1" applyProtection="1">
      <alignment vertical="center"/>
    </xf>
    <xf numFmtId="38" fontId="4" fillId="0" borderId="0" xfId="2" applyFont="1" applyAlignment="1" applyProtection="1">
      <alignment horizontal="right" vertical="center"/>
    </xf>
    <xf numFmtId="38" fontId="2" fillId="0" borderId="0" xfId="2" applyFont="1" applyFill="1" applyAlignment="1" applyProtection="1">
      <alignment vertical="center"/>
    </xf>
    <xf numFmtId="58" fontId="4" fillId="0" borderId="0" xfId="2" applyNumberFormat="1" applyFont="1" applyFill="1" applyAlignment="1" applyProtection="1">
      <alignment horizontal="left" vertical="center" indent="1"/>
    </xf>
    <xf numFmtId="38" fontId="7" fillId="0" borderId="8" xfId="2" applyFont="1" applyFill="1" applyBorder="1" applyAlignment="1" applyProtection="1">
      <alignment horizontal="center" vertical="center"/>
    </xf>
    <xf numFmtId="38" fontId="7" fillId="0" borderId="14" xfId="2" applyFont="1" applyFill="1" applyBorder="1" applyAlignment="1" applyProtection="1">
      <alignment vertical="center"/>
    </xf>
    <xf numFmtId="38" fontId="7" fillId="0" borderId="13" xfId="2" applyFont="1" applyFill="1" applyBorder="1" applyAlignment="1" applyProtection="1">
      <alignment vertical="center"/>
    </xf>
    <xf numFmtId="38" fontId="4" fillId="0" borderId="3" xfId="2" applyFont="1" applyFill="1" applyBorder="1" applyAlignment="1" applyProtection="1">
      <alignment vertical="center"/>
    </xf>
    <xf numFmtId="38" fontId="4" fillId="0" borderId="3" xfId="2" applyFont="1" applyFill="1" applyBorder="1" applyAlignment="1" applyProtection="1">
      <alignment vertical="center" wrapText="1"/>
    </xf>
    <xf numFmtId="38" fontId="4" fillId="0" borderId="3" xfId="2" applyFont="1" applyFill="1" applyBorder="1" applyAlignment="1" applyProtection="1">
      <alignment vertical="center" shrinkToFit="1"/>
    </xf>
    <xf numFmtId="38" fontId="4" fillId="0" borderId="5" xfId="2" applyFont="1" applyFill="1" applyBorder="1" applyAlignment="1" applyProtection="1">
      <alignment vertical="center" shrinkToFit="1"/>
    </xf>
    <xf numFmtId="0" fontId="18" fillId="0" borderId="0" xfId="7" applyFont="1" applyFill="1" applyAlignment="1" applyProtection="1">
      <alignment vertical="center"/>
    </xf>
    <xf numFmtId="0" fontId="4" fillId="0" borderId="11" xfId="7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horizontal="center" vertical="center"/>
    </xf>
    <xf numFmtId="0" fontId="13" fillId="0" borderId="5" xfId="7" applyFont="1" applyFill="1" applyBorder="1" applyAlignment="1" applyProtection="1">
      <alignment horizontal="left" vertical="center"/>
    </xf>
    <xf numFmtId="38" fontId="4" fillId="0" borderId="7" xfId="2" quotePrefix="1" applyFont="1" applyFill="1" applyBorder="1" applyAlignment="1" applyProtection="1">
      <alignment horizontal="right" vertical="center"/>
    </xf>
    <xf numFmtId="0" fontId="4" fillId="0" borderId="0" xfId="7" applyFont="1" applyFill="1" applyAlignment="1" applyProtection="1">
      <alignment vertical="top"/>
    </xf>
    <xf numFmtId="0" fontId="14" fillId="0" borderId="0" xfId="7" applyFont="1" applyFill="1" applyAlignment="1" applyProtection="1">
      <alignment vertical="center"/>
    </xf>
    <xf numFmtId="0" fontId="14" fillId="0" borderId="11" xfId="7" applyFont="1" applyFill="1" applyBorder="1" applyAlignment="1" applyProtection="1">
      <alignment horizontal="center" vertical="center"/>
    </xf>
    <xf numFmtId="0" fontId="14" fillId="0" borderId="7" xfId="7" applyFont="1" applyFill="1" applyBorder="1" applyAlignment="1" applyProtection="1">
      <alignment horizontal="center" vertical="center"/>
    </xf>
    <xf numFmtId="0" fontId="14" fillId="0" borderId="8" xfId="7" applyFont="1" applyFill="1" applyBorder="1" applyAlignment="1" applyProtection="1">
      <alignment vertical="center"/>
    </xf>
    <xf numFmtId="0" fontId="14" fillId="0" borderId="13" xfId="7" applyFont="1" applyFill="1" applyBorder="1" applyAlignment="1" applyProtection="1">
      <alignment vertical="center" shrinkToFit="1"/>
    </xf>
    <xf numFmtId="0" fontId="14" fillId="0" borderId="0" xfId="7" applyFont="1" applyFill="1" applyAlignment="1" applyProtection="1">
      <alignment horizontal="right" vertical="center"/>
    </xf>
    <xf numFmtId="0" fontId="14" fillId="0" borderId="0" xfId="7" applyFont="1" applyFill="1" applyAlignment="1" applyProtection="1">
      <alignment horizontal="left" vertical="center" indent="2"/>
    </xf>
    <xf numFmtId="0" fontId="14" fillId="0" borderId="0" xfId="7" applyFont="1" applyFill="1" applyBorder="1" applyAlignment="1" applyProtection="1">
      <alignment vertical="center"/>
    </xf>
    <xf numFmtId="0" fontId="14" fillId="0" borderId="0" xfId="7" applyFont="1" applyFill="1" applyProtection="1"/>
    <xf numFmtId="0" fontId="14" fillId="0" borderId="0" xfId="7" applyFont="1" applyFill="1" applyBorder="1" applyAlignment="1" applyProtection="1">
      <alignment horizontal="right" vertical="center"/>
    </xf>
    <xf numFmtId="0" fontId="14" fillId="0" borderId="4" xfId="7" applyFont="1" applyFill="1" applyBorder="1" applyAlignment="1" applyProtection="1">
      <alignment vertical="center"/>
    </xf>
    <xf numFmtId="0" fontId="14" fillId="0" borderId="7" xfId="7" applyFont="1" applyFill="1" applyBorder="1" applyAlignment="1" applyProtection="1">
      <alignment vertical="center"/>
    </xf>
    <xf numFmtId="0" fontId="14" fillId="0" borderId="7" xfId="7" applyFont="1" applyFill="1" applyBorder="1" applyAlignment="1" applyProtection="1">
      <alignment horizontal="right" vertical="center"/>
    </xf>
    <xf numFmtId="0" fontId="13" fillId="0" borderId="0" xfId="7" applyFont="1" applyFill="1" applyProtection="1"/>
    <xf numFmtId="0" fontId="4" fillId="0" borderId="1" xfId="7" applyFont="1" applyFill="1" applyBorder="1" applyAlignment="1" applyProtection="1">
      <alignment horizontal="left" vertical="center"/>
    </xf>
    <xf numFmtId="38" fontId="4" fillId="0" borderId="2" xfId="2" applyFont="1" applyFill="1" applyBorder="1" applyAlignment="1" applyProtection="1">
      <alignment vertical="center"/>
    </xf>
    <xf numFmtId="38" fontId="4" fillId="0" borderId="2" xfId="2" applyFont="1" applyFill="1" applyBorder="1" applyAlignment="1" applyProtection="1">
      <alignment horizontal="right" vertical="center"/>
    </xf>
    <xf numFmtId="0" fontId="13" fillId="0" borderId="1" xfId="7" applyFont="1" applyFill="1" applyBorder="1" applyAlignment="1" applyProtection="1">
      <alignment horizontal="left" vertical="center"/>
    </xf>
    <xf numFmtId="0" fontId="2" fillId="0" borderId="0" xfId="1" applyFont="1">
      <alignment vertical="center"/>
    </xf>
    <xf numFmtId="0" fontId="3" fillId="0" borderId="0" xfId="3" applyFill="1" applyAlignment="1">
      <alignment vertical="center"/>
    </xf>
    <xf numFmtId="0" fontId="8" fillId="0" borderId="0" xfId="7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18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4" fillId="0" borderId="0" xfId="7" applyFont="1" applyFill="1" applyAlignment="1">
      <alignment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 shrinkToFit="1"/>
    </xf>
    <xf numFmtId="0" fontId="4" fillId="0" borderId="4" xfId="1" applyFont="1" applyFill="1" applyBorder="1" applyAlignment="1">
      <alignment vertical="center"/>
    </xf>
    <xf numFmtId="185" fontId="4" fillId="0" borderId="4" xfId="1" applyNumberFormat="1" applyFont="1" applyFill="1" applyBorder="1" applyAlignment="1">
      <alignment horizontal="center" vertical="center"/>
    </xf>
    <xf numFmtId="40" fontId="4" fillId="0" borderId="0" xfId="2" applyNumberFormat="1" applyFont="1" applyFill="1" applyAlignment="1">
      <alignment vertical="center"/>
    </xf>
    <xf numFmtId="0" fontId="13" fillId="0" borderId="4" xfId="1" applyFont="1" applyFill="1" applyBorder="1" applyAlignment="1">
      <alignment vertical="center"/>
    </xf>
    <xf numFmtId="0" fontId="4" fillId="0" borderId="0" xfId="1" applyFont="1" applyFill="1" applyAlignment="1">
      <alignment vertical="center" shrinkToFit="1"/>
    </xf>
    <xf numFmtId="0" fontId="4" fillId="0" borderId="17" xfId="1" applyFont="1" applyFill="1" applyBorder="1" applyAlignment="1">
      <alignment vertical="center"/>
    </xf>
    <xf numFmtId="0" fontId="13" fillId="0" borderId="4" xfId="1" applyFont="1" applyFill="1" applyBorder="1" applyAlignment="1">
      <alignment horizontal="left" vertical="center" indent="1"/>
    </xf>
    <xf numFmtId="0" fontId="13" fillId="0" borderId="4" xfId="1" applyFont="1" applyFill="1" applyBorder="1" applyAlignment="1">
      <alignment horizontal="left" vertical="center"/>
    </xf>
    <xf numFmtId="40" fontId="4" fillId="0" borderId="0" xfId="2" applyNumberFormat="1" applyFont="1" applyFill="1" applyAlignment="1">
      <alignment horizontal="right" vertical="center"/>
    </xf>
    <xf numFmtId="0" fontId="13" fillId="0" borderId="4" xfId="1" applyFont="1" applyFill="1" applyBorder="1" applyAlignment="1">
      <alignment vertical="center" shrinkToFit="1"/>
    </xf>
    <xf numFmtId="186" fontId="4" fillId="0" borderId="0" xfId="2" applyNumberFormat="1" applyFont="1" applyFill="1" applyAlignment="1">
      <alignment vertical="center"/>
    </xf>
    <xf numFmtId="0" fontId="4" fillId="0" borderId="17" xfId="1" applyFont="1" applyFill="1" applyBorder="1" applyAlignment="1">
      <alignment vertical="center" wrapText="1"/>
    </xf>
    <xf numFmtId="182" fontId="4" fillId="0" borderId="0" xfId="2" applyNumberFormat="1" applyFont="1" applyFill="1" applyAlignment="1">
      <alignment vertical="center"/>
    </xf>
    <xf numFmtId="187" fontId="4" fillId="0" borderId="0" xfId="2" applyNumberFormat="1" applyFont="1" applyFill="1" applyAlignment="1">
      <alignment vertical="center"/>
    </xf>
    <xf numFmtId="0" fontId="4" fillId="0" borderId="0" xfId="1" applyFont="1" applyFill="1" applyAlignment="1">
      <alignment vertical="center" wrapText="1"/>
    </xf>
    <xf numFmtId="57" fontId="4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Alignment="1">
      <alignment vertical="center"/>
    </xf>
    <xf numFmtId="57" fontId="4" fillId="0" borderId="0" xfId="1" applyNumberFormat="1" applyFont="1" applyFill="1" applyBorder="1" applyAlignment="1">
      <alignment horizontal="center" vertical="center"/>
    </xf>
    <xf numFmtId="4" fontId="4" fillId="0" borderId="0" xfId="1" applyNumberFormat="1" applyFont="1" applyFill="1" applyBorder="1" applyAlignment="1">
      <alignment vertical="center"/>
    </xf>
    <xf numFmtId="0" fontId="4" fillId="0" borderId="5" xfId="1" applyFont="1" applyFill="1" applyBorder="1" applyAlignment="1">
      <alignment vertical="center"/>
    </xf>
    <xf numFmtId="0" fontId="4" fillId="0" borderId="7" xfId="1" applyFont="1" applyFill="1" applyBorder="1" applyAlignment="1">
      <alignment vertical="center"/>
    </xf>
    <xf numFmtId="57" fontId="4" fillId="0" borderId="6" xfId="1" applyNumberFormat="1" applyFont="1" applyFill="1" applyBorder="1" applyAlignment="1">
      <alignment horizontal="center" vertical="center"/>
    </xf>
    <xf numFmtId="4" fontId="4" fillId="0" borderId="7" xfId="1" applyNumberFormat="1" applyFont="1" applyFill="1" applyBorder="1" applyAlignment="1">
      <alignment vertical="center"/>
    </xf>
    <xf numFmtId="4" fontId="4" fillId="0" borderId="5" xfId="1" applyNumberFormat="1" applyFont="1" applyFill="1" applyBorder="1" applyAlignment="1">
      <alignment vertical="center"/>
    </xf>
    <xf numFmtId="0" fontId="4" fillId="0" borderId="7" xfId="1" applyFont="1" applyFill="1" applyBorder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0" fontId="6" fillId="0" borderId="0" xfId="7" applyFont="1" applyFill="1" applyAlignment="1">
      <alignment vertical="center"/>
    </xf>
    <xf numFmtId="0" fontId="18" fillId="0" borderId="0" xfId="7" applyFont="1" applyFill="1" applyAlignment="1">
      <alignment vertical="center"/>
    </xf>
    <xf numFmtId="0" fontId="11" fillId="0" borderId="0" xfId="7" applyFont="1" applyFill="1" applyAlignment="1">
      <alignment vertical="center"/>
    </xf>
    <xf numFmtId="58" fontId="4" fillId="0" borderId="0" xfId="7" applyNumberFormat="1" applyFont="1" applyFill="1" applyBorder="1" applyAlignment="1">
      <alignment horizontal="left" vertical="center"/>
    </xf>
    <xf numFmtId="0" fontId="4" fillId="0" borderId="13" xfId="7" applyFont="1" applyFill="1" applyBorder="1" applyAlignment="1">
      <alignment horizontal="center" vertical="center"/>
    </xf>
    <xf numFmtId="0" fontId="4" fillId="0" borderId="8" xfId="7" applyFont="1" applyFill="1" applyBorder="1" applyAlignment="1">
      <alignment horizontal="center" vertical="center"/>
    </xf>
    <xf numFmtId="0" fontId="4" fillId="0" borderId="14" xfId="7" applyFont="1" applyFill="1" applyBorder="1" applyAlignment="1">
      <alignment horizontal="center" vertical="center"/>
    </xf>
    <xf numFmtId="0" fontId="4" fillId="0" borderId="3" xfId="7" applyFont="1" applyFill="1" applyBorder="1" applyAlignment="1">
      <alignment horizontal="left" vertical="center"/>
    </xf>
    <xf numFmtId="0" fontId="4" fillId="0" borderId="4" xfId="7" applyFont="1" applyFill="1" applyBorder="1" applyAlignment="1">
      <alignment vertical="center"/>
    </xf>
    <xf numFmtId="0" fontId="4" fillId="0" borderId="0" xfId="7" applyFont="1" applyFill="1" applyBorder="1" applyAlignment="1">
      <alignment horizontal="left" vertical="center"/>
    </xf>
    <xf numFmtId="0" fontId="4" fillId="0" borderId="3" xfId="7" applyFont="1" applyFill="1" applyBorder="1" applyAlignment="1">
      <alignment vertical="center"/>
    </xf>
    <xf numFmtId="0" fontId="4" fillId="0" borderId="7" xfId="7" applyFont="1" applyFill="1" applyBorder="1" applyAlignment="1">
      <alignment horizontal="left" vertical="center" indent="1"/>
    </xf>
    <xf numFmtId="0" fontId="4" fillId="0" borderId="6" xfId="7" applyFont="1" applyFill="1" applyBorder="1" applyAlignment="1">
      <alignment vertical="center"/>
    </xf>
    <xf numFmtId="0" fontId="4" fillId="0" borderId="5" xfId="7" applyFont="1" applyFill="1" applyBorder="1" applyAlignment="1">
      <alignment horizontal="left" vertical="center"/>
    </xf>
    <xf numFmtId="0" fontId="4" fillId="0" borderId="7" xfId="7" applyFont="1" applyFill="1" applyBorder="1" applyAlignment="1">
      <alignment horizontal="left" vertical="center"/>
    </xf>
    <xf numFmtId="0" fontId="4" fillId="0" borderId="0" xfId="7" applyFont="1" applyFill="1" applyAlignment="1">
      <alignment horizontal="right" vertical="center"/>
    </xf>
    <xf numFmtId="0" fontId="4" fillId="0" borderId="0" xfId="7" applyFont="1" applyFill="1" applyAlignment="1">
      <alignment horizontal="left" vertical="center" indent="4"/>
    </xf>
    <xf numFmtId="0" fontId="4" fillId="0" borderId="0" xfId="7" applyFont="1" applyFill="1"/>
    <xf numFmtId="0" fontId="20" fillId="0" borderId="0" xfId="7" applyFont="1" applyFill="1" applyAlignment="1" applyProtection="1">
      <alignment horizontal="right" vertical="center"/>
    </xf>
    <xf numFmtId="0" fontId="21" fillId="0" borderId="0" xfId="7" applyFont="1" applyFill="1" applyAlignment="1" applyProtection="1">
      <alignment vertical="center"/>
    </xf>
    <xf numFmtId="0" fontId="20" fillId="0" borderId="0" xfId="7" applyFont="1" applyFill="1" applyAlignment="1" applyProtection="1">
      <alignment vertical="center"/>
    </xf>
    <xf numFmtId="176" fontId="7" fillId="0" borderId="13" xfId="2" applyNumberFormat="1" applyFont="1" applyFill="1" applyBorder="1" applyAlignment="1" applyProtection="1">
      <alignment vertical="center"/>
    </xf>
    <xf numFmtId="0" fontId="4" fillId="0" borderId="3" xfId="7" applyFont="1" applyFill="1" applyBorder="1" applyAlignment="1" applyProtection="1">
      <alignment horizontal="left" vertical="center" wrapText="1"/>
    </xf>
    <xf numFmtId="0" fontId="4" fillId="0" borderId="3" xfId="7" applyFont="1" applyFill="1" applyBorder="1" applyAlignment="1" applyProtection="1">
      <alignment horizontal="left" vertical="center" shrinkToFit="1"/>
    </xf>
    <xf numFmtId="0" fontId="4" fillId="0" borderId="5" xfId="7" applyFont="1" applyFill="1" applyBorder="1" applyAlignment="1" applyProtection="1">
      <alignment horizontal="left" vertical="center" wrapText="1"/>
    </xf>
    <xf numFmtId="38" fontId="4" fillId="0" borderId="14" xfId="2" applyFont="1" applyFill="1" applyBorder="1" applyAlignment="1" applyProtection="1">
      <alignment horizontal="center" vertical="center"/>
    </xf>
    <xf numFmtId="0" fontId="22" fillId="0" borderId="0" xfId="7" applyFont="1" applyFill="1" applyAlignment="1" applyProtection="1">
      <alignment vertical="center"/>
    </xf>
    <xf numFmtId="0" fontId="16" fillId="0" borderId="0" xfId="7" applyFont="1" applyFill="1" applyAlignment="1" applyProtection="1">
      <alignment vertical="center"/>
    </xf>
    <xf numFmtId="0" fontId="4" fillId="0" borderId="3" xfId="7" applyFont="1" applyFill="1" applyBorder="1" applyAlignment="1" applyProtection="1">
      <alignment vertical="center" shrinkToFit="1"/>
    </xf>
    <xf numFmtId="176" fontId="4" fillId="0" borderId="0" xfId="2" applyNumberFormat="1" applyFont="1" applyFill="1" applyAlignment="1" applyProtection="1">
      <alignment horizontal="right" vertical="center"/>
    </xf>
    <xf numFmtId="38" fontId="16" fillId="0" borderId="0" xfId="7" applyNumberFormat="1" applyFont="1" applyFill="1" applyAlignment="1" applyProtection="1">
      <alignment vertical="center"/>
    </xf>
    <xf numFmtId="38" fontId="4" fillId="0" borderId="3" xfId="2" applyFont="1" applyFill="1" applyBorder="1" applyAlignment="1" applyProtection="1">
      <alignment horizontal="distributed" vertical="center" indent="1" shrinkToFit="1"/>
    </xf>
    <xf numFmtId="38" fontId="4" fillId="0" borderId="5" xfId="2" applyFont="1" applyFill="1" applyBorder="1" applyAlignment="1" applyProtection="1">
      <alignment horizontal="distributed" vertical="center" indent="1" shrinkToFit="1"/>
    </xf>
    <xf numFmtId="38" fontId="7" fillId="0" borderId="13" xfId="7" applyNumberFormat="1" applyFont="1" applyFill="1" applyBorder="1" applyAlignment="1" applyProtection="1">
      <alignment vertical="center"/>
    </xf>
    <xf numFmtId="0" fontId="4" fillId="0" borderId="3" xfId="7" applyFont="1" applyFill="1" applyBorder="1" applyAlignment="1" applyProtection="1">
      <alignment horizontal="distributed" vertical="center" indent="1"/>
    </xf>
    <xf numFmtId="38" fontId="4" fillId="0" borderId="0" xfId="7" applyNumberFormat="1" applyFont="1" applyFill="1" applyBorder="1" applyAlignment="1" applyProtection="1">
      <alignment vertical="center"/>
    </xf>
    <xf numFmtId="38" fontId="4" fillId="0" borderId="0" xfId="7" applyNumberFormat="1" applyFont="1" applyFill="1" applyAlignment="1" applyProtection="1">
      <alignment horizontal="right" vertical="center"/>
    </xf>
    <xf numFmtId="0" fontId="4" fillId="0" borderId="5" xfId="7" applyFont="1" applyFill="1" applyBorder="1" applyAlignment="1" applyProtection="1">
      <alignment horizontal="distributed" vertical="center" indent="1"/>
    </xf>
    <xf numFmtId="38" fontId="4" fillId="0" borderId="7" xfId="7" applyNumberFormat="1" applyFont="1" applyFill="1" applyBorder="1" applyAlignment="1" applyProtection="1">
      <alignment vertical="center"/>
    </xf>
    <xf numFmtId="0" fontId="4" fillId="0" borderId="13" xfId="7" applyFont="1" applyFill="1" applyBorder="1" applyAlignment="1" applyProtection="1">
      <alignment horizontal="left" vertical="center"/>
    </xf>
    <xf numFmtId="0" fontId="6" fillId="0" borderId="0" xfId="7" applyFont="1" applyFill="1" applyProtection="1"/>
    <xf numFmtId="0" fontId="4" fillId="0" borderId="7" xfId="7" applyFont="1" applyFill="1" applyBorder="1" applyProtection="1"/>
    <xf numFmtId="0" fontId="4" fillId="0" borderId="8" xfId="7" applyFont="1" applyFill="1" applyBorder="1" applyAlignment="1" applyProtection="1">
      <alignment horizontal="center" vertical="center"/>
    </xf>
    <xf numFmtId="38" fontId="4" fillId="0" borderId="0" xfId="7" applyNumberFormat="1" applyFont="1" applyFill="1" applyProtection="1"/>
    <xf numFmtId="0" fontId="6" fillId="0" borderId="0" xfId="7" applyFont="1" applyFill="1" applyAlignment="1" applyProtection="1">
      <alignment vertical="top"/>
    </xf>
    <xf numFmtId="0" fontId="3" fillId="0" borderId="0" xfId="3" applyFill="1" applyAlignment="1" applyProtection="1"/>
    <xf numFmtId="0" fontId="4" fillId="0" borderId="0" xfId="1" applyFont="1" applyFill="1" applyAlignment="1" applyProtection="1"/>
    <xf numFmtId="0" fontId="23" fillId="0" borderId="0" xfId="1" applyFont="1" applyFill="1" applyAlignment="1" applyProtection="1">
      <alignment horizontal="left" vertical="center"/>
    </xf>
    <xf numFmtId="0" fontId="4" fillId="0" borderId="8" xfId="1" applyFont="1" applyFill="1" applyBorder="1" applyAlignment="1" applyProtection="1">
      <alignment vertical="center"/>
    </xf>
    <xf numFmtId="0" fontId="4" fillId="0" borderId="3" xfId="1" applyFont="1" applyFill="1" applyBorder="1" applyAlignment="1" applyProtection="1">
      <alignment vertical="center"/>
    </xf>
    <xf numFmtId="0" fontId="4" fillId="0" borderId="11" xfId="1" applyFont="1" applyFill="1" applyBorder="1" applyAlignment="1" applyProtection="1">
      <alignment vertical="center"/>
    </xf>
    <xf numFmtId="0" fontId="4" fillId="0" borderId="5" xfId="1" applyFont="1" applyFill="1" applyBorder="1" applyAlignment="1" applyProtection="1">
      <alignment vertical="center"/>
    </xf>
    <xf numFmtId="0" fontId="4" fillId="0" borderId="17" xfId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 vertical="center" indent="1"/>
    </xf>
    <xf numFmtId="176" fontId="4" fillId="0" borderId="0" xfId="8" applyNumberFormat="1" applyFont="1" applyFill="1" applyAlignment="1" applyProtection="1">
      <alignment vertical="center"/>
    </xf>
    <xf numFmtId="176" fontId="4" fillId="0" borderId="13" xfId="8" applyNumberFormat="1" applyFont="1" applyFill="1" applyBorder="1" applyAlignment="1" applyProtection="1">
      <alignment vertical="center"/>
    </xf>
    <xf numFmtId="176" fontId="4" fillId="0" borderId="0" xfId="8" applyNumberFormat="1" applyFont="1" applyFill="1" applyBorder="1" applyAlignment="1" applyProtection="1">
      <alignment vertical="center"/>
    </xf>
    <xf numFmtId="176" fontId="4" fillId="0" borderId="4" xfId="8" applyNumberFormat="1" applyFont="1" applyFill="1" applyBorder="1" applyAlignment="1" applyProtection="1">
      <alignment vertical="center"/>
    </xf>
    <xf numFmtId="176" fontId="4" fillId="0" borderId="7" xfId="8" applyNumberFormat="1" applyFont="1" applyFill="1" applyBorder="1" applyAlignment="1" applyProtection="1">
      <alignment vertical="center"/>
    </xf>
    <xf numFmtId="176" fontId="4" fillId="0" borderId="6" xfId="8" applyNumberFormat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right" vertical="center"/>
    </xf>
    <xf numFmtId="38" fontId="4" fillId="0" borderId="0" xfId="7" applyNumberFormat="1" applyFont="1" applyFill="1" applyBorder="1" applyAlignment="1">
      <alignment horizontal="center" vertical="center"/>
    </xf>
    <xf numFmtId="0" fontId="16" fillId="0" borderId="0" xfId="7" applyFont="1" applyBorder="1" applyAlignment="1">
      <alignment vertical="center"/>
    </xf>
    <xf numFmtId="188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Alignment="1" applyProtection="1">
      <alignment vertical="center"/>
    </xf>
    <xf numFmtId="38" fontId="3" fillId="0" borderId="0" xfId="3" applyNumberFormat="1" applyFill="1" applyAlignment="1">
      <alignment vertical="center"/>
    </xf>
    <xf numFmtId="38" fontId="4" fillId="0" borderId="0" xfId="2" applyFont="1" applyFill="1" applyAlignment="1">
      <alignment vertical="center"/>
    </xf>
    <xf numFmtId="0" fontId="11" fillId="0" borderId="0" xfId="7" applyFont="1" applyFill="1" applyAlignment="1" applyProtection="1">
      <alignment vertical="center"/>
    </xf>
    <xf numFmtId="0" fontId="13" fillId="0" borderId="0" xfId="7" applyFont="1" applyFill="1" applyAlignment="1" applyProtection="1">
      <alignment horizontal="center" vertical="center"/>
    </xf>
    <xf numFmtId="0" fontId="4" fillId="0" borderId="4" xfId="7" applyFont="1" applyFill="1" applyBorder="1" applyAlignment="1" applyProtection="1">
      <alignment horizontal="left" vertical="center" indent="1"/>
    </xf>
    <xf numFmtId="190" fontId="4" fillId="0" borderId="0" xfId="7" applyNumberFormat="1" applyFont="1" applyFill="1" applyAlignment="1" applyProtection="1">
      <alignment vertical="center"/>
    </xf>
    <xf numFmtId="190" fontId="4" fillId="0" borderId="0" xfId="7" applyNumberFormat="1" applyFont="1" applyFill="1" applyBorder="1" applyAlignment="1" applyProtection="1">
      <alignment vertical="center"/>
    </xf>
    <xf numFmtId="0" fontId="4" fillId="0" borderId="0" xfId="7" applyFont="1" applyFill="1" applyBorder="1" applyAlignment="1" applyProtection="1">
      <alignment horizontal="left" vertical="center" indent="1"/>
    </xf>
    <xf numFmtId="0" fontId="7" fillId="0" borderId="3" xfId="7" applyFont="1" applyFill="1" applyBorder="1" applyAlignment="1" applyProtection="1">
      <alignment horizontal="center" vertical="center"/>
    </xf>
    <xf numFmtId="0" fontId="7" fillId="0" borderId="4" xfId="7" applyFont="1" applyFill="1" applyBorder="1" applyAlignment="1" applyProtection="1">
      <alignment horizontal="left" vertical="center" indent="1"/>
    </xf>
    <xf numFmtId="0" fontId="7" fillId="0" borderId="0" xfId="7" applyFont="1" applyFill="1" applyBorder="1" applyAlignment="1" applyProtection="1">
      <alignment horizontal="center" vertical="center"/>
    </xf>
    <xf numFmtId="190" fontId="7" fillId="0" borderId="0" xfId="7" applyNumberFormat="1" applyFont="1" applyFill="1" applyBorder="1" applyAlignment="1" applyProtection="1">
      <alignment vertical="center"/>
    </xf>
    <xf numFmtId="0" fontId="7" fillId="0" borderId="0" xfId="7" applyFont="1" applyFill="1" applyBorder="1" applyAlignment="1" applyProtection="1">
      <alignment horizontal="left" vertical="center" indent="1"/>
    </xf>
    <xf numFmtId="0" fontId="7" fillId="0" borderId="0" xfId="7" applyFont="1" applyFill="1" applyBorder="1" applyAlignment="1" applyProtection="1">
      <alignment vertical="center"/>
    </xf>
    <xf numFmtId="0" fontId="7" fillId="0" borderId="6" xfId="7" applyFont="1" applyFill="1" applyBorder="1" applyAlignment="1" applyProtection="1">
      <alignment horizontal="left" vertical="center" indent="1"/>
    </xf>
    <xf numFmtId="190" fontId="7" fillId="0" borderId="7" xfId="7" applyNumberFormat="1" applyFont="1" applyFill="1" applyBorder="1" applyAlignment="1" applyProtection="1">
      <alignment vertical="center"/>
    </xf>
    <xf numFmtId="0" fontId="7" fillId="0" borderId="7" xfId="7" applyFont="1" applyFill="1" applyBorder="1" applyAlignment="1" applyProtection="1">
      <alignment horizontal="left" vertical="center" indent="1"/>
    </xf>
    <xf numFmtId="0" fontId="16" fillId="0" borderId="0" xfId="7" applyFont="1" applyFill="1" applyProtection="1"/>
    <xf numFmtId="0" fontId="4" fillId="0" borderId="3" xfId="7" applyFont="1" applyFill="1" applyBorder="1" applyAlignment="1" applyProtection="1">
      <alignment horizontal="left" vertical="center" indent="1"/>
    </xf>
    <xf numFmtId="0" fontId="4" fillId="0" borderId="0" xfId="7" applyFont="1" applyFill="1" applyAlignment="1" applyProtection="1">
      <alignment horizontal="right" vertical="center" indent="1"/>
    </xf>
    <xf numFmtId="0" fontId="7" fillId="0" borderId="5" xfId="7" applyFont="1" applyFill="1" applyBorder="1" applyAlignment="1" applyProtection="1">
      <alignment horizontal="center" vertical="center"/>
    </xf>
    <xf numFmtId="0" fontId="7" fillId="0" borderId="6" xfId="7" applyFont="1" applyFill="1" applyBorder="1" applyAlignment="1" applyProtection="1">
      <alignment horizontal="right" vertical="center" indent="1"/>
    </xf>
    <xf numFmtId="0" fontId="7" fillId="0" borderId="7" xfId="7" applyFont="1" applyFill="1" applyBorder="1" applyAlignment="1" applyProtection="1">
      <alignment horizontal="right" vertical="center" indent="1"/>
    </xf>
    <xf numFmtId="38" fontId="6" fillId="0" borderId="0" xfId="2" applyFont="1" applyFill="1" applyAlignment="1">
      <alignment vertical="center"/>
    </xf>
    <xf numFmtId="38" fontId="23" fillId="0" borderId="0" xfId="2" applyFont="1" applyFill="1" applyAlignment="1">
      <alignment vertical="center"/>
    </xf>
    <xf numFmtId="38" fontId="4" fillId="0" borderId="0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/>
    </xf>
    <xf numFmtId="38" fontId="4" fillId="0" borderId="1" xfId="2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horizontal="center" vertical="center"/>
    </xf>
    <xf numFmtId="38" fontId="4" fillId="0" borderId="12" xfId="2" applyFont="1" applyFill="1" applyBorder="1" applyAlignment="1">
      <alignment horizontal="center" vertical="center"/>
    </xf>
    <xf numFmtId="38" fontId="4" fillId="0" borderId="3" xfId="2" applyFont="1" applyFill="1" applyBorder="1" applyAlignment="1">
      <alignment horizontal="left" vertical="center"/>
    </xf>
    <xf numFmtId="176" fontId="4" fillId="0" borderId="0" xfId="2" applyNumberFormat="1" applyFont="1" applyFill="1" applyBorder="1" applyAlignment="1">
      <alignment vertical="center"/>
    </xf>
    <xf numFmtId="38" fontId="4" fillId="0" borderId="3" xfId="2" applyFont="1" applyFill="1" applyBorder="1" applyAlignment="1">
      <alignment horizontal="left" vertical="center" wrapText="1"/>
    </xf>
    <xf numFmtId="38" fontId="7" fillId="0" borderId="5" xfId="2" applyFont="1" applyFill="1" applyBorder="1" applyAlignment="1">
      <alignment horizontal="center" vertical="center"/>
    </xf>
    <xf numFmtId="176" fontId="7" fillId="0" borderId="7" xfId="2" applyNumberFormat="1" applyFont="1" applyFill="1" applyBorder="1" applyAlignment="1" applyProtection="1">
      <alignment vertical="center"/>
      <protection locked="0"/>
    </xf>
    <xf numFmtId="38" fontId="4" fillId="0" borderId="0" xfId="2" applyFont="1" applyFill="1" applyAlignment="1">
      <alignment horizontal="left" vertical="center" indent="2"/>
    </xf>
    <xf numFmtId="38" fontId="23" fillId="0" borderId="0" xfId="2" applyFont="1" applyFill="1" applyBorder="1" applyAlignment="1">
      <alignment vertical="center"/>
    </xf>
    <xf numFmtId="0" fontId="2" fillId="0" borderId="0" xfId="1" applyFill="1" applyAlignment="1"/>
    <xf numFmtId="0" fontId="4" fillId="0" borderId="0" xfId="1" applyFont="1" applyFill="1" applyAlignment="1">
      <alignment horizontal="right"/>
    </xf>
    <xf numFmtId="0" fontId="4" fillId="0" borderId="7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vertical="center"/>
    </xf>
    <xf numFmtId="176" fontId="4" fillId="0" borderId="0" xfId="2" applyNumberFormat="1" applyFont="1" applyFill="1" applyAlignment="1" applyProtection="1">
      <alignment vertical="center"/>
      <protection locked="0"/>
    </xf>
    <xf numFmtId="176" fontId="4" fillId="0" borderId="0" xfId="2" applyNumberFormat="1" applyFont="1" applyFill="1" applyBorder="1" applyAlignment="1" applyProtection="1">
      <alignment vertical="center"/>
      <protection locked="0"/>
    </xf>
    <xf numFmtId="0" fontId="7" fillId="0" borderId="5" xfId="1" applyFont="1" applyFill="1" applyBorder="1" applyAlignment="1">
      <alignment horizontal="center" vertical="center"/>
    </xf>
    <xf numFmtId="176" fontId="4" fillId="0" borderId="14" xfId="2" applyNumberFormat="1" applyFont="1" applyFill="1" applyBorder="1" applyAlignment="1">
      <alignment vertical="center"/>
    </xf>
    <xf numFmtId="176" fontId="4" fillId="0" borderId="13" xfId="2" applyNumberFormat="1" applyFont="1" applyFill="1" applyBorder="1" applyAlignment="1">
      <alignment vertical="center"/>
    </xf>
    <xf numFmtId="176" fontId="4" fillId="0" borderId="4" xfId="2" applyNumberFormat="1" applyFont="1" applyFill="1" applyBorder="1" applyAlignment="1">
      <alignment vertical="center"/>
    </xf>
    <xf numFmtId="176" fontId="7" fillId="0" borderId="6" xfId="2" applyNumberFormat="1" applyFont="1" applyFill="1" applyBorder="1" applyAlignment="1" applyProtection="1">
      <alignment vertical="center"/>
      <protection locked="0"/>
    </xf>
    <xf numFmtId="38" fontId="4" fillId="0" borderId="0" xfId="2" applyFont="1" applyFill="1" applyAlignment="1">
      <alignment horizontal="left" vertical="center" indent="1"/>
    </xf>
    <xf numFmtId="38" fontId="3" fillId="0" borderId="0" xfId="3" applyNumberFormat="1" applyFill="1" applyBorder="1" applyAlignment="1">
      <alignment vertical="center"/>
    </xf>
    <xf numFmtId="38" fontId="4" fillId="0" borderId="3" xfId="2" applyFont="1" applyFill="1" applyBorder="1" applyAlignment="1">
      <alignment horizontal="distributed" vertical="center" wrapText="1" indent="1"/>
    </xf>
    <xf numFmtId="176" fontId="7" fillId="0" borderId="7" xfId="2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3" fillId="0" borderId="0" xfId="3" applyFont="1">
      <alignment vertical="center"/>
    </xf>
    <xf numFmtId="0" fontId="9" fillId="0" borderId="0" xfId="7" applyFont="1" applyFill="1" applyAlignment="1" applyProtection="1">
      <alignment horizontal="center" vertical="center"/>
    </xf>
    <xf numFmtId="0" fontId="4" fillId="0" borderId="13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4" fillId="0" borderId="14" xfId="1" applyFont="1" applyFill="1" applyBorder="1" applyAlignment="1" applyProtection="1">
      <alignment horizontal="center" vertical="center"/>
    </xf>
    <xf numFmtId="0" fontId="4" fillId="0" borderId="12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13" xfId="1" applyFont="1" applyBorder="1" applyAlignment="1" applyProtection="1">
      <alignment horizontal="center" vertical="center" wrapText="1"/>
    </xf>
    <xf numFmtId="0" fontId="4" fillId="0" borderId="7" xfId="1" applyFont="1" applyBorder="1" applyAlignment="1" applyProtection="1">
      <alignment horizontal="center" vertical="center" wrapText="1"/>
    </xf>
    <xf numFmtId="0" fontId="4" fillId="0" borderId="14" xfId="1" applyFont="1" applyBorder="1" applyAlignment="1" applyProtection="1">
      <alignment horizontal="center" vertical="center"/>
    </xf>
    <xf numFmtId="0" fontId="4" fillId="0" borderId="6" xfId="1" applyFont="1" applyBorder="1" applyAlignment="1" applyProtection="1">
      <alignment horizontal="center" vertical="center"/>
    </xf>
    <xf numFmtId="0" fontId="4" fillId="0" borderId="12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left" vertical="center" indent="1"/>
    </xf>
    <xf numFmtId="0" fontId="2" fillId="0" borderId="1" xfId="1" applyFill="1" applyBorder="1" applyAlignment="1">
      <alignment horizontal="center" vertical="center"/>
    </xf>
    <xf numFmtId="0" fontId="4" fillId="0" borderId="8" xfId="1" applyFont="1" applyFill="1" applyBorder="1" applyAlignment="1" applyProtection="1">
      <alignment horizontal="center" vertical="center" wrapText="1"/>
    </xf>
    <xf numFmtId="0" fontId="2" fillId="0" borderId="3" xfId="1" applyFill="1" applyBorder="1" applyAlignment="1">
      <alignment horizontal="center" vertical="center"/>
    </xf>
    <xf numFmtId="0" fontId="2" fillId="0" borderId="5" xfId="1" applyFill="1" applyBorder="1" applyAlignment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/>
    </xf>
    <xf numFmtId="0" fontId="4" fillId="0" borderId="2" xfId="7" applyFont="1" applyFill="1" applyBorder="1" applyAlignment="1" applyProtection="1">
      <alignment horizontal="center" vertical="center"/>
    </xf>
    <xf numFmtId="178" fontId="4" fillId="0" borderId="7" xfId="7" applyNumberFormat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horizontal="center" vertical="center" wrapText="1"/>
    </xf>
    <xf numFmtId="0" fontId="4" fillId="0" borderId="14" xfId="7" applyFont="1" applyFill="1" applyBorder="1" applyAlignment="1" applyProtection="1">
      <alignment horizontal="center" vertical="center"/>
    </xf>
    <xf numFmtId="0" fontId="4" fillId="0" borderId="6" xfId="7" applyFont="1" applyFill="1" applyBorder="1" applyAlignment="1" applyProtection="1">
      <alignment horizontal="center" vertical="center"/>
    </xf>
    <xf numFmtId="0" fontId="4" fillId="0" borderId="1" xfId="7" applyFont="1" applyFill="1" applyBorder="1" applyAlignment="1" applyProtection="1">
      <alignment horizontal="center" vertical="center"/>
    </xf>
    <xf numFmtId="0" fontId="4" fillId="0" borderId="14" xfId="7" applyFont="1" applyFill="1" applyBorder="1" applyAlignment="1" applyProtection="1">
      <alignment horizontal="center" vertical="center" wrapText="1"/>
    </xf>
    <xf numFmtId="0" fontId="4" fillId="0" borderId="6" xfId="7" applyFont="1" applyFill="1" applyBorder="1" applyAlignment="1" applyProtection="1">
      <alignment horizontal="center" vertical="center" wrapText="1"/>
    </xf>
    <xf numFmtId="58" fontId="4" fillId="0" borderId="7" xfId="7" applyNumberFormat="1" applyFont="1" applyFill="1" applyBorder="1" applyAlignment="1" applyProtection="1">
      <alignment horizontal="center" vertical="center"/>
    </xf>
    <xf numFmtId="58" fontId="4" fillId="2" borderId="0" xfId="7" applyNumberFormat="1" applyFont="1" applyFill="1" applyBorder="1" applyAlignment="1" applyProtection="1">
      <alignment horizontal="left" vertical="center"/>
    </xf>
    <xf numFmtId="0" fontId="4" fillId="0" borderId="8" xfId="7" applyFont="1" applyFill="1" applyBorder="1" applyAlignment="1" applyProtection="1">
      <alignment horizontal="center" vertical="center"/>
    </xf>
    <xf numFmtId="0" fontId="4" fillId="0" borderId="6" xfId="7" applyFont="1" applyFill="1" applyBorder="1" applyAlignment="1" applyProtection="1">
      <alignment horizontal="center" vertical="top" shrinkToFit="1"/>
    </xf>
    <xf numFmtId="0" fontId="4" fillId="0" borderId="5" xfId="7" applyFont="1" applyFill="1" applyBorder="1" applyAlignment="1" applyProtection="1">
      <alignment horizontal="center" vertical="top" shrinkToFit="1"/>
    </xf>
    <xf numFmtId="0" fontId="4" fillId="0" borderId="13" xfId="7" applyFont="1" applyFill="1" applyBorder="1" applyAlignment="1" applyProtection="1">
      <alignment horizontal="center" vertical="center"/>
    </xf>
    <xf numFmtId="0" fontId="4" fillId="0" borderId="7" xfId="7" applyFont="1" applyFill="1" applyBorder="1" applyAlignment="1" applyProtection="1">
      <alignment horizontal="center" vertical="center"/>
    </xf>
    <xf numFmtId="0" fontId="4" fillId="0" borderId="13" xfId="7" applyFont="1" applyFill="1" applyBorder="1" applyAlignment="1" applyProtection="1">
      <alignment horizontal="center" vertical="center" wrapText="1"/>
    </xf>
    <xf numFmtId="0" fontId="4" fillId="0" borderId="7" xfId="7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horizontal="center" vertical="center"/>
    </xf>
    <xf numFmtId="0" fontId="4" fillId="0" borderId="14" xfId="7" applyFont="1" applyFill="1" applyBorder="1" applyAlignment="1" applyProtection="1">
      <alignment horizontal="center" wrapText="1"/>
    </xf>
    <xf numFmtId="0" fontId="4" fillId="0" borderId="8" xfId="7" applyFont="1" applyFill="1" applyBorder="1" applyAlignment="1" applyProtection="1">
      <alignment horizontal="center" wrapText="1"/>
    </xf>
    <xf numFmtId="58" fontId="4" fillId="2" borderId="0" xfId="7" applyNumberFormat="1" applyFont="1" applyFill="1" applyBorder="1" applyAlignment="1" applyProtection="1">
      <alignment horizontal="left" vertical="center" indent="1"/>
    </xf>
    <xf numFmtId="0" fontId="0" fillId="2" borderId="0" xfId="7" applyFont="1" applyFill="1" applyBorder="1" applyAlignment="1">
      <alignment horizontal="left" vertical="center" indent="1"/>
    </xf>
    <xf numFmtId="38" fontId="4" fillId="0" borderId="8" xfId="2" applyFont="1" applyFill="1" applyBorder="1" applyAlignment="1" applyProtection="1">
      <alignment horizontal="center" vertical="center"/>
    </xf>
    <xf numFmtId="38" fontId="4" fillId="0" borderId="5" xfId="2" applyFont="1" applyFill="1" applyBorder="1" applyAlignment="1" applyProtection="1">
      <alignment horizontal="center" vertical="center"/>
    </xf>
    <xf numFmtId="38" fontId="4" fillId="0" borderId="2" xfId="2" applyFont="1" applyFill="1" applyBorder="1" applyAlignment="1" applyProtection="1">
      <alignment horizontal="center" vertical="center"/>
    </xf>
    <xf numFmtId="38" fontId="4" fillId="0" borderId="1" xfId="2" applyFont="1" applyFill="1" applyBorder="1" applyAlignment="1" applyProtection="1">
      <alignment horizontal="center" vertical="center"/>
    </xf>
    <xf numFmtId="38" fontId="4" fillId="0" borderId="12" xfId="2" applyFont="1" applyFill="1" applyBorder="1" applyAlignment="1" applyProtection="1">
      <alignment horizontal="center" vertical="center"/>
    </xf>
    <xf numFmtId="38" fontId="10" fillId="0" borderId="9" xfId="2" applyFont="1" applyFill="1" applyBorder="1" applyAlignment="1" applyProtection="1">
      <alignment horizontal="center" vertical="center" wrapText="1"/>
    </xf>
    <xf numFmtId="38" fontId="10" fillId="0" borderId="10" xfId="2" applyFont="1" applyFill="1" applyBorder="1" applyAlignment="1" applyProtection="1">
      <alignment horizontal="center" vertical="center" wrapText="1"/>
    </xf>
    <xf numFmtId="38" fontId="10" fillId="0" borderId="14" xfId="2" applyFont="1" applyFill="1" applyBorder="1" applyAlignment="1" applyProtection="1">
      <alignment horizontal="center" vertical="center" wrapText="1"/>
    </xf>
    <xf numFmtId="38" fontId="10" fillId="0" borderId="6" xfId="2" applyFont="1" applyFill="1" applyBorder="1" applyAlignment="1" applyProtection="1">
      <alignment horizontal="center" vertical="center" wrapText="1"/>
    </xf>
    <xf numFmtId="38" fontId="10" fillId="0" borderId="13" xfId="2" applyFont="1" applyFill="1" applyBorder="1" applyAlignment="1" applyProtection="1">
      <alignment horizontal="center" vertical="center" wrapText="1"/>
    </xf>
    <xf numFmtId="38" fontId="10" fillId="0" borderId="7" xfId="2" applyFont="1" applyFill="1" applyBorder="1" applyAlignment="1" applyProtection="1">
      <alignment horizontal="center" vertical="center" wrapText="1"/>
    </xf>
    <xf numFmtId="38" fontId="10" fillId="0" borderId="12" xfId="2" applyFont="1" applyFill="1" applyBorder="1" applyAlignment="1" applyProtection="1">
      <alignment horizontal="center" vertical="center" wrapText="1"/>
    </xf>
    <xf numFmtId="38" fontId="10" fillId="0" borderId="2" xfId="2" applyFont="1" applyFill="1" applyBorder="1" applyAlignment="1" applyProtection="1">
      <alignment horizontal="center" vertical="center" wrapText="1"/>
    </xf>
    <xf numFmtId="38" fontId="10" fillId="0" borderId="1" xfId="2" applyFont="1" applyFill="1" applyBorder="1" applyAlignment="1" applyProtection="1">
      <alignment horizontal="center" vertical="center" wrapText="1"/>
    </xf>
    <xf numFmtId="38" fontId="4" fillId="0" borderId="14" xfId="2" applyFont="1" applyFill="1" applyBorder="1" applyAlignment="1" applyProtection="1">
      <alignment horizontal="center" vertical="center"/>
    </xf>
    <xf numFmtId="38" fontId="4" fillId="0" borderId="6" xfId="2" applyFont="1" applyFill="1" applyBorder="1" applyAlignment="1" applyProtection="1">
      <alignment horizontal="center" vertical="center"/>
    </xf>
    <xf numFmtId="38" fontId="4" fillId="0" borderId="8" xfId="2" applyFont="1" applyFill="1" applyBorder="1" applyAlignment="1" applyProtection="1">
      <alignment horizontal="center" vertical="center" wrapText="1"/>
    </xf>
    <xf numFmtId="38" fontId="4" fillId="0" borderId="5" xfId="2" applyFont="1" applyFill="1" applyBorder="1" applyAlignment="1" applyProtection="1">
      <alignment horizontal="center" vertical="center" wrapText="1"/>
    </xf>
    <xf numFmtId="38" fontId="4" fillId="0" borderId="9" xfId="2" applyFont="1" applyFill="1" applyBorder="1" applyAlignment="1" applyProtection="1">
      <alignment horizontal="center" vertical="center"/>
    </xf>
    <xf numFmtId="38" fontId="4" fillId="0" borderId="10" xfId="2" applyFont="1" applyFill="1" applyBorder="1" applyAlignment="1" applyProtection="1">
      <alignment horizontal="center" vertical="center"/>
    </xf>
    <xf numFmtId="38" fontId="4" fillId="0" borderId="3" xfId="2" applyFont="1" applyFill="1" applyBorder="1" applyAlignment="1" applyProtection="1">
      <alignment horizontal="center" vertical="center" textRotation="255"/>
    </xf>
    <xf numFmtId="0" fontId="16" fillId="0" borderId="9" xfId="7" applyFont="1" applyFill="1" applyBorder="1" applyAlignment="1" applyProtection="1">
      <alignment horizontal="center" vertical="center"/>
    </xf>
    <xf numFmtId="0" fontId="16" fillId="0" borderId="17" xfId="7" applyFont="1" applyFill="1" applyBorder="1" applyAlignment="1" applyProtection="1">
      <alignment horizontal="center" vertical="center"/>
    </xf>
    <xf numFmtId="0" fontId="16" fillId="0" borderId="10" xfId="7" applyFont="1" applyFill="1" applyBorder="1" applyAlignment="1" applyProtection="1">
      <alignment horizontal="center" vertical="center"/>
    </xf>
    <xf numFmtId="38" fontId="13" fillId="0" borderId="9" xfId="2" applyFont="1" applyFill="1" applyBorder="1" applyAlignment="1" applyProtection="1">
      <alignment horizontal="center" vertical="center"/>
    </xf>
    <xf numFmtId="38" fontId="13" fillId="0" borderId="10" xfId="2" applyFont="1" applyFill="1" applyBorder="1" applyAlignment="1" applyProtection="1">
      <alignment horizontal="center" vertical="center"/>
    </xf>
    <xf numFmtId="38" fontId="4" fillId="0" borderId="9" xfId="2" applyFont="1" applyFill="1" applyBorder="1" applyAlignment="1" applyProtection="1">
      <alignment horizontal="center" vertical="center" wrapText="1"/>
    </xf>
    <xf numFmtId="38" fontId="4" fillId="0" borderId="10" xfId="2" applyFont="1" applyFill="1" applyBorder="1" applyAlignment="1" applyProtection="1">
      <alignment horizontal="center" vertical="center" wrapText="1"/>
    </xf>
    <xf numFmtId="38" fontId="4" fillId="0" borderId="13" xfId="2" applyFont="1" applyBorder="1" applyAlignment="1" applyProtection="1">
      <alignment horizontal="center" vertical="center" wrapText="1"/>
    </xf>
    <xf numFmtId="38" fontId="4" fillId="0" borderId="7" xfId="2" applyFont="1" applyBorder="1" applyAlignment="1" applyProtection="1">
      <alignment horizontal="center" vertical="center"/>
    </xf>
    <xf numFmtId="38" fontId="4" fillId="0" borderId="14" xfId="2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horizontal="center" vertical="center"/>
    </xf>
    <xf numFmtId="38" fontId="4" fillId="0" borderId="12" xfId="2" applyFont="1" applyBorder="1" applyAlignment="1" applyProtection="1">
      <alignment horizontal="center" vertical="center"/>
    </xf>
    <xf numFmtId="38" fontId="4" fillId="0" borderId="2" xfId="2" applyFont="1" applyBorder="1" applyAlignment="1" applyProtection="1">
      <alignment horizontal="center" vertical="center"/>
    </xf>
    <xf numFmtId="38" fontId="4" fillId="0" borderId="13" xfId="2" applyFont="1" applyFill="1" applyBorder="1" applyAlignment="1" applyProtection="1">
      <alignment horizontal="center" vertical="center"/>
    </xf>
    <xf numFmtId="38" fontId="4" fillId="0" borderId="7" xfId="2" applyFont="1" applyFill="1" applyBorder="1" applyAlignment="1" applyProtection="1">
      <alignment horizontal="center" vertical="center"/>
    </xf>
    <xf numFmtId="0" fontId="14" fillId="0" borderId="0" xfId="7" applyFont="1" applyFill="1" applyBorder="1" applyAlignment="1" applyProtection="1">
      <alignment vertical="center"/>
    </xf>
    <xf numFmtId="0" fontId="14" fillId="0" borderId="3" xfId="7" applyFont="1" applyFill="1" applyBorder="1" applyAlignment="1" applyProtection="1">
      <alignment vertical="center"/>
    </xf>
    <xf numFmtId="0" fontId="14" fillId="0" borderId="7" xfId="7" applyFont="1" applyFill="1" applyBorder="1" applyAlignment="1" applyProtection="1">
      <alignment horizontal="left" vertical="center" indent="1"/>
    </xf>
    <xf numFmtId="0" fontId="14" fillId="0" borderId="5" xfId="7" applyFont="1" applyFill="1" applyBorder="1" applyAlignment="1" applyProtection="1">
      <alignment horizontal="left" vertical="center" indent="1"/>
    </xf>
    <xf numFmtId="0" fontId="14" fillId="0" borderId="0" xfId="7" applyFont="1" applyFill="1" applyBorder="1" applyAlignment="1" applyProtection="1">
      <alignment horizontal="left" vertical="center" indent="1"/>
    </xf>
    <xf numFmtId="0" fontId="14" fillId="0" borderId="3" xfId="7" applyFont="1" applyFill="1" applyBorder="1" applyAlignment="1" applyProtection="1">
      <alignment horizontal="left" vertical="center" indent="1"/>
    </xf>
    <xf numFmtId="0" fontId="14" fillId="0" borderId="0" xfId="7" applyFont="1" applyFill="1" applyAlignment="1" applyProtection="1">
      <alignment vertical="center"/>
    </xf>
    <xf numFmtId="0" fontId="19" fillId="0" borderId="0" xfId="7" applyFont="1" applyFill="1"/>
    <xf numFmtId="0" fontId="19" fillId="0" borderId="3" xfId="7" applyFont="1" applyFill="1" applyBorder="1"/>
    <xf numFmtId="38" fontId="4" fillId="0" borderId="4" xfId="2" applyFont="1" applyFill="1" applyBorder="1" applyAlignment="1" applyProtection="1">
      <alignment vertical="center"/>
    </xf>
    <xf numFmtId="38" fontId="4" fillId="0" borderId="0" xfId="2" applyFont="1" applyFill="1" applyBorder="1" applyAlignment="1" applyProtection="1">
      <alignment vertical="center"/>
    </xf>
    <xf numFmtId="38" fontId="4" fillId="0" borderId="6" xfId="2" applyFont="1" applyFill="1" applyBorder="1" applyAlignment="1" applyProtection="1">
      <alignment vertical="center"/>
    </xf>
    <xf numFmtId="38" fontId="4" fillId="0" borderId="7" xfId="2" applyFont="1" applyFill="1" applyBorder="1" applyAlignment="1" applyProtection="1">
      <alignment vertical="center"/>
    </xf>
    <xf numFmtId="0" fontId="14" fillId="0" borderId="13" xfId="7" applyFont="1" applyFill="1" applyBorder="1" applyAlignment="1" applyProtection="1">
      <alignment horizontal="center" vertical="center"/>
    </xf>
    <xf numFmtId="0" fontId="14" fillId="0" borderId="8" xfId="7" applyFont="1" applyFill="1" applyBorder="1" applyAlignment="1" applyProtection="1">
      <alignment horizontal="center" vertical="center"/>
    </xf>
    <xf numFmtId="0" fontId="14" fillId="0" borderId="7" xfId="7" applyFont="1" applyFill="1" applyBorder="1" applyAlignment="1" applyProtection="1">
      <alignment horizontal="center" vertical="center"/>
    </xf>
    <xf numFmtId="0" fontId="14" fillId="0" borderId="5" xfId="7" applyFont="1" applyFill="1" applyBorder="1" applyAlignment="1" applyProtection="1">
      <alignment horizontal="center" vertical="center"/>
    </xf>
    <xf numFmtId="0" fontId="14" fillId="0" borderId="9" xfId="7" applyFont="1" applyFill="1" applyBorder="1" applyAlignment="1" applyProtection="1">
      <alignment horizontal="center" vertical="center" wrapText="1"/>
    </xf>
    <xf numFmtId="0" fontId="14" fillId="0" borderId="10" xfId="7" applyFont="1" applyFill="1" applyBorder="1" applyAlignment="1" applyProtection="1">
      <alignment horizontal="center" vertical="center" wrapText="1"/>
    </xf>
    <xf numFmtId="0" fontId="14" fillId="0" borderId="9" xfId="7" applyFont="1" applyFill="1" applyBorder="1" applyAlignment="1" applyProtection="1">
      <alignment horizontal="center" vertical="center"/>
    </xf>
    <xf numFmtId="0" fontId="14" fillId="0" borderId="10" xfId="7" applyFont="1" applyFill="1" applyBorder="1" applyAlignment="1" applyProtection="1">
      <alignment horizontal="center" vertical="center"/>
    </xf>
    <xf numFmtId="0" fontId="14" fillId="0" borderId="12" xfId="7" applyFont="1" applyFill="1" applyBorder="1" applyAlignment="1" applyProtection="1">
      <alignment horizontal="center" vertical="center"/>
    </xf>
    <xf numFmtId="0" fontId="14" fillId="0" borderId="2" xfId="7" applyFont="1" applyFill="1" applyBorder="1" applyAlignment="1" applyProtection="1">
      <alignment horizontal="center" vertical="center"/>
    </xf>
    <xf numFmtId="38" fontId="7" fillId="0" borderId="14" xfId="2" applyFont="1" applyFill="1" applyBorder="1" applyAlignment="1" applyProtection="1">
      <alignment vertical="center"/>
    </xf>
    <xf numFmtId="38" fontId="7" fillId="0" borderId="13" xfId="2" applyFont="1" applyFill="1" applyBorder="1" applyAlignment="1" applyProtection="1">
      <alignment vertical="center"/>
    </xf>
    <xf numFmtId="58" fontId="4" fillId="0" borderId="7" xfId="7" applyNumberFormat="1" applyFont="1" applyFill="1" applyBorder="1" applyAlignment="1" applyProtection="1">
      <alignment horizontal="left" vertical="center" indent="1"/>
    </xf>
    <xf numFmtId="0" fontId="4" fillId="0" borderId="9" xfId="7" applyFont="1" applyFill="1" applyBorder="1" applyAlignment="1" applyProtection="1">
      <alignment horizontal="center" vertical="center"/>
    </xf>
    <xf numFmtId="0" fontId="4" fillId="0" borderId="10" xfId="7" applyFont="1" applyFill="1" applyBorder="1" applyAlignment="1" applyProtection="1">
      <alignment horizontal="center" vertical="center"/>
    </xf>
    <xf numFmtId="0" fontId="4" fillId="0" borderId="0" xfId="7" applyFont="1" applyFill="1" applyAlignment="1" applyProtection="1">
      <alignment horizontal="right"/>
    </xf>
    <xf numFmtId="0" fontId="2" fillId="0" borderId="0" xfId="7" applyFill="1" applyAlignment="1"/>
    <xf numFmtId="0" fontId="4" fillId="0" borderId="9" xfId="7" applyFont="1" applyFill="1" applyBorder="1" applyAlignment="1" applyProtection="1">
      <alignment horizontal="center" vertical="center" wrapText="1"/>
    </xf>
    <xf numFmtId="0" fontId="4" fillId="0" borderId="10" xfId="7" applyFont="1" applyFill="1" applyBorder="1" applyAlignment="1" applyProtection="1">
      <alignment horizontal="center" vertical="center" wrapText="1"/>
    </xf>
    <xf numFmtId="0" fontId="9" fillId="0" borderId="0" xfId="3" applyFont="1" applyFill="1" applyAlignment="1">
      <alignment horizontal="center" vertical="center"/>
    </xf>
    <xf numFmtId="58" fontId="4" fillId="0" borderId="7" xfId="1" applyNumberFormat="1" applyFont="1" applyFill="1" applyBorder="1" applyAlignment="1">
      <alignment horizontal="left" vertical="center" indent="1"/>
    </xf>
    <xf numFmtId="0" fontId="2" fillId="0" borderId="7" xfId="1" applyFont="1" applyFill="1" applyBorder="1" applyAlignment="1">
      <alignment horizontal="left" vertical="center" indent="1"/>
    </xf>
    <xf numFmtId="58" fontId="4" fillId="0" borderId="7" xfId="7" applyNumberFormat="1" applyFont="1" applyFill="1" applyBorder="1" applyAlignment="1">
      <alignment horizontal="left" vertical="center" indent="1"/>
    </xf>
    <xf numFmtId="0" fontId="4" fillId="0" borderId="2" xfId="7" applyFont="1" applyFill="1" applyBorder="1" applyAlignment="1">
      <alignment horizontal="center" vertical="center"/>
    </xf>
    <xf numFmtId="0" fontId="4" fillId="0" borderId="1" xfId="7" applyFont="1" applyFill="1" applyBorder="1" applyAlignment="1">
      <alignment horizontal="center" vertical="center"/>
    </xf>
    <xf numFmtId="0" fontId="4" fillId="0" borderId="12" xfId="7" applyFont="1" applyFill="1" applyBorder="1" applyAlignment="1">
      <alignment horizontal="center" vertical="center"/>
    </xf>
    <xf numFmtId="38" fontId="4" fillId="0" borderId="13" xfId="2" applyFont="1" applyFill="1" applyBorder="1" applyAlignment="1" applyProtection="1">
      <alignment vertical="center" shrinkToFit="1"/>
    </xf>
    <xf numFmtId="0" fontId="4" fillId="0" borderId="7" xfId="7" applyFont="1" applyFill="1" applyBorder="1" applyAlignment="1" applyProtection="1">
      <alignment horizontal="left"/>
    </xf>
    <xf numFmtId="0" fontId="2" fillId="0" borderId="7" xfId="7" applyFill="1" applyBorder="1" applyAlignment="1" applyProtection="1">
      <alignment horizontal="left"/>
    </xf>
    <xf numFmtId="0" fontId="7" fillId="0" borderId="13" xfId="7" applyFont="1" applyFill="1" applyBorder="1" applyAlignment="1" applyProtection="1">
      <alignment horizontal="center" vertical="center"/>
    </xf>
    <xf numFmtId="0" fontId="7" fillId="0" borderId="8" xfId="7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13" xfId="1" applyFont="1" applyFill="1" applyBorder="1" applyAlignment="1" applyProtection="1">
      <alignment horizontal="distributed" vertical="center" indent="3"/>
    </xf>
    <xf numFmtId="0" fontId="4" fillId="0" borderId="8" xfId="1" applyFont="1" applyFill="1" applyBorder="1" applyAlignment="1" applyProtection="1">
      <alignment horizontal="distributed" vertical="center" indent="3"/>
    </xf>
    <xf numFmtId="0" fontId="4" fillId="0" borderId="7" xfId="1" applyFont="1" applyFill="1" applyBorder="1" applyAlignment="1" applyProtection="1">
      <alignment horizontal="distributed" vertical="center" indent="3"/>
    </xf>
    <xf numFmtId="0" fontId="4" fillId="0" borderId="5" xfId="1" applyFont="1" applyFill="1" applyBorder="1" applyAlignment="1" applyProtection="1">
      <alignment horizontal="distributed" vertical="center" indent="3"/>
    </xf>
    <xf numFmtId="0" fontId="4" fillId="0" borderId="8" xfId="1" applyFont="1" applyFill="1" applyBorder="1" applyAlignment="1" applyProtection="1">
      <alignment horizontal="center" vertical="center" textRotation="255"/>
    </xf>
    <xf numFmtId="0" fontId="4" fillId="0" borderId="3" xfId="1" applyFont="1" applyFill="1" applyBorder="1" applyAlignment="1" applyProtection="1">
      <alignment horizontal="center" vertical="center" textRotation="255"/>
    </xf>
    <xf numFmtId="0" fontId="4" fillId="0" borderId="5" xfId="1" applyFont="1" applyFill="1" applyBorder="1" applyAlignment="1" applyProtection="1">
      <alignment horizontal="center" vertical="center" textRotation="255"/>
    </xf>
    <xf numFmtId="0" fontId="4" fillId="0" borderId="2" xfId="1" applyFont="1" applyFill="1" applyBorder="1" applyAlignment="1" applyProtection="1">
      <alignment horizontal="center" vertical="center" shrinkToFit="1"/>
    </xf>
    <xf numFmtId="0" fontId="4" fillId="0" borderId="1" xfId="1" applyFont="1" applyFill="1" applyBorder="1" applyAlignment="1" applyProtection="1">
      <alignment horizontal="center" vertical="center" shrinkToFit="1"/>
    </xf>
    <xf numFmtId="0" fontId="4" fillId="0" borderId="8" xfId="1" applyFont="1" applyFill="1" applyBorder="1" applyAlignment="1" applyProtection="1">
      <alignment vertical="center" wrapText="1"/>
    </xf>
    <xf numFmtId="0" fontId="4" fillId="0" borderId="3" xfId="1" applyFont="1" applyFill="1" applyBorder="1" applyAlignment="1" applyProtection="1">
      <alignment vertical="center" wrapText="1"/>
    </xf>
    <xf numFmtId="0" fontId="4" fillId="0" borderId="5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horizontal="distributed" vertical="center" indent="2"/>
    </xf>
    <xf numFmtId="0" fontId="4" fillId="0" borderId="8" xfId="1" applyFont="1" applyFill="1" applyBorder="1" applyAlignment="1" applyProtection="1">
      <alignment horizontal="distributed" vertical="center" indent="2"/>
    </xf>
    <xf numFmtId="0" fontId="4" fillId="0" borderId="0" xfId="1" applyFont="1" applyFill="1" applyBorder="1" applyAlignment="1" applyProtection="1">
      <alignment horizontal="distributed" vertical="center" indent="2"/>
    </xf>
    <xf numFmtId="0" fontId="4" fillId="0" borderId="3" xfId="1" applyFont="1" applyFill="1" applyBorder="1" applyAlignment="1" applyProtection="1">
      <alignment horizontal="distributed" vertical="center" indent="2"/>
    </xf>
    <xf numFmtId="0" fontId="4" fillId="0" borderId="7" xfId="1" applyFont="1" applyFill="1" applyBorder="1" applyAlignment="1" applyProtection="1">
      <alignment horizontal="distributed" vertical="center" indent="2"/>
    </xf>
    <xf numFmtId="0" fontId="4" fillId="0" borderId="5" xfId="1" applyFont="1" applyFill="1" applyBorder="1" applyAlignment="1" applyProtection="1">
      <alignment horizontal="distributed" vertical="center" indent="2"/>
    </xf>
    <xf numFmtId="0" fontId="4" fillId="0" borderId="7" xfId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38" fontId="4" fillId="0" borderId="7" xfId="2" applyNumberFormat="1" applyFont="1" applyBorder="1" applyAlignment="1">
      <alignment horizontal="right" vertical="center"/>
    </xf>
    <xf numFmtId="38" fontId="16" fillId="0" borderId="7" xfId="1" applyNumberFormat="1" applyFont="1" applyBorder="1" applyAlignment="1">
      <alignment horizontal="right" vertical="center"/>
    </xf>
    <xf numFmtId="38" fontId="4" fillId="0" borderId="7" xfId="1" quotePrefix="1" applyNumberFormat="1" applyFont="1" applyFill="1" applyBorder="1" applyAlignment="1">
      <alignment horizontal="left" vertical="center"/>
    </xf>
    <xf numFmtId="0" fontId="2" fillId="0" borderId="7" xfId="1" applyBorder="1" applyAlignment="1">
      <alignment horizontal="left" vertical="center"/>
    </xf>
    <xf numFmtId="0" fontId="2" fillId="0" borderId="5" xfId="1" applyBorder="1" applyAlignment="1">
      <alignment horizontal="left" vertical="center"/>
    </xf>
    <xf numFmtId="38" fontId="6" fillId="0" borderId="6" xfId="1" applyNumberFormat="1" applyFont="1" applyBorder="1" applyAlignment="1">
      <alignment horizontal="right" vertical="center"/>
    </xf>
    <xf numFmtId="38" fontId="18" fillId="0" borderId="7" xfId="1" applyNumberFormat="1" applyFont="1" applyBorder="1" applyAlignment="1">
      <alignment horizontal="right" vertical="center"/>
    </xf>
    <xf numFmtId="189" fontId="4" fillId="0" borderId="7" xfId="1" applyNumberFormat="1" applyFont="1" applyBorder="1" applyAlignment="1">
      <alignment horizontal="right" vertical="center"/>
    </xf>
    <xf numFmtId="189" fontId="16" fillId="0" borderId="7" xfId="1" applyNumberFormat="1" applyFont="1" applyBorder="1" applyAlignment="1">
      <alignment horizontal="right" vertical="center"/>
    </xf>
    <xf numFmtId="38" fontId="4" fillId="0" borderId="13" xfId="2" applyNumberFormat="1" applyFont="1" applyBorder="1" applyAlignment="1">
      <alignment horizontal="right" vertical="center"/>
    </xf>
    <xf numFmtId="38" fontId="16" fillId="0" borderId="13" xfId="1" applyNumberFormat="1" applyFont="1" applyBorder="1" applyAlignment="1">
      <alignment horizontal="right" vertical="center"/>
    </xf>
    <xf numFmtId="38" fontId="4" fillId="0" borderId="0" xfId="1" quotePrefix="1" applyNumberFormat="1" applyFont="1" applyFill="1" applyBorder="1" applyAlignment="1">
      <alignment horizontal="left" vertical="center"/>
    </xf>
    <xf numFmtId="0" fontId="2" fillId="0" borderId="0" xfId="1" applyBorder="1" applyAlignment="1">
      <alignment horizontal="left" vertical="center"/>
    </xf>
    <xf numFmtId="0" fontId="2" fillId="0" borderId="3" xfId="1" applyBorder="1" applyAlignment="1">
      <alignment horizontal="left" vertical="center"/>
    </xf>
    <xf numFmtId="38" fontId="6" fillId="0" borderId="4" xfId="1" applyNumberFormat="1" applyFont="1" applyBorder="1" applyAlignment="1">
      <alignment horizontal="right" vertical="center"/>
    </xf>
    <xf numFmtId="38" fontId="18" fillId="0" borderId="0" xfId="1" applyNumberFormat="1" applyFont="1" applyBorder="1" applyAlignment="1">
      <alignment horizontal="right" vertical="center"/>
    </xf>
    <xf numFmtId="189" fontId="4" fillId="0" borderId="0" xfId="1" applyNumberFormat="1" applyFont="1" applyBorder="1" applyAlignment="1">
      <alignment horizontal="right" vertical="center"/>
    </xf>
    <xf numFmtId="189" fontId="16" fillId="0" borderId="0" xfId="1" applyNumberFormat="1" applyFont="1" applyBorder="1" applyAlignment="1">
      <alignment horizontal="right" vertical="center"/>
    </xf>
    <xf numFmtId="38" fontId="4" fillId="0" borderId="0" xfId="2" applyNumberFormat="1" applyFont="1" applyBorder="1" applyAlignment="1">
      <alignment horizontal="right" vertical="center"/>
    </xf>
    <xf numFmtId="38" fontId="16" fillId="0" borderId="0" xfId="1" applyNumberFormat="1" applyFont="1" applyBorder="1" applyAlignment="1">
      <alignment horizontal="right" vertical="center"/>
    </xf>
    <xf numFmtId="38" fontId="4" fillId="0" borderId="0" xfId="1" applyNumberFormat="1" applyFont="1" applyFill="1" applyBorder="1" applyAlignment="1" applyProtection="1">
      <alignment horizontal="right" vertical="center"/>
    </xf>
    <xf numFmtId="38" fontId="4" fillId="0" borderId="11" xfId="1" applyNumberFormat="1" applyFont="1" applyFill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38" fontId="4" fillId="0" borderId="11" xfId="1" applyNumberFormat="1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vertical="center"/>
    </xf>
    <xf numFmtId="0" fontId="16" fillId="0" borderId="12" xfId="1" applyFont="1" applyBorder="1" applyAlignment="1">
      <alignment vertical="center"/>
    </xf>
    <xf numFmtId="38" fontId="4" fillId="0" borderId="13" xfId="1" applyNumberFormat="1" applyFont="1" applyFill="1" applyBorder="1" applyAlignment="1">
      <alignment horizontal="left" vertical="center"/>
    </xf>
    <xf numFmtId="0" fontId="2" fillId="0" borderId="13" xfId="1" applyBorder="1" applyAlignment="1">
      <alignment horizontal="left" vertical="center"/>
    </xf>
    <xf numFmtId="0" fontId="2" fillId="0" borderId="8" xfId="1" applyBorder="1" applyAlignment="1">
      <alignment horizontal="left" vertical="center"/>
    </xf>
    <xf numFmtId="38" fontId="6" fillId="0" borderId="14" xfId="1" applyNumberFormat="1" applyFont="1" applyBorder="1" applyAlignment="1">
      <alignment horizontal="right" vertical="center"/>
    </xf>
    <xf numFmtId="38" fontId="18" fillId="0" borderId="13" xfId="1" applyNumberFormat="1" applyFont="1" applyBorder="1" applyAlignment="1">
      <alignment horizontal="right" vertical="center"/>
    </xf>
    <xf numFmtId="189" fontId="4" fillId="0" borderId="13" xfId="1" applyNumberFormat="1" applyFont="1" applyBorder="1" applyAlignment="1">
      <alignment horizontal="right" vertical="center"/>
    </xf>
    <xf numFmtId="189" fontId="16" fillId="0" borderId="13" xfId="1" applyNumberFormat="1" applyFont="1" applyBorder="1" applyAlignment="1">
      <alignment horizontal="right" vertical="center"/>
    </xf>
    <xf numFmtId="188" fontId="4" fillId="0" borderId="7" xfId="2" applyNumberFormat="1" applyFont="1" applyFill="1" applyBorder="1" applyAlignment="1">
      <alignment horizontal="right" vertical="center"/>
    </xf>
    <xf numFmtId="0" fontId="2" fillId="0" borderId="7" xfId="1" applyBorder="1" applyAlignment="1">
      <alignment horizontal="right" vertical="center"/>
    </xf>
    <xf numFmtId="0" fontId="4" fillId="0" borderId="1" xfId="1" applyFont="1" applyFill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vertical="center"/>
    </xf>
    <xf numFmtId="0" fontId="16" fillId="0" borderId="11" xfId="1" applyFont="1" applyFill="1" applyBorder="1" applyAlignment="1">
      <alignment horizontal="center" vertical="center"/>
    </xf>
    <xf numFmtId="38" fontId="13" fillId="0" borderId="11" xfId="1" applyNumberFormat="1" applyFont="1" applyFill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188" fontId="6" fillId="0" borderId="6" xfId="1" applyNumberFormat="1" applyFont="1" applyBorder="1" applyAlignment="1">
      <alignment horizontal="right" vertical="center"/>
    </xf>
    <xf numFmtId="0" fontId="18" fillId="0" borderId="7" xfId="1" applyFont="1" applyBorder="1" applyAlignment="1">
      <alignment vertical="center"/>
    </xf>
    <xf numFmtId="188" fontId="4" fillId="0" borderId="7" xfId="2" applyNumberFormat="1" applyFont="1" applyBorder="1" applyAlignment="1">
      <alignment horizontal="right" vertical="center"/>
    </xf>
    <xf numFmtId="0" fontId="2" fillId="0" borderId="7" xfId="1" applyBorder="1" applyAlignment="1">
      <alignment vertical="center"/>
    </xf>
    <xf numFmtId="188" fontId="4" fillId="0" borderId="7" xfId="1" applyNumberFormat="1" applyFont="1" applyBorder="1" applyAlignment="1">
      <alignment horizontal="right" vertical="center"/>
    </xf>
    <xf numFmtId="188" fontId="4" fillId="0" borderId="13" xfId="2" applyNumberFormat="1" applyFont="1" applyFill="1" applyBorder="1" applyAlignment="1">
      <alignment horizontal="right" vertical="center"/>
    </xf>
    <xf numFmtId="0" fontId="2" fillId="0" borderId="13" xfId="1" applyBorder="1" applyAlignment="1">
      <alignment horizontal="right" vertical="center"/>
    </xf>
    <xf numFmtId="188" fontId="6" fillId="0" borderId="4" xfId="1" applyNumberFormat="1" applyFont="1" applyBorder="1" applyAlignment="1">
      <alignment horizontal="right" vertical="center"/>
    </xf>
    <xf numFmtId="0" fontId="18" fillId="0" borderId="0" xfId="1" applyFont="1" applyBorder="1" applyAlignment="1">
      <alignment vertical="center"/>
    </xf>
    <xf numFmtId="188" fontId="4" fillId="0" borderId="0" xfId="2" applyNumberFormat="1" applyFont="1" applyBorder="1" applyAlignment="1">
      <alignment horizontal="right" vertical="center"/>
    </xf>
    <xf numFmtId="0" fontId="2" fillId="0" borderId="0" xfId="1" applyBorder="1" applyAlignment="1">
      <alignment vertical="center"/>
    </xf>
    <xf numFmtId="188" fontId="4" fillId="0" borderId="0" xfId="1" applyNumberFormat="1" applyFont="1" applyBorder="1" applyAlignment="1">
      <alignment horizontal="right" vertical="center"/>
    </xf>
    <xf numFmtId="188" fontId="4" fillId="0" borderId="0" xfId="2" applyNumberFormat="1" applyFont="1" applyFill="1" applyBorder="1" applyAlignment="1">
      <alignment horizontal="right" vertical="center"/>
    </xf>
    <xf numFmtId="0" fontId="2" fillId="0" borderId="0" xfId="1" applyBorder="1" applyAlignment="1">
      <alignment horizontal="right" vertical="center"/>
    </xf>
    <xf numFmtId="188" fontId="6" fillId="0" borderId="14" xfId="1" applyNumberFormat="1" applyFont="1" applyBorder="1" applyAlignment="1">
      <alignment horizontal="right" vertical="center"/>
    </xf>
    <xf numFmtId="0" fontId="18" fillId="0" borderId="13" xfId="1" applyFont="1" applyBorder="1" applyAlignment="1">
      <alignment vertical="center"/>
    </xf>
    <xf numFmtId="188" fontId="4" fillId="0" borderId="13" xfId="2" applyNumberFormat="1" applyFont="1" applyBorder="1" applyAlignment="1">
      <alignment horizontal="right" vertical="center"/>
    </xf>
    <xf numFmtId="0" fontId="2" fillId="0" borderId="13" xfId="1" applyBorder="1" applyAlignment="1">
      <alignment vertical="center"/>
    </xf>
    <xf numFmtId="188" fontId="4" fillId="0" borderId="13" xfId="1" applyNumberFormat="1" applyFont="1" applyBorder="1" applyAlignment="1">
      <alignment horizontal="right" vertical="center"/>
    </xf>
    <xf numFmtId="0" fontId="4" fillId="0" borderId="8" xfId="1" applyFont="1" applyFill="1" applyBorder="1" applyAlignment="1">
      <alignment horizontal="center" vertical="center"/>
    </xf>
    <xf numFmtId="0" fontId="2" fillId="0" borderId="9" xfId="1" applyBorder="1" applyAlignment="1">
      <alignment vertical="center"/>
    </xf>
    <xf numFmtId="0" fontId="2" fillId="0" borderId="3" xfId="1" applyBorder="1" applyAlignment="1">
      <alignment vertical="center"/>
    </xf>
    <xf numFmtId="0" fontId="2" fillId="0" borderId="17" xfId="1" applyBorder="1" applyAlignment="1">
      <alignment vertical="center"/>
    </xf>
    <xf numFmtId="0" fontId="2" fillId="0" borderId="5" xfId="1" applyBorder="1" applyAlignment="1">
      <alignment vertical="center"/>
    </xf>
    <xf numFmtId="0" fontId="2" fillId="0" borderId="10" xfId="1" applyBorder="1" applyAlignment="1">
      <alignment vertical="center"/>
    </xf>
    <xf numFmtId="38" fontId="4" fillId="0" borderId="9" xfId="1" applyNumberFormat="1" applyFont="1" applyFill="1" applyBorder="1" applyAlignment="1">
      <alignment horizontal="center" vertical="center"/>
    </xf>
    <xf numFmtId="38" fontId="13" fillId="0" borderId="9" xfId="1" applyNumberFormat="1" applyFont="1" applyFill="1" applyBorder="1" applyAlignment="1">
      <alignment horizontal="center" vertical="center"/>
    </xf>
    <xf numFmtId="0" fontId="2" fillId="0" borderId="11" xfId="1" applyBorder="1" applyAlignment="1">
      <alignment vertical="center"/>
    </xf>
    <xf numFmtId="0" fontId="4" fillId="0" borderId="1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38" fontId="4" fillId="0" borderId="1" xfId="2" applyFont="1" applyFill="1" applyBorder="1" applyAlignment="1">
      <alignment horizontal="center" vertical="center"/>
    </xf>
    <xf numFmtId="38" fontId="4" fillId="0" borderId="11" xfId="2" applyFont="1" applyFill="1" applyBorder="1" applyAlignment="1">
      <alignment horizontal="center" vertical="center"/>
    </xf>
    <xf numFmtId="38" fontId="4" fillId="0" borderId="12" xfId="2" applyFont="1" applyFill="1" applyBorder="1" applyAlignment="1">
      <alignment horizontal="center" vertical="center"/>
    </xf>
    <xf numFmtId="38" fontId="4" fillId="0" borderId="8" xfId="2" applyFont="1" applyFill="1" applyBorder="1" applyAlignment="1">
      <alignment horizontal="center" vertical="center"/>
    </xf>
    <xf numFmtId="38" fontId="4" fillId="0" borderId="5" xfId="2" applyFont="1" applyFill="1" applyBorder="1" applyAlignment="1">
      <alignment horizontal="center" vertical="center"/>
    </xf>
  </cellXfs>
  <cellStyles count="9">
    <cellStyle name="ハイパーリンク 2" xfId="3"/>
    <cellStyle name="桁区切り 2" xfId="2"/>
    <cellStyle name="桁区切り 2 2" xfId="4"/>
    <cellStyle name="桁区切り 2 2 2" xfId="8"/>
    <cellStyle name="桁区切り 3" xfId="5"/>
    <cellStyle name="標準" xfId="0" builtinId="0"/>
    <cellStyle name="標準 2" xfId="1"/>
    <cellStyle name="標準 2 2" xfId="7"/>
    <cellStyle name="標準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19</xdr:row>
      <xdr:rowOff>47625</xdr:rowOff>
    </xdr:from>
    <xdr:to>
      <xdr:col>2</xdr:col>
      <xdr:colOff>762000</xdr:colOff>
      <xdr:row>20</xdr:row>
      <xdr:rowOff>76200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971800" y="3552825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19</xdr:row>
      <xdr:rowOff>47625</xdr:rowOff>
    </xdr:from>
    <xdr:to>
      <xdr:col>2</xdr:col>
      <xdr:colOff>762000</xdr:colOff>
      <xdr:row>20</xdr:row>
      <xdr:rowOff>76200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971800" y="3552825"/>
          <a:ext cx="666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tabSelected="1" zoomScaleNormal="100" workbookViewId="0"/>
  </sheetViews>
  <sheetFormatPr defaultRowHeight="13.5"/>
  <cols>
    <col min="1" max="16384" width="9" style="1"/>
  </cols>
  <sheetData>
    <row r="1" spans="1:1">
      <c r="A1" s="302" t="s">
        <v>0</v>
      </c>
    </row>
    <row r="2" spans="1:1">
      <c r="A2" s="462" t="s">
        <v>6</v>
      </c>
    </row>
    <row r="3" spans="1:1">
      <c r="A3" s="462" t="s">
        <v>7</v>
      </c>
    </row>
    <row r="4" spans="1:1">
      <c r="A4" s="462" t="s">
        <v>8</v>
      </c>
    </row>
    <row r="5" spans="1:1">
      <c r="A5" s="462" t="s">
        <v>9</v>
      </c>
    </row>
    <row r="6" spans="1:1">
      <c r="A6" s="462" t="s">
        <v>10</v>
      </c>
    </row>
    <row r="7" spans="1:1">
      <c r="A7" s="462" t="s">
        <v>11</v>
      </c>
    </row>
    <row r="8" spans="1:1">
      <c r="A8" s="462" t="s">
        <v>12</v>
      </c>
    </row>
    <row r="9" spans="1:1">
      <c r="A9" s="462" t="s">
        <v>13</v>
      </c>
    </row>
    <row r="10" spans="1:1">
      <c r="A10" s="462" t="s">
        <v>14</v>
      </c>
    </row>
    <row r="11" spans="1:1">
      <c r="A11" s="462" t="s">
        <v>15</v>
      </c>
    </row>
    <row r="12" spans="1:1">
      <c r="A12" s="462" t="s">
        <v>16</v>
      </c>
    </row>
    <row r="13" spans="1:1">
      <c r="A13" s="462" t="s">
        <v>17</v>
      </c>
    </row>
    <row r="14" spans="1:1">
      <c r="A14" s="462" t="s">
        <v>18</v>
      </c>
    </row>
    <row r="15" spans="1:1">
      <c r="A15" s="462" t="s">
        <v>19</v>
      </c>
    </row>
    <row r="16" spans="1:1">
      <c r="A16" s="462" t="s">
        <v>20</v>
      </c>
    </row>
    <row r="17" spans="1:1">
      <c r="A17" s="462" t="s">
        <v>21</v>
      </c>
    </row>
    <row r="18" spans="1:1">
      <c r="A18" s="462" t="s">
        <v>22</v>
      </c>
    </row>
    <row r="19" spans="1:1">
      <c r="A19" s="462" t="s">
        <v>23</v>
      </c>
    </row>
    <row r="20" spans="1:1">
      <c r="A20" s="462" t="s">
        <v>24</v>
      </c>
    </row>
    <row r="21" spans="1:1">
      <c r="A21" s="462" t="s">
        <v>25</v>
      </c>
    </row>
    <row r="22" spans="1:1">
      <c r="A22" s="462" t="s">
        <v>399</v>
      </c>
    </row>
    <row r="23" spans="1:1">
      <c r="A23" s="462" t="s">
        <v>400</v>
      </c>
    </row>
    <row r="24" spans="1:1">
      <c r="A24" s="462" t="s">
        <v>401</v>
      </c>
    </row>
    <row r="25" spans="1:1">
      <c r="A25" s="462" t="s">
        <v>402</v>
      </c>
    </row>
    <row r="26" spans="1:1">
      <c r="A26" s="462" t="s">
        <v>403</v>
      </c>
    </row>
    <row r="27" spans="1:1">
      <c r="A27" s="462" t="s">
        <v>404</v>
      </c>
    </row>
    <row r="28" spans="1:1">
      <c r="A28" s="462" t="s">
        <v>405</v>
      </c>
    </row>
    <row r="29" spans="1:1">
      <c r="A29" s="462" t="s">
        <v>406</v>
      </c>
    </row>
    <row r="30" spans="1:1">
      <c r="A30" s="462" t="s">
        <v>407</v>
      </c>
    </row>
    <row r="31" spans="1:1">
      <c r="A31" s="462" t="s">
        <v>408</v>
      </c>
    </row>
    <row r="32" spans="1:1">
      <c r="A32" s="462" t="s">
        <v>409</v>
      </c>
    </row>
    <row r="33" spans="1:1">
      <c r="A33" s="462" t="s">
        <v>410</v>
      </c>
    </row>
    <row r="34" spans="1:1">
      <c r="A34" s="462" t="s">
        <v>411</v>
      </c>
    </row>
    <row r="35" spans="1:1">
      <c r="A35" s="462" t="s">
        <v>412</v>
      </c>
    </row>
    <row r="36" spans="1:1">
      <c r="A36" s="462" t="s">
        <v>413</v>
      </c>
    </row>
    <row r="37" spans="1:1">
      <c r="A37" s="462" t="s">
        <v>414</v>
      </c>
    </row>
    <row r="38" spans="1:1">
      <c r="A38" s="462" t="s">
        <v>415</v>
      </c>
    </row>
    <row r="39" spans="1:1">
      <c r="A39" s="462" t="s">
        <v>416</v>
      </c>
    </row>
    <row r="40" spans="1:1">
      <c r="A40" s="462" t="s">
        <v>417</v>
      </c>
    </row>
    <row r="41" spans="1:1">
      <c r="A41" s="462" t="s">
        <v>418</v>
      </c>
    </row>
    <row r="42" spans="1:1">
      <c r="A42" s="462" t="s">
        <v>419</v>
      </c>
    </row>
    <row r="43" spans="1:1">
      <c r="A43" s="302"/>
    </row>
    <row r="44" spans="1:1">
      <c r="A44" s="302"/>
    </row>
  </sheetData>
  <phoneticPr fontId="1"/>
  <hyperlinks>
    <hyperlink ref="A2" location="'10-1'!A1" display="10-1.市内教育機関の状況"/>
    <hyperlink ref="A3" location="'10-2'!A1" display="10-2.幼稚園の状況"/>
    <hyperlink ref="A4" location="'10-3'!A1" display="10-3.私立幼稚園就園奨励費補助の状況"/>
    <hyperlink ref="A5" location="'10-4'!A1" display="10-4.市立小学校の状況"/>
    <hyperlink ref="A6" location="'10-5'!A1" display="10-5.市立小学校別児童数・学級数・児童１人当り施設面積"/>
    <hyperlink ref="A7" location="'10-6'!A1" display="10-6.特別支援教育の状況"/>
    <hyperlink ref="A8" location="'10-7'!A1" display="10-7.市立中学校の状況"/>
    <hyperlink ref="A9" location="'10-8'!A1" display="10-8.市立中学校別生徒数・学級数・生徒１人当り施設面積"/>
    <hyperlink ref="A10" location="'10-9'!A1" display="10-9.市立小・中学校児童・生徒1人当りの教育費（公費負担分）"/>
    <hyperlink ref="A11" location="'10-10'!A1" display="10-10.市立小・中学校就学援助費受給者数"/>
    <hyperlink ref="A12" location="'10-11'!A1" display="10-11.市立中学校卒業者の進路状況"/>
    <hyperlink ref="A13" location="'10-12'!A1" display="10-12.市立小・中学校保健関係職員数"/>
    <hyperlink ref="A14" location="'10-13'!A1" display="10-13.市立小・中学校児童・生徒の体位平均値"/>
    <hyperlink ref="A15" location="'10-14'!A1" display="10-14.学校給食センターの概要"/>
    <hyperlink ref="A16" location="'10-15'!A1" display="10-15.学校給食の実施状況"/>
    <hyperlink ref="A17" location="'10-16'!A1" display="10-16.1人1食当りの給食基準額"/>
    <hyperlink ref="A18" location="'10-17'!A1" display="10-17.市内の高等学校の状況"/>
    <hyperlink ref="A19" location="'10-18'!A1" display="10-18.市内高等学校別入学者・生徒数・教員数"/>
    <hyperlink ref="A20" location="'10-19(1)'!A1" display="10-19.大学の概況 1.文教大学"/>
    <hyperlink ref="A21" location="'10-19(2)'!A1" display="10-19.大学の概況 2.埼玉県立大学"/>
    <hyperlink ref="A22" location="'10-20'!R1C1" display="10-20.生涯学習施設等の概要"/>
    <hyperlink ref="A23" location="'10-21'!R1C1" display="10-21.越谷コミュニティセンター施設の概要"/>
    <hyperlink ref="A24" location="'10-22'!R1C1" display="10-22.地区センター・公民館利用状況"/>
    <hyperlink ref="A25" location="'10-23'!R1C1" display="10-23.地区センター・公民館別利用状況"/>
    <hyperlink ref="A26" location="'10-24'!R1C1" display="10-24.越谷コミュニティセンター利用状況"/>
    <hyperlink ref="A27" location="'10-25'!R1C1" display="10-25.交流館別利用状況"/>
    <hyperlink ref="A28" location="'10-26'!R1C1" display="10-26.北部市民会館利用状況"/>
    <hyperlink ref="A29" location="'10-27'!R1C1" display="10-27.中央市民会館利用状況"/>
    <hyperlink ref="A30" location="'10-28'!R1C1" display="10-28.市民活動支援センター利用状況"/>
    <hyperlink ref="A31" location="'10-29'!R1C1" display="10-29.日本文化伝承の館「こしがや能楽堂」利用状況"/>
    <hyperlink ref="A32" location="'10-30'!R1C1" display="10-30.図書館分類別蔵書冊数"/>
    <hyperlink ref="A33" location="'10-31'!R1C1" display="10-31.図書館サービス指標"/>
    <hyperlink ref="A34" location="'10-32(1)～(4)'!R1C1" display="10-32.図書館利用状況　(1)本館　(2)北部市民会館図書室　(3)南部図書館　(4)中央図書室"/>
    <hyperlink ref="A36" location="'10-33'!R1C1" display="10-33.移動図書館「しらこばと号」利用状況"/>
    <hyperlink ref="A37" location="'10-34'!R1C1" display="10-34.科学技術体験センター「ミラクル」利用状況"/>
    <hyperlink ref="A38" location="'10-35'!R1C1" display="10-35.あだたら高原少年自然の家利用者数"/>
    <hyperlink ref="A39" location="'10-36'!R1C1" display="10-36.分収造林「越谷市ふれあいの森」"/>
    <hyperlink ref="A40" location="'10-37'!R1C1" display="10-37.越谷市の文化財件数"/>
    <hyperlink ref="A35" location="'10-32(5)'!R1C1" display="10-32.図書館利用状況　(5)団体貸出"/>
    <hyperlink ref="A41" location="'10-38(1)～(4)'!R1C1" display="10-38.体育施設の利用状況　(1)野球場　(2)庭球場　(3)体育館　(4)市民プール"/>
    <hyperlink ref="A42" location="'10-38(5)'!R1C1" display="10-38.体育施設の利用状況　(5)その他の体育施設"/>
  </hyperlinks>
  <pageMargins left="0.75" right="0.75" top="1" bottom="1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="115" zoomScaleNormal="115" workbookViewId="0"/>
  </sheetViews>
  <sheetFormatPr defaultColWidth="21.625" defaultRowHeight="15.75" customHeight="1"/>
  <cols>
    <col min="1" max="1" width="22.125" style="177" customWidth="1"/>
    <col min="2" max="16384" width="21.625" style="177"/>
  </cols>
  <sheetData>
    <row r="1" spans="1:5" s="25" customFormat="1" ht="15" customHeight="1">
      <c r="A1" s="24" t="s">
        <v>1</v>
      </c>
    </row>
    <row r="2" spans="1:5" ht="15.75" customHeight="1">
      <c r="A2" s="176" t="s">
        <v>219</v>
      </c>
    </row>
    <row r="3" spans="1:5" s="178" customFormat="1" ht="15.75" customHeight="1">
      <c r="D3" s="179" t="s">
        <v>220</v>
      </c>
    </row>
    <row r="4" spans="1:5" ht="15.75" customHeight="1">
      <c r="A4" s="180"/>
      <c r="B4" s="181" t="s">
        <v>221</v>
      </c>
      <c r="C4" s="182" t="s">
        <v>222</v>
      </c>
      <c r="D4" s="181" t="s">
        <v>223</v>
      </c>
    </row>
    <row r="5" spans="1:5" ht="15.75" customHeight="1">
      <c r="A5" s="183" t="s">
        <v>224</v>
      </c>
      <c r="B5" s="184">
        <v>276381</v>
      </c>
      <c r="C5" s="185">
        <v>212503</v>
      </c>
      <c r="D5" s="186">
        <v>167926</v>
      </c>
      <c r="E5" s="186"/>
    </row>
    <row r="6" spans="1:5" ht="15.75" customHeight="1">
      <c r="A6" s="187" t="s">
        <v>225</v>
      </c>
      <c r="B6" s="188">
        <v>290245</v>
      </c>
      <c r="C6" s="189">
        <v>174721</v>
      </c>
      <c r="D6" s="189">
        <v>201762</v>
      </c>
      <c r="E6" s="186"/>
    </row>
    <row r="7" spans="1:5" ht="15.75" customHeight="1">
      <c r="D7" s="190" t="s">
        <v>226</v>
      </c>
    </row>
  </sheetData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="115" zoomScaleNormal="100" workbookViewId="0"/>
  </sheetViews>
  <sheetFormatPr defaultColWidth="11.75" defaultRowHeight="15" customHeight="1"/>
  <cols>
    <col min="1" max="1" width="13.75" style="177" customWidth="1"/>
    <col min="2" max="10" width="8.125" style="177" customWidth="1"/>
    <col min="11" max="16384" width="11.75" style="177"/>
  </cols>
  <sheetData>
    <row r="1" spans="1:10" s="25" customFormat="1" ht="15" customHeight="1">
      <c r="A1" s="24" t="s">
        <v>1</v>
      </c>
    </row>
    <row r="2" spans="1:10" ht="15" customHeight="1">
      <c r="A2" s="176" t="s">
        <v>227</v>
      </c>
    </row>
    <row r="3" spans="1:10" s="178" customFormat="1" ht="12.75" customHeight="1">
      <c r="J3" s="191" t="s">
        <v>55</v>
      </c>
    </row>
    <row r="4" spans="1:10" s="178" customFormat="1" ht="15" customHeight="1">
      <c r="A4" s="510" t="s">
        <v>228</v>
      </c>
      <c r="B4" s="512" t="s">
        <v>229</v>
      </c>
      <c r="C4" s="512"/>
      <c r="D4" s="513"/>
      <c r="E4" s="514" t="s">
        <v>230</v>
      </c>
      <c r="F4" s="512"/>
      <c r="G4" s="513"/>
      <c r="H4" s="514" t="s">
        <v>231</v>
      </c>
      <c r="I4" s="512"/>
      <c r="J4" s="512"/>
    </row>
    <row r="5" spans="1:10" s="178" customFormat="1" ht="15" customHeight="1">
      <c r="A5" s="511"/>
      <c r="B5" s="192" t="s">
        <v>232</v>
      </c>
      <c r="C5" s="193" t="s">
        <v>233</v>
      </c>
      <c r="D5" s="194" t="s">
        <v>223</v>
      </c>
      <c r="E5" s="192" t="s">
        <v>232</v>
      </c>
      <c r="F5" s="193" t="s">
        <v>233</v>
      </c>
      <c r="G5" s="194" t="s">
        <v>223</v>
      </c>
      <c r="H5" s="192" t="s">
        <v>232</v>
      </c>
      <c r="I5" s="193" t="s">
        <v>233</v>
      </c>
      <c r="J5" s="194" t="s">
        <v>223</v>
      </c>
    </row>
    <row r="6" spans="1:10" s="178" customFormat="1" ht="18.75" customHeight="1">
      <c r="A6" s="195" t="s">
        <v>234</v>
      </c>
      <c r="B6" s="6">
        <v>5194</v>
      </c>
      <c r="C6" s="6">
        <v>5235</v>
      </c>
      <c r="D6" s="6">
        <v>5367</v>
      </c>
      <c r="E6" s="196">
        <v>3280</v>
      </c>
      <c r="F6" s="197">
        <v>3258</v>
      </c>
      <c r="G6" s="198">
        <v>3324</v>
      </c>
      <c r="H6" s="199">
        <v>1914</v>
      </c>
      <c r="I6" s="199">
        <v>1977</v>
      </c>
      <c r="J6" s="199">
        <v>2043</v>
      </c>
    </row>
    <row r="7" spans="1:10" s="178" customFormat="1" ht="18.75" customHeight="1">
      <c r="A7" s="200" t="s">
        <v>235</v>
      </c>
      <c r="B7" s="6">
        <v>3087</v>
      </c>
      <c r="C7" s="6">
        <v>3304</v>
      </c>
      <c r="D7" s="6">
        <v>3527</v>
      </c>
      <c r="E7" s="19">
        <v>2618</v>
      </c>
      <c r="F7" s="6">
        <v>2630</v>
      </c>
      <c r="G7" s="201">
        <v>2659</v>
      </c>
      <c r="H7" s="199">
        <v>469</v>
      </c>
      <c r="I7" s="199">
        <v>674</v>
      </c>
      <c r="J7" s="199">
        <v>868</v>
      </c>
    </row>
    <row r="8" spans="1:10" s="178" customFormat="1" ht="18.75" customHeight="1">
      <c r="A8" s="195" t="s">
        <v>236</v>
      </c>
      <c r="B8" s="6">
        <v>1240</v>
      </c>
      <c r="C8" s="6">
        <v>1270</v>
      </c>
      <c r="D8" s="6">
        <v>1232</v>
      </c>
      <c r="E8" s="19">
        <v>633</v>
      </c>
      <c r="F8" s="6">
        <v>632</v>
      </c>
      <c r="G8" s="201">
        <v>612</v>
      </c>
      <c r="H8" s="199">
        <v>607</v>
      </c>
      <c r="I8" s="199">
        <v>638</v>
      </c>
      <c r="J8" s="199">
        <v>620</v>
      </c>
    </row>
    <row r="9" spans="1:10" s="178" customFormat="1" ht="18.75" customHeight="1">
      <c r="A9" s="200" t="s">
        <v>237</v>
      </c>
      <c r="B9" s="6">
        <v>401</v>
      </c>
      <c r="C9" s="6">
        <v>1223</v>
      </c>
      <c r="D9" s="6">
        <v>1152</v>
      </c>
      <c r="E9" s="19">
        <v>0</v>
      </c>
      <c r="F9" s="6">
        <v>553</v>
      </c>
      <c r="G9" s="201">
        <v>537</v>
      </c>
      <c r="H9" s="199">
        <v>401</v>
      </c>
      <c r="I9" s="199">
        <v>670</v>
      </c>
      <c r="J9" s="199">
        <v>615</v>
      </c>
    </row>
    <row r="10" spans="1:10" s="178" customFormat="1" ht="18.75" customHeight="1">
      <c r="A10" s="195" t="s">
        <v>238</v>
      </c>
      <c r="B10" s="6">
        <v>5181</v>
      </c>
      <c r="C10" s="6">
        <v>5212</v>
      </c>
      <c r="D10" s="6">
        <v>5345</v>
      </c>
      <c r="E10" s="19">
        <v>3278</v>
      </c>
      <c r="F10" s="6">
        <v>3255</v>
      </c>
      <c r="G10" s="201">
        <v>3319</v>
      </c>
      <c r="H10" s="199">
        <v>1903</v>
      </c>
      <c r="I10" s="199">
        <v>1957</v>
      </c>
      <c r="J10" s="199">
        <v>2026</v>
      </c>
    </row>
    <row r="11" spans="1:10" s="178" customFormat="1" ht="18.75" customHeight="1">
      <c r="A11" s="195" t="s">
        <v>239</v>
      </c>
      <c r="B11" s="6">
        <v>0</v>
      </c>
      <c r="C11" s="6">
        <v>0</v>
      </c>
      <c r="D11" s="6">
        <v>0</v>
      </c>
      <c r="E11" s="19">
        <v>0</v>
      </c>
      <c r="F11" s="6">
        <v>0</v>
      </c>
      <c r="G11" s="201">
        <v>0</v>
      </c>
      <c r="H11" s="199">
        <v>0</v>
      </c>
      <c r="I11" s="199">
        <v>0</v>
      </c>
      <c r="J11" s="199">
        <v>0</v>
      </c>
    </row>
    <row r="12" spans="1:10" s="178" customFormat="1" ht="24.75" customHeight="1">
      <c r="A12" s="202" t="s">
        <v>240</v>
      </c>
      <c r="B12" s="9">
        <v>983</v>
      </c>
      <c r="C12" s="9">
        <v>1049</v>
      </c>
      <c r="D12" s="9">
        <v>1014</v>
      </c>
      <c r="E12" s="20">
        <v>403</v>
      </c>
      <c r="F12" s="9">
        <v>427</v>
      </c>
      <c r="G12" s="203">
        <v>407</v>
      </c>
      <c r="H12" s="9">
        <v>580</v>
      </c>
      <c r="I12" s="9">
        <v>622</v>
      </c>
      <c r="J12" s="9">
        <v>607</v>
      </c>
    </row>
    <row r="13" spans="1:10" s="178" customFormat="1" ht="12.75" customHeight="1">
      <c r="A13" s="178" t="s">
        <v>241</v>
      </c>
    </row>
    <row r="14" spans="1:10" s="178" customFormat="1" ht="12.75" customHeight="1">
      <c r="J14" s="190" t="s">
        <v>113</v>
      </c>
    </row>
    <row r="15" spans="1:10" s="178" customFormat="1" ht="15" customHeight="1"/>
    <row r="16" spans="1:10" s="178" customFormat="1" ht="15" customHeight="1"/>
    <row r="17" s="178" customFormat="1" ht="15" customHeight="1"/>
    <row r="18" s="178" customFormat="1" ht="15" customHeight="1"/>
    <row r="19" s="178" customFormat="1" ht="15" customHeight="1"/>
    <row r="20" s="178" customFormat="1" ht="15" customHeight="1"/>
    <row r="21" s="178" customFormat="1" ht="15" customHeight="1"/>
    <row r="22" s="178" customFormat="1" ht="15" customHeight="1"/>
    <row r="23" s="178" customFormat="1" ht="15" customHeight="1"/>
    <row r="24" s="178" customFormat="1" ht="15" customHeight="1"/>
    <row r="25" s="178" customFormat="1" ht="15" customHeight="1"/>
    <row r="26" s="178" customFormat="1" ht="15" customHeight="1"/>
    <row r="27" s="178" customFormat="1" ht="15" customHeight="1"/>
    <row r="28" s="178" customFormat="1" ht="15" customHeight="1"/>
    <row r="29" s="178" customFormat="1" ht="15" customHeight="1"/>
    <row r="30" s="178" customFormat="1" ht="15" customHeight="1"/>
    <row r="31" s="178" customFormat="1" ht="15" customHeight="1"/>
    <row r="32" s="178" customFormat="1" ht="15" customHeight="1"/>
    <row r="33" s="178" customFormat="1" ht="15" customHeight="1"/>
  </sheetData>
  <mergeCells count="4">
    <mergeCell ref="A4:A5"/>
    <mergeCell ref="B4:D4"/>
    <mergeCell ref="E4:G4"/>
    <mergeCell ref="H4:J4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zoomScaleNormal="100" workbookViewId="0"/>
  </sheetViews>
  <sheetFormatPr defaultColWidth="8.875" defaultRowHeight="15" customHeight="1"/>
  <cols>
    <col min="1" max="1" width="9.625" style="177" customWidth="1"/>
    <col min="2" max="13" width="7.25" style="177" customWidth="1"/>
    <col min="14" max="16384" width="8.875" style="177"/>
  </cols>
  <sheetData>
    <row r="1" spans="1:13" s="25" customFormat="1" ht="15" customHeight="1">
      <c r="A1" s="24" t="s">
        <v>1</v>
      </c>
    </row>
    <row r="2" spans="1:13" ht="12">
      <c r="A2" s="176" t="s">
        <v>242</v>
      </c>
    </row>
    <row r="3" spans="1:13" s="178" customFormat="1" ht="9.9499999999999993" customHeight="1">
      <c r="M3" s="204" t="s">
        <v>55</v>
      </c>
    </row>
    <row r="4" spans="1:13" s="178" customFormat="1" ht="15" customHeight="1">
      <c r="A4" s="519" t="s">
        <v>243</v>
      </c>
      <c r="B4" s="515" t="s">
        <v>244</v>
      </c>
      <c r="C4" s="521" t="s">
        <v>245</v>
      </c>
      <c r="D4" s="522"/>
      <c r="E4" s="522"/>
      <c r="F4" s="522"/>
      <c r="G4" s="522"/>
      <c r="H4" s="523"/>
      <c r="I4" s="515" t="s">
        <v>246</v>
      </c>
      <c r="J4" s="515" t="s">
        <v>247</v>
      </c>
      <c r="K4" s="515" t="s">
        <v>248</v>
      </c>
      <c r="L4" s="515" t="s">
        <v>249</v>
      </c>
      <c r="M4" s="517" t="s">
        <v>250</v>
      </c>
    </row>
    <row r="5" spans="1:13" s="178" customFormat="1" ht="52.5" customHeight="1">
      <c r="A5" s="520"/>
      <c r="B5" s="516"/>
      <c r="C5" s="205" t="s">
        <v>62</v>
      </c>
      <c r="D5" s="205" t="s">
        <v>42</v>
      </c>
      <c r="E5" s="205" t="s">
        <v>251</v>
      </c>
      <c r="F5" s="206" t="s">
        <v>252</v>
      </c>
      <c r="G5" s="207" t="s">
        <v>49</v>
      </c>
      <c r="H5" s="208" t="s">
        <v>253</v>
      </c>
      <c r="I5" s="516"/>
      <c r="J5" s="516"/>
      <c r="K5" s="516"/>
      <c r="L5" s="516"/>
      <c r="M5" s="518"/>
    </row>
    <row r="6" spans="1:13" s="178" customFormat="1" ht="20.25" customHeight="1">
      <c r="A6" s="209" t="s">
        <v>109</v>
      </c>
      <c r="B6" s="210">
        <v>2995</v>
      </c>
      <c r="C6" s="211">
        <v>2923</v>
      </c>
      <c r="D6" s="211">
        <v>2755</v>
      </c>
      <c r="E6" s="211">
        <v>49</v>
      </c>
      <c r="F6" s="131">
        <v>6</v>
      </c>
      <c r="G6" s="211">
        <v>29</v>
      </c>
      <c r="H6" s="211">
        <v>84</v>
      </c>
      <c r="I6" s="211">
        <v>20</v>
      </c>
      <c r="J6" s="211">
        <v>13</v>
      </c>
      <c r="K6" s="211">
        <v>39</v>
      </c>
      <c r="L6" s="131" t="s">
        <v>37</v>
      </c>
      <c r="M6" s="212">
        <v>97.6</v>
      </c>
    </row>
    <row r="7" spans="1:13" s="178" customFormat="1" ht="20.25" customHeight="1">
      <c r="A7" s="213" t="s">
        <v>254</v>
      </c>
      <c r="B7" s="210">
        <v>2953</v>
      </c>
      <c r="C7" s="211">
        <v>2910</v>
      </c>
      <c r="D7" s="211">
        <v>2721</v>
      </c>
      <c r="E7" s="211">
        <v>49</v>
      </c>
      <c r="F7" s="131">
        <v>5</v>
      </c>
      <c r="G7" s="211">
        <v>36</v>
      </c>
      <c r="H7" s="211">
        <v>99</v>
      </c>
      <c r="I7" s="211">
        <v>5</v>
      </c>
      <c r="J7" s="211">
        <v>12</v>
      </c>
      <c r="K7" s="211">
        <v>26</v>
      </c>
      <c r="L7" s="131" t="s">
        <v>37</v>
      </c>
      <c r="M7" s="212">
        <v>98.5</v>
      </c>
    </row>
    <row r="8" spans="1:13" s="178" customFormat="1" ht="20.25" customHeight="1">
      <c r="A8" s="214" t="s">
        <v>255</v>
      </c>
      <c r="B8" s="215">
        <v>3085</v>
      </c>
      <c r="C8" s="216">
        <v>3035</v>
      </c>
      <c r="D8" s="216">
        <v>2895</v>
      </c>
      <c r="E8" s="216">
        <v>31</v>
      </c>
      <c r="F8" s="136">
        <v>4</v>
      </c>
      <c r="G8" s="216">
        <v>35</v>
      </c>
      <c r="H8" s="216">
        <v>70</v>
      </c>
      <c r="I8" s="216">
        <v>25</v>
      </c>
      <c r="J8" s="216">
        <v>14</v>
      </c>
      <c r="K8" s="216">
        <v>11</v>
      </c>
      <c r="L8" s="136" t="s">
        <v>37</v>
      </c>
      <c r="M8" s="217">
        <v>98.4</v>
      </c>
    </row>
    <row r="9" spans="1:13" s="178" customFormat="1" ht="12.75" customHeight="1">
      <c r="M9" s="190" t="s">
        <v>256</v>
      </c>
    </row>
    <row r="10" spans="1:13" s="178" customFormat="1" ht="15" customHeight="1"/>
    <row r="11" spans="1:13" s="178" customFormat="1" ht="15" customHeight="1"/>
    <row r="12" spans="1:13" s="178" customFormat="1" ht="15" customHeight="1"/>
    <row r="13" spans="1:13" s="178" customFormat="1" ht="15" customHeight="1"/>
    <row r="14" spans="1:13" s="178" customFormat="1" ht="15" customHeight="1"/>
    <row r="15" spans="1:13" s="178" customFormat="1" ht="15" customHeight="1"/>
    <row r="16" spans="1:13" s="178" customFormat="1" ht="15" customHeight="1"/>
    <row r="17" s="178" customFormat="1" ht="15" customHeight="1"/>
    <row r="18" s="178" customFormat="1" ht="15" customHeight="1"/>
    <row r="19" s="178" customFormat="1" ht="15" customHeight="1"/>
    <row r="20" s="178" customFormat="1" ht="15" customHeight="1"/>
    <row r="21" s="178" customFormat="1" ht="15" customHeight="1"/>
    <row r="22" s="178" customFormat="1" ht="15" customHeight="1"/>
    <row r="23" s="178" customFormat="1" ht="15" customHeight="1"/>
  </sheetData>
  <mergeCells count="8">
    <mergeCell ref="L4:L5"/>
    <mergeCell ref="M4:M5"/>
    <mergeCell ref="A4:A5"/>
    <mergeCell ref="B4:B5"/>
    <mergeCell ref="C4:H4"/>
    <mergeCell ref="I4:I5"/>
    <mergeCell ref="J4:J5"/>
    <mergeCell ref="K4:K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115" workbookViewId="0"/>
  </sheetViews>
  <sheetFormatPr defaultColWidth="8.875" defaultRowHeight="15" customHeight="1"/>
  <cols>
    <col min="1" max="1" width="11.375" style="177" customWidth="1"/>
    <col min="2" max="8" width="10.75" style="177" customWidth="1"/>
    <col min="9" max="16384" width="8.875" style="177"/>
  </cols>
  <sheetData>
    <row r="1" spans="1:8" s="25" customFormat="1" ht="15" customHeight="1">
      <c r="A1" s="24" t="s">
        <v>1</v>
      </c>
    </row>
    <row r="2" spans="1:8" ht="15" customHeight="1">
      <c r="A2" s="176" t="s">
        <v>257</v>
      </c>
    </row>
    <row r="3" spans="1:8" s="178" customFormat="1" ht="13.5" customHeight="1">
      <c r="A3" s="488"/>
      <c r="B3" s="488"/>
      <c r="H3" s="179" t="s">
        <v>55</v>
      </c>
    </row>
    <row r="4" spans="1:8" s="178" customFormat="1" ht="15" customHeight="1">
      <c r="A4" s="526" t="s">
        <v>104</v>
      </c>
      <c r="B4" s="512" t="s">
        <v>258</v>
      </c>
      <c r="C4" s="512"/>
      <c r="D4" s="512"/>
      <c r="E4" s="528" t="s">
        <v>259</v>
      </c>
      <c r="F4" s="528" t="s">
        <v>260</v>
      </c>
      <c r="G4" s="528" t="s">
        <v>261</v>
      </c>
      <c r="H4" s="524" t="s">
        <v>262</v>
      </c>
    </row>
    <row r="5" spans="1:8" s="178" customFormat="1" ht="15" customHeight="1">
      <c r="A5" s="527"/>
      <c r="B5" s="181" t="s">
        <v>263</v>
      </c>
      <c r="C5" s="181" t="s">
        <v>264</v>
      </c>
      <c r="D5" s="182" t="s">
        <v>265</v>
      </c>
      <c r="E5" s="529"/>
      <c r="F5" s="529"/>
      <c r="G5" s="529"/>
      <c r="H5" s="525"/>
    </row>
    <row r="6" spans="1:8" s="178" customFormat="1" ht="15.75" customHeight="1">
      <c r="A6" s="209" t="s">
        <v>110</v>
      </c>
      <c r="B6" s="19">
        <v>49</v>
      </c>
      <c r="C6" s="6">
        <v>45</v>
      </c>
      <c r="D6" s="6">
        <v>45</v>
      </c>
      <c r="E6" s="6">
        <v>68</v>
      </c>
      <c r="F6" s="6">
        <v>45</v>
      </c>
      <c r="G6" s="6">
        <v>52</v>
      </c>
      <c r="H6" s="6">
        <v>45</v>
      </c>
    </row>
    <row r="7" spans="1:8" s="178" customFormat="1" ht="15.75" customHeight="1">
      <c r="A7" s="213" t="s">
        <v>266</v>
      </c>
      <c r="B7" s="19">
        <v>48</v>
      </c>
      <c r="C7" s="6">
        <v>45</v>
      </c>
      <c r="D7" s="6">
        <v>45</v>
      </c>
      <c r="E7" s="6">
        <v>67</v>
      </c>
      <c r="F7" s="6">
        <v>45</v>
      </c>
      <c r="G7" s="6">
        <v>53</v>
      </c>
      <c r="H7" s="6">
        <v>45</v>
      </c>
    </row>
    <row r="8" spans="1:8" s="178" customFormat="1" ht="15.75" customHeight="1">
      <c r="A8" s="214" t="s">
        <v>267</v>
      </c>
      <c r="B8" s="20">
        <v>48</v>
      </c>
      <c r="C8" s="9">
        <v>45</v>
      </c>
      <c r="D8" s="9">
        <v>45</v>
      </c>
      <c r="E8" s="9">
        <v>67</v>
      </c>
      <c r="F8" s="9">
        <v>45</v>
      </c>
      <c r="G8" s="9">
        <v>52</v>
      </c>
      <c r="H8" s="9">
        <v>45</v>
      </c>
    </row>
    <row r="9" spans="1:8" s="178" customFormat="1" ht="12.75" customHeight="1">
      <c r="H9" s="190" t="s">
        <v>113</v>
      </c>
    </row>
    <row r="10" spans="1:8" s="178" customFormat="1" ht="15" customHeight="1"/>
    <row r="11" spans="1:8" s="178" customFormat="1" ht="15" customHeight="1"/>
  </sheetData>
  <mergeCells count="7">
    <mergeCell ref="H4:H5"/>
    <mergeCell ref="A3:B3"/>
    <mergeCell ref="A4:A5"/>
    <mergeCell ref="B4:D4"/>
    <mergeCell ref="E4:E5"/>
    <mergeCell ref="F4:F5"/>
    <mergeCell ref="G4:G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zoomScale="115" zoomScaleNormal="115" workbookViewId="0"/>
  </sheetViews>
  <sheetFormatPr defaultColWidth="9.5" defaultRowHeight="13.5" customHeight="1"/>
  <cols>
    <col min="1" max="1" width="4.125" style="177" customWidth="1"/>
    <col min="2" max="3" width="3.5" style="177" customWidth="1"/>
    <col min="4" max="12" width="8.375" style="177" customWidth="1"/>
    <col min="13" max="16384" width="9.5" style="177"/>
  </cols>
  <sheetData>
    <row r="1" spans="1:12" s="25" customFormat="1" ht="15" customHeight="1">
      <c r="A1" s="24" t="s">
        <v>1</v>
      </c>
    </row>
    <row r="2" spans="1:12" ht="13.5" customHeight="1">
      <c r="A2" s="176" t="s">
        <v>268</v>
      </c>
    </row>
    <row r="3" spans="1:12" s="178" customFormat="1" ht="13.5" customHeight="1">
      <c r="A3" s="218" t="s">
        <v>269</v>
      </c>
      <c r="B3" s="218"/>
      <c r="C3" s="218"/>
      <c r="D3" s="218"/>
    </row>
    <row r="4" spans="1:12" s="178" customFormat="1" ht="13.5" customHeight="1">
      <c r="A4" s="219"/>
      <c r="B4" s="534" t="s">
        <v>270</v>
      </c>
      <c r="C4" s="534" t="s">
        <v>271</v>
      </c>
      <c r="D4" s="514" t="s">
        <v>272</v>
      </c>
      <c r="E4" s="512"/>
      <c r="F4" s="513"/>
      <c r="G4" s="514" t="s">
        <v>273</v>
      </c>
      <c r="H4" s="512"/>
      <c r="I4" s="513"/>
      <c r="J4" s="514" t="s">
        <v>274</v>
      </c>
      <c r="K4" s="512"/>
      <c r="L4" s="512"/>
    </row>
    <row r="5" spans="1:12" s="178" customFormat="1" ht="13.5" customHeight="1">
      <c r="A5" s="220"/>
      <c r="B5" s="535"/>
      <c r="C5" s="535"/>
      <c r="D5" s="182" t="s">
        <v>275</v>
      </c>
      <c r="E5" s="182" t="s">
        <v>276</v>
      </c>
      <c r="F5" s="182" t="s">
        <v>277</v>
      </c>
      <c r="G5" s="182" t="s">
        <v>275</v>
      </c>
      <c r="H5" s="182" t="s">
        <v>276</v>
      </c>
      <c r="I5" s="182" t="s">
        <v>277</v>
      </c>
      <c r="J5" s="182" t="s">
        <v>275</v>
      </c>
      <c r="K5" s="182" t="s">
        <v>276</v>
      </c>
      <c r="L5" s="182" t="s">
        <v>277</v>
      </c>
    </row>
    <row r="6" spans="1:12" s="178" customFormat="1" ht="13.5" customHeight="1">
      <c r="A6" s="209"/>
      <c r="B6" s="531" t="s">
        <v>63</v>
      </c>
      <c r="C6" s="221">
        <v>1</v>
      </c>
      <c r="D6" s="222">
        <v>116.5</v>
      </c>
      <c r="E6" s="223">
        <v>116.5</v>
      </c>
      <c r="F6" s="223">
        <v>116.4</v>
      </c>
      <c r="G6" s="224">
        <v>21.4</v>
      </c>
      <c r="H6" s="225">
        <v>21.4</v>
      </c>
      <c r="I6" s="225">
        <v>21.5</v>
      </c>
      <c r="J6" s="222">
        <v>64.5</v>
      </c>
      <c r="K6" s="223">
        <v>64.5</v>
      </c>
      <c r="L6" s="223">
        <v>64.7</v>
      </c>
    </row>
    <row r="7" spans="1:12" s="178" customFormat="1" ht="13.5" customHeight="1">
      <c r="A7" s="183"/>
      <c r="B7" s="532"/>
      <c r="C7" s="226">
        <v>2</v>
      </c>
      <c r="D7" s="222">
        <v>122.1</v>
      </c>
      <c r="E7" s="223">
        <v>122.4</v>
      </c>
      <c r="F7" s="223">
        <v>122.6</v>
      </c>
      <c r="G7" s="98">
        <v>24</v>
      </c>
      <c r="H7" s="212">
        <v>23.9</v>
      </c>
      <c r="I7" s="212">
        <v>24</v>
      </c>
      <c r="J7" s="222">
        <v>67.599999999999994</v>
      </c>
      <c r="K7" s="223">
        <v>67.400000000000006</v>
      </c>
      <c r="L7" s="223">
        <v>67.5</v>
      </c>
    </row>
    <row r="8" spans="1:12" s="178" customFormat="1" ht="13.5" customHeight="1">
      <c r="A8" s="530" t="s">
        <v>278</v>
      </c>
      <c r="B8" s="532"/>
      <c r="C8" s="226">
        <v>3</v>
      </c>
      <c r="D8" s="222">
        <v>128.4</v>
      </c>
      <c r="E8" s="223">
        <v>128.19999999999999</v>
      </c>
      <c r="F8" s="223">
        <v>128.1</v>
      </c>
      <c r="G8" s="98">
        <v>27.2</v>
      </c>
      <c r="H8" s="212">
        <v>27.1</v>
      </c>
      <c r="I8" s="212">
        <v>27</v>
      </c>
      <c r="J8" s="222">
        <v>70.099999999999994</v>
      </c>
      <c r="K8" s="223">
        <v>70.099999999999994</v>
      </c>
      <c r="L8" s="223">
        <v>70.099999999999994</v>
      </c>
    </row>
    <row r="9" spans="1:12" s="178" customFormat="1" ht="13.5" customHeight="1">
      <c r="A9" s="530"/>
      <c r="B9" s="532"/>
      <c r="C9" s="226">
        <v>4</v>
      </c>
      <c r="D9" s="222">
        <v>133.19999999999999</v>
      </c>
      <c r="E9" s="223">
        <v>133.6</v>
      </c>
      <c r="F9" s="223">
        <v>133.4</v>
      </c>
      <c r="G9" s="98">
        <v>30.4</v>
      </c>
      <c r="H9" s="212">
        <v>30.7</v>
      </c>
      <c r="I9" s="212">
        <v>30.3</v>
      </c>
      <c r="J9" s="222">
        <v>72.599999999999994</v>
      </c>
      <c r="K9" s="223">
        <v>72.7</v>
      </c>
      <c r="L9" s="223">
        <v>72.599999999999994</v>
      </c>
    </row>
    <row r="10" spans="1:12" s="178" customFormat="1" ht="13.5" customHeight="1">
      <c r="A10" s="530"/>
      <c r="B10" s="532"/>
      <c r="C10" s="226">
        <v>5</v>
      </c>
      <c r="D10" s="222">
        <v>138.9</v>
      </c>
      <c r="E10" s="223">
        <v>138.6</v>
      </c>
      <c r="F10" s="223">
        <v>139.1</v>
      </c>
      <c r="G10" s="98">
        <v>34.200000000000003</v>
      </c>
      <c r="H10" s="212">
        <v>33.700000000000003</v>
      </c>
      <c r="I10" s="212">
        <v>34.200000000000003</v>
      </c>
      <c r="J10" s="222">
        <v>74.8</v>
      </c>
      <c r="K10" s="223">
        <v>74.599999999999994</v>
      </c>
      <c r="L10" s="223">
        <v>75</v>
      </c>
    </row>
    <row r="11" spans="1:12" s="178" customFormat="1" ht="13.5" customHeight="1">
      <c r="A11" s="530"/>
      <c r="B11" s="533"/>
      <c r="C11" s="227">
        <v>6</v>
      </c>
      <c r="D11" s="222">
        <v>144.5</v>
      </c>
      <c r="E11" s="223">
        <v>144.9</v>
      </c>
      <c r="F11" s="223">
        <v>144.80000000000001</v>
      </c>
      <c r="G11" s="98">
        <v>38.200000000000003</v>
      </c>
      <c r="H11" s="212">
        <v>38.200000000000003</v>
      </c>
      <c r="I11" s="212">
        <v>37.799999999999997</v>
      </c>
      <c r="J11" s="222">
        <v>77.3</v>
      </c>
      <c r="K11" s="223">
        <v>77.400000000000006</v>
      </c>
      <c r="L11" s="223">
        <v>77.3</v>
      </c>
    </row>
    <row r="12" spans="1:12" s="178" customFormat="1" ht="13.5" customHeight="1">
      <c r="A12" s="530"/>
      <c r="B12" s="531" t="s">
        <v>64</v>
      </c>
      <c r="C12" s="221">
        <v>1</v>
      </c>
      <c r="D12" s="222">
        <v>115.6</v>
      </c>
      <c r="E12" s="223">
        <v>115.8</v>
      </c>
      <c r="F12" s="223">
        <v>115.7</v>
      </c>
      <c r="G12" s="98">
        <v>20.8</v>
      </c>
      <c r="H12" s="212">
        <v>21.1</v>
      </c>
      <c r="I12" s="212">
        <v>20.9</v>
      </c>
      <c r="J12" s="222">
        <v>64.099999999999994</v>
      </c>
      <c r="K12" s="223">
        <v>64.3</v>
      </c>
      <c r="L12" s="223">
        <v>64.2</v>
      </c>
    </row>
    <row r="13" spans="1:12" s="178" customFormat="1" ht="13.5" customHeight="1">
      <c r="A13" s="530"/>
      <c r="B13" s="532"/>
      <c r="C13" s="226">
        <v>2</v>
      </c>
      <c r="D13" s="222">
        <v>121.7</v>
      </c>
      <c r="E13" s="223">
        <v>121.6</v>
      </c>
      <c r="F13" s="223">
        <v>121.8</v>
      </c>
      <c r="G13" s="98">
        <v>23.6</v>
      </c>
      <c r="H13" s="212">
        <v>23.3</v>
      </c>
      <c r="I13" s="212">
        <v>23.6</v>
      </c>
      <c r="J13" s="222">
        <v>67.099999999999994</v>
      </c>
      <c r="K13" s="223">
        <v>67</v>
      </c>
      <c r="L13" s="223">
        <v>67.2</v>
      </c>
    </row>
    <row r="14" spans="1:12" s="178" customFormat="1" ht="13.5" customHeight="1">
      <c r="A14" s="530"/>
      <c r="B14" s="532"/>
      <c r="C14" s="226">
        <v>3</v>
      </c>
      <c r="D14" s="222">
        <v>127.6</v>
      </c>
      <c r="E14" s="223">
        <v>127.6</v>
      </c>
      <c r="F14" s="223">
        <v>127.4</v>
      </c>
      <c r="G14" s="98">
        <v>26.4</v>
      </c>
      <c r="H14" s="212">
        <v>26.5</v>
      </c>
      <c r="I14" s="212">
        <v>26.2</v>
      </c>
      <c r="J14" s="222">
        <v>69.7</v>
      </c>
      <c r="K14" s="223">
        <v>69.8</v>
      </c>
      <c r="L14" s="223">
        <v>69.7</v>
      </c>
    </row>
    <row r="15" spans="1:12" s="178" customFormat="1" ht="13.5" customHeight="1">
      <c r="A15" s="530"/>
      <c r="B15" s="532"/>
      <c r="C15" s="226">
        <v>4</v>
      </c>
      <c r="D15" s="222">
        <v>133.4</v>
      </c>
      <c r="E15" s="223">
        <v>133.4</v>
      </c>
      <c r="F15" s="223">
        <v>133.6</v>
      </c>
      <c r="G15" s="98">
        <v>30.1</v>
      </c>
      <c r="H15" s="212">
        <v>29.8</v>
      </c>
      <c r="I15" s="212">
        <v>30</v>
      </c>
      <c r="J15" s="222">
        <v>72.599999999999994</v>
      </c>
      <c r="K15" s="223">
        <v>72.5</v>
      </c>
      <c r="L15" s="223">
        <v>72.8</v>
      </c>
    </row>
    <row r="16" spans="1:12" s="178" customFormat="1" ht="13.5" customHeight="1">
      <c r="A16" s="183"/>
      <c r="B16" s="532"/>
      <c r="C16" s="226">
        <v>5</v>
      </c>
      <c r="D16" s="222">
        <v>139.69999999999999</v>
      </c>
      <c r="E16" s="223">
        <v>140.1</v>
      </c>
      <c r="F16" s="223">
        <v>140</v>
      </c>
      <c r="G16" s="98">
        <v>33.700000000000003</v>
      </c>
      <c r="H16" s="212">
        <v>34.200000000000003</v>
      </c>
      <c r="I16" s="212">
        <v>34</v>
      </c>
      <c r="J16" s="222">
        <v>75.400000000000006</v>
      </c>
      <c r="K16" s="223">
        <v>75.599999999999994</v>
      </c>
      <c r="L16" s="223">
        <v>75.599999999999994</v>
      </c>
    </row>
    <row r="17" spans="1:12" s="178" customFormat="1" ht="13.5" customHeight="1">
      <c r="A17" s="187"/>
      <c r="B17" s="533"/>
      <c r="C17" s="226">
        <v>6</v>
      </c>
      <c r="D17" s="222">
        <v>146.6</v>
      </c>
      <c r="E17" s="223">
        <v>146.19999999999999</v>
      </c>
      <c r="F17" s="223">
        <v>146.5</v>
      </c>
      <c r="G17" s="100">
        <v>39.1</v>
      </c>
      <c r="H17" s="217">
        <v>38.6</v>
      </c>
      <c r="I17" s="217">
        <v>38.799999999999997</v>
      </c>
      <c r="J17" s="222">
        <v>79</v>
      </c>
      <c r="K17" s="223">
        <v>78.8</v>
      </c>
      <c r="L17" s="223">
        <v>79</v>
      </c>
    </row>
    <row r="18" spans="1:12" s="178" customFormat="1" ht="13.5" customHeight="1">
      <c r="A18" s="209"/>
      <c r="B18" s="531" t="s">
        <v>63</v>
      </c>
      <c r="C18" s="221">
        <v>1</v>
      </c>
      <c r="D18" s="224">
        <v>152.1</v>
      </c>
      <c r="E18" s="228">
        <v>151.5</v>
      </c>
      <c r="F18" s="228">
        <v>152.4</v>
      </c>
      <c r="G18" s="224">
        <v>43.7</v>
      </c>
      <c r="H18" s="225">
        <v>43.3</v>
      </c>
      <c r="I18" s="225">
        <v>43.7</v>
      </c>
      <c r="J18" s="224">
        <v>80.400000000000006</v>
      </c>
      <c r="K18" s="228">
        <v>80.5</v>
      </c>
      <c r="L18" s="228">
        <v>80.8</v>
      </c>
    </row>
    <row r="19" spans="1:12" s="178" customFormat="1" ht="13.5" customHeight="1">
      <c r="A19" s="530" t="s">
        <v>39</v>
      </c>
      <c r="B19" s="532"/>
      <c r="C19" s="226">
        <v>2</v>
      </c>
      <c r="D19" s="98">
        <v>159.19999999999999</v>
      </c>
      <c r="E19" s="229">
        <v>159.19999999999999</v>
      </c>
      <c r="F19" s="229">
        <v>158.9</v>
      </c>
      <c r="G19" s="98">
        <v>48.5</v>
      </c>
      <c r="H19" s="212">
        <v>48.5</v>
      </c>
      <c r="I19" s="212">
        <v>48.2</v>
      </c>
      <c r="J19" s="98">
        <v>84.1</v>
      </c>
      <c r="K19" s="229">
        <v>84.2</v>
      </c>
      <c r="L19" s="229">
        <v>84.1</v>
      </c>
    </row>
    <row r="20" spans="1:12" s="178" customFormat="1" ht="13.5" customHeight="1">
      <c r="A20" s="530"/>
      <c r="B20" s="533"/>
      <c r="C20" s="227">
        <v>3</v>
      </c>
      <c r="D20" s="98">
        <v>165</v>
      </c>
      <c r="E20" s="229">
        <v>164.8</v>
      </c>
      <c r="F20" s="229">
        <v>165</v>
      </c>
      <c r="G20" s="98">
        <v>53.7</v>
      </c>
      <c r="H20" s="212">
        <v>53.4</v>
      </c>
      <c r="I20" s="212">
        <v>53.4</v>
      </c>
      <c r="J20" s="98">
        <v>87.4</v>
      </c>
      <c r="K20" s="229">
        <v>87.5</v>
      </c>
      <c r="L20" s="229">
        <v>87.6</v>
      </c>
    </row>
    <row r="21" spans="1:12" s="178" customFormat="1" ht="13.5" customHeight="1">
      <c r="A21" s="530"/>
      <c r="B21" s="531" t="s">
        <v>64</v>
      </c>
      <c r="C21" s="226">
        <v>1</v>
      </c>
      <c r="D21" s="98">
        <v>152</v>
      </c>
      <c r="E21" s="229">
        <v>152.1</v>
      </c>
      <c r="F21" s="229">
        <v>151.5</v>
      </c>
      <c r="G21" s="98">
        <v>43.6</v>
      </c>
      <c r="H21" s="212">
        <v>43.8</v>
      </c>
      <c r="I21" s="212">
        <v>43.4</v>
      </c>
      <c r="J21" s="98">
        <v>82</v>
      </c>
      <c r="K21" s="229">
        <v>81.7</v>
      </c>
      <c r="L21" s="229">
        <v>81.8</v>
      </c>
    </row>
    <row r="22" spans="1:12" s="178" customFormat="1" ht="13.5" customHeight="1">
      <c r="A22" s="530"/>
      <c r="B22" s="532"/>
      <c r="C22" s="226">
        <v>2</v>
      </c>
      <c r="D22" s="98">
        <v>155</v>
      </c>
      <c r="E22" s="229">
        <v>155</v>
      </c>
      <c r="F22" s="229">
        <v>155</v>
      </c>
      <c r="G22" s="98">
        <v>47.7</v>
      </c>
      <c r="H22" s="212">
        <v>47.2</v>
      </c>
      <c r="I22" s="212">
        <v>47.8</v>
      </c>
      <c r="J22" s="98">
        <v>83.3</v>
      </c>
      <c r="K22" s="229">
        <v>83.3</v>
      </c>
      <c r="L22" s="229">
        <v>83.5</v>
      </c>
    </row>
    <row r="23" spans="1:12" s="178" customFormat="1" ht="13.5" customHeight="1">
      <c r="A23" s="187"/>
      <c r="B23" s="533"/>
      <c r="C23" s="227">
        <v>3</v>
      </c>
      <c r="D23" s="100">
        <v>156.69999999999999</v>
      </c>
      <c r="E23" s="230">
        <v>156.6</v>
      </c>
      <c r="F23" s="230">
        <v>156.69999999999999</v>
      </c>
      <c r="G23" s="100">
        <v>49.8</v>
      </c>
      <c r="H23" s="217">
        <v>50.4</v>
      </c>
      <c r="I23" s="217">
        <v>50.2</v>
      </c>
      <c r="J23" s="100">
        <v>84.4</v>
      </c>
      <c r="K23" s="230">
        <v>84.2</v>
      </c>
      <c r="L23" s="230">
        <v>84.4</v>
      </c>
    </row>
    <row r="24" spans="1:12" s="178" customFormat="1" ht="13.5" customHeight="1">
      <c r="B24" s="231"/>
      <c r="C24" s="231"/>
      <c r="D24" s="211"/>
      <c r="E24" s="211"/>
      <c r="K24" s="190"/>
      <c r="L24" s="190" t="s">
        <v>176</v>
      </c>
    </row>
    <row r="25" spans="1:12" s="178" customFormat="1" ht="13.5" customHeight="1">
      <c r="B25" s="231"/>
      <c r="D25" s="211"/>
      <c r="E25" s="211"/>
    </row>
    <row r="26" spans="1:12" s="178" customFormat="1" ht="13.5" customHeight="1"/>
    <row r="27" spans="1:12" s="178" customFormat="1" ht="13.5" customHeight="1"/>
    <row r="28" spans="1:12" s="178" customFormat="1" ht="13.5" customHeight="1"/>
    <row r="29" spans="1:12" s="178" customFormat="1" ht="13.5" customHeight="1"/>
    <row r="30" spans="1:12" s="178" customFormat="1" ht="13.5" customHeight="1"/>
    <row r="31" spans="1:12" s="178" customFormat="1" ht="13.5" customHeight="1"/>
    <row r="32" spans="1:12" s="178" customFormat="1" ht="13.5" customHeight="1"/>
    <row r="33" s="178" customFormat="1" ht="13.5" customHeight="1"/>
    <row r="34" s="178" customFormat="1" ht="13.5" customHeight="1"/>
    <row r="35" s="178" customFormat="1" ht="13.5" customHeight="1"/>
    <row r="36" s="178" customFormat="1" ht="13.5" customHeight="1"/>
    <row r="37" s="178" customFormat="1" ht="13.5" customHeight="1"/>
    <row r="38" s="178" customFormat="1" ht="13.5" customHeight="1"/>
    <row r="39" s="178" customFormat="1" ht="13.5" customHeight="1"/>
    <row r="40" s="178" customFormat="1" ht="13.5" customHeight="1"/>
    <row r="41" s="178" customFormat="1" ht="13.5" customHeight="1"/>
    <row r="42" s="178" customFormat="1" ht="13.5" customHeight="1"/>
    <row r="43" s="178" customFormat="1" ht="13.5" customHeight="1"/>
    <row r="44" s="178" customFormat="1" ht="13.5" customHeight="1"/>
    <row r="45" s="178" customFormat="1" ht="13.5" customHeight="1"/>
    <row r="46" s="178" customFormat="1" ht="13.5" customHeight="1"/>
    <row r="47" s="178" customFormat="1" ht="13.5" customHeight="1"/>
    <row r="48" s="178" customFormat="1" ht="13.5" customHeight="1"/>
    <row r="49" s="178" customFormat="1" ht="13.5" customHeight="1"/>
    <row r="50" s="178" customFormat="1" ht="13.5" customHeight="1"/>
    <row r="51" s="178" customFormat="1" ht="13.5" customHeight="1"/>
    <row r="52" s="178" customFormat="1" ht="13.5" customHeight="1"/>
    <row r="53" s="178" customFormat="1" ht="13.5" customHeight="1"/>
    <row r="54" s="178" customFormat="1" ht="13.5" customHeight="1"/>
    <row r="55" s="178" customFormat="1" ht="13.5" customHeight="1"/>
    <row r="56" s="178" customFormat="1" ht="13.5" customHeight="1"/>
    <row r="57" s="178" customFormat="1" ht="13.5" customHeight="1"/>
    <row r="58" s="178" customFormat="1" ht="13.5" customHeight="1"/>
    <row r="59" s="178" customFormat="1" ht="13.5" customHeight="1"/>
    <row r="60" s="178" customFormat="1" ht="13.5" customHeight="1"/>
    <row r="61" s="178" customFormat="1" ht="13.5" customHeight="1"/>
    <row r="62" s="178" customFormat="1" ht="13.5" customHeight="1"/>
    <row r="63" s="178" customFormat="1" ht="13.5" customHeight="1"/>
    <row r="64" s="178" customFormat="1" ht="13.5" customHeight="1"/>
    <row r="65" s="178" customFormat="1" ht="13.5" customHeight="1"/>
    <row r="66" s="178" customFormat="1" ht="13.5" customHeight="1"/>
    <row r="67" s="178" customFormat="1" ht="13.5" customHeight="1"/>
    <row r="68" s="178" customFormat="1" ht="13.5" customHeight="1"/>
    <row r="69" s="178" customFormat="1" ht="13.5" customHeight="1"/>
    <row r="70" s="178" customFormat="1" ht="13.5" customHeight="1"/>
    <row r="71" s="178" customFormat="1" ht="13.5" customHeight="1"/>
    <row r="72" s="178" customFormat="1" ht="13.5" customHeight="1"/>
    <row r="73" s="178" customFormat="1" ht="13.5" customHeight="1"/>
    <row r="74" s="178" customFormat="1" ht="13.5" customHeight="1"/>
    <row r="75" s="178" customFormat="1" ht="13.5" customHeight="1"/>
    <row r="76" s="178" customFormat="1" ht="13.5" customHeight="1"/>
    <row r="77" s="178" customFormat="1" ht="13.5" customHeight="1"/>
    <row r="78" s="178" customFormat="1" ht="13.5" customHeight="1"/>
  </sheetData>
  <mergeCells count="11">
    <mergeCell ref="B4:B5"/>
    <mergeCell ref="C4:C5"/>
    <mergeCell ref="D4:F4"/>
    <mergeCell ref="G4:I4"/>
    <mergeCell ref="J4:L4"/>
    <mergeCell ref="A8:A15"/>
    <mergeCell ref="B12:B17"/>
    <mergeCell ref="B18:B20"/>
    <mergeCell ref="A19:A22"/>
    <mergeCell ref="B21:B23"/>
    <mergeCell ref="B6:B11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zoomScale="115" workbookViewId="0"/>
  </sheetViews>
  <sheetFormatPr defaultColWidth="8.875" defaultRowHeight="15" customHeight="1"/>
  <cols>
    <col min="1" max="1" width="17.375" style="177" customWidth="1"/>
    <col min="2" max="2" width="11.125" style="177" customWidth="1"/>
    <col min="3" max="3" width="8.5" style="177" bestFit="1" customWidth="1"/>
    <col min="4" max="4" width="7.75" style="177" customWidth="1"/>
    <col min="5" max="5" width="8" style="177" customWidth="1"/>
    <col min="6" max="6" width="4.625" style="177" customWidth="1"/>
    <col min="7" max="7" width="4.75" style="177" customWidth="1"/>
    <col min="8" max="8" width="4.875" style="177" customWidth="1"/>
    <col min="9" max="9" width="4.75" style="177" customWidth="1"/>
    <col min="10" max="10" width="4.5" style="177" customWidth="1"/>
    <col min="11" max="11" width="5.125" style="177" customWidth="1"/>
    <col min="12" max="12" width="5.375" style="177" customWidth="1"/>
    <col min="13" max="16384" width="8.875" style="177"/>
  </cols>
  <sheetData>
    <row r="1" spans="1:12" s="25" customFormat="1" ht="15" customHeight="1">
      <c r="A1" s="24" t="s">
        <v>1</v>
      </c>
    </row>
    <row r="2" spans="1:12" ht="15" customHeight="1">
      <c r="A2" s="176" t="s">
        <v>279</v>
      </c>
      <c r="C2" s="232"/>
    </row>
    <row r="3" spans="1:12" s="178" customFormat="1" ht="15" customHeight="1">
      <c r="A3" s="233">
        <v>41730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</row>
    <row r="4" spans="1:12" s="178" customFormat="1" ht="15" customHeight="1">
      <c r="A4" s="510" t="s">
        <v>280</v>
      </c>
      <c r="B4" s="536" t="s">
        <v>281</v>
      </c>
      <c r="C4" s="536" t="s">
        <v>282</v>
      </c>
      <c r="D4" s="514" t="s">
        <v>283</v>
      </c>
      <c r="E4" s="513"/>
      <c r="F4" s="514" t="s">
        <v>284</v>
      </c>
      <c r="G4" s="512"/>
      <c r="H4" s="512"/>
      <c r="I4" s="512"/>
      <c r="J4" s="512"/>
      <c r="K4" s="512"/>
      <c r="L4" s="512"/>
    </row>
    <row r="5" spans="1:12" s="178" customFormat="1" ht="30.75" customHeight="1">
      <c r="A5" s="511"/>
      <c r="B5" s="537"/>
      <c r="C5" s="537"/>
      <c r="D5" s="181" t="s">
        <v>285</v>
      </c>
      <c r="E5" s="181" t="s">
        <v>286</v>
      </c>
      <c r="F5" s="234" t="s">
        <v>287</v>
      </c>
      <c r="G5" s="234" t="s">
        <v>288</v>
      </c>
      <c r="H5" s="234" t="s">
        <v>289</v>
      </c>
      <c r="I5" s="234" t="s">
        <v>290</v>
      </c>
      <c r="J5" s="235" t="s">
        <v>291</v>
      </c>
      <c r="K5" s="236" t="s">
        <v>292</v>
      </c>
      <c r="L5" s="181" t="s">
        <v>293</v>
      </c>
    </row>
    <row r="6" spans="1:12" s="178" customFormat="1" ht="16.5" customHeight="1">
      <c r="A6" s="237" t="s">
        <v>294</v>
      </c>
      <c r="B6" s="238" t="s">
        <v>295</v>
      </c>
      <c r="C6" s="239">
        <v>15000</v>
      </c>
      <c r="D6" s="211">
        <v>6019</v>
      </c>
      <c r="E6" s="211">
        <v>2657</v>
      </c>
      <c r="F6" s="178">
        <v>1</v>
      </c>
      <c r="G6" s="178">
        <v>1</v>
      </c>
      <c r="H6" s="178">
        <v>5</v>
      </c>
      <c r="I6" s="178">
        <v>46</v>
      </c>
      <c r="J6" s="178">
        <v>1</v>
      </c>
      <c r="K6" s="178">
        <v>1</v>
      </c>
      <c r="L6" s="240">
        <f>SUM(F6:K6)</f>
        <v>55</v>
      </c>
    </row>
    <row r="7" spans="1:12" s="178" customFormat="1" ht="16.5" customHeight="1">
      <c r="A7" s="241" t="s">
        <v>296</v>
      </c>
      <c r="B7" s="238" t="s">
        <v>297</v>
      </c>
      <c r="C7" s="239">
        <v>10000</v>
      </c>
      <c r="D7" s="211">
        <v>7538</v>
      </c>
      <c r="E7" s="211">
        <v>2166</v>
      </c>
      <c r="F7" s="178">
        <v>1</v>
      </c>
      <c r="G7" s="178">
        <v>1</v>
      </c>
      <c r="H7" s="178">
        <v>5</v>
      </c>
      <c r="I7" s="178">
        <v>35</v>
      </c>
      <c r="J7" s="178">
        <v>1</v>
      </c>
      <c r="K7" s="178">
        <v>1</v>
      </c>
      <c r="L7" s="240">
        <f>SUM(F7:K7)</f>
        <v>44</v>
      </c>
    </row>
    <row r="8" spans="1:12" s="178" customFormat="1" ht="16.5" customHeight="1">
      <c r="A8" s="242" t="s">
        <v>298</v>
      </c>
      <c r="B8" s="243" t="s">
        <v>299</v>
      </c>
      <c r="C8" s="244">
        <v>15000</v>
      </c>
      <c r="D8" s="216">
        <v>10138</v>
      </c>
      <c r="E8" s="216">
        <v>3241</v>
      </c>
      <c r="F8" s="216">
        <v>1</v>
      </c>
      <c r="G8" s="216">
        <v>1</v>
      </c>
      <c r="H8" s="216">
        <v>5</v>
      </c>
      <c r="I8" s="216">
        <v>43</v>
      </c>
      <c r="J8" s="216">
        <v>1</v>
      </c>
      <c r="K8" s="216">
        <v>1</v>
      </c>
      <c r="L8" s="245">
        <f>SUM(F8:K8)</f>
        <v>52</v>
      </c>
    </row>
    <row r="9" spans="1:12" s="178" customFormat="1" ht="15" customHeight="1">
      <c r="B9" s="231"/>
      <c r="C9" s="231"/>
      <c r="D9" s="231"/>
      <c r="E9" s="231"/>
      <c r="F9" s="231"/>
      <c r="G9" s="231"/>
      <c r="H9" s="231"/>
      <c r="I9" s="231"/>
      <c r="J9" s="231"/>
      <c r="L9" s="190" t="s">
        <v>300</v>
      </c>
    </row>
    <row r="10" spans="1:12" s="178" customFormat="1" ht="15" customHeight="1">
      <c r="B10" s="231"/>
      <c r="C10" s="231"/>
      <c r="D10" s="231"/>
      <c r="E10" s="231"/>
      <c r="F10" s="231"/>
      <c r="G10" s="231"/>
      <c r="H10" s="231"/>
      <c r="I10" s="231"/>
      <c r="J10" s="231"/>
      <c r="K10" s="231"/>
    </row>
  </sheetData>
  <mergeCells count="5">
    <mergeCell ref="A4:A5"/>
    <mergeCell ref="B4:B5"/>
    <mergeCell ref="C4:C5"/>
    <mergeCell ref="D4:E4"/>
    <mergeCell ref="F4:L4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="115" workbookViewId="0"/>
  </sheetViews>
  <sheetFormatPr defaultRowHeight="14.25" customHeight="1"/>
  <cols>
    <col min="1" max="1" width="23.75" style="177" customWidth="1"/>
    <col min="2" max="2" width="10.25" style="177" customWidth="1"/>
    <col min="3" max="3" width="10.625" style="177" customWidth="1"/>
    <col min="4" max="4" width="10.25" style="177" customWidth="1"/>
    <col min="5" max="5" width="10.5" style="177" customWidth="1"/>
    <col min="6" max="6" width="10.375" style="177" customWidth="1"/>
    <col min="7" max="7" width="10.875" style="177" customWidth="1"/>
    <col min="8" max="16384" width="9" style="177"/>
  </cols>
  <sheetData>
    <row r="1" spans="1:7" s="25" customFormat="1" ht="15" customHeight="1">
      <c r="A1" s="24" t="s">
        <v>1</v>
      </c>
    </row>
    <row r="2" spans="1:7" ht="14.25" customHeight="1">
      <c r="A2" s="176" t="s">
        <v>301</v>
      </c>
    </row>
    <row r="3" spans="1:7" s="178" customFormat="1" ht="14.25" customHeight="1">
      <c r="A3" s="246" t="s">
        <v>302</v>
      </c>
      <c r="B3" s="233"/>
      <c r="C3" s="233"/>
      <c r="D3" s="233"/>
      <c r="E3" s="233"/>
      <c r="F3" s="233"/>
      <c r="G3" s="233"/>
    </row>
    <row r="4" spans="1:7" s="178" customFormat="1" ht="14.25" customHeight="1">
      <c r="A4" s="510" t="s">
        <v>280</v>
      </c>
      <c r="B4" s="514" t="s">
        <v>30</v>
      </c>
      <c r="C4" s="512"/>
      <c r="D4" s="514" t="s">
        <v>303</v>
      </c>
      <c r="E4" s="512"/>
      <c r="F4" s="514" t="s">
        <v>304</v>
      </c>
      <c r="G4" s="512"/>
    </row>
    <row r="5" spans="1:7" s="178" customFormat="1" ht="14.25" customHeight="1">
      <c r="A5" s="511"/>
      <c r="B5" s="181" t="s">
        <v>305</v>
      </c>
      <c r="C5" s="181" t="s">
        <v>306</v>
      </c>
      <c r="D5" s="181" t="s">
        <v>305</v>
      </c>
      <c r="E5" s="181" t="s">
        <v>306</v>
      </c>
      <c r="F5" s="181" t="s">
        <v>305</v>
      </c>
      <c r="G5" s="181" t="s">
        <v>306</v>
      </c>
    </row>
    <row r="6" spans="1:7" s="178" customFormat="1" ht="14.25" customHeight="1">
      <c r="A6" s="247" t="s">
        <v>294</v>
      </c>
      <c r="B6" s="248">
        <v>17</v>
      </c>
      <c r="C6" s="249">
        <v>10356</v>
      </c>
      <c r="D6" s="16">
        <v>12</v>
      </c>
      <c r="E6" s="16">
        <v>7174</v>
      </c>
      <c r="F6" s="16">
        <v>5</v>
      </c>
      <c r="G6" s="16">
        <v>3182</v>
      </c>
    </row>
    <row r="7" spans="1:7" s="178" customFormat="1" ht="14.25" customHeight="1">
      <c r="A7" s="247" t="s">
        <v>307</v>
      </c>
      <c r="B7" s="248">
        <v>12</v>
      </c>
      <c r="C7" s="249">
        <v>6511</v>
      </c>
      <c r="D7" s="16">
        <v>7</v>
      </c>
      <c r="E7" s="16">
        <v>3520</v>
      </c>
      <c r="F7" s="16">
        <v>5</v>
      </c>
      <c r="G7" s="16">
        <v>2991</v>
      </c>
    </row>
    <row r="8" spans="1:7" s="178" customFormat="1" ht="14.25" customHeight="1">
      <c r="A8" s="250" t="s">
        <v>308</v>
      </c>
      <c r="B8" s="251">
        <v>16</v>
      </c>
      <c r="C8" s="249">
        <v>9858</v>
      </c>
      <c r="D8" s="9">
        <v>11</v>
      </c>
      <c r="E8" s="9">
        <v>7123</v>
      </c>
      <c r="F8" s="9">
        <v>5</v>
      </c>
      <c r="G8" s="9">
        <v>2735</v>
      </c>
    </row>
    <row r="9" spans="1:7" s="178" customFormat="1" ht="14.25" customHeight="1">
      <c r="C9" s="252"/>
      <c r="G9" s="190" t="s">
        <v>309</v>
      </c>
    </row>
    <row r="10" spans="1:7" s="178" customFormat="1" ht="14.25" customHeight="1"/>
  </sheetData>
  <mergeCells count="4">
    <mergeCell ref="A4:A5"/>
    <mergeCell ref="B4:C4"/>
    <mergeCell ref="D4:E4"/>
    <mergeCell ref="F4:G4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="115" workbookViewId="0"/>
  </sheetViews>
  <sheetFormatPr defaultColWidth="8.875" defaultRowHeight="14.25" customHeight="1"/>
  <cols>
    <col min="1" max="1" width="20.25" style="177" customWidth="1"/>
    <col min="2" max="4" width="11" style="177" customWidth="1"/>
    <col min="5" max="5" width="11.25" style="177" customWidth="1"/>
    <col min="6" max="6" width="11" style="177" customWidth="1"/>
    <col min="7" max="7" width="10.875" style="177" customWidth="1"/>
    <col min="8" max="16384" width="8.875" style="177"/>
  </cols>
  <sheetData>
    <row r="1" spans="1:7" s="25" customFormat="1" ht="15" customHeight="1">
      <c r="A1" s="24" t="s">
        <v>1</v>
      </c>
    </row>
    <row r="2" spans="1:7" ht="14.25" customHeight="1">
      <c r="A2" s="176" t="s">
        <v>310</v>
      </c>
    </row>
    <row r="3" spans="1:7" s="178" customFormat="1" ht="14.25" customHeight="1">
      <c r="A3" s="253"/>
      <c r="G3" s="136" t="s">
        <v>220</v>
      </c>
    </row>
    <row r="4" spans="1:7" s="178" customFormat="1" ht="14.25" customHeight="1">
      <c r="A4" s="510" t="s">
        <v>29</v>
      </c>
      <c r="B4" s="514" t="s">
        <v>303</v>
      </c>
      <c r="C4" s="512"/>
      <c r="D4" s="513"/>
      <c r="E4" s="514" t="s">
        <v>304</v>
      </c>
      <c r="F4" s="512"/>
      <c r="G4" s="512"/>
    </row>
    <row r="5" spans="1:7" s="178" customFormat="1" ht="14.25" customHeight="1">
      <c r="A5" s="511"/>
      <c r="B5" s="182" t="s">
        <v>311</v>
      </c>
      <c r="C5" s="182" t="s">
        <v>276</v>
      </c>
      <c r="D5" s="182" t="s">
        <v>277</v>
      </c>
      <c r="E5" s="182" t="s">
        <v>311</v>
      </c>
      <c r="F5" s="182" t="s">
        <v>276</v>
      </c>
      <c r="G5" s="181" t="s">
        <v>277</v>
      </c>
    </row>
    <row r="6" spans="1:7" s="178" customFormat="1" ht="14.25" customHeight="1">
      <c r="A6" s="254" t="s">
        <v>312</v>
      </c>
      <c r="B6" s="255">
        <v>52</v>
      </c>
      <c r="C6" s="255">
        <v>52</v>
      </c>
      <c r="D6" s="255">
        <v>52</v>
      </c>
      <c r="E6" s="255">
        <v>64</v>
      </c>
      <c r="F6" s="255">
        <v>64</v>
      </c>
      <c r="G6" s="255">
        <v>64</v>
      </c>
    </row>
    <row r="7" spans="1:7" s="178" customFormat="1" ht="14.25" customHeight="1">
      <c r="A7" s="195" t="s">
        <v>313</v>
      </c>
      <c r="B7" s="255">
        <v>45</v>
      </c>
      <c r="C7" s="255">
        <v>46</v>
      </c>
      <c r="D7" s="255">
        <v>48</v>
      </c>
      <c r="E7" s="255">
        <v>49</v>
      </c>
      <c r="F7" s="255">
        <v>50</v>
      </c>
      <c r="G7" s="255">
        <v>52</v>
      </c>
    </row>
    <row r="8" spans="1:7" s="178" customFormat="1" ht="14.25" customHeight="1">
      <c r="A8" s="195" t="s">
        <v>314</v>
      </c>
      <c r="B8" s="255">
        <v>125</v>
      </c>
      <c r="C8" s="255">
        <v>123</v>
      </c>
      <c r="D8" s="255">
        <v>121</v>
      </c>
      <c r="E8" s="255">
        <v>155</v>
      </c>
      <c r="F8" s="255">
        <v>153</v>
      </c>
      <c r="G8" s="255">
        <v>151</v>
      </c>
    </row>
    <row r="9" spans="1:7" s="178" customFormat="1" ht="14.25" customHeight="1">
      <c r="A9" s="256" t="s">
        <v>315</v>
      </c>
      <c r="B9" s="257">
        <v>222</v>
      </c>
      <c r="C9" s="257">
        <v>221</v>
      </c>
      <c r="D9" s="257">
        <v>221</v>
      </c>
      <c r="E9" s="257">
        <v>268</v>
      </c>
      <c r="F9" s="257">
        <v>267</v>
      </c>
      <c r="G9" s="257">
        <v>267</v>
      </c>
    </row>
    <row r="10" spans="1:7" s="178" customFormat="1" ht="14.25" customHeight="1">
      <c r="F10" s="190"/>
      <c r="G10" s="190" t="s">
        <v>309</v>
      </c>
    </row>
    <row r="11" spans="1:7" s="178" customFormat="1" ht="14.25" customHeight="1"/>
    <row r="12" spans="1:7" s="178" customFormat="1" ht="14.25" customHeight="1"/>
    <row r="13" spans="1:7" s="178" customFormat="1" ht="14.25" customHeight="1"/>
  </sheetData>
  <mergeCells count="3">
    <mergeCell ref="A4:A5"/>
    <mergeCell ref="B4:D4"/>
    <mergeCell ref="E4:G4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="115" workbookViewId="0"/>
  </sheetViews>
  <sheetFormatPr defaultColWidth="11.125" defaultRowHeight="15.75" customHeight="1"/>
  <cols>
    <col min="1" max="1" width="16.25" style="259" customWidth="1"/>
    <col min="2" max="6" width="14.125" style="259" customWidth="1"/>
    <col min="7" max="16384" width="11.125" style="259"/>
  </cols>
  <sheetData>
    <row r="1" spans="1:6" s="25" customFormat="1" ht="15" customHeight="1">
      <c r="A1" s="24" t="s">
        <v>1</v>
      </c>
    </row>
    <row r="2" spans="1:6" ht="14.25" customHeight="1">
      <c r="A2" s="258" t="s">
        <v>316</v>
      </c>
    </row>
    <row r="3" spans="1:6" s="260" customFormat="1" ht="14.25" customHeight="1">
      <c r="F3" s="261" t="s">
        <v>55</v>
      </c>
    </row>
    <row r="4" spans="1:6" s="260" customFormat="1" ht="14.25" customHeight="1">
      <c r="A4" s="538" t="s">
        <v>317</v>
      </c>
      <c r="B4" s="540" t="s">
        <v>305</v>
      </c>
      <c r="C4" s="542" t="s">
        <v>318</v>
      </c>
      <c r="D4" s="543"/>
      <c r="E4" s="543"/>
      <c r="F4" s="540" t="s">
        <v>61</v>
      </c>
    </row>
    <row r="5" spans="1:6" s="260" customFormat="1" ht="14.25" customHeight="1">
      <c r="A5" s="539"/>
      <c r="B5" s="541"/>
      <c r="C5" s="262" t="s">
        <v>62</v>
      </c>
      <c r="D5" s="263" t="s">
        <v>63</v>
      </c>
      <c r="E5" s="263" t="s">
        <v>64</v>
      </c>
      <c r="F5" s="541"/>
    </row>
    <row r="6" spans="1:6" s="260" customFormat="1" ht="14.25" customHeight="1">
      <c r="A6" s="264" t="s">
        <v>319</v>
      </c>
      <c r="B6" s="63">
        <v>9</v>
      </c>
      <c r="C6" s="63">
        <v>7854</v>
      </c>
      <c r="D6" s="63">
        <v>4066</v>
      </c>
      <c r="E6" s="63">
        <v>3788</v>
      </c>
      <c r="F6" s="63">
        <v>465</v>
      </c>
    </row>
    <row r="7" spans="1:6" s="260" customFormat="1" ht="14.25" customHeight="1">
      <c r="A7" s="265" t="s">
        <v>320</v>
      </c>
      <c r="B7" s="63">
        <v>9</v>
      </c>
      <c r="C7" s="63">
        <v>7866</v>
      </c>
      <c r="D7" s="63">
        <v>4073</v>
      </c>
      <c r="E7" s="63">
        <v>3793</v>
      </c>
      <c r="F7" s="63">
        <v>465</v>
      </c>
    </row>
    <row r="8" spans="1:6" s="260" customFormat="1" ht="14.25" customHeight="1">
      <c r="A8" s="266" t="s">
        <v>321</v>
      </c>
      <c r="B8" s="20">
        <v>9</v>
      </c>
      <c r="C8" s="9">
        <v>7910</v>
      </c>
      <c r="D8" s="9">
        <v>4012</v>
      </c>
      <c r="E8" s="9">
        <v>3898</v>
      </c>
      <c r="F8" s="9">
        <v>472</v>
      </c>
    </row>
    <row r="9" spans="1:6" s="260" customFormat="1" ht="15.75" customHeight="1">
      <c r="A9" s="267" t="s">
        <v>322</v>
      </c>
    </row>
    <row r="10" spans="1:6" s="260" customFormat="1" ht="15.75" customHeight="1">
      <c r="F10" s="268" t="s">
        <v>323</v>
      </c>
    </row>
    <row r="11" spans="1:6" s="260" customFormat="1" ht="15.75" customHeight="1"/>
    <row r="12" spans="1:6" s="260" customFormat="1" ht="15.75" customHeight="1"/>
    <row r="13" spans="1:6" s="260" customFormat="1" ht="15.75" customHeight="1"/>
  </sheetData>
  <mergeCells count="4">
    <mergeCell ref="A4:A5"/>
    <mergeCell ref="B4:B5"/>
    <mergeCell ref="C4:E4"/>
    <mergeCell ref="F4:F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115" zoomScaleNormal="115" workbookViewId="0"/>
  </sheetViews>
  <sheetFormatPr defaultColWidth="8.875" defaultRowHeight="14.25" customHeight="1"/>
  <cols>
    <col min="1" max="1" width="21.75" style="178" customWidth="1"/>
    <col min="2" max="4" width="8.5" style="178" customWidth="1"/>
    <col min="5" max="10" width="6.875" style="178" customWidth="1"/>
    <col min="11" max="11" width="2.75" style="178" customWidth="1"/>
    <col min="12" max="16384" width="8.875" style="178"/>
  </cols>
  <sheetData>
    <row r="1" spans="1:10" s="25" customFormat="1" ht="15" customHeight="1">
      <c r="A1" s="24" t="s">
        <v>1</v>
      </c>
    </row>
    <row r="2" spans="1:10" ht="14.25" customHeight="1">
      <c r="A2" s="176" t="s">
        <v>324</v>
      </c>
      <c r="E2" s="269"/>
    </row>
    <row r="3" spans="1:10" ht="14.25" customHeight="1">
      <c r="A3" s="270">
        <v>41760</v>
      </c>
      <c r="J3" s="190" t="s">
        <v>55</v>
      </c>
    </row>
    <row r="4" spans="1:10" ht="15.75" customHeight="1">
      <c r="A4" s="510" t="s">
        <v>325</v>
      </c>
      <c r="B4" s="528" t="s">
        <v>326</v>
      </c>
      <c r="C4" s="536" t="s">
        <v>327</v>
      </c>
      <c r="D4" s="510" t="s">
        <v>328</v>
      </c>
      <c r="E4" s="514" t="s">
        <v>318</v>
      </c>
      <c r="F4" s="512"/>
      <c r="G4" s="512"/>
      <c r="H4" s="512"/>
      <c r="I4" s="513"/>
      <c r="J4" s="544" t="s">
        <v>329</v>
      </c>
    </row>
    <row r="5" spans="1:10" ht="15.75" customHeight="1">
      <c r="A5" s="511"/>
      <c r="B5" s="529"/>
      <c r="C5" s="537"/>
      <c r="D5" s="511"/>
      <c r="E5" s="221" t="s">
        <v>30</v>
      </c>
      <c r="F5" s="182" t="s">
        <v>330</v>
      </c>
      <c r="G5" s="182" t="s">
        <v>331</v>
      </c>
      <c r="H5" s="182" t="s">
        <v>332</v>
      </c>
      <c r="I5" s="187" t="s">
        <v>333</v>
      </c>
      <c r="J5" s="545"/>
    </row>
    <row r="6" spans="1:10" ht="14.25" customHeight="1">
      <c r="A6" s="271" t="s">
        <v>334</v>
      </c>
      <c r="B6" s="272">
        <f t="shared" ref="B6:J6" si="0">SUM(B7:B16)</f>
        <v>2660</v>
      </c>
      <c r="C6" s="273">
        <f t="shared" si="0"/>
        <v>3760</v>
      </c>
      <c r="D6" s="273">
        <f t="shared" si="0"/>
        <v>2646</v>
      </c>
      <c r="E6" s="273">
        <f t="shared" si="0"/>
        <v>7908</v>
      </c>
      <c r="F6" s="273">
        <f t="shared" si="0"/>
        <v>2627</v>
      </c>
      <c r="G6" s="273">
        <f t="shared" si="0"/>
        <v>2574</v>
      </c>
      <c r="H6" s="273">
        <f t="shared" si="0"/>
        <v>2620</v>
      </c>
      <c r="I6" s="273">
        <f t="shared" si="0"/>
        <v>87</v>
      </c>
      <c r="J6" s="273">
        <f t="shared" si="0"/>
        <v>545</v>
      </c>
    </row>
    <row r="7" spans="1:10" ht="14.25" customHeight="1">
      <c r="A7" s="274" t="s">
        <v>335</v>
      </c>
      <c r="B7" s="131">
        <v>320</v>
      </c>
      <c r="C7" s="131">
        <v>482</v>
      </c>
      <c r="D7" s="131">
        <v>325</v>
      </c>
      <c r="E7" s="211">
        <f t="shared" ref="E7:E16" si="1">SUM(F7:I7)</f>
        <v>1015</v>
      </c>
      <c r="F7" s="131">
        <v>326</v>
      </c>
      <c r="G7" s="131">
        <v>365</v>
      </c>
      <c r="H7" s="131">
        <v>324</v>
      </c>
      <c r="I7" s="131" t="s">
        <v>37</v>
      </c>
      <c r="J7" s="131">
        <v>70</v>
      </c>
    </row>
    <row r="8" spans="1:10" ht="14.25" customHeight="1">
      <c r="A8" s="274" t="s">
        <v>336</v>
      </c>
      <c r="B8" s="131">
        <v>400</v>
      </c>
      <c r="C8" s="131">
        <v>531</v>
      </c>
      <c r="D8" s="131">
        <v>398</v>
      </c>
      <c r="E8" s="211">
        <f t="shared" si="1"/>
        <v>1199</v>
      </c>
      <c r="F8" s="131">
        <v>398</v>
      </c>
      <c r="G8" s="131">
        <v>401</v>
      </c>
      <c r="H8" s="131">
        <v>400</v>
      </c>
      <c r="I8" s="131" t="s">
        <v>37</v>
      </c>
      <c r="J8" s="131">
        <v>71</v>
      </c>
    </row>
    <row r="9" spans="1:10" ht="14.25" customHeight="1">
      <c r="A9" s="274" t="s">
        <v>337</v>
      </c>
      <c r="B9" s="131">
        <v>400</v>
      </c>
      <c r="C9" s="131">
        <v>497</v>
      </c>
      <c r="D9" s="131">
        <v>406</v>
      </c>
      <c r="E9" s="211">
        <f t="shared" si="1"/>
        <v>1164</v>
      </c>
      <c r="F9" s="131">
        <v>408</v>
      </c>
      <c r="G9" s="131">
        <v>366</v>
      </c>
      <c r="H9" s="131">
        <v>390</v>
      </c>
      <c r="I9" s="131" t="s">
        <v>37</v>
      </c>
      <c r="J9" s="131">
        <v>68</v>
      </c>
    </row>
    <row r="10" spans="1:10" ht="14.25" customHeight="1">
      <c r="A10" s="274" t="s">
        <v>338</v>
      </c>
      <c r="B10" s="131">
        <v>320</v>
      </c>
      <c r="C10" s="131">
        <v>404</v>
      </c>
      <c r="D10" s="131">
        <v>335</v>
      </c>
      <c r="E10" s="211">
        <f t="shared" si="1"/>
        <v>1012</v>
      </c>
      <c r="F10" s="131">
        <v>335</v>
      </c>
      <c r="G10" s="131">
        <v>325</v>
      </c>
      <c r="H10" s="131">
        <v>352</v>
      </c>
      <c r="I10" s="131" t="s">
        <v>37</v>
      </c>
      <c r="J10" s="131">
        <v>57</v>
      </c>
    </row>
    <row r="11" spans="1:10" ht="14.25" customHeight="1">
      <c r="A11" s="274" t="s">
        <v>339</v>
      </c>
      <c r="B11" s="131">
        <v>280</v>
      </c>
      <c r="C11" s="131">
        <v>317</v>
      </c>
      <c r="D11" s="131">
        <v>282</v>
      </c>
      <c r="E11" s="211">
        <f t="shared" si="1"/>
        <v>855</v>
      </c>
      <c r="F11" s="131">
        <v>283</v>
      </c>
      <c r="G11" s="131">
        <v>274</v>
      </c>
      <c r="H11" s="131">
        <v>298</v>
      </c>
      <c r="I11" s="131" t="s">
        <v>37</v>
      </c>
      <c r="J11" s="131">
        <v>52</v>
      </c>
    </row>
    <row r="12" spans="1:10" ht="14.25" customHeight="1">
      <c r="A12" s="275" t="s">
        <v>340</v>
      </c>
      <c r="B12" s="131">
        <v>280</v>
      </c>
      <c r="C12" s="131">
        <v>308</v>
      </c>
      <c r="D12" s="131">
        <v>276</v>
      </c>
      <c r="E12" s="211">
        <f t="shared" si="1"/>
        <v>801</v>
      </c>
      <c r="F12" s="131">
        <v>276</v>
      </c>
      <c r="G12" s="131">
        <v>267</v>
      </c>
      <c r="H12" s="131">
        <v>258</v>
      </c>
      <c r="I12" s="131" t="s">
        <v>37</v>
      </c>
      <c r="J12" s="131">
        <v>61</v>
      </c>
    </row>
    <row r="13" spans="1:10" ht="14.25" customHeight="1">
      <c r="A13" s="275" t="s">
        <v>341</v>
      </c>
      <c r="B13" s="131">
        <v>320</v>
      </c>
      <c r="C13" s="131">
        <v>793</v>
      </c>
      <c r="D13" s="131">
        <v>358</v>
      </c>
      <c r="E13" s="211">
        <f t="shared" si="1"/>
        <v>1037</v>
      </c>
      <c r="F13" s="131">
        <v>358</v>
      </c>
      <c r="G13" s="131">
        <v>329</v>
      </c>
      <c r="H13" s="131">
        <v>350</v>
      </c>
      <c r="I13" s="131" t="s">
        <v>37</v>
      </c>
      <c r="J13" s="131">
        <v>118</v>
      </c>
    </row>
    <row r="14" spans="1:10" ht="14.25" customHeight="1">
      <c r="A14" s="276" t="s">
        <v>342</v>
      </c>
      <c r="B14" s="131">
        <v>80</v>
      </c>
      <c r="C14" s="131">
        <v>39</v>
      </c>
      <c r="D14" s="131">
        <v>78</v>
      </c>
      <c r="E14" s="211">
        <f t="shared" si="1"/>
        <v>214</v>
      </c>
      <c r="F14" s="131">
        <v>81</v>
      </c>
      <c r="G14" s="131">
        <v>51</v>
      </c>
      <c r="H14" s="131">
        <v>43</v>
      </c>
      <c r="I14" s="131">
        <v>39</v>
      </c>
      <c r="J14" s="131">
        <v>18</v>
      </c>
    </row>
    <row r="15" spans="1:10" ht="14.25" customHeight="1">
      <c r="A15" s="276" t="s">
        <v>343</v>
      </c>
      <c r="B15" s="131">
        <v>120</v>
      </c>
      <c r="C15" s="131">
        <v>63</v>
      </c>
      <c r="D15" s="131">
        <v>63</v>
      </c>
      <c r="E15" s="211">
        <f t="shared" si="1"/>
        <v>206</v>
      </c>
      <c r="F15" s="131">
        <v>33</v>
      </c>
      <c r="G15" s="131">
        <v>61</v>
      </c>
      <c r="H15" s="131">
        <v>64</v>
      </c>
      <c r="I15" s="131">
        <v>48</v>
      </c>
      <c r="J15" s="131">
        <v>9</v>
      </c>
    </row>
    <row r="16" spans="1:10" ht="14.25" customHeight="1">
      <c r="A16" s="277" t="s">
        <v>344</v>
      </c>
      <c r="B16" s="136">
        <v>140</v>
      </c>
      <c r="C16" s="136">
        <v>326</v>
      </c>
      <c r="D16" s="136">
        <v>125</v>
      </c>
      <c r="E16" s="136">
        <f t="shared" si="1"/>
        <v>405</v>
      </c>
      <c r="F16" s="136">
        <v>129</v>
      </c>
      <c r="G16" s="136">
        <v>135</v>
      </c>
      <c r="H16" s="136">
        <v>141</v>
      </c>
      <c r="I16" s="136" t="s">
        <v>345</v>
      </c>
      <c r="J16" s="136">
        <v>21</v>
      </c>
    </row>
    <row r="17" spans="10:10" ht="14.25" customHeight="1">
      <c r="J17" s="190" t="s">
        <v>346</v>
      </c>
    </row>
  </sheetData>
  <mergeCells count="6">
    <mergeCell ref="J4:J5"/>
    <mergeCell ref="A4:A5"/>
    <mergeCell ref="B4:B5"/>
    <mergeCell ref="C4:C5"/>
    <mergeCell ref="D4:D5"/>
    <mergeCell ref="E4:I4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130" workbookViewId="0"/>
  </sheetViews>
  <sheetFormatPr defaultColWidth="13.125" defaultRowHeight="15" customHeight="1"/>
  <cols>
    <col min="1" max="1" width="7.75" style="25" customWidth="1"/>
    <col min="2" max="2" width="4.875" style="25" customWidth="1"/>
    <col min="3" max="3" width="9.5" style="25" customWidth="1"/>
    <col min="4" max="4" width="9.125" style="25" customWidth="1"/>
    <col min="5" max="5" width="9.5" style="25" customWidth="1"/>
    <col min="6" max="6" width="9.125" style="25" customWidth="1"/>
    <col min="7" max="7" width="9.5" style="25" customWidth="1"/>
    <col min="8" max="8" width="9.125" style="25" customWidth="1"/>
    <col min="9" max="9" width="9.5" style="25" customWidth="1"/>
    <col min="10" max="10" width="9" style="25" customWidth="1"/>
    <col min="11" max="16384" width="13.125" style="25"/>
  </cols>
  <sheetData>
    <row r="1" spans="1:10" ht="15" customHeight="1">
      <c r="A1" s="24" t="s">
        <v>1</v>
      </c>
    </row>
    <row r="3" spans="1:10" ht="15" customHeight="1">
      <c r="A3" s="463" t="s">
        <v>26</v>
      </c>
      <c r="B3" s="463"/>
      <c r="C3" s="463"/>
      <c r="D3" s="463"/>
      <c r="E3" s="463"/>
      <c r="F3" s="463"/>
      <c r="G3" s="463"/>
      <c r="H3" s="463"/>
      <c r="I3" s="463"/>
      <c r="J3" s="463"/>
    </row>
    <row r="4" spans="1:10" ht="15" customHeight="1">
      <c r="A4" s="463"/>
      <c r="B4" s="463"/>
      <c r="C4" s="463"/>
      <c r="D4" s="463"/>
      <c r="E4" s="463"/>
      <c r="F4" s="463"/>
      <c r="G4" s="463"/>
      <c r="H4" s="463"/>
      <c r="I4" s="463"/>
      <c r="J4" s="463"/>
    </row>
    <row r="6" spans="1:10" ht="13.5" customHeight="1">
      <c r="A6" s="26" t="s">
        <v>27</v>
      </c>
      <c r="B6" s="27"/>
      <c r="C6" s="27"/>
      <c r="D6" s="28"/>
      <c r="E6" s="28"/>
      <c r="F6" s="28"/>
      <c r="G6" s="28"/>
      <c r="H6" s="28"/>
      <c r="I6" s="28"/>
      <c r="J6" s="28"/>
    </row>
    <row r="7" spans="1:10" s="4" customFormat="1" ht="13.5" customHeight="1">
      <c r="A7" s="29" t="s">
        <v>28</v>
      </c>
      <c r="B7" s="30"/>
      <c r="C7" s="31"/>
      <c r="D7" s="31"/>
      <c r="E7" s="31"/>
      <c r="F7" s="31"/>
      <c r="G7" s="31"/>
      <c r="H7" s="31"/>
      <c r="I7" s="31"/>
      <c r="J7" s="31"/>
    </row>
    <row r="8" spans="1:10" s="32" customFormat="1" ht="13.5" customHeight="1">
      <c r="A8" s="464" t="s">
        <v>29</v>
      </c>
      <c r="B8" s="465"/>
      <c r="C8" s="468" t="s">
        <v>30</v>
      </c>
      <c r="D8" s="465"/>
      <c r="E8" s="468" t="s">
        <v>31</v>
      </c>
      <c r="F8" s="465"/>
      <c r="G8" s="468" t="s">
        <v>32</v>
      </c>
      <c r="H8" s="465"/>
      <c r="I8" s="469" t="s">
        <v>33</v>
      </c>
      <c r="J8" s="470"/>
    </row>
    <row r="9" spans="1:10" s="32" customFormat="1" ht="13.5" customHeight="1">
      <c r="A9" s="466"/>
      <c r="B9" s="467"/>
      <c r="C9" s="33" t="s">
        <v>34</v>
      </c>
      <c r="D9" s="33" t="s">
        <v>35</v>
      </c>
      <c r="E9" s="33" t="s">
        <v>34</v>
      </c>
      <c r="F9" s="33" t="s">
        <v>35</v>
      </c>
      <c r="G9" s="33" t="s">
        <v>34</v>
      </c>
      <c r="H9" s="33" t="s">
        <v>35</v>
      </c>
      <c r="I9" s="33" t="s">
        <v>34</v>
      </c>
      <c r="J9" s="34" t="s">
        <v>35</v>
      </c>
    </row>
    <row r="10" spans="1:10" s="4" customFormat="1" ht="13.5" customHeight="1">
      <c r="A10" s="35" t="s">
        <v>36</v>
      </c>
      <c r="B10" s="36"/>
      <c r="C10" s="37">
        <v>26</v>
      </c>
      <c r="D10" s="37">
        <v>26</v>
      </c>
      <c r="E10" s="38" t="s">
        <v>37</v>
      </c>
      <c r="F10" s="38" t="s">
        <v>37</v>
      </c>
      <c r="G10" s="38" t="s">
        <v>37</v>
      </c>
      <c r="H10" s="38" t="s">
        <v>37</v>
      </c>
      <c r="I10" s="39">
        <v>26</v>
      </c>
      <c r="J10" s="37">
        <v>26</v>
      </c>
    </row>
    <row r="11" spans="1:10" s="4" customFormat="1" ht="13.5" customHeight="1">
      <c r="A11" s="40" t="s">
        <v>38</v>
      </c>
      <c r="B11" s="41"/>
      <c r="C11" s="42">
        <v>30</v>
      </c>
      <c r="D11" s="42">
        <v>30</v>
      </c>
      <c r="E11" s="38" t="s">
        <v>37</v>
      </c>
      <c r="F11" s="38" t="s">
        <v>37</v>
      </c>
      <c r="G11" s="42">
        <v>30</v>
      </c>
      <c r="H11" s="42">
        <v>30</v>
      </c>
      <c r="I11" s="38" t="s">
        <v>37</v>
      </c>
      <c r="J11" s="38" t="s">
        <v>37</v>
      </c>
    </row>
    <row r="12" spans="1:10" s="4" customFormat="1" ht="13.5" customHeight="1">
      <c r="A12" s="40" t="s">
        <v>39</v>
      </c>
      <c r="B12" s="41"/>
      <c r="C12" s="39">
        <v>16</v>
      </c>
      <c r="D12" s="39">
        <v>16</v>
      </c>
      <c r="E12" s="38" t="s">
        <v>37</v>
      </c>
      <c r="F12" s="38" t="s">
        <v>37</v>
      </c>
      <c r="G12" s="42">
        <v>15</v>
      </c>
      <c r="H12" s="39">
        <v>15</v>
      </c>
      <c r="I12" s="42">
        <v>1</v>
      </c>
      <c r="J12" s="39">
        <v>1</v>
      </c>
    </row>
    <row r="13" spans="1:10" s="4" customFormat="1" ht="13.5" customHeight="1">
      <c r="A13" s="40" t="s">
        <v>40</v>
      </c>
      <c r="B13" s="43" t="s">
        <v>41</v>
      </c>
      <c r="C13" s="39">
        <v>9</v>
      </c>
      <c r="D13" s="39">
        <v>9</v>
      </c>
      <c r="E13" s="39">
        <v>6</v>
      </c>
      <c r="F13" s="39">
        <v>6</v>
      </c>
      <c r="G13" s="38" t="s">
        <v>37</v>
      </c>
      <c r="H13" s="38" t="s">
        <v>37</v>
      </c>
      <c r="I13" s="39">
        <v>3</v>
      </c>
      <c r="J13" s="39">
        <v>3</v>
      </c>
    </row>
    <row r="14" spans="1:10" s="4" customFormat="1" ht="13.5" customHeight="1">
      <c r="A14" s="44"/>
      <c r="B14" s="41" t="s">
        <v>42</v>
      </c>
      <c r="C14" s="39">
        <v>6</v>
      </c>
      <c r="D14" s="39">
        <v>6</v>
      </c>
      <c r="E14" s="39">
        <v>5</v>
      </c>
      <c r="F14" s="39">
        <v>5</v>
      </c>
      <c r="G14" s="38" t="s">
        <v>37</v>
      </c>
      <c r="H14" s="38" t="s">
        <v>37</v>
      </c>
      <c r="I14" s="39">
        <v>1</v>
      </c>
      <c r="J14" s="39">
        <v>1</v>
      </c>
    </row>
    <row r="15" spans="1:10" s="4" customFormat="1" ht="13.5" customHeight="1">
      <c r="A15" s="45"/>
      <c r="B15" s="41" t="s">
        <v>43</v>
      </c>
      <c r="C15" s="39">
        <v>1</v>
      </c>
      <c r="D15" s="39">
        <v>1</v>
      </c>
      <c r="E15" s="39">
        <v>1</v>
      </c>
      <c r="F15" s="39">
        <v>1</v>
      </c>
      <c r="G15" s="38" t="s">
        <v>37</v>
      </c>
      <c r="H15" s="38" t="s">
        <v>37</v>
      </c>
      <c r="I15" s="38" t="s">
        <v>37</v>
      </c>
      <c r="J15" s="38" t="s">
        <v>37</v>
      </c>
    </row>
    <row r="16" spans="1:10" s="4" customFormat="1" ht="13.5" customHeight="1">
      <c r="A16" s="45"/>
      <c r="B16" s="41" t="s">
        <v>44</v>
      </c>
      <c r="C16" s="39">
        <v>2</v>
      </c>
      <c r="D16" s="39">
        <v>2</v>
      </c>
      <c r="E16" s="38" t="s">
        <v>37</v>
      </c>
      <c r="F16" s="38" t="s">
        <v>37</v>
      </c>
      <c r="G16" s="38" t="s">
        <v>37</v>
      </c>
      <c r="H16" s="38" t="s">
        <v>37</v>
      </c>
      <c r="I16" s="39">
        <v>2</v>
      </c>
      <c r="J16" s="39">
        <v>2</v>
      </c>
    </row>
    <row r="17" spans="1:10" s="4" customFormat="1" ht="13.5" customHeight="1">
      <c r="A17" s="45" t="s">
        <v>45</v>
      </c>
      <c r="B17" s="41"/>
      <c r="C17" s="39">
        <v>1</v>
      </c>
      <c r="D17" s="39">
        <v>1</v>
      </c>
      <c r="E17" s="38" t="s">
        <v>37</v>
      </c>
      <c r="F17" s="38" t="s">
        <v>37</v>
      </c>
      <c r="G17" s="38" t="s">
        <v>37</v>
      </c>
      <c r="H17" s="38" t="s">
        <v>37</v>
      </c>
      <c r="I17" s="39">
        <v>1</v>
      </c>
      <c r="J17" s="39">
        <v>1</v>
      </c>
    </row>
    <row r="18" spans="1:10" s="4" customFormat="1" ht="13.5" customHeight="1">
      <c r="A18" s="40" t="s">
        <v>46</v>
      </c>
      <c r="B18" s="41"/>
      <c r="C18" s="39">
        <v>2</v>
      </c>
      <c r="D18" s="39">
        <v>2</v>
      </c>
      <c r="E18" s="39">
        <v>1</v>
      </c>
      <c r="F18" s="39">
        <v>1</v>
      </c>
      <c r="G18" s="38" t="s">
        <v>37</v>
      </c>
      <c r="H18" s="38" t="s">
        <v>37</v>
      </c>
      <c r="I18" s="39">
        <v>1</v>
      </c>
      <c r="J18" s="39">
        <v>1</v>
      </c>
    </row>
    <row r="19" spans="1:10" s="4" customFormat="1" ht="13.5" customHeight="1">
      <c r="A19" s="40" t="s">
        <v>47</v>
      </c>
      <c r="B19" s="41"/>
      <c r="C19" s="39">
        <v>2</v>
      </c>
      <c r="D19" s="39">
        <v>2</v>
      </c>
      <c r="E19" s="39">
        <v>1</v>
      </c>
      <c r="F19" s="39">
        <v>1</v>
      </c>
      <c r="G19" s="38" t="s">
        <v>37</v>
      </c>
      <c r="H19" s="38" t="s">
        <v>37</v>
      </c>
      <c r="I19" s="46">
        <v>1</v>
      </c>
      <c r="J19" s="46">
        <v>1</v>
      </c>
    </row>
    <row r="20" spans="1:10" s="4" customFormat="1" ht="13.5" customHeight="1">
      <c r="A20" s="40" t="s">
        <v>48</v>
      </c>
      <c r="B20" s="41"/>
      <c r="C20" s="39">
        <v>4</v>
      </c>
      <c r="D20" s="39">
        <v>4</v>
      </c>
      <c r="E20" s="38" t="s">
        <v>37</v>
      </c>
      <c r="F20" s="38" t="s">
        <v>37</v>
      </c>
      <c r="G20" s="38" t="s">
        <v>37</v>
      </c>
      <c r="H20" s="38" t="s">
        <v>37</v>
      </c>
      <c r="I20" s="39">
        <v>4</v>
      </c>
      <c r="J20" s="39">
        <v>4</v>
      </c>
    </row>
    <row r="21" spans="1:10" s="4" customFormat="1" ht="13.5" customHeight="1">
      <c r="A21" s="47" t="s">
        <v>49</v>
      </c>
      <c r="B21" s="48"/>
      <c r="C21" s="49">
        <v>2</v>
      </c>
      <c r="D21" s="49">
        <v>2</v>
      </c>
      <c r="E21" s="49">
        <v>2</v>
      </c>
      <c r="F21" s="49">
        <v>2</v>
      </c>
      <c r="G21" s="50" t="s">
        <v>37</v>
      </c>
      <c r="H21" s="50" t="s">
        <v>37</v>
      </c>
      <c r="I21" s="50" t="s">
        <v>37</v>
      </c>
      <c r="J21" s="50" t="s">
        <v>37</v>
      </c>
    </row>
    <row r="22" spans="1:10" s="4" customFormat="1" ht="15" customHeight="1">
      <c r="A22" s="51" t="s">
        <v>50</v>
      </c>
      <c r="B22" s="52"/>
      <c r="C22" s="52"/>
      <c r="D22" s="52"/>
      <c r="E22" s="52"/>
      <c r="F22" s="52"/>
      <c r="G22" s="52"/>
      <c r="H22" s="52"/>
      <c r="I22" s="52"/>
      <c r="J22" s="31"/>
    </row>
    <row r="23" spans="1:10" s="4" customFormat="1" ht="15" customHeight="1">
      <c r="A23" s="51" t="s">
        <v>51</v>
      </c>
      <c r="B23" s="31"/>
      <c r="C23" s="31"/>
      <c r="D23" s="31"/>
      <c r="E23" s="31"/>
      <c r="F23" s="31"/>
      <c r="G23" s="31"/>
      <c r="H23" s="31"/>
      <c r="I23" s="31"/>
      <c r="J23" s="52" t="s">
        <v>52</v>
      </c>
    </row>
    <row r="24" spans="1:10" s="4" customFormat="1" ht="15" customHeight="1"/>
    <row r="25" spans="1:10" s="4" customFormat="1" ht="15" customHeight="1"/>
    <row r="26" spans="1:10" s="4" customFormat="1" ht="15" customHeight="1"/>
    <row r="27" spans="1:10" s="4" customFormat="1" ht="15" customHeight="1"/>
  </sheetData>
  <mergeCells count="6">
    <mergeCell ref="A3:J4"/>
    <mergeCell ref="A8:B9"/>
    <mergeCell ref="C8:D8"/>
    <mergeCell ref="E8:F8"/>
    <mergeCell ref="G8:H8"/>
    <mergeCell ref="I8:J8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zoomScale="115" workbookViewId="0"/>
  </sheetViews>
  <sheetFormatPr defaultColWidth="8.875" defaultRowHeight="15" customHeight="1"/>
  <cols>
    <col min="1" max="1" width="12.25" style="18" customWidth="1"/>
    <col min="2" max="2" width="3.5" style="18" customWidth="1"/>
    <col min="3" max="3" width="7" style="18" customWidth="1"/>
    <col min="4" max="12" width="7.125" style="18" customWidth="1"/>
    <col min="13" max="16384" width="8.875" style="18"/>
  </cols>
  <sheetData>
    <row r="1" spans="1:12" s="25" customFormat="1" ht="15" customHeight="1">
      <c r="A1" s="24" t="s">
        <v>1</v>
      </c>
    </row>
    <row r="2" spans="1:12" s="2" customFormat="1" ht="20.25" customHeight="1">
      <c r="A2" s="3" t="s">
        <v>347</v>
      </c>
      <c r="B2" s="3"/>
    </row>
    <row r="3" spans="1:12" s="2" customFormat="1" ht="13.5" customHeight="1">
      <c r="A3" s="105" t="s">
        <v>348</v>
      </c>
      <c r="B3" s="105"/>
      <c r="E3" s="278"/>
    </row>
    <row r="4" spans="1:12" s="2" customFormat="1" ht="14.25" customHeight="1">
      <c r="A4" s="571">
        <v>41760</v>
      </c>
      <c r="B4" s="571"/>
      <c r="L4" s="11" t="s">
        <v>2</v>
      </c>
    </row>
    <row r="5" spans="1:12" s="2" customFormat="1" ht="12.95" customHeight="1">
      <c r="A5" s="498" t="s">
        <v>349</v>
      </c>
      <c r="B5" s="494" t="s">
        <v>350</v>
      </c>
      <c r="C5" s="489"/>
      <c r="D5" s="572" t="s">
        <v>351</v>
      </c>
      <c r="E5" s="486" t="s">
        <v>352</v>
      </c>
      <c r="F5" s="487"/>
      <c r="G5" s="487"/>
      <c r="H5" s="487"/>
      <c r="I5" s="493"/>
      <c r="J5" s="486" t="s">
        <v>353</v>
      </c>
      <c r="K5" s="487"/>
      <c r="L5" s="487"/>
    </row>
    <row r="6" spans="1:12" s="2" customFormat="1" ht="12.95" customHeight="1">
      <c r="A6" s="505"/>
      <c r="B6" s="495"/>
      <c r="C6" s="490"/>
      <c r="D6" s="573"/>
      <c r="E6" s="279" t="s">
        <v>354</v>
      </c>
      <c r="F6" s="279" t="s">
        <v>355</v>
      </c>
      <c r="G6" s="279" t="s">
        <v>356</v>
      </c>
      <c r="H6" s="279" t="s">
        <v>357</v>
      </c>
      <c r="I6" s="12" t="s">
        <v>358</v>
      </c>
      <c r="J6" s="23" t="s">
        <v>354</v>
      </c>
      <c r="K6" s="23" t="s">
        <v>359</v>
      </c>
      <c r="L6" s="280" t="s">
        <v>360</v>
      </c>
    </row>
    <row r="7" spans="1:12" s="2" customFormat="1" ht="12.95" customHeight="1">
      <c r="A7" s="150" t="s">
        <v>4</v>
      </c>
      <c r="B7" s="569">
        <f>SUM(B8:C14)</f>
        <v>16863</v>
      </c>
      <c r="C7" s="570"/>
      <c r="D7" s="273">
        <v>2158</v>
      </c>
      <c r="E7" s="273">
        <f>SUM(F7:I7)</f>
        <v>8545</v>
      </c>
      <c r="F7" s="273">
        <f>SUM(F8:F14)</f>
        <v>2158</v>
      </c>
      <c r="G7" s="273">
        <f t="shared" ref="G7:I7" si="0">SUM(G8:G14)</f>
        <v>2080</v>
      </c>
      <c r="H7" s="273">
        <f t="shared" si="0"/>
        <v>2092</v>
      </c>
      <c r="I7" s="273">
        <f t="shared" si="0"/>
        <v>2215</v>
      </c>
      <c r="J7" s="273">
        <f t="shared" ref="J7:J14" si="1">SUM(K7:L7)</f>
        <v>246</v>
      </c>
      <c r="K7" s="273">
        <f>SUM(K8:K14)</f>
        <v>173</v>
      </c>
      <c r="L7" s="273">
        <f>SUM(L8:L14)</f>
        <v>73</v>
      </c>
    </row>
    <row r="8" spans="1:12" s="2" customFormat="1" ht="12.95" customHeight="1">
      <c r="A8" s="169" t="s">
        <v>361</v>
      </c>
      <c r="B8" s="555">
        <v>7145</v>
      </c>
      <c r="C8" s="556"/>
      <c r="D8" s="211">
        <v>382</v>
      </c>
      <c r="E8" s="211">
        <f t="shared" ref="E8:E14" si="2">SUM(F8:I8)</f>
        <v>1477</v>
      </c>
      <c r="F8" s="211">
        <v>382</v>
      </c>
      <c r="G8" s="211">
        <v>350</v>
      </c>
      <c r="H8" s="211">
        <v>370</v>
      </c>
      <c r="I8" s="211">
        <v>375</v>
      </c>
      <c r="J8" s="211">
        <f t="shared" si="1"/>
        <v>62</v>
      </c>
      <c r="K8" s="211">
        <v>44</v>
      </c>
      <c r="L8" s="211">
        <v>18</v>
      </c>
    </row>
    <row r="9" spans="1:12" s="2" customFormat="1" ht="12.95" customHeight="1">
      <c r="A9" s="169" t="s">
        <v>362</v>
      </c>
      <c r="B9" s="555">
        <v>3012</v>
      </c>
      <c r="C9" s="556"/>
      <c r="D9" s="211">
        <v>435</v>
      </c>
      <c r="E9" s="211">
        <f t="shared" si="2"/>
        <v>1813</v>
      </c>
      <c r="F9" s="211">
        <v>435</v>
      </c>
      <c r="G9" s="211">
        <v>452</v>
      </c>
      <c r="H9" s="211">
        <v>453</v>
      </c>
      <c r="I9" s="211">
        <v>473</v>
      </c>
      <c r="J9" s="211">
        <f t="shared" si="1"/>
        <v>42</v>
      </c>
      <c r="K9" s="211">
        <v>27</v>
      </c>
      <c r="L9" s="211">
        <v>15</v>
      </c>
    </row>
    <row r="10" spans="1:12" s="2" customFormat="1" ht="12.95" customHeight="1">
      <c r="A10" s="169" t="s">
        <v>363</v>
      </c>
      <c r="B10" s="555">
        <v>1987</v>
      </c>
      <c r="C10" s="556"/>
      <c r="D10" s="211">
        <v>392</v>
      </c>
      <c r="E10" s="211">
        <f t="shared" si="2"/>
        <v>1672</v>
      </c>
      <c r="F10" s="211">
        <v>392</v>
      </c>
      <c r="G10" s="211">
        <v>410</v>
      </c>
      <c r="H10" s="211">
        <v>414</v>
      </c>
      <c r="I10" s="211">
        <v>456</v>
      </c>
      <c r="J10" s="211">
        <f t="shared" si="1"/>
        <v>39</v>
      </c>
      <c r="K10" s="211">
        <v>24</v>
      </c>
      <c r="L10" s="211">
        <v>15</v>
      </c>
    </row>
    <row r="11" spans="1:12" s="2" customFormat="1" ht="12.95" customHeight="1">
      <c r="A11" s="169" t="s">
        <v>364</v>
      </c>
      <c r="B11" s="555">
        <v>1640</v>
      </c>
      <c r="C11" s="556"/>
      <c r="D11" s="178">
        <v>335</v>
      </c>
      <c r="E11" s="178">
        <f t="shared" si="2"/>
        <v>1816</v>
      </c>
      <c r="F11" s="178">
        <v>335</v>
      </c>
      <c r="G11" s="178">
        <v>484</v>
      </c>
      <c r="H11" s="178">
        <v>482</v>
      </c>
      <c r="I11" s="178">
        <v>515</v>
      </c>
      <c r="J11" s="178">
        <f t="shared" si="1"/>
        <v>35</v>
      </c>
      <c r="K11" s="178">
        <v>32</v>
      </c>
      <c r="L11" s="178">
        <v>3</v>
      </c>
    </row>
    <row r="12" spans="1:12" s="2" customFormat="1" ht="12.95" customHeight="1">
      <c r="A12" s="169" t="s">
        <v>365</v>
      </c>
      <c r="B12" s="555">
        <v>1404</v>
      </c>
      <c r="C12" s="556"/>
      <c r="D12" s="178">
        <v>300</v>
      </c>
      <c r="E12" s="178">
        <f t="shared" si="2"/>
        <v>1146</v>
      </c>
      <c r="F12" s="178">
        <v>300</v>
      </c>
      <c r="G12" s="178">
        <v>280</v>
      </c>
      <c r="H12" s="178">
        <v>269</v>
      </c>
      <c r="I12" s="178">
        <v>297</v>
      </c>
      <c r="J12" s="178">
        <f t="shared" si="1"/>
        <v>35</v>
      </c>
      <c r="K12" s="178">
        <v>22</v>
      </c>
      <c r="L12" s="178">
        <v>13</v>
      </c>
    </row>
    <row r="13" spans="1:12" s="2" customFormat="1" ht="12.95" customHeight="1">
      <c r="A13" s="169" t="s">
        <v>366</v>
      </c>
      <c r="B13" s="555">
        <v>679</v>
      </c>
      <c r="C13" s="556"/>
      <c r="D13" s="178">
        <v>109</v>
      </c>
      <c r="E13" s="178">
        <f t="shared" si="2"/>
        <v>416</v>
      </c>
      <c r="F13" s="178">
        <v>109</v>
      </c>
      <c r="G13" s="178">
        <v>104</v>
      </c>
      <c r="H13" s="178">
        <v>104</v>
      </c>
      <c r="I13" s="178">
        <v>99</v>
      </c>
      <c r="J13" s="178">
        <f t="shared" si="1"/>
        <v>17</v>
      </c>
      <c r="K13" s="178">
        <v>11</v>
      </c>
      <c r="L13" s="178">
        <v>6</v>
      </c>
    </row>
    <row r="14" spans="1:12" s="2" customFormat="1" ht="12.95" customHeight="1">
      <c r="A14" s="281" t="s">
        <v>367</v>
      </c>
      <c r="B14" s="557">
        <v>996</v>
      </c>
      <c r="C14" s="558"/>
      <c r="D14" s="216">
        <v>205</v>
      </c>
      <c r="E14" s="216">
        <f t="shared" si="2"/>
        <v>205</v>
      </c>
      <c r="F14" s="216">
        <v>205</v>
      </c>
      <c r="G14" s="136" t="s">
        <v>37</v>
      </c>
      <c r="H14" s="282" t="s">
        <v>37</v>
      </c>
      <c r="I14" s="282" t="s">
        <v>37</v>
      </c>
      <c r="J14" s="216">
        <f t="shared" si="1"/>
        <v>16</v>
      </c>
      <c r="K14" s="216">
        <v>13</v>
      </c>
      <c r="L14" s="216">
        <v>3</v>
      </c>
    </row>
    <row r="15" spans="1:12" s="2" customFormat="1" ht="14.25" customHeight="1">
      <c r="A15" s="283" t="s">
        <v>368</v>
      </c>
      <c r="D15" s="178"/>
      <c r="E15" s="178"/>
      <c r="F15" s="178"/>
      <c r="G15" s="178"/>
      <c r="H15" s="178"/>
      <c r="I15" s="178"/>
      <c r="J15" s="178"/>
      <c r="L15" s="178"/>
    </row>
    <row r="16" spans="1:12" s="2" customFormat="1" ht="14.25" customHeight="1">
      <c r="A16" s="283" t="s">
        <v>369</v>
      </c>
      <c r="D16" s="178"/>
      <c r="E16" s="178"/>
      <c r="F16" s="178"/>
      <c r="G16" s="178"/>
      <c r="H16" s="178"/>
      <c r="I16" s="178"/>
      <c r="J16" s="178"/>
      <c r="L16" s="178"/>
    </row>
    <row r="17" spans="1:12" s="2" customFormat="1" ht="6" customHeight="1"/>
    <row r="18" spans="1:12" s="2" customFormat="1" ht="12.95" customHeight="1">
      <c r="A18" s="559" t="s">
        <v>47</v>
      </c>
      <c r="B18" s="559"/>
      <c r="C18" s="560"/>
      <c r="D18" s="563" t="s">
        <v>370</v>
      </c>
      <c r="E18" s="565" t="s">
        <v>371</v>
      </c>
      <c r="F18" s="567" t="s">
        <v>372</v>
      </c>
      <c r="G18" s="568"/>
      <c r="H18" s="568"/>
      <c r="I18" s="568"/>
      <c r="J18" s="284"/>
      <c r="K18" s="284"/>
      <c r="L18" s="284"/>
    </row>
    <row r="19" spans="1:12" s="2" customFormat="1" ht="12.95" customHeight="1">
      <c r="A19" s="561"/>
      <c r="B19" s="561"/>
      <c r="C19" s="562"/>
      <c r="D19" s="564"/>
      <c r="E19" s="566"/>
      <c r="F19" s="285" t="s">
        <v>62</v>
      </c>
      <c r="G19" s="285" t="s">
        <v>330</v>
      </c>
      <c r="H19" s="285" t="s">
        <v>331</v>
      </c>
      <c r="I19" s="286" t="s">
        <v>332</v>
      </c>
      <c r="J19" s="284"/>
      <c r="K19" s="284"/>
      <c r="L19" s="284"/>
    </row>
    <row r="20" spans="1:12" s="2" customFormat="1" ht="12.95" customHeight="1">
      <c r="A20" s="287" t="s">
        <v>373</v>
      </c>
      <c r="B20" s="288"/>
      <c r="C20" s="287"/>
      <c r="D20" s="284"/>
      <c r="E20" s="284"/>
      <c r="F20" s="284"/>
      <c r="G20" s="284"/>
      <c r="H20" s="284"/>
      <c r="I20" s="289"/>
      <c r="J20" s="290"/>
      <c r="K20" s="284"/>
      <c r="L20" s="289"/>
    </row>
    <row r="21" spans="1:12" s="2" customFormat="1" ht="12.95" customHeight="1">
      <c r="A21" s="550" t="s">
        <v>374</v>
      </c>
      <c r="B21" s="553"/>
      <c r="C21" s="554"/>
      <c r="D21" s="284">
        <v>97</v>
      </c>
      <c r="E21" s="284">
        <v>21</v>
      </c>
      <c r="F21" s="284">
        <f>SUM(G21:I21)</f>
        <v>39</v>
      </c>
      <c r="G21" s="284">
        <v>21</v>
      </c>
      <c r="H21" s="284">
        <v>18</v>
      </c>
      <c r="I21" s="289" t="s">
        <v>375</v>
      </c>
      <c r="J21" s="284"/>
      <c r="K21" s="284"/>
      <c r="L21" s="289" t="s">
        <v>376</v>
      </c>
    </row>
    <row r="22" spans="1:12" s="2" customFormat="1" ht="12.95" customHeight="1">
      <c r="A22" s="550" t="s">
        <v>377</v>
      </c>
      <c r="B22" s="550"/>
      <c r="C22" s="551"/>
      <c r="D22" s="284">
        <v>9</v>
      </c>
      <c r="E22" s="284">
        <v>8</v>
      </c>
      <c r="F22" s="284">
        <f t="shared" ref="F22:F34" si="3">SUM(G22:I22)</f>
        <v>8</v>
      </c>
      <c r="G22" s="284">
        <v>8</v>
      </c>
      <c r="H22" s="284">
        <v>0</v>
      </c>
      <c r="I22" s="289" t="s">
        <v>375</v>
      </c>
      <c r="J22" s="284"/>
      <c r="K22" s="284"/>
      <c r="L22" s="289" t="s">
        <v>378</v>
      </c>
    </row>
    <row r="23" spans="1:12" s="2" customFormat="1" ht="12.95" customHeight="1">
      <c r="A23" s="546" t="s">
        <v>379</v>
      </c>
      <c r="B23" s="546"/>
      <c r="C23" s="547"/>
      <c r="D23" s="291"/>
      <c r="E23" s="284"/>
      <c r="F23" s="284"/>
      <c r="G23" s="284"/>
      <c r="H23" s="284"/>
      <c r="I23" s="289"/>
      <c r="J23" s="284"/>
      <c r="K23" s="284"/>
      <c r="L23" s="289" t="s">
        <v>380</v>
      </c>
    </row>
    <row r="24" spans="1:12" s="2" customFormat="1" ht="12.95" customHeight="1">
      <c r="A24" s="550" t="s">
        <v>381</v>
      </c>
      <c r="B24" s="550"/>
      <c r="C24" s="551"/>
      <c r="D24" s="291">
        <v>17</v>
      </c>
      <c r="E24" s="284">
        <v>7</v>
      </c>
      <c r="F24" s="284">
        <f t="shared" si="3"/>
        <v>16</v>
      </c>
      <c r="G24" s="284">
        <v>7</v>
      </c>
      <c r="H24" s="289">
        <v>9</v>
      </c>
      <c r="I24" s="289" t="s">
        <v>375</v>
      </c>
      <c r="J24" s="284"/>
      <c r="K24" s="284"/>
      <c r="L24" s="289" t="s">
        <v>382</v>
      </c>
    </row>
    <row r="25" spans="1:12" ht="12.95" customHeight="1">
      <c r="A25" s="546" t="s">
        <v>383</v>
      </c>
      <c r="B25" s="546"/>
      <c r="C25" s="547"/>
      <c r="D25" s="291"/>
      <c r="E25" s="284"/>
      <c r="F25" s="284"/>
      <c r="G25" s="284"/>
      <c r="H25" s="284"/>
      <c r="I25" s="289"/>
      <c r="J25" s="284"/>
      <c r="K25" s="284"/>
      <c r="L25" s="284"/>
    </row>
    <row r="26" spans="1:12" s="2" customFormat="1" ht="12.95" customHeight="1">
      <c r="A26" s="550" t="s">
        <v>384</v>
      </c>
      <c r="B26" s="550"/>
      <c r="C26" s="551"/>
      <c r="D26" s="291">
        <v>3</v>
      </c>
      <c r="E26" s="284">
        <v>3</v>
      </c>
      <c r="F26" s="284">
        <f t="shared" si="3"/>
        <v>5</v>
      </c>
      <c r="G26" s="284">
        <v>3</v>
      </c>
      <c r="H26" s="289">
        <v>2</v>
      </c>
      <c r="I26" s="289" t="s">
        <v>375</v>
      </c>
      <c r="J26" s="292"/>
      <c r="K26" s="292"/>
      <c r="L26" s="289"/>
    </row>
    <row r="27" spans="1:12" ht="12.95" customHeight="1">
      <c r="A27" s="546" t="s">
        <v>385</v>
      </c>
      <c r="B27" s="546"/>
      <c r="C27" s="547"/>
      <c r="D27" s="291"/>
      <c r="E27" s="284"/>
      <c r="F27" s="284"/>
      <c r="G27" s="284"/>
      <c r="H27" s="284"/>
      <c r="I27" s="289"/>
      <c r="J27" s="284"/>
      <c r="K27" s="284"/>
      <c r="L27" s="284"/>
    </row>
    <row r="28" spans="1:12" s="2" customFormat="1" ht="12.95" customHeight="1">
      <c r="A28" s="550" t="s">
        <v>386</v>
      </c>
      <c r="B28" s="550"/>
      <c r="C28" s="551"/>
      <c r="D28" s="291">
        <v>2</v>
      </c>
      <c r="E28" s="291">
        <v>1</v>
      </c>
      <c r="F28" s="284">
        <f t="shared" si="3"/>
        <v>4</v>
      </c>
      <c r="G28" s="291">
        <v>1</v>
      </c>
      <c r="H28" s="293">
        <v>3</v>
      </c>
      <c r="I28" s="289" t="s">
        <v>375</v>
      </c>
      <c r="J28" s="292"/>
      <c r="K28" s="292"/>
      <c r="L28" s="289"/>
    </row>
    <row r="29" spans="1:12" ht="12.95" customHeight="1">
      <c r="A29" s="546" t="s">
        <v>387</v>
      </c>
      <c r="B29" s="546"/>
      <c r="C29" s="547"/>
      <c r="D29" s="291"/>
      <c r="E29" s="284"/>
      <c r="F29" s="284"/>
      <c r="G29" s="284"/>
      <c r="H29" s="284"/>
      <c r="I29" s="289"/>
      <c r="J29" s="284"/>
      <c r="K29" s="284"/>
      <c r="L29" s="284"/>
    </row>
    <row r="30" spans="1:12" ht="12.95" customHeight="1">
      <c r="A30" s="550" t="s">
        <v>374</v>
      </c>
      <c r="B30" s="550"/>
      <c r="C30" s="551"/>
      <c r="D30" s="294">
        <v>1</v>
      </c>
      <c r="E30" s="291">
        <v>0</v>
      </c>
      <c r="F30" s="284">
        <f t="shared" si="3"/>
        <v>2</v>
      </c>
      <c r="G30" s="291">
        <v>0</v>
      </c>
      <c r="H30" s="293">
        <v>0</v>
      </c>
      <c r="I30" s="289">
        <v>2</v>
      </c>
      <c r="J30" s="292"/>
      <c r="K30" s="292"/>
      <c r="L30" s="289"/>
    </row>
    <row r="31" spans="1:12" ht="12.95" customHeight="1">
      <c r="A31" s="552" t="s">
        <v>388</v>
      </c>
      <c r="B31" s="552"/>
      <c r="C31" s="547"/>
      <c r="D31" s="291"/>
      <c r="E31" s="284"/>
      <c r="F31" s="284"/>
      <c r="G31" s="284"/>
      <c r="H31" s="284"/>
      <c r="I31" s="289"/>
      <c r="J31" s="292"/>
      <c r="K31" s="292"/>
      <c r="L31" s="292"/>
    </row>
    <row r="32" spans="1:12" ht="12.95" customHeight="1">
      <c r="A32" s="550" t="s">
        <v>389</v>
      </c>
      <c r="B32" s="550"/>
      <c r="C32" s="551"/>
      <c r="D32" s="291">
        <v>4</v>
      </c>
      <c r="E32" s="291">
        <v>3</v>
      </c>
      <c r="F32" s="291">
        <f t="shared" si="3"/>
        <v>8</v>
      </c>
      <c r="G32" s="291">
        <v>3</v>
      </c>
      <c r="H32" s="293">
        <v>5</v>
      </c>
      <c r="I32" s="293" t="s">
        <v>375</v>
      </c>
      <c r="J32" s="284"/>
      <c r="K32" s="284"/>
      <c r="L32" s="292"/>
    </row>
    <row r="33" spans="1:12" ht="12.95" customHeight="1">
      <c r="A33" s="546" t="s">
        <v>390</v>
      </c>
      <c r="B33" s="546"/>
      <c r="C33" s="547"/>
      <c r="D33" s="291"/>
      <c r="E33" s="291"/>
      <c r="F33" s="291"/>
      <c r="G33" s="291"/>
      <c r="H33" s="291"/>
      <c r="I33" s="293"/>
      <c r="J33" s="292"/>
      <c r="K33" s="292"/>
      <c r="L33" s="292"/>
    </row>
    <row r="34" spans="1:12" ht="12.95" customHeight="1">
      <c r="A34" s="548" t="s">
        <v>381</v>
      </c>
      <c r="B34" s="548"/>
      <c r="C34" s="549"/>
      <c r="D34" s="295">
        <v>0</v>
      </c>
      <c r="E34" s="295">
        <v>0</v>
      </c>
      <c r="F34" s="295">
        <f t="shared" si="3"/>
        <v>2</v>
      </c>
      <c r="G34" s="295">
        <v>0</v>
      </c>
      <c r="H34" s="296">
        <v>1</v>
      </c>
      <c r="I34" s="296">
        <v>1</v>
      </c>
      <c r="J34" s="284"/>
      <c r="K34" s="284"/>
      <c r="L34" s="292"/>
    </row>
    <row r="35" spans="1:12" ht="12.75" customHeight="1">
      <c r="A35" s="283" t="s">
        <v>391</v>
      </c>
      <c r="B35" s="297"/>
      <c r="C35" s="297"/>
      <c r="D35" s="297"/>
      <c r="E35" s="297"/>
      <c r="F35" s="297"/>
      <c r="G35" s="297"/>
      <c r="H35" s="297"/>
      <c r="I35" s="11" t="s">
        <v>392</v>
      </c>
      <c r="J35" s="297"/>
      <c r="K35" s="297"/>
      <c r="L35" s="297"/>
    </row>
    <row r="36" spans="1:12" ht="12.75" customHeight="1"/>
  </sheetData>
  <mergeCells count="32">
    <mergeCell ref="J5:L5"/>
    <mergeCell ref="A4:B4"/>
    <mergeCell ref="A5:A6"/>
    <mergeCell ref="B5:C6"/>
    <mergeCell ref="D5:D6"/>
    <mergeCell ref="E5:I5"/>
    <mergeCell ref="E18:E19"/>
    <mergeCell ref="F18:I18"/>
    <mergeCell ref="B7:C7"/>
    <mergeCell ref="B8:C8"/>
    <mergeCell ref="B9:C9"/>
    <mergeCell ref="B10:C10"/>
    <mergeCell ref="B11:C11"/>
    <mergeCell ref="B12:C12"/>
    <mergeCell ref="A26:C26"/>
    <mergeCell ref="B13:C13"/>
    <mergeCell ref="B14:C14"/>
    <mergeCell ref="A18:C19"/>
    <mergeCell ref="D18:D19"/>
    <mergeCell ref="A21:C21"/>
    <mergeCell ref="A22:C22"/>
    <mergeCell ref="A23:C23"/>
    <mergeCell ref="A24:C24"/>
    <mergeCell ref="A25:C25"/>
    <mergeCell ref="A33:C33"/>
    <mergeCell ref="A34:C34"/>
    <mergeCell ref="A27:C27"/>
    <mergeCell ref="A28:C28"/>
    <mergeCell ref="A29:C29"/>
    <mergeCell ref="A30:C30"/>
    <mergeCell ref="A31:C31"/>
    <mergeCell ref="A32:C32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115" zoomScaleNormal="115" workbookViewId="0"/>
  </sheetViews>
  <sheetFormatPr defaultColWidth="8.875" defaultRowHeight="15" customHeight="1"/>
  <cols>
    <col min="1" max="1" width="18.875" style="18" customWidth="1"/>
    <col min="2" max="2" width="7.375" style="18" customWidth="1"/>
    <col min="3" max="3" width="7.625" style="18" customWidth="1"/>
    <col min="4" max="11" width="6.625" style="18" customWidth="1"/>
    <col min="12" max="16384" width="8.875" style="18"/>
  </cols>
  <sheetData>
    <row r="1" spans="1:11" s="25" customFormat="1" ht="15" customHeight="1">
      <c r="A1" s="24" t="s">
        <v>1</v>
      </c>
    </row>
    <row r="2" spans="1:11" ht="15" customHeight="1">
      <c r="A2" s="2" t="s">
        <v>393</v>
      </c>
    </row>
    <row r="3" spans="1:11" ht="15" customHeight="1">
      <c r="A3" s="145">
        <v>41760</v>
      </c>
      <c r="B3" s="2"/>
      <c r="C3" s="2"/>
      <c r="D3" s="2"/>
      <c r="E3" s="2"/>
      <c r="F3" s="2"/>
      <c r="G3" s="2"/>
      <c r="H3" s="2"/>
      <c r="I3" s="2"/>
      <c r="J3" s="2"/>
      <c r="K3" s="11" t="s">
        <v>2</v>
      </c>
    </row>
    <row r="4" spans="1:11" ht="15" customHeight="1">
      <c r="A4" s="498" t="s">
        <v>349</v>
      </c>
      <c r="B4" s="576" t="s">
        <v>394</v>
      </c>
      <c r="C4" s="572" t="s">
        <v>351</v>
      </c>
      <c r="D4" s="486" t="s">
        <v>352</v>
      </c>
      <c r="E4" s="487"/>
      <c r="F4" s="487"/>
      <c r="G4" s="487"/>
      <c r="H4" s="493"/>
      <c r="I4" s="486" t="s">
        <v>353</v>
      </c>
      <c r="J4" s="487"/>
      <c r="K4" s="487"/>
    </row>
    <row r="5" spans="1:11" ht="15" customHeight="1">
      <c r="A5" s="505"/>
      <c r="B5" s="577"/>
      <c r="C5" s="573"/>
      <c r="D5" s="279" t="s">
        <v>354</v>
      </c>
      <c r="E5" s="279" t="s">
        <v>355</v>
      </c>
      <c r="F5" s="279" t="s">
        <v>356</v>
      </c>
      <c r="G5" s="279" t="s">
        <v>357</v>
      </c>
      <c r="H5" s="12" t="s">
        <v>358</v>
      </c>
      <c r="I5" s="23" t="s">
        <v>354</v>
      </c>
      <c r="J5" s="23" t="s">
        <v>359</v>
      </c>
      <c r="K5" s="280" t="s">
        <v>360</v>
      </c>
    </row>
    <row r="6" spans="1:11" ht="15" customHeight="1">
      <c r="A6" s="298" t="s">
        <v>395</v>
      </c>
      <c r="B6" s="299">
        <v>1758</v>
      </c>
      <c r="C6" s="299">
        <v>414</v>
      </c>
      <c r="D6" s="299">
        <f>E6+F6+G6+H6</f>
        <v>1656</v>
      </c>
      <c r="E6" s="299">
        <v>414</v>
      </c>
      <c r="F6" s="300">
        <v>397</v>
      </c>
      <c r="G6" s="300">
        <v>414</v>
      </c>
      <c r="H6" s="300">
        <v>431</v>
      </c>
      <c r="I6" s="299">
        <f>J6+K6</f>
        <v>161</v>
      </c>
      <c r="J6" s="299">
        <v>64</v>
      </c>
      <c r="K6" s="299">
        <v>97</v>
      </c>
    </row>
    <row r="7" spans="1:11" ht="15" customHeight="1">
      <c r="A7" s="2"/>
      <c r="B7" s="2"/>
      <c r="C7" s="2"/>
      <c r="D7" s="105"/>
      <c r="E7" s="2"/>
      <c r="F7" s="2"/>
      <c r="G7" s="2"/>
      <c r="H7" s="2"/>
      <c r="I7" s="2"/>
      <c r="J7" s="2"/>
      <c r="K7" s="11"/>
    </row>
    <row r="8" spans="1:11" ht="15" customHeight="1">
      <c r="A8" s="2"/>
      <c r="B8" s="2"/>
      <c r="C8" s="2"/>
      <c r="D8" s="105"/>
      <c r="E8" s="2"/>
      <c r="F8" s="2"/>
      <c r="G8" s="2"/>
      <c r="H8" s="2"/>
      <c r="I8" s="2"/>
      <c r="J8" s="2"/>
      <c r="K8" s="11"/>
    </row>
    <row r="9" spans="1:11" ht="15" customHeight="1">
      <c r="A9" s="498" t="s">
        <v>396</v>
      </c>
      <c r="B9" s="576" t="s">
        <v>394</v>
      </c>
      <c r="C9" s="572" t="s">
        <v>351</v>
      </c>
      <c r="D9" s="486" t="s">
        <v>352</v>
      </c>
      <c r="E9" s="487"/>
      <c r="F9" s="487"/>
      <c r="G9" s="2"/>
      <c r="H9" s="11"/>
    </row>
    <row r="10" spans="1:11" ht="15" customHeight="1">
      <c r="A10" s="505"/>
      <c r="B10" s="577"/>
      <c r="C10" s="573"/>
      <c r="D10" s="279" t="s">
        <v>354</v>
      </c>
      <c r="E10" s="95" t="s">
        <v>355</v>
      </c>
      <c r="F10" s="95" t="s">
        <v>356</v>
      </c>
      <c r="G10" s="2"/>
      <c r="H10" s="11"/>
    </row>
    <row r="11" spans="1:11" ht="15" customHeight="1">
      <c r="A11" s="301" t="s">
        <v>397</v>
      </c>
      <c r="B11" s="299">
        <v>29</v>
      </c>
      <c r="C11" s="299">
        <v>21</v>
      </c>
      <c r="D11" s="299">
        <f>E11+F11</f>
        <v>60</v>
      </c>
      <c r="E11" s="299">
        <v>21</v>
      </c>
      <c r="F11" s="299">
        <v>39</v>
      </c>
      <c r="G11" s="2"/>
      <c r="H11" s="11"/>
    </row>
    <row r="12" spans="1:11" ht="15" customHeight="1">
      <c r="A12" s="2"/>
      <c r="K12" s="11"/>
    </row>
    <row r="13" spans="1:11" ht="15" customHeight="1">
      <c r="I13" s="574" t="s">
        <v>398</v>
      </c>
      <c r="J13" s="575"/>
      <c r="K13" s="575"/>
    </row>
  </sheetData>
  <mergeCells count="10">
    <mergeCell ref="I13:K13"/>
    <mergeCell ref="A4:A5"/>
    <mergeCell ref="B4:B5"/>
    <mergeCell ref="C4:C5"/>
    <mergeCell ref="D4:H4"/>
    <mergeCell ref="I4:K4"/>
    <mergeCell ref="A9:A10"/>
    <mergeCell ref="B9:B10"/>
    <mergeCell ref="C9:C10"/>
    <mergeCell ref="D9:F9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zoomScale="115" zoomScaleNormal="115" workbookViewId="0"/>
  </sheetViews>
  <sheetFormatPr defaultColWidth="8.875" defaultRowHeight="15" customHeight="1"/>
  <cols>
    <col min="1" max="1" width="19.5" style="304" customWidth="1"/>
    <col min="2" max="2" width="24.75" style="304" customWidth="1"/>
    <col min="3" max="3" width="9" style="304" customWidth="1"/>
    <col min="4" max="4" width="9.875" style="304" customWidth="1"/>
    <col min="5" max="5" width="10.625" style="304" customWidth="1"/>
    <col min="6" max="6" width="13.25" style="304" customWidth="1"/>
    <col min="7" max="16384" width="8.875" style="304"/>
  </cols>
  <sheetData>
    <row r="1" spans="1:6" ht="15" customHeight="1">
      <c r="A1" s="303" t="s">
        <v>1</v>
      </c>
    </row>
    <row r="2" spans="1:6" ht="15" customHeight="1">
      <c r="A2" s="303"/>
    </row>
    <row r="3" spans="1:6" ht="15" customHeight="1">
      <c r="A3" s="578" t="s">
        <v>420</v>
      </c>
      <c r="B3" s="578"/>
      <c r="C3" s="578"/>
      <c r="D3" s="578"/>
      <c r="E3" s="578"/>
      <c r="F3" s="578"/>
    </row>
    <row r="4" spans="1:6" ht="15" customHeight="1">
      <c r="A4" s="578"/>
      <c r="B4" s="578"/>
      <c r="C4" s="578"/>
      <c r="D4" s="578"/>
      <c r="E4" s="578"/>
      <c r="F4" s="578"/>
    </row>
    <row r="6" spans="1:6" ht="15" customHeight="1">
      <c r="A6" s="305" t="s">
        <v>421</v>
      </c>
      <c r="B6" s="306"/>
      <c r="C6" s="307"/>
      <c r="D6" s="308"/>
      <c r="E6" s="308"/>
      <c r="F6" s="306"/>
    </row>
    <row r="7" spans="1:6" s="310" customFormat="1" ht="15" customHeight="1">
      <c r="A7" s="579">
        <v>41974</v>
      </c>
      <c r="B7" s="580"/>
      <c r="C7" s="308"/>
      <c r="D7" s="308"/>
      <c r="E7" s="308"/>
      <c r="F7" s="309" t="s">
        <v>422</v>
      </c>
    </row>
    <row r="8" spans="1:6" s="310" customFormat="1" ht="38.450000000000003" customHeight="1">
      <c r="A8" s="311" t="s">
        <v>423</v>
      </c>
      <c r="B8" s="312" t="s">
        <v>424</v>
      </c>
      <c r="C8" s="313" t="s">
        <v>425</v>
      </c>
      <c r="D8" s="312" t="s">
        <v>426</v>
      </c>
      <c r="E8" s="314" t="s">
        <v>427</v>
      </c>
      <c r="F8" s="315" t="s">
        <v>428</v>
      </c>
    </row>
    <row r="9" spans="1:6" s="310" customFormat="1" ht="16.5" customHeight="1">
      <c r="A9" s="316" t="s">
        <v>429</v>
      </c>
      <c r="B9" s="317" t="s">
        <v>430</v>
      </c>
      <c r="C9" s="318">
        <v>26434</v>
      </c>
      <c r="D9" s="319">
        <v>2885.43</v>
      </c>
      <c r="E9" s="319">
        <v>1918.75</v>
      </c>
      <c r="F9" s="320"/>
    </row>
    <row r="10" spans="1:6" s="310" customFormat="1" ht="16.5" customHeight="1">
      <c r="A10" s="321" t="s">
        <v>431</v>
      </c>
      <c r="B10" s="322" t="s">
        <v>432</v>
      </c>
      <c r="C10" s="318">
        <v>26404</v>
      </c>
      <c r="D10" s="319">
        <v>4448.09</v>
      </c>
      <c r="E10" s="319">
        <v>1552.93</v>
      </c>
      <c r="F10" s="323"/>
    </row>
    <row r="11" spans="1:6" s="310" customFormat="1" ht="16.5" customHeight="1">
      <c r="A11" s="321" t="s">
        <v>433</v>
      </c>
      <c r="B11" s="322" t="s">
        <v>434</v>
      </c>
      <c r="C11" s="318">
        <v>26828</v>
      </c>
      <c r="D11" s="319">
        <v>9917.17</v>
      </c>
      <c r="E11" s="319">
        <v>1878.64</v>
      </c>
      <c r="F11" s="320"/>
    </row>
    <row r="12" spans="1:6" s="310" customFormat="1" ht="16.5" customHeight="1">
      <c r="A12" s="321" t="s">
        <v>435</v>
      </c>
      <c r="B12" s="322" t="s">
        <v>436</v>
      </c>
      <c r="C12" s="318">
        <v>26456</v>
      </c>
      <c r="D12" s="319">
        <v>1254.8399999999999</v>
      </c>
      <c r="E12" s="319">
        <v>714.71</v>
      </c>
      <c r="F12" s="324"/>
    </row>
    <row r="13" spans="1:6" s="310" customFormat="1" ht="16.5" customHeight="1">
      <c r="A13" s="321" t="s">
        <v>437</v>
      </c>
      <c r="B13" s="322" t="s">
        <v>438</v>
      </c>
      <c r="C13" s="318">
        <v>25873</v>
      </c>
      <c r="D13" s="319">
        <v>3554.56</v>
      </c>
      <c r="E13" s="319">
        <v>1803.28</v>
      </c>
      <c r="F13" s="323"/>
    </row>
    <row r="14" spans="1:6" s="310" customFormat="1" ht="16.5" customHeight="1">
      <c r="A14" s="321" t="s">
        <v>439</v>
      </c>
      <c r="B14" s="322" t="s">
        <v>440</v>
      </c>
      <c r="C14" s="318">
        <v>26837</v>
      </c>
      <c r="D14" s="319">
        <v>4475.66</v>
      </c>
      <c r="E14" s="319">
        <v>1989.69</v>
      </c>
      <c r="F14" s="320"/>
    </row>
    <row r="15" spans="1:6" s="310" customFormat="1" ht="16.5" customHeight="1">
      <c r="A15" s="321" t="s">
        <v>441</v>
      </c>
      <c r="B15" s="322" t="s">
        <v>442</v>
      </c>
      <c r="C15" s="318">
        <v>25415</v>
      </c>
      <c r="D15" s="319">
        <v>2603.58</v>
      </c>
      <c r="E15" s="319">
        <v>2001.52</v>
      </c>
      <c r="F15" s="323"/>
    </row>
    <row r="16" spans="1:6" s="310" customFormat="1" ht="16.5" customHeight="1">
      <c r="A16" s="321" t="s">
        <v>443</v>
      </c>
      <c r="B16" s="322" t="s">
        <v>444</v>
      </c>
      <c r="C16" s="318">
        <v>27530</v>
      </c>
      <c r="D16" s="319">
        <v>882.42</v>
      </c>
      <c r="E16" s="319">
        <v>439.97</v>
      </c>
      <c r="F16" s="323"/>
    </row>
    <row r="17" spans="1:6" s="310" customFormat="1" ht="16.5" customHeight="1">
      <c r="A17" s="321" t="s">
        <v>445</v>
      </c>
      <c r="B17" s="322" t="s">
        <v>446</v>
      </c>
      <c r="C17" s="318">
        <v>39904</v>
      </c>
      <c r="D17" s="319">
        <v>3467.55</v>
      </c>
      <c r="E17" s="319">
        <v>1992.09</v>
      </c>
      <c r="F17" s="323"/>
    </row>
    <row r="18" spans="1:6" s="310" customFormat="1" ht="16.5" customHeight="1">
      <c r="A18" s="321" t="s">
        <v>447</v>
      </c>
      <c r="B18" s="322" t="s">
        <v>448</v>
      </c>
      <c r="C18" s="318">
        <v>26850</v>
      </c>
      <c r="D18" s="319">
        <v>1265.1099999999999</v>
      </c>
      <c r="E18" s="319">
        <v>633.88</v>
      </c>
      <c r="F18" s="320"/>
    </row>
    <row r="19" spans="1:6" s="310" customFormat="1" ht="16.5" customHeight="1">
      <c r="A19" s="321" t="s">
        <v>449</v>
      </c>
      <c r="B19" s="322" t="s">
        <v>450</v>
      </c>
      <c r="C19" s="318">
        <v>26755</v>
      </c>
      <c r="D19" s="319">
        <v>1497.58</v>
      </c>
      <c r="E19" s="319">
        <v>462.18</v>
      </c>
      <c r="F19" s="320"/>
    </row>
    <row r="20" spans="1:6" s="310" customFormat="1" ht="16.5" customHeight="1">
      <c r="A20" s="321" t="s">
        <v>451</v>
      </c>
      <c r="B20" s="322" t="s">
        <v>452</v>
      </c>
      <c r="C20" s="318">
        <v>27485</v>
      </c>
      <c r="D20" s="325" t="s">
        <v>37</v>
      </c>
      <c r="E20" s="319">
        <v>568.63</v>
      </c>
      <c r="F20" s="320" t="s">
        <v>453</v>
      </c>
    </row>
    <row r="21" spans="1:6" s="310" customFormat="1" ht="16.5" customHeight="1">
      <c r="A21" s="321" t="s">
        <v>454</v>
      </c>
      <c r="B21" s="322" t="s">
        <v>455</v>
      </c>
      <c r="C21" s="318">
        <v>25294</v>
      </c>
      <c r="D21" s="325" t="s">
        <v>37</v>
      </c>
      <c r="E21" s="319">
        <v>1946.78</v>
      </c>
      <c r="F21" s="326" t="s">
        <v>456</v>
      </c>
    </row>
    <row r="22" spans="1:6" s="310" customFormat="1" ht="16.5" customHeight="1">
      <c r="A22" s="321" t="s">
        <v>457</v>
      </c>
      <c r="B22" s="322" t="s">
        <v>458</v>
      </c>
      <c r="C22" s="318">
        <v>28946</v>
      </c>
      <c r="D22" s="319">
        <v>769.33</v>
      </c>
      <c r="E22" s="319">
        <v>611.92999999999995</v>
      </c>
      <c r="F22" s="320"/>
    </row>
    <row r="23" spans="1:6" s="310" customFormat="1" ht="16.5" customHeight="1">
      <c r="A23" s="321" t="s">
        <v>459</v>
      </c>
      <c r="B23" s="322" t="s">
        <v>460</v>
      </c>
      <c r="C23" s="318">
        <v>30407</v>
      </c>
      <c r="D23" s="319">
        <v>525.82000000000005</v>
      </c>
      <c r="E23" s="319">
        <v>501.51</v>
      </c>
      <c r="F23" s="320"/>
    </row>
    <row r="24" spans="1:6" s="310" customFormat="1" ht="16.5" customHeight="1">
      <c r="A24" s="308" t="s">
        <v>461</v>
      </c>
      <c r="B24" s="322" t="s">
        <v>462</v>
      </c>
      <c r="C24" s="318">
        <v>30407</v>
      </c>
      <c r="D24" s="319">
        <v>10567.38</v>
      </c>
      <c r="E24" s="327">
        <v>3235.0259999999998</v>
      </c>
      <c r="F24" s="320"/>
    </row>
    <row r="25" spans="1:6" s="310" customFormat="1" ht="30" customHeight="1">
      <c r="A25" s="321" t="s">
        <v>463</v>
      </c>
      <c r="B25" s="328" t="s">
        <v>464</v>
      </c>
      <c r="C25" s="318">
        <v>29720</v>
      </c>
      <c r="D25" s="329">
        <v>17771</v>
      </c>
      <c r="E25" s="319">
        <v>4528.04</v>
      </c>
      <c r="F25" s="320"/>
    </row>
    <row r="26" spans="1:6" s="310" customFormat="1" ht="16.5" customHeight="1">
      <c r="A26" s="321" t="s">
        <v>465</v>
      </c>
      <c r="B26" s="328" t="s">
        <v>466</v>
      </c>
      <c r="C26" s="318">
        <v>41913</v>
      </c>
      <c r="D26" s="330">
        <v>878.72</v>
      </c>
      <c r="E26" s="319">
        <v>293.27999999999997</v>
      </c>
      <c r="F26" s="320"/>
    </row>
    <row r="27" spans="1:6" s="310" customFormat="1" ht="16.5" customHeight="1">
      <c r="A27" s="331" t="s">
        <v>467</v>
      </c>
      <c r="B27" s="322" t="s">
        <v>468</v>
      </c>
      <c r="C27" s="318">
        <v>38305</v>
      </c>
      <c r="D27" s="319">
        <v>2873.59</v>
      </c>
      <c r="E27" s="325">
        <v>330.54</v>
      </c>
      <c r="F27" s="320"/>
    </row>
    <row r="28" spans="1:6" s="310" customFormat="1" ht="16.5" customHeight="1">
      <c r="A28" s="321" t="s">
        <v>469</v>
      </c>
      <c r="B28" s="322" t="s">
        <v>470</v>
      </c>
      <c r="C28" s="332">
        <v>34090</v>
      </c>
      <c r="D28" s="333">
        <v>5170.32</v>
      </c>
      <c r="E28" s="333">
        <v>1099.53</v>
      </c>
      <c r="F28" s="320"/>
    </row>
    <row r="29" spans="1:6" s="310" customFormat="1" ht="13.5" customHeight="1">
      <c r="A29" s="316" t="s">
        <v>471</v>
      </c>
      <c r="B29" s="322" t="s">
        <v>472</v>
      </c>
      <c r="C29" s="334">
        <v>29094</v>
      </c>
      <c r="D29" s="335">
        <v>18634.810000000001</v>
      </c>
      <c r="E29" s="335">
        <v>13601.74</v>
      </c>
      <c r="F29" s="326" t="s">
        <v>473</v>
      </c>
    </row>
    <row r="30" spans="1:6" ht="13.5" customHeight="1">
      <c r="A30" s="336" t="s">
        <v>474</v>
      </c>
      <c r="B30" s="337" t="s">
        <v>475</v>
      </c>
      <c r="C30" s="338">
        <v>37014</v>
      </c>
      <c r="D30" s="339">
        <v>2220.21</v>
      </c>
      <c r="E30" s="340">
        <v>3644.33</v>
      </c>
      <c r="F30" s="341"/>
    </row>
    <row r="31" spans="1:6" ht="13.5" customHeight="1">
      <c r="A31" s="306"/>
      <c r="B31" s="306"/>
      <c r="C31" s="306"/>
      <c r="D31" s="306"/>
      <c r="E31" s="306"/>
      <c r="F31" s="342" t="s">
        <v>476</v>
      </c>
    </row>
    <row r="32" spans="1:6" ht="13.5" customHeight="1"/>
  </sheetData>
  <mergeCells count="2">
    <mergeCell ref="A3:F4"/>
    <mergeCell ref="A7:B7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115" workbookViewId="0"/>
  </sheetViews>
  <sheetFormatPr defaultColWidth="8.875" defaultRowHeight="12"/>
  <cols>
    <col min="1" max="1" width="11.75" style="360" customWidth="1"/>
    <col min="2" max="2" width="5.125" style="360" customWidth="1"/>
    <col min="3" max="3" width="25" style="360" customWidth="1"/>
    <col min="4" max="4" width="12.625" style="360" customWidth="1"/>
    <col min="5" max="5" width="10.875" style="360" customWidth="1"/>
    <col min="6" max="6" width="10.5" style="360" customWidth="1"/>
    <col min="7" max="7" width="10.875" style="360" customWidth="1"/>
    <col min="8" max="16384" width="8.875" style="360"/>
  </cols>
  <sheetData>
    <row r="1" spans="1:7" s="304" customFormat="1" ht="15" customHeight="1">
      <c r="A1" s="303" t="s">
        <v>1</v>
      </c>
    </row>
    <row r="2" spans="1:7" s="310" customFormat="1" ht="15" customHeight="1">
      <c r="A2" s="343" t="s">
        <v>477</v>
      </c>
      <c r="B2" s="343"/>
      <c r="C2" s="343"/>
      <c r="D2" s="344"/>
      <c r="E2" s="345"/>
    </row>
    <row r="3" spans="1:7" s="310" customFormat="1" ht="15" customHeight="1">
      <c r="A3" s="581">
        <v>42005</v>
      </c>
      <c r="B3" s="581"/>
      <c r="C3" s="581"/>
      <c r="D3" s="346"/>
    </row>
    <row r="4" spans="1:7" s="310" customFormat="1" ht="15" customHeight="1">
      <c r="A4" s="582" t="s">
        <v>478</v>
      </c>
      <c r="B4" s="582"/>
      <c r="C4" s="583"/>
      <c r="D4" s="584" t="s">
        <v>479</v>
      </c>
      <c r="E4" s="583"/>
      <c r="F4" s="584" t="s">
        <v>480</v>
      </c>
      <c r="G4" s="582"/>
    </row>
    <row r="5" spans="1:7" s="310" customFormat="1" ht="7.5" customHeight="1">
      <c r="A5" s="347"/>
      <c r="B5" s="347"/>
      <c r="C5" s="348"/>
      <c r="D5" s="349"/>
      <c r="E5" s="348"/>
      <c r="F5" s="347"/>
      <c r="G5" s="347"/>
    </row>
    <row r="6" spans="1:7" s="310" customFormat="1" ht="15" customHeight="1">
      <c r="A6" s="132" t="s">
        <v>481</v>
      </c>
      <c r="B6" s="132" t="s">
        <v>482</v>
      </c>
      <c r="C6" s="350" t="s">
        <v>483</v>
      </c>
      <c r="D6" s="351" t="s">
        <v>484</v>
      </c>
      <c r="E6" s="350" t="s">
        <v>485</v>
      </c>
      <c r="F6" s="352" t="s">
        <v>486</v>
      </c>
      <c r="G6" s="352" t="s">
        <v>487</v>
      </c>
    </row>
    <row r="7" spans="1:7" s="310" customFormat="1" ht="15" customHeight="1">
      <c r="A7" s="132"/>
      <c r="B7" s="132" t="s">
        <v>488</v>
      </c>
      <c r="C7" s="353" t="s">
        <v>489</v>
      </c>
      <c r="D7" s="351" t="s">
        <v>490</v>
      </c>
      <c r="E7" s="350" t="s">
        <v>491</v>
      </c>
      <c r="F7" s="352"/>
      <c r="G7" s="310" t="s">
        <v>492</v>
      </c>
    </row>
    <row r="8" spans="1:7" s="310" customFormat="1" ht="15" customHeight="1">
      <c r="D8" s="351" t="s">
        <v>493</v>
      </c>
      <c r="E8" s="350" t="s">
        <v>491</v>
      </c>
      <c r="F8" s="352"/>
      <c r="G8" s="352" t="s">
        <v>494</v>
      </c>
    </row>
    <row r="9" spans="1:7" s="310" customFormat="1" ht="15" customHeight="1">
      <c r="A9" s="132" t="s">
        <v>495</v>
      </c>
      <c r="B9" s="132" t="s">
        <v>496</v>
      </c>
      <c r="C9" s="350" t="s">
        <v>497</v>
      </c>
      <c r="D9" s="351" t="s">
        <v>498</v>
      </c>
      <c r="E9" s="350" t="s">
        <v>491</v>
      </c>
      <c r="F9" s="352"/>
      <c r="G9" s="132" t="s">
        <v>499</v>
      </c>
    </row>
    <row r="10" spans="1:7" s="310" customFormat="1" ht="15" customHeight="1">
      <c r="A10" s="132"/>
      <c r="B10" s="132" t="s">
        <v>488</v>
      </c>
      <c r="C10" s="353" t="s">
        <v>500</v>
      </c>
      <c r="D10" s="351" t="s">
        <v>501</v>
      </c>
      <c r="E10" s="350" t="s">
        <v>491</v>
      </c>
      <c r="G10" s="352" t="s">
        <v>502</v>
      </c>
    </row>
    <row r="11" spans="1:7" s="310" customFormat="1" ht="15" customHeight="1">
      <c r="A11" s="132"/>
      <c r="B11" s="132"/>
      <c r="C11" s="353"/>
      <c r="D11" s="351" t="s">
        <v>503</v>
      </c>
      <c r="E11" s="350" t="s">
        <v>504</v>
      </c>
      <c r="F11" s="352"/>
      <c r="G11" s="132" t="s">
        <v>505</v>
      </c>
    </row>
    <row r="12" spans="1:7" s="310" customFormat="1" ht="15" customHeight="1">
      <c r="A12" s="132" t="s">
        <v>506</v>
      </c>
      <c r="B12" s="132" t="s">
        <v>507</v>
      </c>
      <c r="C12" s="353" t="s">
        <v>508</v>
      </c>
      <c r="D12" s="351" t="s">
        <v>509</v>
      </c>
      <c r="E12" s="350" t="s">
        <v>510</v>
      </c>
      <c r="F12" s="352"/>
      <c r="G12" s="132"/>
    </row>
    <row r="13" spans="1:7" s="310" customFormat="1" ht="15" customHeight="1">
      <c r="A13" s="132"/>
      <c r="B13" s="132" t="s">
        <v>496</v>
      </c>
      <c r="C13" s="353" t="s">
        <v>511</v>
      </c>
      <c r="D13" s="351" t="s">
        <v>512</v>
      </c>
      <c r="E13" s="350" t="s">
        <v>513</v>
      </c>
      <c r="F13" s="352" t="s">
        <v>514</v>
      </c>
      <c r="G13" s="132"/>
    </row>
    <row r="14" spans="1:7" s="310" customFormat="1" ht="15" customHeight="1">
      <c r="A14" s="132" t="s">
        <v>515</v>
      </c>
      <c r="B14" s="132"/>
      <c r="C14" s="353" t="s">
        <v>516</v>
      </c>
      <c r="D14" s="351" t="s">
        <v>517</v>
      </c>
      <c r="E14" s="350" t="s">
        <v>518</v>
      </c>
    </row>
    <row r="15" spans="1:7" s="310" customFormat="1" ht="7.5" customHeight="1">
      <c r="A15" s="138"/>
      <c r="B15" s="354"/>
      <c r="C15" s="138"/>
      <c r="D15" s="355"/>
      <c r="E15" s="356"/>
      <c r="F15" s="357"/>
      <c r="G15" s="138"/>
    </row>
    <row r="16" spans="1:7" s="310" customFormat="1" ht="15" customHeight="1">
      <c r="A16" s="310" t="s">
        <v>519</v>
      </c>
      <c r="D16" s="132"/>
      <c r="G16" s="358" t="s">
        <v>520</v>
      </c>
    </row>
    <row r="17" spans="1:4" s="310" customFormat="1" ht="15" customHeight="1">
      <c r="A17" s="310" t="s">
        <v>521</v>
      </c>
      <c r="D17" s="132"/>
    </row>
    <row r="18" spans="1:4" ht="15" customHeight="1">
      <c r="A18" s="310"/>
      <c r="B18" s="310"/>
      <c r="C18" s="359"/>
      <c r="D18" s="359"/>
    </row>
  </sheetData>
  <mergeCells count="4">
    <mergeCell ref="A3:C3"/>
    <mergeCell ref="A4:C4"/>
    <mergeCell ref="D4:E4"/>
    <mergeCell ref="F4:G4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115" zoomScaleNormal="115" zoomScaleSheetLayoutView="100" workbookViewId="0"/>
  </sheetViews>
  <sheetFormatPr defaultColWidth="8.875" defaultRowHeight="15" customHeight="1"/>
  <cols>
    <col min="1" max="1" width="24.75" style="71" customWidth="1"/>
    <col min="2" max="7" width="10.375" style="71" customWidth="1"/>
    <col min="8" max="16384" width="8.875" style="71"/>
  </cols>
  <sheetData>
    <row r="1" spans="1:7" s="304" customFormat="1" ht="15" customHeight="1">
      <c r="A1" s="303" t="s">
        <v>1</v>
      </c>
    </row>
    <row r="2" spans="1:7" ht="15" customHeight="1">
      <c r="A2" s="3" t="s">
        <v>522</v>
      </c>
      <c r="C2" s="361"/>
      <c r="D2" s="362"/>
      <c r="E2" s="363"/>
      <c r="F2" s="363"/>
    </row>
    <row r="3" spans="1:7" ht="15" customHeight="1">
      <c r="A3" s="2"/>
      <c r="B3" s="2"/>
      <c r="C3" s="11"/>
      <c r="D3" s="2"/>
      <c r="E3" s="11"/>
      <c r="F3" s="2"/>
      <c r="G3" s="4" t="s">
        <v>523</v>
      </c>
    </row>
    <row r="4" spans="1:7" ht="15" customHeight="1">
      <c r="A4" s="501" t="s">
        <v>524</v>
      </c>
      <c r="B4" s="524" t="s">
        <v>525</v>
      </c>
      <c r="C4" s="544"/>
      <c r="D4" s="524" t="s">
        <v>526</v>
      </c>
      <c r="E4" s="544"/>
      <c r="F4" s="524" t="s">
        <v>527</v>
      </c>
      <c r="G4" s="544"/>
    </row>
    <row r="5" spans="1:7" ht="15" customHeight="1">
      <c r="A5" s="502"/>
      <c r="B5" s="181" t="s">
        <v>528</v>
      </c>
      <c r="C5" s="181" t="s">
        <v>529</v>
      </c>
      <c r="D5" s="181" t="s">
        <v>528</v>
      </c>
      <c r="E5" s="181" t="s">
        <v>529</v>
      </c>
      <c r="F5" s="181" t="s">
        <v>528</v>
      </c>
      <c r="G5" s="181" t="s">
        <v>529</v>
      </c>
    </row>
    <row r="6" spans="1:7" ht="17.25" customHeight="1">
      <c r="A6" s="150" t="s">
        <v>530</v>
      </c>
      <c r="B6" s="364">
        <v>36008</v>
      </c>
      <c r="C6" s="364">
        <v>725239</v>
      </c>
      <c r="D6" s="364">
        <v>37280</v>
      </c>
      <c r="E6" s="364">
        <v>724534</v>
      </c>
      <c r="F6" s="364">
        <v>35265</v>
      </c>
      <c r="G6" s="364">
        <v>740575</v>
      </c>
    </row>
    <row r="7" spans="1:7" ht="15" customHeight="1">
      <c r="A7" s="365" t="s">
        <v>531</v>
      </c>
      <c r="B7" s="199">
        <v>759</v>
      </c>
      <c r="C7" s="199">
        <v>23346</v>
      </c>
      <c r="D7" s="199">
        <v>777</v>
      </c>
      <c r="E7" s="199">
        <v>21748</v>
      </c>
      <c r="F7" s="199">
        <v>777</v>
      </c>
      <c r="G7" s="199">
        <v>20852</v>
      </c>
    </row>
    <row r="8" spans="1:7" ht="15" customHeight="1">
      <c r="A8" s="365" t="s">
        <v>532</v>
      </c>
      <c r="B8" s="199">
        <v>2067</v>
      </c>
      <c r="C8" s="199">
        <v>250118</v>
      </c>
      <c r="D8" s="199">
        <v>1727</v>
      </c>
      <c r="E8" s="199">
        <v>254767</v>
      </c>
      <c r="F8" s="199">
        <v>1744</v>
      </c>
      <c r="G8" s="199">
        <v>276274</v>
      </c>
    </row>
    <row r="9" spans="1:7" ht="15" customHeight="1">
      <c r="A9" s="366" t="s">
        <v>533</v>
      </c>
      <c r="B9" s="199">
        <v>29588</v>
      </c>
      <c r="C9" s="199">
        <v>360317</v>
      </c>
      <c r="D9" s="199">
        <v>30900</v>
      </c>
      <c r="E9" s="199">
        <v>358194</v>
      </c>
      <c r="F9" s="199">
        <v>29307</v>
      </c>
      <c r="G9" s="199">
        <v>352045</v>
      </c>
    </row>
    <row r="10" spans="1:7" ht="15" customHeight="1">
      <c r="A10" s="367" t="s">
        <v>534</v>
      </c>
      <c r="B10" s="9">
        <v>3594</v>
      </c>
      <c r="C10" s="9">
        <v>91458</v>
      </c>
      <c r="D10" s="9">
        <v>3876</v>
      </c>
      <c r="E10" s="9">
        <v>89825</v>
      </c>
      <c r="F10" s="9">
        <v>3437</v>
      </c>
      <c r="G10" s="9">
        <v>91404</v>
      </c>
    </row>
    <row r="11" spans="1:7" ht="15" customHeight="1">
      <c r="A11" s="2"/>
      <c r="B11" s="2"/>
      <c r="C11" s="11"/>
      <c r="D11" s="2"/>
      <c r="E11" s="11"/>
      <c r="F11" s="2"/>
      <c r="G11" s="11" t="s">
        <v>520</v>
      </c>
    </row>
  </sheetData>
  <mergeCells count="4">
    <mergeCell ref="A4:A5"/>
    <mergeCell ref="B4:C4"/>
    <mergeCell ref="D4:E4"/>
    <mergeCell ref="F4:G4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="115" zoomScaleNormal="115" zoomScaleSheetLayoutView="100" workbookViewId="0"/>
  </sheetViews>
  <sheetFormatPr defaultColWidth="8.875" defaultRowHeight="15" customHeight="1"/>
  <cols>
    <col min="1" max="1" width="24.75" style="71" customWidth="1"/>
    <col min="2" max="7" width="10.375" style="71" customWidth="1"/>
    <col min="8" max="16384" width="8.875" style="71"/>
  </cols>
  <sheetData>
    <row r="1" spans="1:7" s="304" customFormat="1" ht="15" customHeight="1">
      <c r="A1" s="303" t="s">
        <v>1</v>
      </c>
    </row>
    <row r="2" spans="1:7" ht="15" customHeight="1">
      <c r="A2" s="176" t="s">
        <v>535</v>
      </c>
      <c r="B2" s="2"/>
      <c r="C2" s="361"/>
      <c r="E2" s="363"/>
    </row>
    <row r="3" spans="1:7" ht="15" customHeight="1">
      <c r="A3" s="178"/>
      <c r="C3" s="190"/>
      <c r="E3" s="190"/>
      <c r="G3" s="179" t="s">
        <v>523</v>
      </c>
    </row>
    <row r="4" spans="1:7" ht="15" customHeight="1">
      <c r="A4" s="510" t="s">
        <v>423</v>
      </c>
      <c r="B4" s="524" t="s">
        <v>525</v>
      </c>
      <c r="C4" s="544"/>
      <c r="D4" s="524" t="s">
        <v>526</v>
      </c>
      <c r="E4" s="544"/>
      <c r="F4" s="524" t="s">
        <v>527</v>
      </c>
      <c r="G4" s="544"/>
    </row>
    <row r="5" spans="1:7" ht="15" customHeight="1">
      <c r="A5" s="511"/>
      <c r="B5" s="368" t="s">
        <v>528</v>
      </c>
      <c r="C5" s="368" t="s">
        <v>529</v>
      </c>
      <c r="D5" s="368" t="s">
        <v>528</v>
      </c>
      <c r="E5" s="368" t="s">
        <v>529</v>
      </c>
      <c r="F5" s="368" t="s">
        <v>528</v>
      </c>
      <c r="G5" s="368" t="s">
        <v>529</v>
      </c>
    </row>
    <row r="6" spans="1:7" ht="15" customHeight="1">
      <c r="A6" s="271" t="s">
        <v>530</v>
      </c>
      <c r="B6" s="364">
        <v>36008</v>
      </c>
      <c r="C6" s="364">
        <v>725239</v>
      </c>
      <c r="D6" s="364">
        <v>37280</v>
      </c>
      <c r="E6" s="364">
        <v>724534</v>
      </c>
      <c r="F6" s="364">
        <v>35265</v>
      </c>
      <c r="G6" s="364">
        <v>740575</v>
      </c>
    </row>
    <row r="7" spans="1:7" ht="15" customHeight="1">
      <c r="A7" s="276" t="s">
        <v>536</v>
      </c>
      <c r="B7" s="6">
        <v>3235</v>
      </c>
      <c r="C7" s="6">
        <v>75270</v>
      </c>
      <c r="D7" s="6">
        <v>3284</v>
      </c>
      <c r="E7" s="6">
        <v>67883</v>
      </c>
      <c r="F7" s="6">
        <v>2748</v>
      </c>
      <c r="G7" s="6">
        <v>54199</v>
      </c>
    </row>
    <row r="8" spans="1:7" ht="15" customHeight="1">
      <c r="A8" s="276" t="s">
        <v>537</v>
      </c>
      <c r="B8" s="6">
        <v>3173</v>
      </c>
      <c r="C8" s="6">
        <v>62641</v>
      </c>
      <c r="D8" s="6">
        <v>3146</v>
      </c>
      <c r="E8" s="6">
        <v>52090</v>
      </c>
      <c r="F8" s="6">
        <v>3079</v>
      </c>
      <c r="G8" s="6">
        <v>46704</v>
      </c>
    </row>
    <row r="9" spans="1:7" ht="15" customHeight="1">
      <c r="A9" s="276" t="s">
        <v>538</v>
      </c>
      <c r="B9" s="6">
        <v>2900</v>
      </c>
      <c r="C9" s="6">
        <v>73989</v>
      </c>
      <c r="D9" s="6">
        <v>2568</v>
      </c>
      <c r="E9" s="6">
        <v>66523</v>
      </c>
      <c r="F9" s="6">
        <v>2859</v>
      </c>
      <c r="G9" s="6">
        <v>68866</v>
      </c>
    </row>
    <row r="10" spans="1:7" ht="15" customHeight="1">
      <c r="A10" s="276" t="s">
        <v>539</v>
      </c>
      <c r="B10" s="6">
        <v>3541</v>
      </c>
      <c r="C10" s="6">
        <v>72291</v>
      </c>
      <c r="D10" s="6">
        <v>3568</v>
      </c>
      <c r="E10" s="6">
        <v>95817</v>
      </c>
      <c r="F10" s="6">
        <v>3276</v>
      </c>
      <c r="G10" s="6">
        <v>84948</v>
      </c>
    </row>
    <row r="11" spans="1:7" ht="15" customHeight="1">
      <c r="A11" s="276" t="s">
        <v>540</v>
      </c>
      <c r="B11" s="6">
        <v>2587</v>
      </c>
      <c r="C11" s="6">
        <v>47738</v>
      </c>
      <c r="D11" s="6">
        <v>2505</v>
      </c>
      <c r="E11" s="6">
        <v>47582</v>
      </c>
      <c r="F11" s="6">
        <v>2362</v>
      </c>
      <c r="G11" s="6">
        <v>45291</v>
      </c>
    </row>
    <row r="12" spans="1:7" ht="15" customHeight="1">
      <c r="A12" s="276" t="s">
        <v>541</v>
      </c>
      <c r="B12" s="6">
        <v>1352</v>
      </c>
      <c r="C12" s="6">
        <v>60356</v>
      </c>
      <c r="D12" s="6">
        <v>1279</v>
      </c>
      <c r="E12" s="6">
        <v>59766</v>
      </c>
      <c r="F12" s="6">
        <v>1215</v>
      </c>
      <c r="G12" s="6">
        <v>93396</v>
      </c>
    </row>
    <row r="13" spans="1:7" ht="15" customHeight="1">
      <c r="A13" s="276" t="s">
        <v>542</v>
      </c>
      <c r="B13" s="6">
        <v>4569</v>
      </c>
      <c r="C13" s="6">
        <v>69602</v>
      </c>
      <c r="D13" s="6">
        <v>4665</v>
      </c>
      <c r="E13" s="6">
        <v>68437</v>
      </c>
      <c r="F13" s="6">
        <v>4813</v>
      </c>
      <c r="G13" s="6">
        <v>71397</v>
      </c>
    </row>
    <row r="14" spans="1:7" ht="15" customHeight="1">
      <c r="A14" s="276" t="s">
        <v>543</v>
      </c>
      <c r="B14" s="6">
        <v>785</v>
      </c>
      <c r="C14" s="6">
        <v>18543</v>
      </c>
      <c r="D14" s="6">
        <v>790</v>
      </c>
      <c r="E14" s="6">
        <v>16618</v>
      </c>
      <c r="F14" s="6">
        <v>729</v>
      </c>
      <c r="G14" s="6">
        <v>16214</v>
      </c>
    </row>
    <row r="15" spans="1:7" ht="15" customHeight="1">
      <c r="A15" s="276" t="s">
        <v>544</v>
      </c>
      <c r="B15" s="16">
        <v>1822</v>
      </c>
      <c r="C15" s="16">
        <v>49030</v>
      </c>
      <c r="D15" s="6">
        <v>2133</v>
      </c>
      <c r="E15" s="6">
        <v>58046</v>
      </c>
      <c r="F15" s="6">
        <v>2376</v>
      </c>
      <c r="G15" s="6">
        <v>63813</v>
      </c>
    </row>
    <row r="16" spans="1:7" ht="15" customHeight="1">
      <c r="A16" s="276" t="s">
        <v>545</v>
      </c>
      <c r="B16" s="6">
        <v>803</v>
      </c>
      <c r="C16" s="6">
        <v>7725</v>
      </c>
      <c r="D16" s="6">
        <v>889</v>
      </c>
      <c r="E16" s="6">
        <v>7995</v>
      </c>
      <c r="F16" s="6">
        <v>825</v>
      </c>
      <c r="G16" s="6">
        <v>7599</v>
      </c>
    </row>
    <row r="17" spans="1:7" ht="15" customHeight="1">
      <c r="A17" s="276" t="s">
        <v>546</v>
      </c>
      <c r="B17" s="6">
        <v>1414</v>
      </c>
      <c r="C17" s="6">
        <v>30055</v>
      </c>
      <c r="D17" s="6">
        <v>1190</v>
      </c>
      <c r="E17" s="6">
        <v>23137</v>
      </c>
      <c r="F17" s="6">
        <v>1447</v>
      </c>
      <c r="G17" s="6">
        <v>25566</v>
      </c>
    </row>
    <row r="18" spans="1:7" ht="15" customHeight="1">
      <c r="A18" s="276" t="s">
        <v>547</v>
      </c>
      <c r="B18" s="6">
        <v>2421</v>
      </c>
      <c r="C18" s="6">
        <v>34952</v>
      </c>
      <c r="D18" s="6">
        <v>3589</v>
      </c>
      <c r="E18" s="6">
        <v>36438</v>
      </c>
      <c r="F18" s="6">
        <v>2270</v>
      </c>
      <c r="G18" s="6">
        <v>37172</v>
      </c>
    </row>
    <row r="19" spans="1:7" ht="15" customHeight="1">
      <c r="A19" s="276" t="s">
        <v>548</v>
      </c>
      <c r="B19" s="6">
        <v>5521</v>
      </c>
      <c r="C19" s="6">
        <v>92955</v>
      </c>
      <c r="D19" s="6">
        <v>5799</v>
      </c>
      <c r="E19" s="6">
        <v>93547</v>
      </c>
      <c r="F19" s="6">
        <v>5379</v>
      </c>
      <c r="G19" s="6">
        <v>94025</v>
      </c>
    </row>
    <row r="20" spans="1:7" ht="15" customHeight="1">
      <c r="A20" s="277" t="s">
        <v>549</v>
      </c>
      <c r="B20" s="9">
        <v>1885</v>
      </c>
      <c r="C20" s="9">
        <v>30092</v>
      </c>
      <c r="D20" s="9">
        <v>1875</v>
      </c>
      <c r="E20" s="9">
        <v>30655</v>
      </c>
      <c r="F20" s="9">
        <v>1887</v>
      </c>
      <c r="G20" s="9">
        <v>31385</v>
      </c>
    </row>
    <row r="21" spans="1:7" ht="15" customHeight="1">
      <c r="A21" s="178"/>
      <c r="C21" s="190"/>
      <c r="E21" s="190"/>
      <c r="G21" s="11" t="s">
        <v>550</v>
      </c>
    </row>
  </sheetData>
  <mergeCells count="4">
    <mergeCell ref="A4:A5"/>
    <mergeCell ref="B4:C4"/>
    <mergeCell ref="D4:E4"/>
    <mergeCell ref="F4:G4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10" workbookViewId="0"/>
  </sheetViews>
  <sheetFormatPr defaultColWidth="8.875" defaultRowHeight="13.5"/>
  <cols>
    <col min="1" max="1" width="18.625" style="370" customWidth="1"/>
    <col min="2" max="7" width="11.25" style="370" customWidth="1"/>
    <col min="8" max="16384" width="8.875" style="370"/>
  </cols>
  <sheetData>
    <row r="1" spans="1:7" s="304" customFormat="1" ht="15" customHeight="1">
      <c r="A1" s="303" t="s">
        <v>1</v>
      </c>
    </row>
    <row r="2" spans="1:7" s="278" customFormat="1" ht="15" customHeight="1">
      <c r="A2" s="3" t="s">
        <v>551</v>
      </c>
      <c r="F2" s="369"/>
      <c r="G2" s="369"/>
    </row>
    <row r="3" spans="1:7" ht="15" customHeight="1"/>
    <row r="4" spans="1:7" s="2" customFormat="1" ht="15" customHeight="1">
      <c r="A4" s="12" t="s">
        <v>552</v>
      </c>
      <c r="B4" s="486" t="s">
        <v>553</v>
      </c>
      <c r="C4" s="487"/>
      <c r="D4" s="493"/>
      <c r="E4" s="487" t="s">
        <v>223</v>
      </c>
      <c r="F4" s="487"/>
      <c r="G4" s="487"/>
    </row>
    <row r="5" spans="1:7" ht="15" customHeight="1">
      <c r="A5" s="12" t="s">
        <v>524</v>
      </c>
      <c r="B5" s="279" t="s">
        <v>528</v>
      </c>
      <c r="C5" s="279" t="s">
        <v>554</v>
      </c>
      <c r="D5" s="5" t="s">
        <v>529</v>
      </c>
      <c r="E5" s="279" t="s">
        <v>528</v>
      </c>
      <c r="F5" s="279" t="s">
        <v>554</v>
      </c>
      <c r="G5" s="5" t="s">
        <v>529</v>
      </c>
    </row>
    <row r="6" spans="1:7" ht="15" customHeight="1">
      <c r="A6" s="150" t="s">
        <v>3</v>
      </c>
      <c r="B6" s="364">
        <v>5936</v>
      </c>
      <c r="C6" s="364">
        <v>7588</v>
      </c>
      <c r="D6" s="364">
        <v>602663</v>
      </c>
      <c r="E6" s="364">
        <v>5682</v>
      </c>
      <c r="F6" s="364">
        <v>7428</v>
      </c>
      <c r="G6" s="364">
        <v>584440</v>
      </c>
    </row>
    <row r="7" spans="1:7" ht="15" customHeight="1">
      <c r="A7" s="122" t="s">
        <v>555</v>
      </c>
      <c r="B7" s="199">
        <v>270</v>
      </c>
      <c r="C7" s="199">
        <v>618</v>
      </c>
      <c r="D7" s="199">
        <v>216736</v>
      </c>
      <c r="E7" s="199">
        <v>264</v>
      </c>
      <c r="F7" s="199">
        <v>596</v>
      </c>
      <c r="G7" s="199">
        <v>200364</v>
      </c>
    </row>
    <row r="8" spans="1:7" ht="15" customHeight="1">
      <c r="A8" s="122" t="s">
        <v>556</v>
      </c>
      <c r="B8" s="199">
        <v>269</v>
      </c>
      <c r="C8" s="199">
        <v>588</v>
      </c>
      <c r="D8" s="199">
        <v>86982</v>
      </c>
      <c r="E8" s="199">
        <v>318</v>
      </c>
      <c r="F8" s="199">
        <v>645</v>
      </c>
      <c r="G8" s="199">
        <v>96403</v>
      </c>
    </row>
    <row r="9" spans="1:7" ht="15" customHeight="1">
      <c r="A9" s="122" t="s">
        <v>557</v>
      </c>
      <c r="B9" s="199">
        <v>330</v>
      </c>
      <c r="C9" s="199">
        <v>659</v>
      </c>
      <c r="D9" s="199">
        <v>62561</v>
      </c>
      <c r="E9" s="199">
        <v>335</v>
      </c>
      <c r="F9" s="199">
        <v>689</v>
      </c>
      <c r="G9" s="199">
        <v>61367</v>
      </c>
    </row>
    <row r="10" spans="1:7" ht="15" customHeight="1">
      <c r="A10" s="371" t="s">
        <v>558</v>
      </c>
      <c r="B10" s="199">
        <v>4383</v>
      </c>
      <c r="C10" s="199">
        <v>5723</v>
      </c>
      <c r="D10" s="199">
        <v>62332</v>
      </c>
      <c r="E10" s="199">
        <v>4103</v>
      </c>
      <c r="F10" s="199">
        <v>5498</v>
      </c>
      <c r="G10" s="199">
        <v>62090</v>
      </c>
    </row>
    <row r="11" spans="1:7" ht="15" customHeight="1">
      <c r="A11" s="122" t="s">
        <v>559</v>
      </c>
      <c r="B11" s="199">
        <v>684</v>
      </c>
      <c r="C11" s="372" t="s">
        <v>560</v>
      </c>
      <c r="D11" s="199">
        <v>36778</v>
      </c>
      <c r="E11" s="199">
        <v>662</v>
      </c>
      <c r="F11" s="16" t="s">
        <v>560</v>
      </c>
      <c r="G11" s="199">
        <v>36028</v>
      </c>
    </row>
    <row r="12" spans="1:7" ht="15" customHeight="1">
      <c r="A12" s="172" t="s">
        <v>561</v>
      </c>
      <c r="B12" s="92" t="s">
        <v>560</v>
      </c>
      <c r="C12" s="17" t="s">
        <v>560</v>
      </c>
      <c r="D12" s="9">
        <v>137274</v>
      </c>
      <c r="E12" s="17" t="s">
        <v>560</v>
      </c>
      <c r="F12" s="17" t="s">
        <v>560</v>
      </c>
      <c r="G12" s="9">
        <v>128188</v>
      </c>
    </row>
    <row r="13" spans="1:7">
      <c r="A13" s="105"/>
      <c r="D13" s="11"/>
      <c r="G13" s="11" t="s">
        <v>520</v>
      </c>
    </row>
    <row r="14" spans="1:7" ht="15" customHeight="1"/>
    <row r="16" spans="1:7">
      <c r="B16" s="373"/>
      <c r="C16" s="373"/>
      <c r="D16" s="373"/>
    </row>
  </sheetData>
  <mergeCells count="2">
    <mergeCell ref="B4:D4"/>
    <mergeCell ref="E4:G4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/>
  </sheetViews>
  <sheetFormatPr defaultColWidth="8.875" defaultRowHeight="15" customHeight="1"/>
  <cols>
    <col min="1" max="1" width="18.125" style="71" customWidth="1"/>
    <col min="2" max="7" width="11.5" style="71" customWidth="1"/>
    <col min="8" max="16384" width="8.875" style="71"/>
  </cols>
  <sheetData>
    <row r="1" spans="1:7" s="304" customFormat="1" ht="15" customHeight="1">
      <c r="A1" s="303" t="s">
        <v>1</v>
      </c>
    </row>
    <row r="2" spans="1:7" s="2" customFormat="1" ht="15" customHeight="1">
      <c r="A2" s="176" t="s">
        <v>562</v>
      </c>
    </row>
    <row r="3" spans="1:7" ht="12.75" customHeight="1">
      <c r="A3" s="178"/>
      <c r="C3" s="190"/>
      <c r="E3" s="190"/>
      <c r="G3" s="179" t="s">
        <v>523</v>
      </c>
    </row>
    <row r="4" spans="1:7" ht="15" customHeight="1">
      <c r="A4" s="510" t="s">
        <v>563</v>
      </c>
      <c r="B4" s="524" t="s">
        <v>564</v>
      </c>
      <c r="C4" s="544"/>
      <c r="D4" s="524" t="s">
        <v>233</v>
      </c>
      <c r="E4" s="544"/>
      <c r="F4" s="524" t="s">
        <v>223</v>
      </c>
      <c r="G4" s="544"/>
    </row>
    <row r="5" spans="1:7" ht="15" customHeight="1">
      <c r="A5" s="511"/>
      <c r="B5" s="368" t="s">
        <v>528</v>
      </c>
      <c r="C5" s="368" t="s">
        <v>529</v>
      </c>
      <c r="D5" s="368" t="s">
        <v>528</v>
      </c>
      <c r="E5" s="368" t="s">
        <v>529</v>
      </c>
      <c r="F5" s="368" t="s">
        <v>528</v>
      </c>
      <c r="G5" s="181" t="s">
        <v>529</v>
      </c>
    </row>
    <row r="6" spans="1:7" ht="15" customHeight="1">
      <c r="A6" s="271" t="s">
        <v>530</v>
      </c>
      <c r="B6" s="364">
        <v>10311</v>
      </c>
      <c r="C6" s="364">
        <v>144724</v>
      </c>
      <c r="D6" s="364">
        <v>10313</v>
      </c>
      <c r="E6" s="364">
        <v>149111</v>
      </c>
      <c r="F6" s="364">
        <v>10213</v>
      </c>
      <c r="G6" s="21">
        <v>150129</v>
      </c>
    </row>
    <row r="7" spans="1:7" ht="15" customHeight="1">
      <c r="A7" s="374" t="s">
        <v>565</v>
      </c>
      <c r="B7" s="6">
        <v>1163</v>
      </c>
      <c r="C7" s="6">
        <v>19162</v>
      </c>
      <c r="D7" s="6">
        <v>1116</v>
      </c>
      <c r="E7" s="6">
        <v>17585</v>
      </c>
      <c r="F7" s="6">
        <v>1133</v>
      </c>
      <c r="G7" s="6">
        <v>17726</v>
      </c>
    </row>
    <row r="8" spans="1:7" ht="15" customHeight="1">
      <c r="A8" s="374" t="s">
        <v>566</v>
      </c>
      <c r="B8" s="6">
        <v>1615</v>
      </c>
      <c r="C8" s="6">
        <v>22092</v>
      </c>
      <c r="D8" s="6">
        <v>1652</v>
      </c>
      <c r="E8" s="6">
        <v>21160</v>
      </c>
      <c r="F8" s="6">
        <v>1668</v>
      </c>
      <c r="G8" s="6">
        <v>21018</v>
      </c>
    </row>
    <row r="9" spans="1:7" ht="15" customHeight="1">
      <c r="A9" s="374" t="s">
        <v>567</v>
      </c>
      <c r="B9" s="6">
        <v>1352</v>
      </c>
      <c r="C9" s="6">
        <v>24286</v>
      </c>
      <c r="D9" s="6">
        <v>1394</v>
      </c>
      <c r="E9" s="6">
        <v>34631</v>
      </c>
      <c r="F9" s="6">
        <v>1367</v>
      </c>
      <c r="G9" s="6">
        <v>35319</v>
      </c>
    </row>
    <row r="10" spans="1:7" ht="15" customHeight="1">
      <c r="A10" s="374" t="s">
        <v>568</v>
      </c>
      <c r="B10" s="6">
        <v>1375</v>
      </c>
      <c r="C10" s="6">
        <v>16691</v>
      </c>
      <c r="D10" s="6">
        <v>1309</v>
      </c>
      <c r="E10" s="6">
        <v>15812</v>
      </c>
      <c r="F10" s="6">
        <v>1293</v>
      </c>
      <c r="G10" s="6">
        <v>15711</v>
      </c>
    </row>
    <row r="11" spans="1:7" ht="15" customHeight="1">
      <c r="A11" s="374" t="s">
        <v>569</v>
      </c>
      <c r="B11" s="6">
        <v>659</v>
      </c>
      <c r="C11" s="6">
        <v>9111</v>
      </c>
      <c r="D11" s="6">
        <v>727</v>
      </c>
      <c r="E11" s="6">
        <v>8936</v>
      </c>
      <c r="F11" s="6">
        <v>739</v>
      </c>
      <c r="G11" s="6">
        <v>9305</v>
      </c>
    </row>
    <row r="12" spans="1:7" ht="15" customHeight="1">
      <c r="A12" s="374" t="s">
        <v>570</v>
      </c>
      <c r="B12" s="6">
        <v>1428</v>
      </c>
      <c r="C12" s="6">
        <v>17238</v>
      </c>
      <c r="D12" s="6">
        <v>1386</v>
      </c>
      <c r="E12" s="6">
        <v>15725</v>
      </c>
      <c r="F12" s="6">
        <v>1361</v>
      </c>
      <c r="G12" s="6">
        <v>15677</v>
      </c>
    </row>
    <row r="13" spans="1:7" ht="15" customHeight="1">
      <c r="A13" s="374" t="s">
        <v>571</v>
      </c>
      <c r="B13" s="6">
        <v>1469</v>
      </c>
      <c r="C13" s="6">
        <v>20336</v>
      </c>
      <c r="D13" s="6">
        <v>1465</v>
      </c>
      <c r="E13" s="6">
        <v>20742</v>
      </c>
      <c r="F13" s="6">
        <v>1428</v>
      </c>
      <c r="G13" s="6">
        <v>20574</v>
      </c>
    </row>
    <row r="14" spans="1:7" ht="15" customHeight="1">
      <c r="A14" s="375" t="s">
        <v>572</v>
      </c>
      <c r="B14" s="9">
        <v>1250</v>
      </c>
      <c r="C14" s="9">
        <v>15808</v>
      </c>
      <c r="D14" s="9">
        <v>1264</v>
      </c>
      <c r="E14" s="9">
        <v>14520</v>
      </c>
      <c r="F14" s="9">
        <v>1224</v>
      </c>
      <c r="G14" s="9">
        <v>14799</v>
      </c>
    </row>
    <row r="15" spans="1:7" ht="12.75" customHeight="1">
      <c r="A15" s="585"/>
      <c r="B15" s="585"/>
      <c r="C15" s="585"/>
      <c r="D15" s="585"/>
      <c r="E15" s="585"/>
      <c r="G15" s="190" t="s">
        <v>573</v>
      </c>
    </row>
  </sheetData>
  <mergeCells count="5">
    <mergeCell ref="A4:A5"/>
    <mergeCell ref="B4:C4"/>
    <mergeCell ref="D4:E4"/>
    <mergeCell ref="F4:G4"/>
    <mergeCell ref="A15:E15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zoomScaleNormal="100" workbookViewId="0"/>
  </sheetViews>
  <sheetFormatPr defaultColWidth="8.875" defaultRowHeight="15" customHeight="1"/>
  <cols>
    <col min="1" max="1" width="18.125" style="71" customWidth="1"/>
    <col min="2" max="7" width="11.5" style="71" customWidth="1"/>
    <col min="8" max="16384" width="8.875" style="71"/>
  </cols>
  <sheetData>
    <row r="1" spans="1:7" s="304" customFormat="1" ht="15" customHeight="1">
      <c r="A1" s="303" t="s">
        <v>1</v>
      </c>
    </row>
    <row r="2" spans="1:7" ht="15" customHeight="1">
      <c r="A2" s="3" t="s">
        <v>574</v>
      </c>
      <c r="B2" s="3"/>
      <c r="C2" s="3"/>
      <c r="D2" s="3"/>
      <c r="E2" s="278"/>
      <c r="F2" s="278"/>
      <c r="G2" s="278"/>
    </row>
    <row r="3" spans="1:7" ht="12.75" customHeight="1">
      <c r="A3" s="370"/>
      <c r="B3" s="370"/>
      <c r="C3" s="370"/>
      <c r="D3" s="370"/>
      <c r="E3" s="370"/>
      <c r="F3" s="370"/>
      <c r="G3" s="179" t="s">
        <v>523</v>
      </c>
    </row>
    <row r="4" spans="1:7" ht="15" customHeight="1">
      <c r="A4" s="12" t="s">
        <v>552</v>
      </c>
      <c r="B4" s="487" t="s">
        <v>575</v>
      </c>
      <c r="C4" s="487"/>
      <c r="D4" s="493"/>
      <c r="E4" s="486" t="s">
        <v>527</v>
      </c>
      <c r="F4" s="487"/>
      <c r="G4" s="487"/>
    </row>
    <row r="5" spans="1:7" ht="15" customHeight="1">
      <c r="A5" s="12" t="s">
        <v>524</v>
      </c>
      <c r="B5" s="12" t="s">
        <v>528</v>
      </c>
      <c r="C5" s="279" t="s">
        <v>554</v>
      </c>
      <c r="D5" s="5" t="s">
        <v>529</v>
      </c>
      <c r="E5" s="279" t="s">
        <v>528</v>
      </c>
      <c r="F5" s="279" t="s">
        <v>554</v>
      </c>
      <c r="G5" s="5" t="s">
        <v>529</v>
      </c>
    </row>
    <row r="6" spans="1:7" ht="15" customHeight="1">
      <c r="A6" s="150" t="s">
        <v>3</v>
      </c>
      <c r="B6" s="376">
        <v>4191</v>
      </c>
      <c r="C6" s="376">
        <v>5204</v>
      </c>
      <c r="D6" s="376">
        <v>85046</v>
      </c>
      <c r="E6" s="376">
        <f>E7+E8+E9+E10+E11+E12</f>
        <v>4201</v>
      </c>
      <c r="F6" s="376">
        <f>F7+F8+F9+F10+F11+F12</f>
        <v>5226</v>
      </c>
      <c r="G6" s="376">
        <f>G7+G8+G9+G10+G11+G12</f>
        <v>80510</v>
      </c>
    </row>
    <row r="7" spans="1:7" ht="15" customHeight="1">
      <c r="A7" s="377" t="s">
        <v>576</v>
      </c>
      <c r="B7" s="13">
        <v>169</v>
      </c>
      <c r="C7" s="13">
        <v>291</v>
      </c>
      <c r="D7" s="13">
        <v>19148</v>
      </c>
      <c r="E7" s="13">
        <v>165</v>
      </c>
      <c r="F7" s="13">
        <v>288</v>
      </c>
      <c r="G7" s="13">
        <v>15795</v>
      </c>
    </row>
    <row r="8" spans="1:7" ht="15" customHeight="1">
      <c r="A8" s="377" t="s">
        <v>577</v>
      </c>
      <c r="B8" s="13">
        <v>688</v>
      </c>
      <c r="C8" s="13">
        <v>690</v>
      </c>
      <c r="D8" s="13">
        <v>13835</v>
      </c>
      <c r="E8" s="13">
        <v>692</v>
      </c>
      <c r="F8" s="13">
        <v>701</v>
      </c>
      <c r="G8" s="13">
        <v>14465</v>
      </c>
    </row>
    <row r="9" spans="1:7" ht="15" customHeight="1">
      <c r="A9" s="377" t="s">
        <v>578</v>
      </c>
      <c r="B9" s="378">
        <v>1551</v>
      </c>
      <c r="C9" s="378">
        <v>1904</v>
      </c>
      <c r="D9" s="378">
        <v>25064</v>
      </c>
      <c r="E9" s="378">
        <f>657+513+401</f>
        <v>1571</v>
      </c>
      <c r="F9" s="378">
        <f>740+618+538</f>
        <v>1896</v>
      </c>
      <c r="G9" s="378">
        <f>5413+7758+11760</f>
        <v>24931</v>
      </c>
    </row>
    <row r="10" spans="1:7" ht="15" customHeight="1">
      <c r="A10" s="377" t="s">
        <v>579</v>
      </c>
      <c r="B10" s="378">
        <v>840</v>
      </c>
      <c r="C10" s="378">
        <v>1011</v>
      </c>
      <c r="D10" s="378">
        <v>8438</v>
      </c>
      <c r="E10" s="378">
        <f>413+459</f>
        <v>872</v>
      </c>
      <c r="F10" s="378">
        <f>507+534</f>
        <v>1041</v>
      </c>
      <c r="G10" s="378">
        <f>3321+4890</f>
        <v>8211</v>
      </c>
    </row>
    <row r="11" spans="1:7" ht="15" customHeight="1">
      <c r="A11" s="377" t="s">
        <v>580</v>
      </c>
      <c r="B11" s="13">
        <v>109</v>
      </c>
      <c r="C11" s="13">
        <v>221</v>
      </c>
      <c r="D11" s="379">
        <v>14538</v>
      </c>
      <c r="E11" s="13">
        <v>100</v>
      </c>
      <c r="F11" s="13">
        <v>204</v>
      </c>
      <c r="G11" s="379">
        <v>13072</v>
      </c>
    </row>
    <row r="12" spans="1:7" ht="15" customHeight="1">
      <c r="A12" s="380" t="s">
        <v>581</v>
      </c>
      <c r="B12" s="381">
        <v>834</v>
      </c>
      <c r="C12" s="381">
        <v>1087</v>
      </c>
      <c r="D12" s="381">
        <v>4023</v>
      </c>
      <c r="E12" s="381">
        <v>801</v>
      </c>
      <c r="F12" s="381">
        <v>1096</v>
      </c>
      <c r="G12" s="381">
        <v>4036</v>
      </c>
    </row>
    <row r="13" spans="1:7" ht="12.75" customHeight="1">
      <c r="A13" s="2"/>
      <c r="B13" s="2"/>
      <c r="C13" s="2"/>
      <c r="D13" s="11"/>
      <c r="E13" s="2"/>
      <c r="F13" s="2"/>
      <c r="G13" s="190" t="s">
        <v>573</v>
      </c>
    </row>
  </sheetData>
  <mergeCells count="2">
    <mergeCell ref="B4:D4"/>
    <mergeCell ref="E4:G4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/>
  </sheetViews>
  <sheetFormatPr defaultColWidth="8.875" defaultRowHeight="15" customHeight="1"/>
  <cols>
    <col min="1" max="1" width="18.125" style="71" customWidth="1"/>
    <col min="2" max="7" width="11.5" style="71" customWidth="1"/>
    <col min="8" max="16384" width="8.875" style="71"/>
  </cols>
  <sheetData>
    <row r="1" spans="1:7" s="304" customFormat="1" ht="15" customHeight="1">
      <c r="A1" s="303" t="s">
        <v>1</v>
      </c>
    </row>
    <row r="2" spans="1:7" ht="15" customHeight="1">
      <c r="A2" s="3" t="s">
        <v>582</v>
      </c>
      <c r="B2" s="3"/>
      <c r="C2" s="3"/>
      <c r="D2" s="3"/>
      <c r="E2" s="278"/>
      <c r="F2" s="278"/>
      <c r="G2" s="278"/>
    </row>
    <row r="3" spans="1:7" ht="12.75" customHeight="1">
      <c r="A3" s="370"/>
      <c r="B3" s="370"/>
      <c r="C3" s="370"/>
      <c r="D3" s="370"/>
      <c r="E3" s="370"/>
      <c r="F3" s="370"/>
      <c r="G3" s="179" t="s">
        <v>523</v>
      </c>
    </row>
    <row r="4" spans="1:7" ht="15" customHeight="1">
      <c r="A4" s="12" t="s">
        <v>552</v>
      </c>
      <c r="B4" s="487" t="s">
        <v>583</v>
      </c>
      <c r="C4" s="487"/>
      <c r="D4" s="493"/>
      <c r="E4" s="486" t="s">
        <v>223</v>
      </c>
      <c r="F4" s="487"/>
      <c r="G4" s="487"/>
    </row>
    <row r="5" spans="1:7" ht="15" customHeight="1">
      <c r="A5" s="12" t="s">
        <v>524</v>
      </c>
      <c r="B5" s="279" t="s">
        <v>528</v>
      </c>
      <c r="C5" s="279" t="s">
        <v>554</v>
      </c>
      <c r="D5" s="5" t="s">
        <v>529</v>
      </c>
      <c r="E5" s="279" t="s">
        <v>528</v>
      </c>
      <c r="F5" s="279" t="s">
        <v>554</v>
      </c>
      <c r="G5" s="5" t="s">
        <v>529</v>
      </c>
    </row>
    <row r="6" spans="1:7" ht="15" customHeight="1">
      <c r="A6" s="150" t="s">
        <v>3</v>
      </c>
      <c r="B6" s="364">
        <v>11606</v>
      </c>
      <c r="C6" s="364">
        <v>16302</v>
      </c>
      <c r="D6" s="364">
        <v>259640</v>
      </c>
      <c r="E6" s="364">
        <f>E7+E8+E9+E10+E11+E12+E13+E14+E15</f>
        <v>11851</v>
      </c>
      <c r="F6" s="364">
        <f>F7+F8+F9+F10+F11+F12+F13+F14+F15</f>
        <v>16616</v>
      </c>
      <c r="G6" s="364">
        <f>G7+G8+G9+G10+G11+G12+G13+G14+G15</f>
        <v>258592</v>
      </c>
    </row>
    <row r="7" spans="1:7" ht="15" customHeight="1">
      <c r="A7" s="377" t="s">
        <v>576</v>
      </c>
      <c r="B7" s="199">
        <v>284</v>
      </c>
      <c r="C7" s="199">
        <v>516</v>
      </c>
      <c r="D7" s="199">
        <v>56123</v>
      </c>
      <c r="E7" s="199">
        <v>304</v>
      </c>
      <c r="F7" s="199">
        <v>543</v>
      </c>
      <c r="G7" s="199">
        <v>52425</v>
      </c>
    </row>
    <row r="8" spans="1:7" ht="15" customHeight="1">
      <c r="A8" s="377" t="s">
        <v>577</v>
      </c>
      <c r="B8" s="199">
        <v>800</v>
      </c>
      <c r="C8" s="199">
        <v>837</v>
      </c>
      <c r="D8" s="199">
        <v>21125</v>
      </c>
      <c r="E8" s="199">
        <v>835</v>
      </c>
      <c r="F8" s="199">
        <v>870</v>
      </c>
      <c r="G8" s="199">
        <v>19939</v>
      </c>
    </row>
    <row r="9" spans="1:7" ht="15" customHeight="1">
      <c r="A9" s="377" t="s">
        <v>584</v>
      </c>
      <c r="B9" s="199">
        <v>595</v>
      </c>
      <c r="C9" s="199">
        <v>780</v>
      </c>
      <c r="D9" s="199">
        <v>7627</v>
      </c>
      <c r="E9" s="199">
        <f>287+307</f>
        <v>594</v>
      </c>
      <c r="F9" s="199">
        <f>370+400</f>
        <v>770</v>
      </c>
      <c r="G9" s="199">
        <f>4128+2381</f>
        <v>6509</v>
      </c>
    </row>
    <row r="10" spans="1:7" ht="15" customHeight="1">
      <c r="A10" s="377" t="s">
        <v>585</v>
      </c>
      <c r="B10" s="199">
        <v>168</v>
      </c>
      <c r="C10" s="199">
        <v>469</v>
      </c>
      <c r="D10" s="199">
        <v>16664</v>
      </c>
      <c r="E10" s="199">
        <v>174</v>
      </c>
      <c r="F10" s="199">
        <v>478</v>
      </c>
      <c r="G10" s="199">
        <v>17004</v>
      </c>
    </row>
    <row r="11" spans="1:7" ht="15" customHeight="1">
      <c r="A11" s="377" t="s">
        <v>586</v>
      </c>
      <c r="B11" s="199">
        <v>282</v>
      </c>
      <c r="C11" s="199">
        <v>332</v>
      </c>
      <c r="D11" s="199">
        <v>3104</v>
      </c>
      <c r="E11" s="199">
        <v>286</v>
      </c>
      <c r="F11" s="199">
        <v>349</v>
      </c>
      <c r="G11" s="199">
        <v>2958</v>
      </c>
    </row>
    <row r="12" spans="1:7" ht="15" customHeight="1">
      <c r="A12" s="377" t="s">
        <v>587</v>
      </c>
      <c r="B12" s="6">
        <v>383</v>
      </c>
      <c r="C12" s="6">
        <v>482</v>
      </c>
      <c r="D12" s="6">
        <v>3852</v>
      </c>
      <c r="E12" s="6">
        <v>390</v>
      </c>
      <c r="F12" s="6">
        <v>496</v>
      </c>
      <c r="G12" s="6">
        <v>3294</v>
      </c>
    </row>
    <row r="13" spans="1:7" ht="15" customHeight="1">
      <c r="A13" s="377" t="s">
        <v>581</v>
      </c>
      <c r="B13" s="199">
        <v>787</v>
      </c>
      <c r="C13" s="199">
        <v>1051</v>
      </c>
      <c r="D13" s="372">
        <v>7000</v>
      </c>
      <c r="E13" s="199">
        <v>837</v>
      </c>
      <c r="F13" s="199">
        <v>1072</v>
      </c>
      <c r="G13" s="372">
        <v>6939</v>
      </c>
    </row>
    <row r="14" spans="1:7" ht="15" customHeight="1">
      <c r="A14" s="377" t="s">
        <v>588</v>
      </c>
      <c r="B14" s="199">
        <v>92</v>
      </c>
      <c r="C14" s="199">
        <v>141</v>
      </c>
      <c r="D14" s="199">
        <v>982</v>
      </c>
      <c r="E14" s="199">
        <v>86</v>
      </c>
      <c r="F14" s="199">
        <v>136</v>
      </c>
      <c r="G14" s="199">
        <v>947</v>
      </c>
    </row>
    <row r="15" spans="1:7" ht="15" customHeight="1">
      <c r="A15" s="380" t="s">
        <v>589</v>
      </c>
      <c r="B15" s="9">
        <v>8215</v>
      </c>
      <c r="C15" s="9">
        <v>11694</v>
      </c>
      <c r="D15" s="9">
        <v>143163</v>
      </c>
      <c r="E15" s="9">
        <f>413+493+456+428+444+434+553+494+465+420+680+778+397+376+364+352+401+397</f>
        <v>8345</v>
      </c>
      <c r="F15" s="9">
        <f>595+702+655+609+634+642+735+668+602+554+782+875+657+622+626+618+660+666</f>
        <v>11902</v>
      </c>
      <c r="G15" s="9">
        <f>6158+17567+3482+21070+3509+4076+8582+7625+6183+6022+6740+6920+21769+5275+6193+7734+6368+3304</f>
        <v>148577</v>
      </c>
    </row>
    <row r="16" spans="1:7" ht="15" customHeight="1">
      <c r="A16" s="370"/>
      <c r="B16" s="370"/>
      <c r="C16" s="370"/>
      <c r="D16" s="11"/>
      <c r="E16" s="370"/>
      <c r="F16" s="370"/>
      <c r="G16" s="190" t="s">
        <v>573</v>
      </c>
    </row>
  </sheetData>
  <mergeCells count="2">
    <mergeCell ref="B4:D4"/>
    <mergeCell ref="E4:G4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130" workbookViewId="0"/>
  </sheetViews>
  <sheetFormatPr defaultColWidth="8.25" defaultRowHeight="12"/>
  <cols>
    <col min="1" max="1" width="12.5" style="54" customWidth="1"/>
    <col min="2" max="16384" width="8.25" style="54"/>
  </cols>
  <sheetData>
    <row r="1" spans="1:10" ht="13.5">
      <c r="A1" s="53" t="s">
        <v>53</v>
      </c>
    </row>
    <row r="3" spans="1:10" ht="15" customHeight="1">
      <c r="A3" s="55" t="s">
        <v>54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s="59" customFormat="1" ht="12.75" customHeight="1">
      <c r="A4" s="57"/>
      <c r="B4" s="57"/>
      <c r="C4" s="57"/>
      <c r="D4" s="57"/>
      <c r="E4" s="57"/>
      <c r="F4" s="57"/>
      <c r="G4" s="57"/>
      <c r="H4" s="57"/>
      <c r="I4" s="57"/>
      <c r="J4" s="58" t="s">
        <v>55</v>
      </c>
    </row>
    <row r="5" spans="1:10" s="59" customFormat="1" ht="15" customHeight="1">
      <c r="A5" s="471" t="s">
        <v>56</v>
      </c>
      <c r="B5" s="473" t="s">
        <v>57</v>
      </c>
      <c r="C5" s="475" t="s">
        <v>58</v>
      </c>
      <c r="D5" s="476"/>
      <c r="E5" s="476"/>
      <c r="F5" s="475" t="s">
        <v>59</v>
      </c>
      <c r="G5" s="476"/>
      <c r="H5" s="477"/>
      <c r="I5" s="473" t="s">
        <v>60</v>
      </c>
      <c r="J5" s="473" t="s">
        <v>61</v>
      </c>
    </row>
    <row r="6" spans="1:10" s="59" customFormat="1" ht="15" customHeight="1">
      <c r="A6" s="472"/>
      <c r="B6" s="474"/>
      <c r="C6" s="60" t="s">
        <v>62</v>
      </c>
      <c r="D6" s="61" t="s">
        <v>63</v>
      </c>
      <c r="E6" s="61" t="s">
        <v>64</v>
      </c>
      <c r="F6" s="61" t="s">
        <v>65</v>
      </c>
      <c r="G6" s="61" t="s">
        <v>66</v>
      </c>
      <c r="H6" s="61" t="s">
        <v>67</v>
      </c>
      <c r="I6" s="474"/>
      <c r="J6" s="474"/>
    </row>
    <row r="7" spans="1:10" s="59" customFormat="1" ht="15" customHeight="1">
      <c r="A7" s="62" t="s">
        <v>68</v>
      </c>
      <c r="B7" s="63">
        <v>26</v>
      </c>
      <c r="C7" s="63">
        <v>5977</v>
      </c>
      <c r="D7" s="63">
        <v>3084</v>
      </c>
      <c r="E7" s="63">
        <v>2893</v>
      </c>
      <c r="F7" s="63">
        <v>1628</v>
      </c>
      <c r="G7" s="63">
        <v>2128</v>
      </c>
      <c r="H7" s="63">
        <v>2221</v>
      </c>
      <c r="I7" s="64">
        <v>238</v>
      </c>
      <c r="J7" s="63">
        <v>360</v>
      </c>
    </row>
    <row r="8" spans="1:10" s="59" customFormat="1" ht="15" customHeight="1">
      <c r="A8" s="62" t="s">
        <v>69</v>
      </c>
      <c r="B8" s="63">
        <v>26</v>
      </c>
      <c r="C8" s="63">
        <v>6134</v>
      </c>
      <c r="D8" s="63">
        <v>3157</v>
      </c>
      <c r="E8" s="63">
        <v>2977</v>
      </c>
      <c r="F8" s="63">
        <v>1733</v>
      </c>
      <c r="G8" s="63">
        <v>2283</v>
      </c>
      <c r="H8" s="63">
        <v>2118</v>
      </c>
      <c r="I8" s="64">
        <v>247</v>
      </c>
      <c r="J8" s="63">
        <v>374</v>
      </c>
    </row>
    <row r="9" spans="1:10" s="59" customFormat="1" ht="15" customHeight="1">
      <c r="A9" s="62" t="s">
        <v>70</v>
      </c>
      <c r="B9" s="63">
        <v>26</v>
      </c>
      <c r="C9" s="63">
        <v>6321</v>
      </c>
      <c r="D9" s="63">
        <v>3228</v>
      </c>
      <c r="E9" s="63">
        <v>3093</v>
      </c>
      <c r="F9" s="63">
        <v>1733</v>
      </c>
      <c r="G9" s="63">
        <v>2308</v>
      </c>
      <c r="H9" s="63">
        <v>2280</v>
      </c>
      <c r="I9" s="64">
        <v>247</v>
      </c>
      <c r="J9" s="63">
        <v>378</v>
      </c>
    </row>
    <row r="10" spans="1:10" s="59" customFormat="1" ht="15" customHeight="1">
      <c r="A10" s="65" t="s">
        <v>71</v>
      </c>
      <c r="B10" s="63">
        <v>26</v>
      </c>
      <c r="C10" s="63">
        <v>6347</v>
      </c>
      <c r="D10" s="63">
        <v>3239</v>
      </c>
      <c r="E10" s="63">
        <v>3108</v>
      </c>
      <c r="F10" s="63">
        <v>1834</v>
      </c>
      <c r="G10" s="63">
        <v>2191</v>
      </c>
      <c r="H10" s="63">
        <v>2322</v>
      </c>
      <c r="I10" s="64">
        <v>248</v>
      </c>
      <c r="J10" s="63">
        <v>383</v>
      </c>
    </row>
    <row r="11" spans="1:10" s="59" customFormat="1" ht="15" customHeight="1">
      <c r="A11" s="66" t="s">
        <v>72</v>
      </c>
      <c r="B11" s="9">
        <v>26</v>
      </c>
      <c r="C11" s="9">
        <v>6405</v>
      </c>
      <c r="D11" s="9">
        <v>3255</v>
      </c>
      <c r="E11" s="9">
        <v>3150</v>
      </c>
      <c r="F11" s="9">
        <v>1911</v>
      </c>
      <c r="G11" s="9">
        <v>2262</v>
      </c>
      <c r="H11" s="9">
        <v>2232</v>
      </c>
      <c r="I11" s="17">
        <v>250</v>
      </c>
      <c r="J11" s="9">
        <v>399</v>
      </c>
    </row>
    <row r="12" spans="1:10" s="59" customFormat="1" ht="15" customHeight="1">
      <c r="A12" s="57"/>
      <c r="B12" s="57"/>
      <c r="C12" s="57"/>
      <c r="D12" s="57"/>
      <c r="E12" s="57"/>
      <c r="F12" s="57"/>
      <c r="G12" s="57"/>
      <c r="H12" s="57"/>
      <c r="I12" s="57"/>
      <c r="J12" s="67" t="s">
        <v>52</v>
      </c>
    </row>
    <row r="13" spans="1:10" s="59" customFormat="1" ht="15" customHeight="1">
      <c r="F13" s="68"/>
    </row>
    <row r="14" spans="1:10" s="59" customFormat="1" ht="15" customHeight="1">
      <c r="F14" s="68"/>
    </row>
    <row r="15" spans="1:10" ht="15" customHeight="1">
      <c r="H15" s="69"/>
    </row>
    <row r="16" spans="1:10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</sheetData>
  <mergeCells count="6">
    <mergeCell ref="J5:J6"/>
    <mergeCell ref="A5:A6"/>
    <mergeCell ref="B5:B6"/>
    <mergeCell ref="C5:E5"/>
    <mergeCell ref="F5:H5"/>
    <mergeCell ref="I5:I6"/>
  </mergeCells>
  <phoneticPr fontId="1"/>
  <hyperlinks>
    <hyperlink ref="A1" location="目次!A1" display="目次へ戻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zoomScaleNormal="100" workbookViewId="0"/>
  </sheetViews>
  <sheetFormatPr defaultColWidth="8.875" defaultRowHeight="15" customHeight="1"/>
  <cols>
    <col min="1" max="1" width="24.625" style="71" customWidth="1"/>
    <col min="2" max="7" width="10.625" style="71" customWidth="1"/>
    <col min="8" max="16384" width="8.875" style="71"/>
  </cols>
  <sheetData>
    <row r="1" spans="1:7" s="304" customFormat="1" ht="15" customHeight="1">
      <c r="A1" s="303" t="s">
        <v>1</v>
      </c>
    </row>
    <row r="2" spans="1:7" ht="15" customHeight="1">
      <c r="A2" s="3" t="s">
        <v>590</v>
      </c>
      <c r="B2" s="278"/>
      <c r="C2" s="278"/>
    </row>
    <row r="3" spans="1:7" ht="12.75" customHeight="1">
      <c r="A3" s="370"/>
      <c r="B3" s="370"/>
      <c r="G3" s="179" t="s">
        <v>591</v>
      </c>
    </row>
    <row r="4" spans="1:7" ht="15" customHeight="1">
      <c r="A4" s="12" t="s">
        <v>592</v>
      </c>
      <c r="B4" s="486" t="s">
        <v>593</v>
      </c>
      <c r="C4" s="487"/>
      <c r="D4" s="487"/>
      <c r="E4" s="486" t="s">
        <v>223</v>
      </c>
      <c r="F4" s="487"/>
      <c r="G4" s="487"/>
    </row>
    <row r="5" spans="1:7" ht="15" customHeight="1">
      <c r="A5" s="12" t="s">
        <v>594</v>
      </c>
      <c r="B5" s="95" t="s">
        <v>595</v>
      </c>
      <c r="C5" s="5" t="s">
        <v>596</v>
      </c>
      <c r="D5" s="5" t="s">
        <v>597</v>
      </c>
      <c r="E5" s="95" t="s">
        <v>595</v>
      </c>
      <c r="F5" s="5" t="s">
        <v>596</v>
      </c>
      <c r="G5" s="5" t="s">
        <v>597</v>
      </c>
    </row>
    <row r="6" spans="1:7" ht="15" customHeight="1">
      <c r="A6" s="150" t="s">
        <v>173</v>
      </c>
      <c r="B6" s="364">
        <v>333101</v>
      </c>
      <c r="C6" s="80" t="s">
        <v>598</v>
      </c>
      <c r="D6" s="80" t="s">
        <v>598</v>
      </c>
      <c r="E6" s="364">
        <f>SUM(E7:E9)</f>
        <v>422310</v>
      </c>
      <c r="F6" s="80" t="s">
        <v>345</v>
      </c>
      <c r="G6" s="80" t="s">
        <v>345</v>
      </c>
    </row>
    <row r="7" spans="1:7" ht="15" customHeight="1">
      <c r="A7" s="377" t="s">
        <v>599</v>
      </c>
      <c r="B7" s="199">
        <v>68879</v>
      </c>
      <c r="C7" s="6">
        <v>298</v>
      </c>
      <c r="D7" s="6">
        <v>66</v>
      </c>
      <c r="E7" s="199">
        <v>88594</v>
      </c>
      <c r="F7" s="6">
        <v>359</v>
      </c>
      <c r="G7" s="6">
        <v>100</v>
      </c>
    </row>
    <row r="8" spans="1:7" ht="15" customHeight="1">
      <c r="A8" s="377" t="s">
        <v>600</v>
      </c>
      <c r="B8" s="199">
        <v>3006</v>
      </c>
      <c r="C8" s="6">
        <v>298</v>
      </c>
      <c r="D8" s="16" t="s">
        <v>37</v>
      </c>
      <c r="E8" s="199">
        <v>3590</v>
      </c>
      <c r="F8" s="6">
        <v>359</v>
      </c>
      <c r="G8" s="16" t="s">
        <v>37</v>
      </c>
    </row>
    <row r="9" spans="1:7" ht="15" customHeight="1">
      <c r="A9" s="380" t="s">
        <v>601</v>
      </c>
      <c r="B9" s="9">
        <v>261216</v>
      </c>
      <c r="C9" s="9">
        <v>292</v>
      </c>
      <c r="D9" s="17" t="s">
        <v>37</v>
      </c>
      <c r="E9" s="9">
        <v>330126</v>
      </c>
      <c r="F9" s="9">
        <v>353</v>
      </c>
      <c r="G9" s="17" t="s">
        <v>37</v>
      </c>
    </row>
    <row r="10" spans="1:7" ht="15" customHeight="1">
      <c r="A10" s="382" t="s">
        <v>602</v>
      </c>
      <c r="C10" s="101"/>
      <c r="G10" s="190" t="s">
        <v>603</v>
      </c>
    </row>
    <row r="12" spans="1:7" ht="15" customHeight="1">
      <c r="D12" s="190"/>
    </row>
  </sheetData>
  <mergeCells count="2">
    <mergeCell ref="B4:D4"/>
    <mergeCell ref="E4:G4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115" workbookViewId="0"/>
  </sheetViews>
  <sheetFormatPr defaultRowHeight="12"/>
  <cols>
    <col min="1" max="3" width="28.625" style="18" customWidth="1"/>
    <col min="4" max="16384" width="9" style="18"/>
  </cols>
  <sheetData>
    <row r="1" spans="1:4" s="304" customFormat="1" ht="15" customHeight="1">
      <c r="A1" s="303" t="s">
        <v>1</v>
      </c>
    </row>
    <row r="2" spans="1:4" s="383" customFormat="1" ht="15" customHeight="1">
      <c r="A2" s="3" t="s">
        <v>604</v>
      </c>
    </row>
    <row r="3" spans="1:4" ht="13.5" customHeight="1">
      <c r="A3" s="384"/>
      <c r="B3" s="384"/>
      <c r="C3" s="15" t="s">
        <v>523</v>
      </c>
    </row>
    <row r="4" spans="1:4" ht="15" customHeight="1">
      <c r="A4" s="5" t="s">
        <v>605</v>
      </c>
      <c r="B4" s="279" t="s">
        <v>528</v>
      </c>
      <c r="C4" s="95" t="s">
        <v>529</v>
      </c>
    </row>
    <row r="5" spans="1:4" ht="15" customHeight="1">
      <c r="A5" s="385" t="s">
        <v>606</v>
      </c>
      <c r="B5" s="6">
        <v>1385</v>
      </c>
      <c r="C5" s="6">
        <v>21734</v>
      </c>
    </row>
    <row r="6" spans="1:4" ht="15" customHeight="1">
      <c r="A6" s="99" t="s">
        <v>607</v>
      </c>
      <c r="B6" s="19">
        <v>1335</v>
      </c>
      <c r="C6" s="6">
        <v>23233</v>
      </c>
      <c r="D6" s="386"/>
    </row>
    <row r="7" spans="1:4" ht="15" customHeight="1">
      <c r="A7" s="8" t="s">
        <v>608</v>
      </c>
      <c r="B7" s="20">
        <v>1362</v>
      </c>
      <c r="C7" s="9">
        <v>25269</v>
      </c>
    </row>
    <row r="8" spans="1:4">
      <c r="C8" s="11" t="s">
        <v>520</v>
      </c>
    </row>
    <row r="9" spans="1:4" ht="15" customHeight="1"/>
  </sheetData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zoomScale="115" workbookViewId="0"/>
  </sheetViews>
  <sheetFormatPr defaultColWidth="12.875" defaultRowHeight="14.25" customHeight="1"/>
  <cols>
    <col min="1" max="1" width="2.875" style="71" customWidth="1"/>
    <col min="2" max="2" width="21.625" style="71" customWidth="1"/>
    <col min="3" max="5" width="20.625" style="71" customWidth="1"/>
    <col min="6" max="16384" width="12.875" style="71"/>
  </cols>
  <sheetData>
    <row r="1" spans="1:5" s="304" customFormat="1" ht="15" customHeight="1">
      <c r="A1" s="303" t="s">
        <v>1</v>
      </c>
    </row>
    <row r="2" spans="1:5" ht="14.25" customHeight="1">
      <c r="A2" s="3" t="s">
        <v>609</v>
      </c>
    </row>
    <row r="3" spans="1:5" s="2" customFormat="1" ht="13.5">
      <c r="A3" s="586"/>
      <c r="B3" s="587"/>
      <c r="C3" s="4"/>
      <c r="D3" s="4"/>
      <c r="E3" s="4" t="s">
        <v>610</v>
      </c>
    </row>
    <row r="4" spans="1:5" s="2" customFormat="1" ht="13.5" customHeight="1">
      <c r="A4" s="487" t="s">
        <v>611</v>
      </c>
      <c r="B4" s="493"/>
      <c r="C4" s="95" t="s">
        <v>525</v>
      </c>
      <c r="D4" s="95" t="s">
        <v>526</v>
      </c>
      <c r="E4" s="95" t="s">
        <v>527</v>
      </c>
    </row>
    <row r="5" spans="1:5" s="2" customFormat="1" ht="13.5" customHeight="1">
      <c r="A5" s="588" t="s">
        <v>3</v>
      </c>
      <c r="B5" s="589"/>
      <c r="C5" s="364">
        <v>569542</v>
      </c>
      <c r="D5" s="364">
        <v>579139</v>
      </c>
      <c r="E5" s="364">
        <v>587160</v>
      </c>
    </row>
    <row r="6" spans="1:5" s="2" customFormat="1" ht="13.5" customHeight="1">
      <c r="A6" s="32">
        <v>0</v>
      </c>
      <c r="B6" s="122" t="s">
        <v>612</v>
      </c>
      <c r="C6" s="199">
        <v>6882</v>
      </c>
      <c r="D6" s="199">
        <v>6853</v>
      </c>
      <c r="E6" s="199">
        <v>6873</v>
      </c>
    </row>
    <row r="7" spans="1:5" s="2" customFormat="1" ht="13.5" customHeight="1">
      <c r="A7" s="32">
        <v>1</v>
      </c>
      <c r="B7" s="122" t="s">
        <v>613</v>
      </c>
      <c r="C7" s="199">
        <v>14793</v>
      </c>
      <c r="D7" s="199">
        <v>15135</v>
      </c>
      <c r="E7" s="199">
        <v>15319</v>
      </c>
    </row>
    <row r="8" spans="1:5" s="2" customFormat="1" ht="13.5" customHeight="1">
      <c r="A8" s="32">
        <v>2</v>
      </c>
      <c r="B8" s="122" t="s">
        <v>614</v>
      </c>
      <c r="C8" s="199">
        <v>30671</v>
      </c>
      <c r="D8" s="199">
        <v>30873</v>
      </c>
      <c r="E8" s="199">
        <v>31113</v>
      </c>
    </row>
    <row r="9" spans="1:5" s="2" customFormat="1" ht="13.5" customHeight="1">
      <c r="A9" s="32">
        <v>3</v>
      </c>
      <c r="B9" s="122" t="s">
        <v>615</v>
      </c>
      <c r="C9" s="199">
        <v>46492</v>
      </c>
      <c r="D9" s="199">
        <v>46468</v>
      </c>
      <c r="E9" s="199">
        <v>46026</v>
      </c>
    </row>
    <row r="10" spans="1:5" s="2" customFormat="1" ht="13.5" customHeight="1">
      <c r="A10" s="32">
        <v>4</v>
      </c>
      <c r="B10" s="122" t="s">
        <v>616</v>
      </c>
      <c r="C10" s="199">
        <v>23064</v>
      </c>
      <c r="D10" s="199">
        <v>23199</v>
      </c>
      <c r="E10" s="199">
        <v>23954</v>
      </c>
    </row>
    <row r="11" spans="1:5" s="2" customFormat="1" ht="13.5" customHeight="1">
      <c r="A11" s="32">
        <v>5</v>
      </c>
      <c r="B11" s="122" t="s">
        <v>617</v>
      </c>
      <c r="C11" s="199">
        <v>38110</v>
      </c>
      <c r="D11" s="199">
        <v>39607</v>
      </c>
      <c r="E11" s="199">
        <v>40038</v>
      </c>
    </row>
    <row r="12" spans="1:5" s="2" customFormat="1" ht="13.5" customHeight="1">
      <c r="A12" s="32">
        <v>6</v>
      </c>
      <c r="B12" s="122" t="s">
        <v>618</v>
      </c>
      <c r="C12" s="199">
        <v>11327</v>
      </c>
      <c r="D12" s="199">
        <v>11422</v>
      </c>
      <c r="E12" s="199">
        <v>11547</v>
      </c>
    </row>
    <row r="13" spans="1:5" s="2" customFormat="1" ht="13.5" customHeight="1">
      <c r="A13" s="32">
        <v>7</v>
      </c>
      <c r="B13" s="122" t="s">
        <v>619</v>
      </c>
      <c r="C13" s="199">
        <v>28590</v>
      </c>
      <c r="D13" s="199">
        <v>29209</v>
      </c>
      <c r="E13" s="199">
        <v>29985</v>
      </c>
    </row>
    <row r="14" spans="1:5" s="2" customFormat="1" ht="13.5" customHeight="1">
      <c r="A14" s="32">
        <v>8</v>
      </c>
      <c r="B14" s="122" t="s">
        <v>620</v>
      </c>
      <c r="C14" s="199">
        <v>4872</v>
      </c>
      <c r="D14" s="199">
        <v>4948</v>
      </c>
      <c r="E14" s="199">
        <v>5006</v>
      </c>
    </row>
    <row r="15" spans="1:5" s="2" customFormat="1" ht="13.5" customHeight="1">
      <c r="A15" s="32">
        <v>9</v>
      </c>
      <c r="B15" s="122" t="s">
        <v>621</v>
      </c>
      <c r="C15" s="199">
        <v>148664</v>
      </c>
      <c r="D15" s="199">
        <v>152599</v>
      </c>
      <c r="E15" s="199">
        <v>155764</v>
      </c>
    </row>
    <row r="16" spans="1:5" s="2" customFormat="1" ht="13.5" customHeight="1">
      <c r="A16" s="32" t="s">
        <v>622</v>
      </c>
      <c r="B16" s="122" t="s">
        <v>623</v>
      </c>
      <c r="C16" s="199">
        <v>1671</v>
      </c>
      <c r="D16" s="199">
        <v>1703</v>
      </c>
      <c r="E16" s="199">
        <v>1549</v>
      </c>
    </row>
    <row r="17" spans="1:6" s="2" customFormat="1" ht="13.5" customHeight="1">
      <c r="A17" s="32" t="s">
        <v>624</v>
      </c>
      <c r="B17" s="122" t="s">
        <v>625</v>
      </c>
      <c r="C17" s="199">
        <v>492</v>
      </c>
      <c r="D17" s="199">
        <v>672</v>
      </c>
      <c r="E17" s="199">
        <v>669</v>
      </c>
    </row>
    <row r="18" spans="1:6" s="2" customFormat="1" ht="13.5" customHeight="1">
      <c r="A18" s="32" t="s">
        <v>626</v>
      </c>
      <c r="B18" s="122" t="s">
        <v>627</v>
      </c>
      <c r="C18" s="199">
        <v>15921</v>
      </c>
      <c r="D18" s="199">
        <v>16591</v>
      </c>
      <c r="E18" s="199">
        <v>17267</v>
      </c>
    </row>
    <row r="19" spans="1:6" s="2" customFormat="1" ht="13.5" customHeight="1">
      <c r="A19" s="32" t="s">
        <v>628</v>
      </c>
      <c r="B19" s="122" t="s">
        <v>629</v>
      </c>
      <c r="C19" s="199">
        <v>19318</v>
      </c>
      <c r="D19" s="199">
        <v>19768</v>
      </c>
      <c r="E19" s="199">
        <v>20350</v>
      </c>
    </row>
    <row r="20" spans="1:6" s="2" customFormat="1" ht="13.5" customHeight="1">
      <c r="A20" s="97" t="s">
        <v>630</v>
      </c>
      <c r="B20" s="122" t="s">
        <v>631</v>
      </c>
      <c r="C20" s="199">
        <v>174866</v>
      </c>
      <c r="D20" s="199">
        <v>176183</v>
      </c>
      <c r="E20" s="199">
        <v>177855</v>
      </c>
    </row>
    <row r="21" spans="1:6" s="2" customFormat="1" ht="13.5" customHeight="1">
      <c r="A21" s="280"/>
      <c r="B21" s="172" t="s">
        <v>632</v>
      </c>
      <c r="C21" s="9">
        <v>3809</v>
      </c>
      <c r="D21" s="9">
        <v>3909</v>
      </c>
      <c r="E21" s="9">
        <v>3845</v>
      </c>
      <c r="F21" s="10"/>
    </row>
    <row r="22" spans="1:6" s="2" customFormat="1" ht="12">
      <c r="C22" s="11"/>
      <c r="D22" s="11"/>
      <c r="E22" s="11" t="s">
        <v>633</v>
      </c>
    </row>
    <row r="23" spans="1:6" s="2" customFormat="1" ht="14.25" customHeight="1"/>
    <row r="24" spans="1:6" s="2" customFormat="1" ht="14.25" customHeight="1"/>
    <row r="25" spans="1:6" s="2" customFormat="1" ht="14.25" customHeight="1"/>
    <row r="26" spans="1:6" s="2" customFormat="1" ht="14.25" customHeight="1"/>
    <row r="27" spans="1:6" s="2" customFormat="1" ht="14.25" customHeight="1"/>
    <row r="28" spans="1:6" s="2" customFormat="1" ht="14.25" customHeight="1"/>
    <row r="29" spans="1:6" s="2" customFormat="1" ht="14.25" customHeight="1"/>
    <row r="30" spans="1:6" s="2" customFormat="1" ht="14.25" customHeight="1"/>
    <row r="31" spans="1:6" s="2" customFormat="1" ht="14.25" customHeight="1"/>
    <row r="32" spans="1:6" s="2" customFormat="1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</sheetData>
  <mergeCells count="3">
    <mergeCell ref="A3:B3"/>
    <mergeCell ref="A4:B4"/>
    <mergeCell ref="A5:B5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115" workbookViewId="0"/>
  </sheetViews>
  <sheetFormatPr defaultColWidth="9.125" defaultRowHeight="12"/>
  <cols>
    <col min="1" max="1" width="43.5" style="71" customWidth="1"/>
    <col min="2" max="4" width="14.25" style="71" customWidth="1"/>
    <col min="5" max="16384" width="9.125" style="71"/>
  </cols>
  <sheetData>
    <row r="1" spans="1:4" s="304" customFormat="1" ht="15" customHeight="1">
      <c r="A1" s="303" t="s">
        <v>1</v>
      </c>
    </row>
    <row r="2" spans="1:4" ht="18" customHeight="1">
      <c r="A2" s="387" t="s">
        <v>634</v>
      </c>
    </row>
    <row r="3" spans="1:4" ht="6" customHeight="1">
      <c r="A3" s="387"/>
    </row>
    <row r="4" spans="1:4" s="2" customFormat="1" ht="15" customHeight="1">
      <c r="A4" s="5" t="s">
        <v>635</v>
      </c>
      <c r="B4" s="95" t="s">
        <v>525</v>
      </c>
      <c r="C4" s="95" t="s">
        <v>526</v>
      </c>
      <c r="D4" s="95" t="s">
        <v>527</v>
      </c>
    </row>
    <row r="5" spans="1:4" s="2" customFormat="1" ht="15" customHeight="1">
      <c r="A5" s="129" t="s">
        <v>636</v>
      </c>
      <c r="B5" s="222">
        <v>4.8</v>
      </c>
      <c r="C5" s="222">
        <v>5.2</v>
      </c>
      <c r="D5" s="222">
        <v>5.2</v>
      </c>
    </row>
    <row r="6" spans="1:4" s="2" customFormat="1" ht="15" customHeight="1">
      <c r="A6" s="122" t="s">
        <v>637</v>
      </c>
      <c r="B6" s="222">
        <v>58.1</v>
      </c>
      <c r="C6" s="222">
        <v>27</v>
      </c>
      <c r="D6" s="222">
        <v>28.9</v>
      </c>
    </row>
    <row r="7" spans="1:4" s="2" customFormat="1" ht="15" customHeight="1">
      <c r="A7" s="122" t="s">
        <v>638</v>
      </c>
      <c r="B7" s="222">
        <v>8.3000000000000007</v>
      </c>
      <c r="C7" s="222">
        <v>19.100000000000001</v>
      </c>
      <c r="D7" s="222">
        <v>17.899999999999999</v>
      </c>
    </row>
    <row r="8" spans="1:4" s="2" customFormat="1" ht="15" customHeight="1">
      <c r="A8" s="122" t="s">
        <v>639</v>
      </c>
      <c r="B8" s="222">
        <v>278.2</v>
      </c>
      <c r="C8" s="222">
        <v>295.10000000000002</v>
      </c>
      <c r="D8" s="222">
        <v>292.3</v>
      </c>
    </row>
    <row r="9" spans="1:4" s="2" customFormat="1" ht="15" customHeight="1">
      <c r="A9" s="122" t="s">
        <v>640</v>
      </c>
      <c r="B9" s="222">
        <v>1.7</v>
      </c>
      <c r="C9" s="222">
        <v>1.8</v>
      </c>
      <c r="D9" s="222">
        <v>1.8</v>
      </c>
    </row>
    <row r="10" spans="1:4" s="2" customFormat="1" ht="15" customHeight="1">
      <c r="A10" s="122" t="s">
        <v>641</v>
      </c>
      <c r="B10" s="222">
        <v>210.3</v>
      </c>
      <c r="C10" s="222">
        <v>139.80000000000001</v>
      </c>
      <c r="D10" s="222">
        <v>149.6</v>
      </c>
    </row>
    <row r="11" spans="1:4" s="2" customFormat="1" ht="15" customHeight="1">
      <c r="A11" s="135" t="s">
        <v>642</v>
      </c>
      <c r="B11" s="100">
        <v>240.3</v>
      </c>
      <c r="C11" s="100">
        <v>202.5</v>
      </c>
      <c r="D11" s="100">
        <v>213.7</v>
      </c>
    </row>
    <row r="12" spans="1:4" s="2" customFormat="1" ht="15" customHeight="1">
      <c r="A12" s="2" t="s">
        <v>643</v>
      </c>
      <c r="B12" s="11"/>
      <c r="C12" s="11"/>
      <c r="D12" s="11" t="s">
        <v>633</v>
      </c>
    </row>
    <row r="13" spans="1:4" s="2" customFormat="1" ht="15" customHeight="1">
      <c r="A13" s="2" t="s">
        <v>644</v>
      </c>
    </row>
    <row r="14" spans="1:4" s="2" customFormat="1" ht="15" customHeight="1">
      <c r="A14" s="2" t="s">
        <v>645</v>
      </c>
    </row>
    <row r="15" spans="1:4" s="2" customFormat="1" ht="15" customHeight="1">
      <c r="D15" s="11"/>
    </row>
  </sheetData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zoomScale="115" zoomScaleNormal="115" workbookViewId="0">
      <selection sqref="A1:A1048576"/>
    </sheetView>
  </sheetViews>
  <sheetFormatPr defaultColWidth="8.875" defaultRowHeight="14.25" customHeight="1"/>
  <cols>
    <col min="1" max="1" width="6.75" style="18" customWidth="1"/>
    <col min="2" max="2" width="20.625" style="18" customWidth="1"/>
    <col min="3" max="5" width="19.875" style="18" customWidth="1"/>
    <col min="6" max="16384" width="8.875" style="18"/>
  </cols>
  <sheetData>
    <row r="1" spans="1:5" ht="14.25" customHeight="1">
      <c r="A1" s="388" t="s">
        <v>1</v>
      </c>
    </row>
    <row r="3" spans="1:5" ht="14.25" customHeight="1">
      <c r="A3" s="72" t="s">
        <v>646</v>
      </c>
      <c r="B3" s="389"/>
      <c r="C3" s="389"/>
      <c r="D3" s="389"/>
      <c r="E3" s="389"/>
    </row>
    <row r="4" spans="1:5" ht="14.25" customHeight="1">
      <c r="A4" s="72"/>
      <c r="B4" s="389"/>
      <c r="C4" s="389"/>
      <c r="D4" s="389"/>
      <c r="E4" s="389"/>
    </row>
    <row r="5" spans="1:5" ht="14.25" customHeight="1">
      <c r="A5" s="390" t="s">
        <v>647</v>
      </c>
      <c r="B5" s="389"/>
      <c r="C5" s="389"/>
      <c r="D5" s="389"/>
      <c r="E5" s="389"/>
    </row>
    <row r="6" spans="1:5" ht="14.25" customHeight="1">
      <c r="A6" s="470" t="s">
        <v>648</v>
      </c>
      <c r="B6" s="590"/>
      <c r="C6" s="33" t="s">
        <v>525</v>
      </c>
      <c r="D6" s="34" t="s">
        <v>526</v>
      </c>
      <c r="E6" s="34" t="s">
        <v>527</v>
      </c>
    </row>
    <row r="7" spans="1:5" ht="14.25" customHeight="1">
      <c r="A7" s="603" t="s">
        <v>649</v>
      </c>
      <c r="B7" s="604"/>
      <c r="C7" s="199">
        <v>430901</v>
      </c>
      <c r="D7" s="199">
        <v>393502</v>
      </c>
      <c r="E7" s="199">
        <v>354671</v>
      </c>
    </row>
    <row r="8" spans="1:5" ht="14.25" customHeight="1">
      <c r="A8" s="605" t="s">
        <v>650</v>
      </c>
      <c r="B8" s="606"/>
      <c r="C8" s="199">
        <v>286</v>
      </c>
      <c r="D8" s="199">
        <v>287</v>
      </c>
      <c r="E8" s="199">
        <v>286</v>
      </c>
    </row>
    <row r="9" spans="1:5" ht="14.25" customHeight="1">
      <c r="A9" s="605" t="s">
        <v>651</v>
      </c>
      <c r="B9" s="606"/>
      <c r="C9" s="199">
        <v>191478</v>
      </c>
      <c r="D9" s="372" t="s">
        <v>652</v>
      </c>
      <c r="E9" s="372">
        <v>96080</v>
      </c>
    </row>
    <row r="10" spans="1:5" ht="14.25" customHeight="1">
      <c r="A10" s="607" t="s">
        <v>529</v>
      </c>
      <c r="B10" s="608"/>
      <c r="C10" s="6">
        <v>176360</v>
      </c>
      <c r="D10" s="6">
        <v>160893</v>
      </c>
      <c r="E10" s="6">
        <v>153121</v>
      </c>
    </row>
    <row r="11" spans="1:5" ht="14.25" customHeight="1">
      <c r="A11" s="595" t="s">
        <v>653</v>
      </c>
      <c r="B11" s="391" t="s">
        <v>654</v>
      </c>
      <c r="C11" s="6">
        <v>513551</v>
      </c>
      <c r="D11" s="6">
        <v>463392</v>
      </c>
      <c r="E11" s="6">
        <v>422848</v>
      </c>
    </row>
    <row r="12" spans="1:5" ht="14.25" customHeight="1">
      <c r="A12" s="596"/>
      <c r="B12" s="392" t="s">
        <v>655</v>
      </c>
      <c r="C12" s="6">
        <v>227601</v>
      </c>
      <c r="D12" s="6">
        <v>199458</v>
      </c>
      <c r="E12" s="6">
        <v>187972</v>
      </c>
    </row>
    <row r="13" spans="1:5" ht="14.25" customHeight="1">
      <c r="A13" s="596"/>
      <c r="B13" s="392" t="s">
        <v>656</v>
      </c>
      <c r="C13" s="6">
        <v>10163</v>
      </c>
      <c r="D13" s="6">
        <v>7367</v>
      </c>
      <c r="E13" s="6">
        <v>7621</v>
      </c>
    </row>
    <row r="14" spans="1:5" ht="14.25" customHeight="1">
      <c r="A14" s="596"/>
      <c r="B14" s="392" t="s">
        <v>657</v>
      </c>
      <c r="C14" s="6">
        <v>588</v>
      </c>
      <c r="D14" s="6">
        <v>617</v>
      </c>
      <c r="E14" s="6">
        <v>639</v>
      </c>
    </row>
    <row r="15" spans="1:5" ht="14.25" customHeight="1">
      <c r="A15" s="596"/>
      <c r="B15" s="392" t="s">
        <v>658</v>
      </c>
      <c r="C15" s="6">
        <v>31011</v>
      </c>
      <c r="D15" s="6">
        <v>30722</v>
      </c>
      <c r="E15" s="6">
        <v>28654</v>
      </c>
    </row>
    <row r="16" spans="1:5" ht="14.25" customHeight="1">
      <c r="A16" s="596"/>
      <c r="B16" s="392" t="s">
        <v>659</v>
      </c>
      <c r="C16" s="6">
        <v>3</v>
      </c>
      <c r="D16" s="6">
        <v>0</v>
      </c>
      <c r="E16" s="6">
        <v>59</v>
      </c>
    </row>
    <row r="17" spans="1:5" ht="14.25" customHeight="1">
      <c r="A17" s="597"/>
      <c r="B17" s="393" t="s">
        <v>660</v>
      </c>
      <c r="C17" s="6">
        <v>782917</v>
      </c>
      <c r="D17" s="6">
        <v>701556</v>
      </c>
      <c r="E17" s="6">
        <v>647793</v>
      </c>
    </row>
    <row r="18" spans="1:5" ht="14.25" customHeight="1">
      <c r="A18" s="598" t="s">
        <v>661</v>
      </c>
      <c r="B18" s="599"/>
      <c r="C18" s="199">
        <v>9477</v>
      </c>
      <c r="D18" s="199">
        <v>8150</v>
      </c>
      <c r="E18" s="199">
        <v>7789</v>
      </c>
    </row>
    <row r="19" spans="1:5" ht="14.25" customHeight="1">
      <c r="A19" s="600" t="s">
        <v>662</v>
      </c>
      <c r="B19" s="392" t="s">
        <v>663</v>
      </c>
      <c r="C19" s="199">
        <v>976</v>
      </c>
      <c r="D19" s="199">
        <v>639</v>
      </c>
      <c r="E19" s="199">
        <v>298</v>
      </c>
    </row>
    <row r="20" spans="1:5" ht="14.25" customHeight="1">
      <c r="A20" s="601"/>
      <c r="B20" s="392" t="s">
        <v>664</v>
      </c>
      <c r="C20" s="199">
        <v>1642</v>
      </c>
      <c r="D20" s="199">
        <v>1492</v>
      </c>
      <c r="E20" s="199">
        <v>1502</v>
      </c>
    </row>
    <row r="21" spans="1:5" ht="14.25" customHeight="1">
      <c r="A21" s="602"/>
      <c r="B21" s="394" t="s">
        <v>665</v>
      </c>
      <c r="C21" s="17">
        <v>0</v>
      </c>
      <c r="D21" s="17">
        <v>0</v>
      </c>
      <c r="E21" s="17">
        <v>7</v>
      </c>
    </row>
    <row r="22" spans="1:5" ht="14.25" customHeight="1">
      <c r="A22" s="389" t="s">
        <v>666</v>
      </c>
      <c r="B22" s="389"/>
      <c r="C22" s="52"/>
      <c r="D22" s="52"/>
      <c r="E22" s="52" t="s">
        <v>633</v>
      </c>
    </row>
    <row r="24" spans="1:5" ht="14.25" customHeight="1">
      <c r="A24" s="390" t="s">
        <v>667</v>
      </c>
      <c r="B24" s="389"/>
      <c r="C24" s="389"/>
      <c r="D24" s="389"/>
      <c r="E24" s="389"/>
    </row>
    <row r="25" spans="1:5" ht="14.25" customHeight="1">
      <c r="A25" s="470" t="s">
        <v>648</v>
      </c>
      <c r="B25" s="590"/>
      <c r="C25" s="33" t="s">
        <v>525</v>
      </c>
      <c r="D25" s="34" t="s">
        <v>526</v>
      </c>
      <c r="E25" s="34" t="s">
        <v>527</v>
      </c>
    </row>
    <row r="26" spans="1:5" ht="14.25" customHeight="1">
      <c r="A26" s="591" t="s">
        <v>668</v>
      </c>
      <c r="B26" s="592"/>
      <c r="C26" s="199">
        <v>333</v>
      </c>
      <c r="D26" s="199">
        <v>333</v>
      </c>
      <c r="E26" s="199">
        <v>333</v>
      </c>
    </row>
    <row r="27" spans="1:5" ht="14.25" customHeight="1">
      <c r="A27" s="593" t="s">
        <v>529</v>
      </c>
      <c r="B27" s="594"/>
      <c r="C27" s="199">
        <v>75483</v>
      </c>
      <c r="D27" s="199">
        <v>75402</v>
      </c>
      <c r="E27" s="199">
        <v>78116</v>
      </c>
    </row>
    <row r="28" spans="1:5" ht="14.25" customHeight="1">
      <c r="A28" s="595" t="s">
        <v>653</v>
      </c>
      <c r="B28" s="391" t="s">
        <v>654</v>
      </c>
      <c r="C28" s="6">
        <v>200460</v>
      </c>
      <c r="D28" s="6">
        <v>196365</v>
      </c>
      <c r="E28" s="6">
        <v>198513</v>
      </c>
    </row>
    <row r="29" spans="1:5" ht="14.25" customHeight="1">
      <c r="A29" s="596"/>
      <c r="B29" s="392" t="s">
        <v>655</v>
      </c>
      <c r="C29" s="6">
        <v>82954</v>
      </c>
      <c r="D29" s="6">
        <v>77720</v>
      </c>
      <c r="E29" s="6">
        <v>75565</v>
      </c>
    </row>
    <row r="30" spans="1:5" ht="14.25" customHeight="1">
      <c r="A30" s="596"/>
      <c r="B30" s="392" t="s">
        <v>656</v>
      </c>
      <c r="C30" s="6">
        <v>4415</v>
      </c>
      <c r="D30" s="6">
        <v>3631</v>
      </c>
      <c r="E30" s="6">
        <v>3834</v>
      </c>
    </row>
    <row r="31" spans="1:5" ht="14.25" customHeight="1">
      <c r="A31" s="596"/>
      <c r="B31" s="392" t="s">
        <v>657</v>
      </c>
      <c r="C31" s="6">
        <v>431</v>
      </c>
      <c r="D31" s="6">
        <v>534</v>
      </c>
      <c r="E31" s="6">
        <v>468</v>
      </c>
    </row>
    <row r="32" spans="1:5" ht="14.25" customHeight="1">
      <c r="A32" s="596"/>
      <c r="B32" s="392" t="s">
        <v>658</v>
      </c>
      <c r="C32" s="6">
        <v>13263</v>
      </c>
      <c r="D32" s="6">
        <v>14305</v>
      </c>
      <c r="E32" s="6">
        <v>15663</v>
      </c>
    </row>
    <row r="33" spans="1:5" ht="14.25" customHeight="1">
      <c r="A33" s="596"/>
      <c r="B33" s="395" t="s">
        <v>659</v>
      </c>
      <c r="C33" s="6">
        <v>0</v>
      </c>
      <c r="D33" s="6">
        <v>0</v>
      </c>
      <c r="E33" s="6">
        <v>0</v>
      </c>
    </row>
    <row r="34" spans="1:5" ht="14.25" customHeight="1">
      <c r="A34" s="597"/>
      <c r="B34" s="393" t="s">
        <v>660</v>
      </c>
      <c r="C34" s="19">
        <v>301523</v>
      </c>
      <c r="D34" s="6">
        <v>292555</v>
      </c>
      <c r="E34" s="6">
        <v>294043</v>
      </c>
    </row>
    <row r="35" spans="1:5" ht="14.25" customHeight="1">
      <c r="A35" s="598" t="s">
        <v>661</v>
      </c>
      <c r="B35" s="599"/>
      <c r="C35" s="9">
        <v>0</v>
      </c>
      <c r="D35" s="9">
        <v>730</v>
      </c>
      <c r="E35" s="9">
        <v>1655</v>
      </c>
    </row>
    <row r="36" spans="1:5" ht="14.25" customHeight="1">
      <c r="A36" s="389"/>
      <c r="B36" s="389"/>
      <c r="C36" s="52"/>
      <c r="D36" s="52"/>
      <c r="E36" s="52" t="s">
        <v>633</v>
      </c>
    </row>
    <row r="38" spans="1:5" ht="14.25" customHeight="1">
      <c r="A38" s="390" t="s">
        <v>669</v>
      </c>
      <c r="B38" s="389"/>
      <c r="C38" s="389"/>
      <c r="D38" s="389"/>
      <c r="E38" s="389"/>
    </row>
    <row r="39" spans="1:5" ht="14.25" customHeight="1">
      <c r="A39" s="470" t="s">
        <v>648</v>
      </c>
      <c r="B39" s="590"/>
      <c r="C39" s="33" t="s">
        <v>525</v>
      </c>
      <c r="D39" s="34" t="s">
        <v>526</v>
      </c>
      <c r="E39" s="34" t="s">
        <v>527</v>
      </c>
    </row>
    <row r="40" spans="1:5" ht="14.25" customHeight="1">
      <c r="A40" s="591" t="s">
        <v>668</v>
      </c>
      <c r="B40" s="592"/>
      <c r="C40" s="199">
        <v>353</v>
      </c>
      <c r="D40" s="199">
        <v>353</v>
      </c>
      <c r="E40" s="199">
        <v>353</v>
      </c>
    </row>
    <row r="41" spans="1:5" ht="14.25" customHeight="1">
      <c r="A41" s="593" t="s">
        <v>529</v>
      </c>
      <c r="B41" s="594"/>
      <c r="C41" s="6">
        <v>148669</v>
      </c>
      <c r="D41" s="6">
        <v>137274</v>
      </c>
      <c r="E41" s="6">
        <v>128178</v>
      </c>
    </row>
    <row r="42" spans="1:5" ht="14.25" customHeight="1">
      <c r="A42" s="595" t="s">
        <v>653</v>
      </c>
      <c r="B42" s="391" t="s">
        <v>654</v>
      </c>
      <c r="C42" s="6">
        <v>311929</v>
      </c>
      <c r="D42" s="6">
        <v>280401</v>
      </c>
      <c r="E42" s="6">
        <v>248693</v>
      </c>
    </row>
    <row r="43" spans="1:5" ht="14.25" customHeight="1">
      <c r="A43" s="596"/>
      <c r="B43" s="392" t="s">
        <v>655</v>
      </c>
      <c r="C43" s="6">
        <v>131733</v>
      </c>
      <c r="D43" s="6">
        <v>120538</v>
      </c>
      <c r="E43" s="6">
        <v>110830</v>
      </c>
    </row>
    <row r="44" spans="1:5" ht="14.25" customHeight="1">
      <c r="A44" s="596"/>
      <c r="B44" s="392" t="s">
        <v>656</v>
      </c>
      <c r="C44" s="6">
        <v>4630</v>
      </c>
      <c r="D44" s="6">
        <v>3971</v>
      </c>
      <c r="E44" s="6">
        <v>3684</v>
      </c>
    </row>
    <row r="45" spans="1:5" ht="14.25" customHeight="1">
      <c r="A45" s="596"/>
      <c r="B45" s="392" t="s">
        <v>657</v>
      </c>
      <c r="C45" s="6">
        <v>570</v>
      </c>
      <c r="D45" s="6">
        <v>699</v>
      </c>
      <c r="E45" s="6">
        <v>580</v>
      </c>
    </row>
    <row r="46" spans="1:5" ht="14.25" customHeight="1">
      <c r="A46" s="596"/>
      <c r="B46" s="392" t="s">
        <v>658</v>
      </c>
      <c r="C46" s="6">
        <v>24666</v>
      </c>
      <c r="D46" s="6">
        <v>23311</v>
      </c>
      <c r="E46" s="6">
        <v>22674</v>
      </c>
    </row>
    <row r="47" spans="1:5" ht="14.25" customHeight="1">
      <c r="A47" s="596"/>
      <c r="B47" s="392" t="s">
        <v>659</v>
      </c>
      <c r="C47" s="6">
        <v>4</v>
      </c>
      <c r="D47" s="6">
        <v>0</v>
      </c>
      <c r="E47" s="6">
        <v>1</v>
      </c>
    </row>
    <row r="48" spans="1:5" ht="14.25" customHeight="1">
      <c r="A48" s="597"/>
      <c r="B48" s="393" t="s">
        <v>660</v>
      </c>
      <c r="C48" s="19">
        <v>473532</v>
      </c>
      <c r="D48" s="6">
        <v>428920</v>
      </c>
      <c r="E48" s="6">
        <v>386462</v>
      </c>
    </row>
    <row r="49" spans="1:5" ht="14.25" customHeight="1">
      <c r="A49" s="598" t="s">
        <v>661</v>
      </c>
      <c r="B49" s="599"/>
      <c r="C49" s="9">
        <v>0</v>
      </c>
      <c r="D49" s="9">
        <v>676</v>
      </c>
      <c r="E49" s="9">
        <v>1217</v>
      </c>
    </row>
    <row r="50" spans="1:5" ht="14.25" customHeight="1">
      <c r="A50" s="396"/>
      <c r="B50" s="74"/>
      <c r="C50" s="52"/>
      <c r="D50" s="52"/>
      <c r="E50" s="52" t="s">
        <v>633</v>
      </c>
    </row>
    <row r="52" spans="1:5" ht="14.25" customHeight="1">
      <c r="A52" s="390" t="s">
        <v>670</v>
      </c>
      <c r="B52" s="389"/>
      <c r="C52" s="389"/>
      <c r="D52" s="389"/>
    </row>
    <row r="53" spans="1:5" ht="14.25" customHeight="1">
      <c r="A53" s="470" t="s">
        <v>648</v>
      </c>
      <c r="B53" s="590"/>
      <c r="C53" s="34" t="s">
        <v>671</v>
      </c>
      <c r="D53" s="34" t="s">
        <v>527</v>
      </c>
    </row>
    <row r="54" spans="1:5" ht="14.25" customHeight="1">
      <c r="A54" s="591" t="s">
        <v>672</v>
      </c>
      <c r="B54" s="592"/>
      <c r="C54" s="397">
        <v>292</v>
      </c>
      <c r="D54" s="398">
        <v>353</v>
      </c>
    </row>
    <row r="55" spans="1:5" ht="14.25" customHeight="1">
      <c r="A55" s="593" t="s">
        <v>673</v>
      </c>
      <c r="B55" s="594"/>
      <c r="C55" s="399">
        <v>82523</v>
      </c>
      <c r="D55" s="399">
        <v>116243</v>
      </c>
    </row>
    <row r="56" spans="1:5" ht="14.25" customHeight="1">
      <c r="A56" s="595" t="s">
        <v>674</v>
      </c>
      <c r="B56" s="391" t="s">
        <v>675</v>
      </c>
      <c r="C56" s="399">
        <v>184586</v>
      </c>
      <c r="D56" s="399">
        <v>273002</v>
      </c>
    </row>
    <row r="57" spans="1:5" ht="14.25" customHeight="1">
      <c r="A57" s="596"/>
      <c r="B57" s="392" t="s">
        <v>676</v>
      </c>
      <c r="C57" s="399">
        <v>65837</v>
      </c>
      <c r="D57" s="399">
        <v>74826</v>
      </c>
    </row>
    <row r="58" spans="1:5" ht="14.25" customHeight="1">
      <c r="A58" s="596"/>
      <c r="B58" s="392" t="s">
        <v>677</v>
      </c>
      <c r="C58" s="399">
        <v>1432</v>
      </c>
      <c r="D58" s="399">
        <v>1496</v>
      </c>
    </row>
    <row r="59" spans="1:5" ht="14.25" customHeight="1">
      <c r="A59" s="596"/>
      <c r="B59" s="392" t="s">
        <v>678</v>
      </c>
      <c r="C59" s="399">
        <v>1856</v>
      </c>
      <c r="D59" s="399">
        <v>1960</v>
      </c>
    </row>
    <row r="60" spans="1:5" ht="14.25" customHeight="1">
      <c r="A60" s="596"/>
      <c r="B60" s="392" t="s">
        <v>679</v>
      </c>
      <c r="C60" s="399">
        <v>7547</v>
      </c>
      <c r="D60" s="399">
        <v>11276</v>
      </c>
    </row>
    <row r="61" spans="1:5" ht="14.25" customHeight="1">
      <c r="A61" s="596"/>
      <c r="B61" s="392" t="s">
        <v>680</v>
      </c>
      <c r="C61" s="399">
        <v>0</v>
      </c>
      <c r="D61" s="399">
        <v>0</v>
      </c>
    </row>
    <row r="62" spans="1:5" ht="14.25" customHeight="1">
      <c r="A62" s="597"/>
      <c r="B62" s="393" t="s">
        <v>660</v>
      </c>
      <c r="C62" s="400">
        <v>261258</v>
      </c>
      <c r="D62" s="399">
        <v>362560</v>
      </c>
    </row>
    <row r="63" spans="1:5" ht="14.25" customHeight="1">
      <c r="A63" s="598" t="s">
        <v>661</v>
      </c>
      <c r="B63" s="599"/>
      <c r="C63" s="401">
        <v>27147</v>
      </c>
      <c r="D63" s="401">
        <v>27389</v>
      </c>
    </row>
    <row r="64" spans="1:5" ht="14.25" customHeight="1">
      <c r="A64" s="396"/>
      <c r="B64" s="74"/>
      <c r="C64" s="52"/>
      <c r="D64" s="52" t="s">
        <v>681</v>
      </c>
    </row>
  </sheetData>
  <mergeCells count="23">
    <mergeCell ref="A11:A17"/>
    <mergeCell ref="A6:B6"/>
    <mergeCell ref="A7:B7"/>
    <mergeCell ref="A8:B8"/>
    <mergeCell ref="A9:B9"/>
    <mergeCell ref="A10:B10"/>
    <mergeCell ref="A49:B49"/>
    <mergeCell ref="A18:B18"/>
    <mergeCell ref="A19:A21"/>
    <mergeCell ref="A25:B25"/>
    <mergeCell ref="A26:B26"/>
    <mergeCell ref="A27:B27"/>
    <mergeCell ref="A28:A34"/>
    <mergeCell ref="A35:B35"/>
    <mergeCell ref="A39:B39"/>
    <mergeCell ref="A40:B40"/>
    <mergeCell ref="A41:B41"/>
    <mergeCell ref="A42:A48"/>
    <mergeCell ref="A53:B53"/>
    <mergeCell ref="A54:B54"/>
    <mergeCell ref="A55:B55"/>
    <mergeCell ref="A56:A62"/>
    <mergeCell ref="A63:B63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115" zoomScaleNormal="115" workbookViewId="0"/>
  </sheetViews>
  <sheetFormatPr defaultColWidth="8.875" defaultRowHeight="14.25" customHeight="1"/>
  <cols>
    <col min="1" max="1" width="6.75" style="18" customWidth="1"/>
    <col min="2" max="2" width="20.625" style="18" customWidth="1"/>
    <col min="3" max="5" width="19.875" style="18" customWidth="1"/>
    <col min="6" max="16384" width="8.875" style="18"/>
  </cols>
  <sheetData>
    <row r="1" spans="1:5" ht="14.25" customHeight="1">
      <c r="A1" s="388" t="s">
        <v>1</v>
      </c>
    </row>
    <row r="4" spans="1:5" ht="14.25" customHeight="1">
      <c r="A4" s="390" t="s">
        <v>682</v>
      </c>
      <c r="B4" s="389"/>
      <c r="C4" s="389"/>
      <c r="D4" s="389"/>
      <c r="E4" s="389"/>
    </row>
    <row r="5" spans="1:5" ht="14.25" customHeight="1">
      <c r="A5" s="470" t="s">
        <v>648</v>
      </c>
      <c r="B5" s="590"/>
      <c r="C5" s="33" t="s">
        <v>525</v>
      </c>
      <c r="D5" s="34" t="s">
        <v>526</v>
      </c>
      <c r="E5" s="34" t="s">
        <v>527</v>
      </c>
    </row>
    <row r="6" spans="1:5" ht="14.25" customHeight="1">
      <c r="A6" s="609" t="s">
        <v>683</v>
      </c>
      <c r="B6" s="610"/>
      <c r="C6" s="397">
        <v>1986</v>
      </c>
      <c r="D6" s="397">
        <v>2256</v>
      </c>
      <c r="E6" s="397">
        <v>2387</v>
      </c>
    </row>
    <row r="7" spans="1:5" ht="14.25" customHeight="1">
      <c r="A7" s="595" t="s">
        <v>653</v>
      </c>
      <c r="B7" s="391" t="s">
        <v>654</v>
      </c>
      <c r="C7" s="399">
        <v>2512</v>
      </c>
      <c r="D7" s="399">
        <v>3032</v>
      </c>
      <c r="E7" s="399">
        <v>3308</v>
      </c>
    </row>
    <row r="8" spans="1:5" ht="14.25" customHeight="1">
      <c r="A8" s="596"/>
      <c r="B8" s="392" t="s">
        <v>655</v>
      </c>
      <c r="C8" s="399">
        <v>26344</v>
      </c>
      <c r="D8" s="399">
        <v>29598</v>
      </c>
      <c r="E8" s="399">
        <v>30387</v>
      </c>
    </row>
    <row r="9" spans="1:5" ht="14.25" customHeight="1">
      <c r="A9" s="596"/>
      <c r="B9" s="392" t="s">
        <v>656</v>
      </c>
      <c r="C9" s="399">
        <v>7676</v>
      </c>
      <c r="D9" s="399">
        <v>8047</v>
      </c>
      <c r="E9" s="399">
        <v>7694</v>
      </c>
    </row>
    <row r="10" spans="1:5" ht="14.25" customHeight="1">
      <c r="A10" s="596"/>
      <c r="B10" s="392" t="s">
        <v>657</v>
      </c>
      <c r="C10" s="399">
        <v>58</v>
      </c>
      <c r="D10" s="399">
        <v>13</v>
      </c>
      <c r="E10" s="399">
        <v>54</v>
      </c>
    </row>
    <row r="11" spans="1:5" ht="14.25" customHeight="1">
      <c r="A11" s="596"/>
      <c r="B11" s="392" t="s">
        <v>658</v>
      </c>
      <c r="C11" s="399">
        <v>185</v>
      </c>
      <c r="D11" s="399">
        <v>213</v>
      </c>
      <c r="E11" s="399">
        <v>177</v>
      </c>
    </row>
    <row r="12" spans="1:5" ht="14.25" customHeight="1">
      <c r="A12" s="596"/>
      <c r="B12" s="392" t="s">
        <v>659</v>
      </c>
      <c r="C12" s="399">
        <v>0</v>
      </c>
      <c r="D12" s="399">
        <v>0</v>
      </c>
      <c r="E12" s="399">
        <v>0</v>
      </c>
    </row>
    <row r="13" spans="1:5" ht="14.25" customHeight="1">
      <c r="A13" s="597"/>
      <c r="B13" s="393" t="s">
        <v>660</v>
      </c>
      <c r="C13" s="402">
        <v>36775</v>
      </c>
      <c r="D13" s="401">
        <v>40903</v>
      </c>
      <c r="E13" s="401">
        <v>41620</v>
      </c>
    </row>
    <row r="14" spans="1:5" ht="14.25" customHeight="1">
      <c r="A14" s="389"/>
      <c r="B14" s="389"/>
      <c r="C14" s="389"/>
      <c r="D14" s="389"/>
      <c r="E14" s="52" t="s">
        <v>633</v>
      </c>
    </row>
    <row r="15" spans="1:5" ht="14.25" customHeight="1">
      <c r="A15" s="389"/>
      <c r="B15" s="389"/>
      <c r="C15" s="389"/>
      <c r="D15" s="389"/>
      <c r="E15" s="52"/>
    </row>
  </sheetData>
  <mergeCells count="3">
    <mergeCell ref="A5:B5"/>
    <mergeCell ref="A6:B6"/>
    <mergeCell ref="A7:A13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="115" zoomScaleNormal="115" workbookViewId="0">
      <selection activeCell="A3" sqref="A3:E16"/>
    </sheetView>
  </sheetViews>
  <sheetFormatPr defaultColWidth="8.875" defaultRowHeight="14.25" customHeight="1"/>
  <cols>
    <col min="1" max="1" width="6.75" style="18" customWidth="1"/>
    <col min="2" max="2" width="20.625" style="18" customWidth="1"/>
    <col min="3" max="5" width="19.875" style="18" customWidth="1"/>
    <col min="6" max="16384" width="8.875" style="18"/>
  </cols>
  <sheetData>
    <row r="1" spans="1:5" ht="14.25" customHeight="1">
      <c r="A1" s="388" t="s">
        <v>1</v>
      </c>
    </row>
    <row r="3" spans="1:5" ht="14.25" customHeight="1">
      <c r="A3" s="72" t="s">
        <v>684</v>
      </c>
      <c r="B3" s="389"/>
      <c r="C3" s="389"/>
      <c r="D3" s="389"/>
      <c r="E3" s="389"/>
    </row>
    <row r="4" spans="1:5" ht="14.25" customHeight="1">
      <c r="A4" s="51"/>
      <c r="B4" s="389"/>
      <c r="C4" s="389"/>
      <c r="D4" s="389"/>
      <c r="E4" s="389"/>
    </row>
    <row r="5" spans="1:5" ht="14.25" customHeight="1">
      <c r="A5" s="470" t="s">
        <v>648</v>
      </c>
      <c r="B5" s="590"/>
      <c r="C5" s="33" t="s">
        <v>525</v>
      </c>
      <c r="D5" s="34" t="s">
        <v>526</v>
      </c>
      <c r="E5" s="34" t="s">
        <v>527</v>
      </c>
    </row>
    <row r="6" spans="1:5" ht="14.25" customHeight="1">
      <c r="A6" s="591" t="s">
        <v>685</v>
      </c>
      <c r="B6" s="592"/>
      <c r="C6" s="397">
        <v>32</v>
      </c>
      <c r="D6" s="397">
        <v>32</v>
      </c>
      <c r="E6" s="397">
        <v>32</v>
      </c>
    </row>
    <row r="7" spans="1:5" ht="14.25" customHeight="1">
      <c r="A7" s="593" t="s">
        <v>529</v>
      </c>
      <c r="B7" s="594"/>
      <c r="C7" s="399">
        <v>6483</v>
      </c>
      <c r="D7" s="399">
        <v>6536</v>
      </c>
      <c r="E7" s="399">
        <v>6620</v>
      </c>
    </row>
    <row r="8" spans="1:5" ht="14.25" customHeight="1">
      <c r="A8" s="595" t="s">
        <v>653</v>
      </c>
      <c r="B8" s="391" t="s">
        <v>654</v>
      </c>
      <c r="C8" s="399">
        <v>13932</v>
      </c>
      <c r="D8" s="399">
        <v>13891</v>
      </c>
      <c r="E8" s="399">
        <v>14206</v>
      </c>
    </row>
    <row r="9" spans="1:5" ht="14.25" customHeight="1">
      <c r="A9" s="596"/>
      <c r="B9" s="392" t="s">
        <v>655</v>
      </c>
      <c r="C9" s="399">
        <v>11540</v>
      </c>
      <c r="D9" s="399">
        <v>9583</v>
      </c>
      <c r="E9" s="399">
        <v>9748</v>
      </c>
    </row>
    <row r="10" spans="1:5" ht="14.25" customHeight="1">
      <c r="A10" s="596"/>
      <c r="B10" s="392" t="s">
        <v>656</v>
      </c>
      <c r="C10" s="399">
        <v>928</v>
      </c>
      <c r="D10" s="399">
        <v>1276</v>
      </c>
      <c r="E10" s="399">
        <v>1140</v>
      </c>
    </row>
    <row r="11" spans="1:5" ht="14.25" customHeight="1">
      <c r="A11" s="596"/>
      <c r="B11" s="392" t="s">
        <v>657</v>
      </c>
      <c r="C11" s="399">
        <v>12</v>
      </c>
      <c r="D11" s="399">
        <v>17</v>
      </c>
      <c r="E11" s="399">
        <v>6</v>
      </c>
    </row>
    <row r="12" spans="1:5" ht="14.25" customHeight="1">
      <c r="A12" s="596"/>
      <c r="B12" s="392" t="s">
        <v>658</v>
      </c>
      <c r="C12" s="399">
        <v>231</v>
      </c>
      <c r="D12" s="399">
        <v>265</v>
      </c>
      <c r="E12" s="399">
        <v>169</v>
      </c>
    </row>
    <row r="13" spans="1:5" ht="14.25" customHeight="1">
      <c r="A13" s="596"/>
      <c r="B13" s="395" t="s">
        <v>659</v>
      </c>
      <c r="C13" s="399">
        <v>0</v>
      </c>
      <c r="D13" s="399">
        <v>0</v>
      </c>
      <c r="E13" s="399">
        <v>3</v>
      </c>
    </row>
    <row r="14" spans="1:5" ht="14.25" customHeight="1">
      <c r="A14" s="597"/>
      <c r="B14" s="393" t="s">
        <v>660</v>
      </c>
      <c r="C14" s="400">
        <v>26643</v>
      </c>
      <c r="D14" s="399">
        <v>25032</v>
      </c>
      <c r="E14" s="399">
        <v>25272</v>
      </c>
    </row>
    <row r="15" spans="1:5" ht="14.25" customHeight="1">
      <c r="A15" s="598" t="s">
        <v>661</v>
      </c>
      <c r="B15" s="599"/>
      <c r="C15" s="402">
        <v>0</v>
      </c>
      <c r="D15" s="401">
        <v>13</v>
      </c>
      <c r="E15" s="401">
        <v>103</v>
      </c>
    </row>
    <row r="16" spans="1:5" ht="14.25" customHeight="1">
      <c r="A16" s="389"/>
      <c r="B16" s="389"/>
      <c r="C16" s="52"/>
      <c r="D16" s="52"/>
      <c r="E16" s="52" t="s">
        <v>633</v>
      </c>
    </row>
  </sheetData>
  <mergeCells count="5">
    <mergeCell ref="A5:B5"/>
    <mergeCell ref="A6:B6"/>
    <mergeCell ref="A7:B7"/>
    <mergeCell ref="A8:A14"/>
    <mergeCell ref="A15:B15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zoomScale="115" zoomScaleNormal="115" workbookViewId="0"/>
  </sheetViews>
  <sheetFormatPr defaultColWidth="2.375" defaultRowHeight="15" customHeight="1"/>
  <cols>
    <col min="1" max="27" width="3.25" style="2" customWidth="1"/>
    <col min="28" max="16384" width="2.375" style="2"/>
  </cols>
  <sheetData>
    <row r="1" spans="1:37" ht="15" customHeight="1">
      <c r="A1" s="70" t="s">
        <v>1</v>
      </c>
    </row>
    <row r="3" spans="1:37" ht="15" customHeight="1">
      <c r="A3" s="72" t="s">
        <v>686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</row>
    <row r="4" spans="1:37" ht="9" customHeight="1">
      <c r="A4" s="7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</row>
    <row r="5" spans="1:37" ht="15" customHeight="1">
      <c r="A5" s="403" t="s">
        <v>687</v>
      </c>
      <c r="B5" s="403"/>
      <c r="C5" s="403"/>
      <c r="D5" s="403"/>
      <c r="E5" s="403"/>
      <c r="F5" s="403"/>
      <c r="G5" s="403"/>
      <c r="H5" s="403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404" t="s">
        <v>688</v>
      </c>
    </row>
    <row r="6" spans="1:37" ht="15" customHeight="1">
      <c r="A6" s="673" t="s">
        <v>689</v>
      </c>
      <c r="B6" s="674"/>
      <c r="C6" s="674"/>
      <c r="D6" s="679" t="s">
        <v>690</v>
      </c>
      <c r="E6" s="674"/>
      <c r="F6" s="674"/>
      <c r="G6" s="674"/>
      <c r="H6" s="679" t="s">
        <v>691</v>
      </c>
      <c r="I6" s="674"/>
      <c r="J6" s="674"/>
      <c r="K6" s="674"/>
      <c r="L6" s="680" t="s">
        <v>692</v>
      </c>
      <c r="M6" s="674"/>
      <c r="N6" s="674"/>
      <c r="O6" s="674"/>
      <c r="P6" s="648" t="s">
        <v>693</v>
      </c>
      <c r="Q6" s="681"/>
      <c r="R6" s="681"/>
      <c r="S6" s="681"/>
      <c r="T6" s="681"/>
      <c r="U6" s="681"/>
      <c r="V6" s="681"/>
      <c r="W6" s="681"/>
      <c r="X6" s="682" t="s">
        <v>694</v>
      </c>
      <c r="Y6" s="683"/>
      <c r="Z6" s="683"/>
      <c r="AA6" s="683"/>
    </row>
    <row r="7" spans="1:37" ht="15" customHeight="1">
      <c r="A7" s="675"/>
      <c r="B7" s="676"/>
      <c r="C7" s="676"/>
      <c r="D7" s="676"/>
      <c r="E7" s="676"/>
      <c r="F7" s="676"/>
      <c r="G7" s="676"/>
      <c r="H7" s="676"/>
      <c r="I7" s="676"/>
      <c r="J7" s="676"/>
      <c r="K7" s="676"/>
      <c r="L7" s="676"/>
      <c r="M7" s="676"/>
      <c r="N7" s="676"/>
      <c r="O7" s="676"/>
      <c r="P7" s="686" t="s">
        <v>695</v>
      </c>
      <c r="Q7" s="687"/>
      <c r="R7" s="687"/>
      <c r="S7" s="687"/>
      <c r="T7" s="686" t="s">
        <v>696</v>
      </c>
      <c r="U7" s="687"/>
      <c r="V7" s="687"/>
      <c r="W7" s="687"/>
      <c r="X7" s="684"/>
      <c r="Y7" s="685"/>
      <c r="Z7" s="685"/>
      <c r="AA7" s="685"/>
    </row>
    <row r="8" spans="1:37" ht="15" customHeight="1">
      <c r="A8" s="677"/>
      <c r="B8" s="678"/>
      <c r="C8" s="678"/>
      <c r="D8" s="678"/>
      <c r="E8" s="678"/>
      <c r="F8" s="678"/>
      <c r="G8" s="678"/>
      <c r="H8" s="678"/>
      <c r="I8" s="678"/>
      <c r="J8" s="678"/>
      <c r="K8" s="678"/>
      <c r="L8" s="678"/>
      <c r="M8" s="678"/>
      <c r="N8" s="678"/>
      <c r="O8" s="678"/>
      <c r="P8" s="688"/>
      <c r="Q8" s="688"/>
      <c r="R8" s="688"/>
      <c r="S8" s="688"/>
      <c r="T8" s="688"/>
      <c r="U8" s="688"/>
      <c r="V8" s="688"/>
      <c r="W8" s="688"/>
      <c r="X8" s="684"/>
      <c r="Y8" s="685"/>
      <c r="Z8" s="685"/>
      <c r="AA8" s="685"/>
      <c r="AK8" s="405"/>
    </row>
    <row r="9" spans="1:37" ht="15" customHeight="1">
      <c r="A9" s="637" t="s">
        <v>697</v>
      </c>
      <c r="B9" s="638"/>
      <c r="C9" s="639"/>
      <c r="D9" s="668">
        <v>173120</v>
      </c>
      <c r="E9" s="669"/>
      <c r="F9" s="669"/>
      <c r="G9" s="669"/>
      <c r="H9" s="670">
        <v>308</v>
      </c>
      <c r="I9" s="671"/>
      <c r="J9" s="671"/>
      <c r="K9" s="671"/>
      <c r="L9" s="672">
        <v>562</v>
      </c>
      <c r="M9" s="671"/>
      <c r="N9" s="671"/>
      <c r="O9" s="671"/>
      <c r="P9" s="670">
        <v>9517</v>
      </c>
      <c r="Q9" s="671"/>
      <c r="R9" s="671"/>
      <c r="S9" s="671"/>
      <c r="T9" s="670">
        <v>2994</v>
      </c>
      <c r="U9" s="671"/>
      <c r="V9" s="671"/>
      <c r="W9" s="671"/>
      <c r="X9" s="659">
        <v>4006</v>
      </c>
      <c r="Y9" s="660"/>
      <c r="Z9" s="660"/>
      <c r="AA9" s="660"/>
      <c r="AK9" s="406"/>
    </row>
    <row r="10" spans="1:37" ht="15" customHeight="1">
      <c r="A10" s="622" t="s">
        <v>698</v>
      </c>
      <c r="B10" s="623"/>
      <c r="C10" s="624"/>
      <c r="D10" s="661">
        <v>166645</v>
      </c>
      <c r="E10" s="662"/>
      <c r="F10" s="662"/>
      <c r="G10" s="662"/>
      <c r="H10" s="663">
        <v>310</v>
      </c>
      <c r="I10" s="664"/>
      <c r="J10" s="664"/>
      <c r="K10" s="664"/>
      <c r="L10" s="665">
        <v>538</v>
      </c>
      <c r="M10" s="664"/>
      <c r="N10" s="664"/>
      <c r="O10" s="664"/>
      <c r="P10" s="663">
        <v>9564</v>
      </c>
      <c r="Q10" s="664"/>
      <c r="R10" s="664"/>
      <c r="S10" s="664"/>
      <c r="T10" s="663">
        <v>3551</v>
      </c>
      <c r="U10" s="664"/>
      <c r="V10" s="664"/>
      <c r="W10" s="664"/>
      <c r="X10" s="666">
        <v>3861</v>
      </c>
      <c r="Y10" s="667"/>
      <c r="Z10" s="667"/>
      <c r="AA10" s="667"/>
      <c r="AK10" s="406"/>
    </row>
    <row r="11" spans="1:37" ht="15" customHeight="1">
      <c r="A11" s="613" t="s">
        <v>699</v>
      </c>
      <c r="B11" s="614"/>
      <c r="C11" s="615"/>
      <c r="D11" s="654">
        <v>165010</v>
      </c>
      <c r="E11" s="655"/>
      <c r="F11" s="655"/>
      <c r="G11" s="655"/>
      <c r="H11" s="656">
        <v>310</v>
      </c>
      <c r="I11" s="657"/>
      <c r="J11" s="657"/>
      <c r="K11" s="657"/>
      <c r="L11" s="658">
        <v>532</v>
      </c>
      <c r="M11" s="657"/>
      <c r="N11" s="657"/>
      <c r="O11" s="657"/>
      <c r="P11" s="656">
        <v>9190</v>
      </c>
      <c r="Q11" s="657"/>
      <c r="R11" s="657"/>
      <c r="S11" s="657"/>
      <c r="T11" s="656">
        <v>2401</v>
      </c>
      <c r="U11" s="657"/>
      <c r="V11" s="657"/>
      <c r="W11" s="657"/>
      <c r="X11" s="644">
        <v>7703</v>
      </c>
      <c r="Y11" s="645"/>
      <c r="Z11" s="645"/>
      <c r="AA11" s="645"/>
      <c r="AK11" s="407"/>
    </row>
    <row r="12" spans="1:37" ht="15" customHeight="1">
      <c r="A12" s="396" t="s">
        <v>700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52"/>
      <c r="Y12" s="74"/>
      <c r="Z12" s="74"/>
      <c r="AA12" s="52" t="s">
        <v>701</v>
      </c>
      <c r="AK12" s="407"/>
    </row>
    <row r="14" spans="1:37" ht="15" customHeight="1">
      <c r="A14" s="403" t="s">
        <v>702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404" t="s">
        <v>688</v>
      </c>
    </row>
    <row r="15" spans="1:37" ht="15" customHeight="1">
      <c r="A15" s="646" t="s">
        <v>689</v>
      </c>
      <c r="B15" s="633"/>
      <c r="C15" s="633"/>
      <c r="D15" s="632" t="s">
        <v>703</v>
      </c>
      <c r="E15" s="633"/>
      <c r="F15" s="633"/>
      <c r="G15" s="634" t="s">
        <v>704</v>
      </c>
      <c r="H15" s="633"/>
      <c r="I15" s="633"/>
      <c r="J15" s="632" t="s">
        <v>705</v>
      </c>
      <c r="K15" s="633"/>
      <c r="L15" s="633"/>
      <c r="M15" s="648" t="s">
        <v>706</v>
      </c>
      <c r="N15" s="648"/>
      <c r="O15" s="648"/>
      <c r="P15" s="633"/>
      <c r="Q15" s="633"/>
      <c r="R15" s="633"/>
      <c r="S15" s="633"/>
      <c r="T15" s="633"/>
      <c r="U15" s="633"/>
      <c r="V15" s="649" t="s">
        <v>707</v>
      </c>
      <c r="W15" s="649"/>
      <c r="X15" s="649"/>
      <c r="Y15" s="650"/>
      <c r="Z15" s="635"/>
      <c r="AA15" s="636"/>
    </row>
    <row r="16" spans="1:37" ht="15" customHeight="1">
      <c r="A16" s="647"/>
      <c r="B16" s="633"/>
      <c r="C16" s="633"/>
      <c r="D16" s="632"/>
      <c r="E16" s="633"/>
      <c r="F16" s="633"/>
      <c r="G16" s="632"/>
      <c r="H16" s="633"/>
      <c r="I16" s="633"/>
      <c r="J16" s="633"/>
      <c r="K16" s="633"/>
      <c r="L16" s="633"/>
      <c r="M16" s="632" t="s">
        <v>708</v>
      </c>
      <c r="N16" s="633"/>
      <c r="O16" s="633"/>
      <c r="P16" s="632" t="s">
        <v>709</v>
      </c>
      <c r="Q16" s="633"/>
      <c r="R16" s="633"/>
      <c r="S16" s="652" t="s">
        <v>710</v>
      </c>
      <c r="T16" s="653"/>
      <c r="U16" s="653"/>
      <c r="V16" s="632" t="s">
        <v>711</v>
      </c>
      <c r="W16" s="633"/>
      <c r="X16" s="633"/>
      <c r="Y16" s="634" t="s">
        <v>712</v>
      </c>
      <c r="Z16" s="635"/>
      <c r="AA16" s="636"/>
    </row>
    <row r="17" spans="1:27" ht="15" customHeight="1">
      <c r="A17" s="647"/>
      <c r="B17" s="633"/>
      <c r="C17" s="633"/>
      <c r="D17" s="632"/>
      <c r="E17" s="633"/>
      <c r="F17" s="633"/>
      <c r="G17" s="632"/>
      <c r="H17" s="633"/>
      <c r="I17" s="633"/>
      <c r="J17" s="633"/>
      <c r="K17" s="633"/>
      <c r="L17" s="633"/>
      <c r="M17" s="651"/>
      <c r="N17" s="633"/>
      <c r="O17" s="633"/>
      <c r="P17" s="651"/>
      <c r="Q17" s="633"/>
      <c r="R17" s="633"/>
      <c r="S17" s="653"/>
      <c r="T17" s="653"/>
      <c r="U17" s="653"/>
      <c r="V17" s="633"/>
      <c r="W17" s="633"/>
      <c r="X17" s="633"/>
      <c r="Y17" s="635"/>
      <c r="Z17" s="635"/>
      <c r="AA17" s="636"/>
    </row>
    <row r="18" spans="1:27" ht="15" customHeight="1">
      <c r="A18" s="637" t="s">
        <v>697</v>
      </c>
      <c r="B18" s="638"/>
      <c r="C18" s="639"/>
      <c r="D18" s="640">
        <v>120058</v>
      </c>
      <c r="E18" s="641"/>
      <c r="F18" s="641"/>
      <c r="G18" s="642">
        <v>69.3</v>
      </c>
      <c r="H18" s="643"/>
      <c r="I18" s="643"/>
      <c r="J18" s="620">
        <v>9517</v>
      </c>
      <c r="K18" s="621"/>
      <c r="L18" s="621"/>
      <c r="M18" s="620">
        <v>5309</v>
      </c>
      <c r="N18" s="621"/>
      <c r="O18" s="621"/>
      <c r="P18" s="620">
        <v>7294</v>
      </c>
      <c r="Q18" s="621"/>
      <c r="R18" s="621"/>
      <c r="S18" s="620">
        <v>5936</v>
      </c>
      <c r="T18" s="621"/>
      <c r="U18" s="621"/>
      <c r="V18" s="620">
        <v>86776</v>
      </c>
      <c r="W18" s="621"/>
      <c r="X18" s="621"/>
      <c r="Y18" s="620">
        <v>5226</v>
      </c>
      <c r="Z18" s="621"/>
      <c r="AA18" s="621"/>
    </row>
    <row r="19" spans="1:27" ht="15" customHeight="1">
      <c r="A19" s="622" t="s">
        <v>713</v>
      </c>
      <c r="B19" s="623"/>
      <c r="C19" s="624"/>
      <c r="D19" s="625">
        <v>116703</v>
      </c>
      <c r="E19" s="626"/>
      <c r="F19" s="626"/>
      <c r="G19" s="627">
        <v>70.030904017522275</v>
      </c>
      <c r="H19" s="628"/>
      <c r="I19" s="628"/>
      <c r="J19" s="629">
        <v>9564</v>
      </c>
      <c r="K19" s="630"/>
      <c r="L19" s="630"/>
      <c r="M19" s="631">
        <v>5192</v>
      </c>
      <c r="N19" s="630"/>
      <c r="O19" s="630"/>
      <c r="P19" s="631">
        <v>6595</v>
      </c>
      <c r="Q19" s="630"/>
      <c r="R19" s="630"/>
      <c r="S19" s="631">
        <v>6271</v>
      </c>
      <c r="T19" s="630"/>
      <c r="U19" s="630"/>
      <c r="V19" s="631">
        <v>83317</v>
      </c>
      <c r="W19" s="630"/>
      <c r="X19" s="630"/>
      <c r="Y19" s="631">
        <v>5764</v>
      </c>
      <c r="Z19" s="630"/>
      <c r="AA19" s="630"/>
    </row>
    <row r="20" spans="1:27" ht="15" customHeight="1">
      <c r="A20" s="613" t="s">
        <v>714</v>
      </c>
      <c r="B20" s="614"/>
      <c r="C20" s="615"/>
      <c r="D20" s="616">
        <v>120830</v>
      </c>
      <c r="E20" s="617"/>
      <c r="F20" s="617"/>
      <c r="G20" s="618">
        <v>73.2</v>
      </c>
      <c r="H20" s="619"/>
      <c r="I20" s="619"/>
      <c r="J20" s="611">
        <v>9190</v>
      </c>
      <c r="K20" s="612"/>
      <c r="L20" s="612"/>
      <c r="M20" s="611">
        <v>4678</v>
      </c>
      <c r="N20" s="612"/>
      <c r="O20" s="612"/>
      <c r="P20" s="611">
        <v>6751</v>
      </c>
      <c r="Q20" s="612"/>
      <c r="R20" s="612"/>
      <c r="S20" s="611">
        <v>8309</v>
      </c>
      <c r="T20" s="612"/>
      <c r="U20" s="612"/>
      <c r="V20" s="611">
        <v>85598</v>
      </c>
      <c r="W20" s="612"/>
      <c r="X20" s="612"/>
      <c r="Y20" s="611">
        <v>6304</v>
      </c>
      <c r="Z20" s="612"/>
      <c r="AA20" s="612"/>
    </row>
    <row r="21" spans="1:27" ht="15" customHeight="1">
      <c r="A21" s="74"/>
      <c r="B21" s="74"/>
      <c r="C21" s="74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52" t="s">
        <v>701</v>
      </c>
    </row>
  </sheetData>
  <mergeCells count="67">
    <mergeCell ref="X6:AA8"/>
    <mergeCell ref="P7:S8"/>
    <mergeCell ref="T7:W8"/>
    <mergeCell ref="A6:C8"/>
    <mergeCell ref="D6:G8"/>
    <mergeCell ref="H6:K8"/>
    <mergeCell ref="L6:O8"/>
    <mergeCell ref="P6:W6"/>
    <mergeCell ref="X9:AA9"/>
    <mergeCell ref="A10:C10"/>
    <mergeCell ref="D10:G10"/>
    <mergeCell ref="H10:K10"/>
    <mergeCell ref="L10:O10"/>
    <mergeCell ref="P10:S10"/>
    <mergeCell ref="T10:W10"/>
    <mergeCell ref="X10:AA10"/>
    <mergeCell ref="A9:C9"/>
    <mergeCell ref="D9:G9"/>
    <mergeCell ref="H9:K9"/>
    <mergeCell ref="L9:O9"/>
    <mergeCell ref="P9:S9"/>
    <mergeCell ref="T9:W9"/>
    <mergeCell ref="X11:AA11"/>
    <mergeCell ref="A15:C17"/>
    <mergeCell ref="D15:F17"/>
    <mergeCell ref="G15:I17"/>
    <mergeCell ref="J15:L17"/>
    <mergeCell ref="M15:U15"/>
    <mergeCell ref="V15:AA15"/>
    <mergeCell ref="M16:O17"/>
    <mergeCell ref="P16:R17"/>
    <mergeCell ref="S16:U17"/>
    <mergeCell ref="A11:C11"/>
    <mergeCell ref="D11:G11"/>
    <mergeCell ref="H11:K11"/>
    <mergeCell ref="L11:O11"/>
    <mergeCell ref="P11:S11"/>
    <mergeCell ref="T11:W11"/>
    <mergeCell ref="V16:X17"/>
    <mergeCell ref="Y16:AA17"/>
    <mergeCell ref="A18:C18"/>
    <mergeCell ref="D18:F18"/>
    <mergeCell ref="G18:I18"/>
    <mergeCell ref="J18:L18"/>
    <mergeCell ref="M18:O18"/>
    <mergeCell ref="P18:R18"/>
    <mergeCell ref="S18:U18"/>
    <mergeCell ref="V18:X18"/>
    <mergeCell ref="Y18:AA18"/>
    <mergeCell ref="A19:C19"/>
    <mergeCell ref="D19:F19"/>
    <mergeCell ref="G19:I19"/>
    <mergeCell ref="J19:L19"/>
    <mergeCell ref="M19:O19"/>
    <mergeCell ref="P19:R19"/>
    <mergeCell ref="S19:U19"/>
    <mergeCell ref="V19:X19"/>
    <mergeCell ref="Y19:AA19"/>
    <mergeCell ref="S20:U20"/>
    <mergeCell ref="V20:X20"/>
    <mergeCell ref="Y20:AA20"/>
    <mergeCell ref="A20:C20"/>
    <mergeCell ref="D20:F20"/>
    <mergeCell ref="G20:I20"/>
    <mergeCell ref="J20:L20"/>
    <mergeCell ref="M20:O20"/>
    <mergeCell ref="P20:R20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="115" zoomScaleNormal="115" workbookViewId="0"/>
  </sheetViews>
  <sheetFormatPr defaultColWidth="9.625" defaultRowHeight="15" customHeight="1"/>
  <cols>
    <col min="1" max="1" width="13.375" style="71" customWidth="1"/>
    <col min="2" max="2" width="12.5" style="71" customWidth="1"/>
    <col min="3" max="3" width="12.125" style="71" customWidth="1"/>
    <col min="4" max="4" width="12.375" style="71" customWidth="1"/>
    <col min="5" max="5" width="12.125" style="71" customWidth="1"/>
    <col min="6" max="6" width="12.375" style="71" customWidth="1"/>
    <col min="7" max="7" width="12.125" style="71" customWidth="1"/>
    <col min="8" max="16384" width="9.625" style="71"/>
  </cols>
  <sheetData>
    <row r="1" spans="1:7" s="410" customFormat="1" ht="15.75" customHeight="1">
      <c r="A1" s="409" t="s">
        <v>1</v>
      </c>
    </row>
    <row r="2" spans="1:7" ht="15" customHeight="1">
      <c r="A2" s="3" t="s">
        <v>715</v>
      </c>
    </row>
    <row r="3" spans="1:7" s="2" customFormat="1" ht="13.5" customHeight="1"/>
    <row r="4" spans="1:7" s="2" customFormat="1" ht="15" customHeight="1">
      <c r="A4" s="498" t="s">
        <v>605</v>
      </c>
      <c r="B4" s="491" t="s">
        <v>716</v>
      </c>
      <c r="C4" s="501"/>
      <c r="D4" s="491" t="s">
        <v>717</v>
      </c>
      <c r="E4" s="501"/>
      <c r="F4" s="491" t="s">
        <v>3</v>
      </c>
      <c r="G4" s="501"/>
    </row>
    <row r="5" spans="1:7" s="2" customFormat="1" ht="15" customHeight="1">
      <c r="A5" s="505"/>
      <c r="B5" s="95" t="s">
        <v>718</v>
      </c>
      <c r="C5" s="95" t="s">
        <v>719</v>
      </c>
      <c r="D5" s="95" t="s">
        <v>718</v>
      </c>
      <c r="E5" s="95" t="s">
        <v>719</v>
      </c>
      <c r="F5" s="95" t="s">
        <v>718</v>
      </c>
      <c r="G5" s="95" t="s">
        <v>719</v>
      </c>
    </row>
    <row r="6" spans="1:7" s="2" customFormat="1" ht="15" customHeight="1">
      <c r="A6" s="97" t="s">
        <v>720</v>
      </c>
      <c r="B6" s="82" t="s">
        <v>560</v>
      </c>
      <c r="C6" s="16" t="s">
        <v>560</v>
      </c>
      <c r="D6" s="6">
        <v>1198</v>
      </c>
      <c r="E6" s="6">
        <v>1327</v>
      </c>
      <c r="F6" s="6">
        <v>1198</v>
      </c>
      <c r="G6" s="6">
        <v>1327</v>
      </c>
    </row>
    <row r="7" spans="1:7" s="2" customFormat="1" ht="15" customHeight="1">
      <c r="A7" s="99" t="s">
        <v>721</v>
      </c>
      <c r="B7" s="82" t="s">
        <v>560</v>
      </c>
      <c r="C7" s="16" t="s">
        <v>560</v>
      </c>
      <c r="D7" s="6">
        <v>2496</v>
      </c>
      <c r="E7" s="6">
        <v>3088</v>
      </c>
      <c r="F7" s="6">
        <v>2496</v>
      </c>
      <c r="G7" s="6">
        <v>3088</v>
      </c>
    </row>
    <row r="8" spans="1:7" s="2" customFormat="1" ht="15" customHeight="1">
      <c r="A8" s="8" t="s">
        <v>722</v>
      </c>
      <c r="B8" s="92" t="s">
        <v>560</v>
      </c>
      <c r="C8" s="17" t="s">
        <v>560</v>
      </c>
      <c r="D8" s="9">
        <v>3169</v>
      </c>
      <c r="E8" s="9">
        <v>3751</v>
      </c>
      <c r="F8" s="9">
        <v>3169</v>
      </c>
      <c r="G8" s="9">
        <v>3751</v>
      </c>
    </row>
    <row r="9" spans="1:7" s="2" customFormat="1" ht="15" customHeight="1">
      <c r="A9" s="2" t="s">
        <v>723</v>
      </c>
      <c r="G9" s="11" t="s">
        <v>724</v>
      </c>
    </row>
    <row r="10" spans="1:7" s="2" customFormat="1" ht="15" customHeight="1"/>
  </sheetData>
  <mergeCells count="4">
    <mergeCell ref="A4:A5"/>
    <mergeCell ref="B4:C4"/>
    <mergeCell ref="D4:E4"/>
    <mergeCell ref="F4:G4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="115" workbookViewId="0"/>
  </sheetViews>
  <sheetFormatPr defaultColWidth="8.875" defaultRowHeight="15" customHeight="1"/>
  <cols>
    <col min="1" max="1" width="13.5" style="71" customWidth="1"/>
    <col min="2" max="2" width="21" style="71" customWidth="1"/>
    <col min="3" max="5" width="12.875" style="71" customWidth="1"/>
    <col min="6" max="6" width="13.75" style="177" customWidth="1"/>
    <col min="7" max="7" width="4.125" style="71" customWidth="1"/>
    <col min="8" max="8" width="5" style="71" customWidth="1"/>
    <col min="9" max="16384" width="8.875" style="71"/>
  </cols>
  <sheetData>
    <row r="1" spans="1:7" s="410" customFormat="1" ht="15.75" customHeight="1">
      <c r="A1" s="409" t="s">
        <v>1</v>
      </c>
    </row>
    <row r="2" spans="1:7" ht="15" customHeight="1">
      <c r="A2" s="3" t="s">
        <v>725</v>
      </c>
      <c r="C2" s="411"/>
    </row>
    <row r="3" spans="1:7" s="2" customFormat="1" ht="5.25" customHeight="1">
      <c r="F3" s="178"/>
    </row>
    <row r="4" spans="1:7" s="32" customFormat="1" ht="14.25" customHeight="1">
      <c r="A4" s="5" t="s">
        <v>524</v>
      </c>
      <c r="B4" s="95" t="s">
        <v>726</v>
      </c>
      <c r="C4" s="279" t="s">
        <v>727</v>
      </c>
      <c r="D4" s="279" t="s">
        <v>728</v>
      </c>
      <c r="E4" s="514" t="s">
        <v>729</v>
      </c>
      <c r="F4" s="512"/>
      <c r="G4" s="412"/>
    </row>
    <row r="5" spans="1:7" s="2" customFormat="1" ht="14.25" customHeight="1">
      <c r="A5" s="32" t="s">
        <v>730</v>
      </c>
      <c r="B5" s="413" t="s">
        <v>731</v>
      </c>
      <c r="C5" s="32" t="s">
        <v>732</v>
      </c>
      <c r="D5" s="414">
        <v>4.25</v>
      </c>
      <c r="E5" s="144" t="s">
        <v>733</v>
      </c>
      <c r="F5" s="199">
        <v>14900</v>
      </c>
    </row>
    <row r="6" spans="1:7" s="2" customFormat="1" ht="14.25" customHeight="1">
      <c r="A6" s="32" t="s">
        <v>734</v>
      </c>
      <c r="B6" s="413" t="s">
        <v>735</v>
      </c>
      <c r="C6" s="32" t="s">
        <v>736</v>
      </c>
      <c r="D6" s="414">
        <v>2.4500000000000002</v>
      </c>
      <c r="E6" s="144" t="s">
        <v>733</v>
      </c>
      <c r="F6" s="199">
        <v>8600</v>
      </c>
    </row>
    <row r="7" spans="1:7" s="2" customFormat="1" ht="14.25" customHeight="1">
      <c r="A7" s="32" t="s">
        <v>737</v>
      </c>
      <c r="B7" s="413" t="s">
        <v>738</v>
      </c>
      <c r="C7" s="32" t="s">
        <v>739</v>
      </c>
      <c r="D7" s="414">
        <v>2.76</v>
      </c>
      <c r="E7" s="144" t="s">
        <v>733</v>
      </c>
      <c r="F7" s="199">
        <v>9700</v>
      </c>
    </row>
    <row r="8" spans="1:7" s="2" customFormat="1" ht="14.25" customHeight="1">
      <c r="A8" s="32" t="s">
        <v>740</v>
      </c>
      <c r="B8" s="413" t="s">
        <v>741</v>
      </c>
      <c r="C8" s="32" t="s">
        <v>742</v>
      </c>
      <c r="D8" s="414">
        <v>5.84</v>
      </c>
      <c r="E8" s="144" t="s">
        <v>743</v>
      </c>
      <c r="F8" s="199">
        <v>16900</v>
      </c>
    </row>
    <row r="9" spans="1:7" s="2" customFormat="1" ht="14.25" customHeight="1">
      <c r="A9" s="32"/>
      <c r="B9" s="413"/>
      <c r="C9" s="32"/>
      <c r="D9" s="414"/>
      <c r="E9" s="144" t="s">
        <v>744</v>
      </c>
      <c r="F9" s="199">
        <v>600</v>
      </c>
    </row>
    <row r="10" spans="1:7" s="2" customFormat="1" ht="14.25" customHeight="1">
      <c r="A10" s="32" t="s">
        <v>745</v>
      </c>
      <c r="B10" s="413" t="s">
        <v>746</v>
      </c>
      <c r="C10" s="32" t="s">
        <v>747</v>
      </c>
      <c r="D10" s="414">
        <v>3.71</v>
      </c>
      <c r="E10" s="144" t="s">
        <v>748</v>
      </c>
      <c r="F10" s="199">
        <v>7700</v>
      </c>
    </row>
    <row r="11" spans="1:7" s="2" customFormat="1" ht="14.25" customHeight="1">
      <c r="A11" s="32"/>
      <c r="B11" s="413"/>
      <c r="C11" s="32"/>
      <c r="D11" s="414"/>
      <c r="E11" s="144" t="s">
        <v>733</v>
      </c>
      <c r="F11" s="199">
        <v>4000</v>
      </c>
    </row>
    <row r="12" spans="1:7" s="2" customFormat="1" ht="14.25" customHeight="1">
      <c r="A12" s="32" t="s">
        <v>749</v>
      </c>
      <c r="B12" s="413" t="s">
        <v>750</v>
      </c>
      <c r="C12" s="32" t="s">
        <v>751</v>
      </c>
      <c r="D12" s="414">
        <v>4.6447000000000003</v>
      </c>
      <c r="E12" s="144" t="s">
        <v>748</v>
      </c>
      <c r="F12" s="199">
        <v>7900</v>
      </c>
    </row>
    <row r="13" spans="1:7" s="2" customFormat="1" ht="14.25" customHeight="1">
      <c r="A13" s="32"/>
      <c r="B13" s="413"/>
      <c r="C13" s="32"/>
      <c r="D13" s="414"/>
      <c r="E13" s="144" t="s">
        <v>733</v>
      </c>
      <c r="F13" s="199">
        <v>7100</v>
      </c>
    </row>
    <row r="14" spans="1:7" s="2" customFormat="1" ht="14.25" customHeight="1">
      <c r="A14" s="32" t="s">
        <v>752</v>
      </c>
      <c r="B14" s="413" t="s">
        <v>753</v>
      </c>
      <c r="C14" s="32" t="s">
        <v>754</v>
      </c>
      <c r="D14" s="414">
        <v>4.72</v>
      </c>
      <c r="E14" s="144" t="s">
        <v>733</v>
      </c>
      <c r="F14" s="199">
        <v>16500</v>
      </c>
    </row>
    <row r="15" spans="1:7" s="2" customFormat="1" ht="14.25" customHeight="1">
      <c r="A15" s="32" t="s">
        <v>755</v>
      </c>
      <c r="B15" s="413" t="s">
        <v>756</v>
      </c>
      <c r="C15" s="32" t="s">
        <v>757</v>
      </c>
      <c r="D15" s="414">
        <v>4.5442999999999998</v>
      </c>
      <c r="E15" s="144" t="s">
        <v>733</v>
      </c>
      <c r="F15" s="199">
        <v>16000</v>
      </c>
    </row>
    <row r="16" spans="1:7" s="2" customFormat="1" ht="14.25" customHeight="1">
      <c r="A16" s="32" t="s">
        <v>758</v>
      </c>
      <c r="B16" s="413" t="s">
        <v>759</v>
      </c>
      <c r="C16" s="32" t="s">
        <v>760</v>
      </c>
      <c r="D16" s="414">
        <v>6.1638999999999999</v>
      </c>
      <c r="E16" s="144" t="s">
        <v>748</v>
      </c>
      <c r="F16" s="199">
        <v>18500</v>
      </c>
    </row>
    <row r="17" spans="1:6" s="2" customFormat="1" ht="14.25" customHeight="1">
      <c r="A17" s="32" t="s">
        <v>761</v>
      </c>
      <c r="B17" s="413" t="s">
        <v>762</v>
      </c>
      <c r="C17" s="32" t="s">
        <v>763</v>
      </c>
      <c r="D17" s="414">
        <v>4.0231000000000003</v>
      </c>
      <c r="E17" s="144" t="s">
        <v>748</v>
      </c>
      <c r="F17" s="199">
        <v>12100</v>
      </c>
    </row>
    <row r="18" spans="1:6" s="2" customFormat="1" ht="14.25" customHeight="1">
      <c r="A18" s="32" t="s">
        <v>764</v>
      </c>
      <c r="B18" s="413" t="s">
        <v>765</v>
      </c>
      <c r="C18" s="32" t="s">
        <v>766</v>
      </c>
      <c r="D18" s="414">
        <v>4.0639000000000003</v>
      </c>
      <c r="E18" s="144" t="s">
        <v>748</v>
      </c>
      <c r="F18" s="199">
        <v>12200</v>
      </c>
    </row>
    <row r="19" spans="1:6" s="2" customFormat="1" ht="14.25" customHeight="1">
      <c r="A19" s="32" t="s">
        <v>767</v>
      </c>
      <c r="B19" s="413" t="s">
        <v>768</v>
      </c>
      <c r="C19" s="32" t="s">
        <v>769</v>
      </c>
      <c r="D19" s="414">
        <v>4.1582999999999997</v>
      </c>
      <c r="E19" s="144" t="s">
        <v>748</v>
      </c>
      <c r="F19" s="199">
        <v>12500</v>
      </c>
    </row>
    <row r="20" spans="1:6" s="2" customFormat="1" ht="14.25" customHeight="1">
      <c r="A20" s="32" t="s">
        <v>770</v>
      </c>
      <c r="B20" s="413" t="s">
        <v>771</v>
      </c>
      <c r="C20" s="32" t="s">
        <v>772</v>
      </c>
      <c r="D20" s="414">
        <v>1.7036</v>
      </c>
      <c r="E20" s="144" t="s">
        <v>733</v>
      </c>
      <c r="F20" s="199">
        <v>1900</v>
      </c>
    </row>
    <row r="21" spans="1:6" s="2" customFormat="1" ht="14.25" customHeight="1">
      <c r="B21" s="413"/>
      <c r="C21" s="32"/>
      <c r="D21" s="414"/>
      <c r="E21" s="144" t="s">
        <v>748</v>
      </c>
      <c r="F21" s="199">
        <v>3500</v>
      </c>
    </row>
    <row r="22" spans="1:6" s="2" customFormat="1" ht="14.25" customHeight="1">
      <c r="A22" s="32" t="s">
        <v>773</v>
      </c>
      <c r="B22" s="413" t="s">
        <v>774</v>
      </c>
      <c r="C22" s="32" t="s">
        <v>775</v>
      </c>
      <c r="D22" s="414">
        <v>5.0507999999999997</v>
      </c>
      <c r="E22" s="144" t="s">
        <v>733</v>
      </c>
      <c r="F22" s="199">
        <v>17700</v>
      </c>
    </row>
    <row r="23" spans="1:6" s="2" customFormat="1" ht="14.25" customHeight="1">
      <c r="A23" s="32" t="s">
        <v>776</v>
      </c>
      <c r="B23" s="413" t="s">
        <v>777</v>
      </c>
      <c r="C23" s="32" t="s">
        <v>778</v>
      </c>
      <c r="D23" s="414">
        <v>5.5518000000000001</v>
      </c>
      <c r="E23" s="144" t="s">
        <v>733</v>
      </c>
      <c r="F23" s="199">
        <v>11300</v>
      </c>
    </row>
    <row r="24" spans="1:6" s="2" customFormat="1" ht="14.25" customHeight="1">
      <c r="A24" s="32"/>
      <c r="B24" s="413"/>
      <c r="C24" s="32"/>
      <c r="D24" s="414"/>
      <c r="E24" s="144" t="s">
        <v>748</v>
      </c>
      <c r="F24" s="199">
        <v>7000</v>
      </c>
    </row>
    <row r="25" spans="1:6" s="2" customFormat="1" ht="14.25" customHeight="1">
      <c r="A25" s="32" t="s">
        <v>779</v>
      </c>
      <c r="B25" s="413" t="s">
        <v>780</v>
      </c>
      <c r="C25" s="32" t="s">
        <v>781</v>
      </c>
      <c r="D25" s="414">
        <v>0.98629999999999995</v>
      </c>
      <c r="E25" s="144" t="s">
        <v>782</v>
      </c>
      <c r="F25" s="199">
        <v>3000</v>
      </c>
    </row>
    <row r="26" spans="1:6" s="2" customFormat="1" ht="14.25" customHeight="1">
      <c r="A26" s="32" t="s">
        <v>783</v>
      </c>
      <c r="B26" s="413" t="s">
        <v>784</v>
      </c>
      <c r="C26" s="32" t="s">
        <v>785</v>
      </c>
      <c r="D26" s="414">
        <v>1.3089999999999999</v>
      </c>
      <c r="E26" s="144" t="s">
        <v>782</v>
      </c>
      <c r="F26" s="199">
        <v>4000</v>
      </c>
    </row>
    <row r="27" spans="1:6" s="2" customFormat="1" ht="14.25" customHeight="1">
      <c r="A27" s="32" t="s">
        <v>786</v>
      </c>
      <c r="B27" s="413" t="s">
        <v>787</v>
      </c>
      <c r="C27" s="32" t="s">
        <v>788</v>
      </c>
      <c r="D27" s="414">
        <v>1.1706000000000001</v>
      </c>
      <c r="E27" s="144" t="s">
        <v>733</v>
      </c>
      <c r="F27" s="199">
        <v>4100</v>
      </c>
    </row>
    <row r="28" spans="1:6" s="2" customFormat="1" ht="14.25" customHeight="1">
      <c r="A28" s="32" t="s">
        <v>789</v>
      </c>
      <c r="B28" s="413" t="s">
        <v>790</v>
      </c>
      <c r="C28" s="32" t="s">
        <v>791</v>
      </c>
      <c r="D28" s="414">
        <v>1.5526</v>
      </c>
      <c r="E28" s="144" t="s">
        <v>782</v>
      </c>
      <c r="F28" s="199">
        <v>4700</v>
      </c>
    </row>
    <row r="29" spans="1:6" s="2" customFormat="1" ht="14.25" customHeight="1">
      <c r="A29" s="97" t="s">
        <v>792</v>
      </c>
      <c r="B29" s="413" t="s">
        <v>793</v>
      </c>
      <c r="C29" s="97" t="s">
        <v>794</v>
      </c>
      <c r="D29" s="415">
        <v>2.1436000000000002</v>
      </c>
      <c r="E29" s="416" t="s">
        <v>782</v>
      </c>
      <c r="F29" s="6">
        <v>6400</v>
      </c>
    </row>
    <row r="30" spans="1:6" s="2" customFormat="1" ht="6.75" customHeight="1">
      <c r="A30" s="97"/>
      <c r="B30" s="413"/>
      <c r="C30" s="97"/>
      <c r="D30" s="415"/>
      <c r="E30" s="416"/>
      <c r="F30" s="6"/>
    </row>
    <row r="31" spans="1:6" s="2" customFormat="1" ht="14.25" customHeight="1">
      <c r="A31" s="417" t="s">
        <v>5</v>
      </c>
      <c r="B31" s="418" t="s">
        <v>795</v>
      </c>
      <c r="C31" s="419" t="s">
        <v>796</v>
      </c>
      <c r="D31" s="420">
        <v>70.796499999999995</v>
      </c>
      <c r="E31" s="421" t="s">
        <v>733</v>
      </c>
      <c r="F31" s="21">
        <v>111800</v>
      </c>
    </row>
    <row r="32" spans="1:6" s="2" customFormat="1" ht="14.25" customHeight="1">
      <c r="A32" s="422"/>
      <c r="B32" s="418"/>
      <c r="C32" s="422"/>
      <c r="D32" s="420"/>
      <c r="E32" s="421" t="s">
        <v>748</v>
      </c>
      <c r="F32" s="21">
        <v>116400</v>
      </c>
    </row>
    <row r="33" spans="1:6" s="2" customFormat="1" ht="14.25" customHeight="1">
      <c r="A33" s="118"/>
      <c r="B33" s="423"/>
      <c r="C33" s="118"/>
      <c r="D33" s="424"/>
      <c r="E33" s="425" t="s">
        <v>744</v>
      </c>
      <c r="F33" s="22">
        <v>600</v>
      </c>
    </row>
    <row r="34" spans="1:6" s="2" customFormat="1" ht="12">
      <c r="F34" s="11" t="s">
        <v>520</v>
      </c>
    </row>
    <row r="35" spans="1:6" s="2" customFormat="1" ht="15" customHeight="1">
      <c r="F35" s="178"/>
    </row>
  </sheetData>
  <mergeCells count="1">
    <mergeCell ref="E4:F4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="115" zoomScaleNormal="115" workbookViewId="0"/>
  </sheetViews>
  <sheetFormatPr defaultColWidth="14.125" defaultRowHeight="14.45" customHeight="1"/>
  <cols>
    <col min="1" max="1" width="6.875" style="71" customWidth="1"/>
    <col min="2" max="2" width="11" style="71" customWidth="1"/>
    <col min="3" max="3" width="12.125" style="71" customWidth="1"/>
    <col min="4" max="6" width="15.625" style="71" customWidth="1"/>
    <col min="7" max="7" width="13.625" style="71" customWidth="1"/>
    <col min="8" max="8" width="11.25" style="71" customWidth="1"/>
    <col min="9" max="16384" width="14.125" style="71"/>
  </cols>
  <sheetData>
    <row r="1" spans="1:8" ht="14.45" customHeight="1">
      <c r="A1" s="70" t="s">
        <v>1</v>
      </c>
    </row>
    <row r="3" spans="1:8" ht="14.45" customHeight="1">
      <c r="A3" s="72" t="s">
        <v>73</v>
      </c>
      <c r="B3" s="73"/>
      <c r="C3" s="73"/>
      <c r="D3" s="73"/>
      <c r="E3" s="73"/>
      <c r="F3" s="73"/>
      <c r="G3" s="73"/>
    </row>
    <row r="4" spans="1:8" s="2" customFormat="1" ht="13.5" customHeight="1">
      <c r="A4" s="478" t="s">
        <v>74</v>
      </c>
      <c r="B4" s="478"/>
      <c r="C4" s="74"/>
      <c r="D4" s="74"/>
      <c r="E4" s="74"/>
      <c r="F4" s="74"/>
      <c r="G4" s="52" t="s">
        <v>75</v>
      </c>
    </row>
    <row r="5" spans="1:8" s="2" customFormat="1" ht="50.25" customHeight="1">
      <c r="A5" s="470" t="s">
        <v>76</v>
      </c>
      <c r="B5" s="479"/>
      <c r="C5" s="75" t="s">
        <v>77</v>
      </c>
      <c r="D5" s="75" t="s">
        <v>78</v>
      </c>
      <c r="E5" s="75" t="s">
        <v>79</v>
      </c>
      <c r="F5" s="75" t="s">
        <v>80</v>
      </c>
      <c r="G5" s="76" t="s">
        <v>81</v>
      </c>
    </row>
    <row r="6" spans="1:8" s="2" customFormat="1" ht="13.5" customHeight="1">
      <c r="A6" s="77"/>
      <c r="B6" s="78" t="s">
        <v>82</v>
      </c>
      <c r="C6" s="79">
        <v>229200</v>
      </c>
      <c r="D6" s="80">
        <v>199200</v>
      </c>
      <c r="E6" s="80">
        <v>115200</v>
      </c>
      <c r="F6" s="80">
        <v>62200</v>
      </c>
      <c r="G6" s="80">
        <v>40000</v>
      </c>
    </row>
    <row r="7" spans="1:8" s="2" customFormat="1" ht="13.5" customHeight="1">
      <c r="A7" s="43" t="s">
        <v>83</v>
      </c>
      <c r="B7" s="81" t="s">
        <v>84</v>
      </c>
      <c r="C7" s="82">
        <v>6</v>
      </c>
      <c r="D7" s="16">
        <v>251</v>
      </c>
      <c r="E7" s="16">
        <v>368</v>
      </c>
      <c r="F7" s="16">
        <v>2360</v>
      </c>
      <c r="G7" s="16">
        <v>1526</v>
      </c>
    </row>
    <row r="8" spans="1:8" s="2" customFormat="1" ht="13.5" customHeight="1">
      <c r="A8" s="83"/>
      <c r="B8" s="81" t="s">
        <v>85</v>
      </c>
      <c r="C8" s="82">
        <v>1241500</v>
      </c>
      <c r="D8" s="16">
        <v>48893600</v>
      </c>
      <c r="E8" s="16">
        <v>42026900</v>
      </c>
      <c r="F8" s="16">
        <v>145399300</v>
      </c>
      <c r="G8" s="16">
        <v>60044600</v>
      </c>
      <c r="H8" s="10"/>
    </row>
    <row r="9" spans="1:8" s="2" customFormat="1" ht="13.5" customHeight="1">
      <c r="A9" s="77"/>
      <c r="B9" s="84" t="s">
        <v>82</v>
      </c>
      <c r="C9" s="85">
        <v>268000</v>
      </c>
      <c r="D9" s="86">
        <v>253000</v>
      </c>
      <c r="E9" s="86">
        <v>211000</v>
      </c>
      <c r="F9" s="86">
        <v>185000</v>
      </c>
      <c r="G9" s="86">
        <v>50000</v>
      </c>
    </row>
    <row r="10" spans="1:8" s="2" customFormat="1" ht="13.5" customHeight="1">
      <c r="A10" s="43" t="s">
        <v>86</v>
      </c>
      <c r="B10" s="87" t="s">
        <v>84</v>
      </c>
      <c r="C10" s="82">
        <v>2</v>
      </c>
      <c r="D10" s="16">
        <v>21</v>
      </c>
      <c r="E10" s="16">
        <v>27</v>
      </c>
      <c r="F10" s="16">
        <v>180</v>
      </c>
      <c r="G10" s="16">
        <v>91</v>
      </c>
      <c r="H10" s="10"/>
    </row>
    <row r="11" spans="1:8" s="2" customFormat="1" ht="13.5" customHeight="1">
      <c r="A11" s="83"/>
      <c r="B11" s="88" t="s">
        <v>85</v>
      </c>
      <c r="C11" s="89">
        <v>536000</v>
      </c>
      <c r="D11" s="90">
        <v>4911400</v>
      </c>
      <c r="E11" s="90">
        <v>5618000</v>
      </c>
      <c r="F11" s="90">
        <v>32473000</v>
      </c>
      <c r="G11" s="90">
        <v>4526700</v>
      </c>
      <c r="H11" s="10"/>
    </row>
    <row r="12" spans="1:8" s="2" customFormat="1" ht="13.5" customHeight="1">
      <c r="A12" s="91" t="s">
        <v>87</v>
      </c>
      <c r="B12" s="81" t="s">
        <v>82</v>
      </c>
      <c r="C12" s="82">
        <v>249000</v>
      </c>
      <c r="D12" s="16">
        <v>226000</v>
      </c>
      <c r="E12" s="16">
        <v>163000</v>
      </c>
      <c r="F12" s="16">
        <v>114000</v>
      </c>
      <c r="G12" s="16" t="s">
        <v>37</v>
      </c>
    </row>
    <row r="13" spans="1:8" s="2" customFormat="1" ht="13.5" customHeight="1">
      <c r="A13" s="43" t="s">
        <v>86</v>
      </c>
      <c r="B13" s="81" t="s">
        <v>84</v>
      </c>
      <c r="C13" s="82">
        <v>1</v>
      </c>
      <c r="D13" s="16">
        <v>108</v>
      </c>
      <c r="E13" s="16">
        <v>146</v>
      </c>
      <c r="F13" s="16">
        <v>975</v>
      </c>
      <c r="G13" s="16" t="s">
        <v>37</v>
      </c>
    </row>
    <row r="14" spans="1:8" s="2" customFormat="1" ht="13.5" customHeight="1">
      <c r="A14" s="43"/>
      <c r="B14" s="81" t="s">
        <v>85</v>
      </c>
      <c r="C14" s="82">
        <v>249000</v>
      </c>
      <c r="D14" s="16">
        <v>24200900</v>
      </c>
      <c r="E14" s="16">
        <v>23743700</v>
      </c>
      <c r="F14" s="16">
        <v>110424200</v>
      </c>
      <c r="G14" s="16" t="s">
        <v>37</v>
      </c>
      <c r="H14" s="10"/>
    </row>
    <row r="15" spans="1:8" s="2" customFormat="1" ht="13.5" customHeight="1">
      <c r="A15" s="480" t="s">
        <v>88</v>
      </c>
      <c r="B15" s="84" t="s">
        <v>82</v>
      </c>
      <c r="C15" s="85">
        <v>308000</v>
      </c>
      <c r="D15" s="86">
        <v>308000</v>
      </c>
      <c r="E15" s="86">
        <v>308000</v>
      </c>
      <c r="F15" s="86">
        <v>308000</v>
      </c>
      <c r="G15" s="86">
        <v>308000</v>
      </c>
    </row>
    <row r="16" spans="1:8" s="2" customFormat="1" ht="13.5" customHeight="1">
      <c r="A16" s="481"/>
      <c r="B16" s="87" t="s">
        <v>84</v>
      </c>
      <c r="C16" s="82">
        <v>0</v>
      </c>
      <c r="D16" s="16">
        <v>0</v>
      </c>
      <c r="E16" s="16">
        <v>0</v>
      </c>
      <c r="F16" s="16">
        <v>3</v>
      </c>
      <c r="G16" s="16">
        <v>0</v>
      </c>
    </row>
    <row r="17" spans="1:8" s="2" customFormat="1" ht="13.5" customHeight="1">
      <c r="A17" s="482"/>
      <c r="B17" s="88" t="s">
        <v>85</v>
      </c>
      <c r="C17" s="89">
        <v>0</v>
      </c>
      <c r="D17" s="90">
        <v>0</v>
      </c>
      <c r="E17" s="90">
        <v>0</v>
      </c>
      <c r="F17" s="90">
        <v>922000</v>
      </c>
      <c r="G17" s="90">
        <v>0</v>
      </c>
      <c r="H17" s="10"/>
    </row>
    <row r="18" spans="1:8" s="2" customFormat="1" ht="13.5" customHeight="1">
      <c r="A18" s="483" t="s">
        <v>89</v>
      </c>
      <c r="B18" s="84" t="s">
        <v>82</v>
      </c>
      <c r="C18" s="82">
        <v>308000</v>
      </c>
      <c r="D18" s="16">
        <v>308000</v>
      </c>
      <c r="E18" s="16">
        <v>308000</v>
      </c>
      <c r="F18" s="16">
        <v>308000</v>
      </c>
      <c r="G18" s="16" t="s">
        <v>37</v>
      </c>
    </row>
    <row r="19" spans="1:8" s="2" customFormat="1" ht="13.5" customHeight="1">
      <c r="A19" s="481"/>
      <c r="B19" s="87" t="s">
        <v>84</v>
      </c>
      <c r="C19" s="82">
        <v>2</v>
      </c>
      <c r="D19" s="16">
        <v>14</v>
      </c>
      <c r="E19" s="16">
        <v>18</v>
      </c>
      <c r="F19" s="16">
        <v>69</v>
      </c>
      <c r="G19" s="16" t="s">
        <v>37</v>
      </c>
    </row>
    <row r="20" spans="1:8" s="2" customFormat="1" ht="13.5" customHeight="1">
      <c r="A20" s="482"/>
      <c r="B20" s="88" t="s">
        <v>85</v>
      </c>
      <c r="C20" s="92">
        <v>590000</v>
      </c>
      <c r="D20" s="17">
        <v>4136000</v>
      </c>
      <c r="E20" s="17">
        <v>5140000</v>
      </c>
      <c r="F20" s="17">
        <v>20109300</v>
      </c>
      <c r="G20" s="17" t="s">
        <v>37</v>
      </c>
      <c r="H20" s="10"/>
    </row>
    <row r="21" spans="1:8" s="2" customFormat="1" ht="14.45" customHeight="1">
      <c r="A21" s="73"/>
      <c r="B21" s="73"/>
      <c r="C21" s="73"/>
      <c r="D21" s="73"/>
      <c r="E21" s="73"/>
      <c r="F21" s="73"/>
      <c r="G21" s="93"/>
      <c r="H21" s="10"/>
    </row>
    <row r="22" spans="1:8" ht="45" customHeight="1">
      <c r="A22" s="484" t="s">
        <v>90</v>
      </c>
      <c r="B22" s="485"/>
      <c r="C22" s="75" t="s">
        <v>91</v>
      </c>
      <c r="D22" s="75" t="s">
        <v>92</v>
      </c>
      <c r="E22" s="75" t="s">
        <v>93</v>
      </c>
      <c r="F22" s="75" t="s">
        <v>94</v>
      </c>
      <c r="G22" s="76" t="s">
        <v>95</v>
      </c>
    </row>
    <row r="23" spans="1:8" ht="14.45" customHeight="1">
      <c r="A23" s="77"/>
      <c r="B23" s="78" t="s">
        <v>96</v>
      </c>
      <c r="C23" s="79">
        <v>38000</v>
      </c>
      <c r="D23" s="80">
        <v>31000</v>
      </c>
      <c r="E23" s="80">
        <v>19000</v>
      </c>
      <c r="F23" s="80">
        <v>12000</v>
      </c>
      <c r="G23" s="80"/>
    </row>
    <row r="24" spans="1:8" ht="14.45" customHeight="1">
      <c r="A24" s="43" t="s">
        <v>97</v>
      </c>
      <c r="B24" s="81" t="s">
        <v>98</v>
      </c>
      <c r="C24" s="82">
        <v>0</v>
      </c>
      <c r="D24" s="16">
        <v>1</v>
      </c>
      <c r="E24" s="16">
        <v>2</v>
      </c>
      <c r="F24" s="16">
        <v>38</v>
      </c>
      <c r="G24" s="16"/>
    </row>
    <row r="25" spans="1:8" ht="14.45" customHeight="1">
      <c r="A25" s="83"/>
      <c r="B25" s="81" t="s">
        <v>99</v>
      </c>
      <c r="C25" s="82">
        <v>0</v>
      </c>
      <c r="D25" s="16">
        <v>31000</v>
      </c>
      <c r="E25" s="16">
        <v>38000</v>
      </c>
      <c r="F25" s="16">
        <v>456000</v>
      </c>
      <c r="G25" s="16"/>
    </row>
    <row r="26" spans="1:8" ht="14.45" customHeight="1">
      <c r="A26" s="77"/>
      <c r="B26" s="84" t="s">
        <v>96</v>
      </c>
      <c r="C26" s="85">
        <v>77000</v>
      </c>
      <c r="D26" s="86">
        <v>62000</v>
      </c>
      <c r="E26" s="86">
        <v>39000</v>
      </c>
      <c r="F26" s="86">
        <v>24000</v>
      </c>
      <c r="G26" s="86"/>
    </row>
    <row r="27" spans="1:8" ht="14.45" customHeight="1">
      <c r="A27" s="43" t="s">
        <v>100</v>
      </c>
      <c r="B27" s="87" t="s">
        <v>98</v>
      </c>
      <c r="C27" s="82">
        <v>0</v>
      </c>
      <c r="D27" s="16">
        <v>0</v>
      </c>
      <c r="E27" s="16">
        <v>2</v>
      </c>
      <c r="F27" s="16">
        <v>17</v>
      </c>
      <c r="G27" s="16" t="s">
        <v>101</v>
      </c>
    </row>
    <row r="28" spans="1:8" ht="14.45" customHeight="1">
      <c r="A28" s="83"/>
      <c r="B28" s="88" t="s">
        <v>99</v>
      </c>
      <c r="C28" s="92">
        <v>0</v>
      </c>
      <c r="D28" s="17">
        <v>0</v>
      </c>
      <c r="E28" s="17">
        <v>78000</v>
      </c>
      <c r="F28" s="17">
        <v>408000</v>
      </c>
      <c r="G28" s="90"/>
    </row>
    <row r="29" spans="1:8" ht="14.45" customHeight="1">
      <c r="A29" s="74"/>
      <c r="B29" s="52"/>
      <c r="C29" s="74"/>
      <c r="D29" s="74"/>
      <c r="E29" s="74"/>
      <c r="F29" s="74"/>
      <c r="G29" s="94" t="s">
        <v>102</v>
      </c>
    </row>
  </sheetData>
  <mergeCells count="5">
    <mergeCell ref="A4:B4"/>
    <mergeCell ref="A5:B5"/>
    <mergeCell ref="A15:A17"/>
    <mergeCell ref="A18:A20"/>
    <mergeCell ref="A22:B22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="115" zoomScaleNormal="115" workbookViewId="0"/>
  </sheetViews>
  <sheetFormatPr defaultColWidth="9.875" defaultRowHeight="12"/>
  <cols>
    <col min="1" max="1" width="31.5" style="18" customWidth="1"/>
    <col min="2" max="3" width="13.625" style="18" customWidth="1"/>
    <col min="4" max="4" width="12.875" style="18" customWidth="1"/>
    <col min="5" max="5" width="14.75" style="18" customWidth="1"/>
    <col min="6" max="6" width="12.875" style="18" customWidth="1"/>
    <col min="7" max="16384" width="9.875" style="18"/>
  </cols>
  <sheetData>
    <row r="1" spans="1:5" s="410" customFormat="1" ht="15.75" customHeight="1">
      <c r="A1" s="409" t="s">
        <v>1</v>
      </c>
    </row>
    <row r="2" spans="1:5" s="2" customFormat="1" ht="15" customHeight="1">
      <c r="A2" s="3" t="s">
        <v>797</v>
      </c>
      <c r="B2" s="426"/>
      <c r="C2" s="426"/>
      <c r="D2" s="426"/>
      <c r="E2" s="426"/>
    </row>
    <row r="3" spans="1:5" s="2" customFormat="1" ht="15" customHeight="1">
      <c r="A3" s="145">
        <v>41974</v>
      </c>
    </row>
    <row r="4" spans="1:5" s="2" customFormat="1" ht="15" customHeight="1">
      <c r="A4" s="12" t="s">
        <v>798</v>
      </c>
      <c r="B4" s="5" t="s">
        <v>799</v>
      </c>
      <c r="C4" s="95" t="s">
        <v>800</v>
      </c>
      <c r="D4" s="95" t="s">
        <v>801</v>
      </c>
      <c r="E4" s="95" t="s">
        <v>802</v>
      </c>
    </row>
    <row r="5" spans="1:5" s="2" customFormat="1" ht="15" customHeight="1">
      <c r="A5" s="427" t="s">
        <v>803</v>
      </c>
      <c r="B5" s="428" t="s">
        <v>37</v>
      </c>
      <c r="C5" s="428" t="s">
        <v>37</v>
      </c>
      <c r="D5" s="428" t="s">
        <v>37</v>
      </c>
      <c r="E5" s="428" t="s">
        <v>37</v>
      </c>
    </row>
    <row r="6" spans="1:5" s="2" customFormat="1" ht="15" customHeight="1">
      <c r="A6" s="427" t="s">
        <v>804</v>
      </c>
      <c r="B6" s="428" t="s">
        <v>37</v>
      </c>
      <c r="C6" s="428" t="s">
        <v>37</v>
      </c>
      <c r="D6" s="428">
        <v>2</v>
      </c>
      <c r="E6" s="428">
        <v>2</v>
      </c>
    </row>
    <row r="7" spans="1:5" s="2" customFormat="1" ht="15" customHeight="1">
      <c r="A7" s="427" t="s">
        <v>805</v>
      </c>
      <c r="B7" s="428" t="s">
        <v>37</v>
      </c>
      <c r="C7" s="428" t="s">
        <v>37</v>
      </c>
      <c r="D7" s="428">
        <v>2</v>
      </c>
      <c r="E7" s="428">
        <v>2</v>
      </c>
    </row>
    <row r="8" spans="1:5" s="2" customFormat="1" ht="15" customHeight="1">
      <c r="A8" s="427" t="s">
        <v>806</v>
      </c>
      <c r="B8" s="428" t="s">
        <v>37</v>
      </c>
      <c r="C8" s="428">
        <v>1</v>
      </c>
      <c r="D8" s="428">
        <v>12</v>
      </c>
      <c r="E8" s="428">
        <v>13</v>
      </c>
    </row>
    <row r="9" spans="1:5" s="2" customFormat="1" ht="15" customHeight="1">
      <c r="A9" s="427" t="s">
        <v>807</v>
      </c>
      <c r="B9" s="428" t="s">
        <v>37</v>
      </c>
      <c r="C9" s="428" t="s">
        <v>37</v>
      </c>
      <c r="D9" s="428">
        <v>3</v>
      </c>
      <c r="E9" s="428">
        <v>3</v>
      </c>
    </row>
    <row r="10" spans="1:5" s="2" customFormat="1" ht="15" customHeight="1">
      <c r="A10" s="427" t="s">
        <v>808</v>
      </c>
      <c r="B10" s="428" t="s">
        <v>37</v>
      </c>
      <c r="C10" s="428" t="s">
        <v>37</v>
      </c>
      <c r="D10" s="428">
        <v>8</v>
      </c>
      <c r="E10" s="428">
        <v>8</v>
      </c>
    </row>
    <row r="11" spans="1:5" s="2" customFormat="1" ht="15" customHeight="1">
      <c r="A11" s="427" t="s">
        <v>809</v>
      </c>
      <c r="B11" s="428" t="s">
        <v>37</v>
      </c>
      <c r="C11" s="428">
        <v>1</v>
      </c>
      <c r="D11" s="428">
        <v>7</v>
      </c>
      <c r="E11" s="428">
        <v>8</v>
      </c>
    </row>
    <row r="12" spans="1:5" s="2" customFormat="1" ht="15" customHeight="1">
      <c r="A12" s="427" t="s">
        <v>810</v>
      </c>
      <c r="B12" s="428" t="s">
        <v>37</v>
      </c>
      <c r="C12" s="428" t="s">
        <v>37</v>
      </c>
      <c r="D12" s="428">
        <v>11</v>
      </c>
      <c r="E12" s="428">
        <v>11</v>
      </c>
    </row>
    <row r="13" spans="1:5" s="2" customFormat="1" ht="15" customHeight="1">
      <c r="A13" s="427" t="s">
        <v>811</v>
      </c>
      <c r="B13" s="428" t="s">
        <v>37</v>
      </c>
      <c r="C13" s="428" t="s">
        <v>37</v>
      </c>
      <c r="D13" s="428" t="s">
        <v>37</v>
      </c>
      <c r="E13" s="428" t="s">
        <v>37</v>
      </c>
    </row>
    <row r="14" spans="1:5" s="2" customFormat="1" ht="15" customHeight="1">
      <c r="A14" s="427" t="s">
        <v>812</v>
      </c>
      <c r="B14" s="428" t="s">
        <v>37</v>
      </c>
      <c r="C14" s="428" t="s">
        <v>37</v>
      </c>
      <c r="D14" s="428">
        <v>2</v>
      </c>
      <c r="E14" s="428">
        <v>2</v>
      </c>
    </row>
    <row r="15" spans="1:5" s="2" customFormat="1" ht="15" customHeight="1">
      <c r="A15" s="427" t="s">
        <v>813</v>
      </c>
      <c r="B15" s="428" t="s">
        <v>37</v>
      </c>
      <c r="C15" s="428">
        <v>2</v>
      </c>
      <c r="D15" s="428">
        <v>1</v>
      </c>
      <c r="E15" s="428">
        <v>3</v>
      </c>
    </row>
    <row r="16" spans="1:5" s="2" customFormat="1" ht="15" customHeight="1">
      <c r="A16" s="427" t="s">
        <v>814</v>
      </c>
      <c r="B16" s="428" t="s">
        <v>37</v>
      </c>
      <c r="C16" s="428">
        <v>1</v>
      </c>
      <c r="D16" s="428">
        <v>3</v>
      </c>
      <c r="E16" s="428">
        <v>4</v>
      </c>
    </row>
    <row r="17" spans="1:5" s="2" customFormat="1" ht="15" customHeight="1">
      <c r="A17" s="427" t="s">
        <v>815</v>
      </c>
      <c r="B17" s="428" t="s">
        <v>37</v>
      </c>
      <c r="C17" s="428">
        <v>1</v>
      </c>
      <c r="D17" s="428">
        <v>2</v>
      </c>
      <c r="E17" s="428">
        <v>3</v>
      </c>
    </row>
    <row r="18" spans="1:5" s="2" customFormat="1" ht="15" customHeight="1">
      <c r="A18" s="427" t="s">
        <v>816</v>
      </c>
      <c r="B18" s="428" t="s">
        <v>37</v>
      </c>
      <c r="C18" s="428" t="s">
        <v>37</v>
      </c>
      <c r="D18" s="428">
        <v>1</v>
      </c>
      <c r="E18" s="428">
        <v>1</v>
      </c>
    </row>
    <row r="19" spans="1:5" s="2" customFormat="1" ht="15" customHeight="1">
      <c r="A19" s="427" t="s">
        <v>817</v>
      </c>
      <c r="B19" s="428">
        <v>1</v>
      </c>
      <c r="C19" s="428">
        <v>1</v>
      </c>
      <c r="D19" s="428">
        <v>10</v>
      </c>
      <c r="E19" s="428">
        <v>12</v>
      </c>
    </row>
    <row r="20" spans="1:5" s="2" customFormat="1" ht="15" customHeight="1">
      <c r="A20" s="429" t="s">
        <v>818</v>
      </c>
      <c r="B20" s="430">
        <v>1</v>
      </c>
      <c r="C20" s="431">
        <v>7</v>
      </c>
      <c r="D20" s="431">
        <v>64</v>
      </c>
      <c r="E20" s="431">
        <v>72</v>
      </c>
    </row>
    <row r="21" spans="1:5" s="2" customFormat="1" ht="15" customHeight="1">
      <c r="E21" s="11" t="s">
        <v>520</v>
      </c>
    </row>
    <row r="22" spans="1:5" s="2" customFormat="1" ht="15" customHeight="1"/>
    <row r="23" spans="1:5" ht="18" customHeight="1"/>
  </sheetData>
  <phoneticPr fontId="1"/>
  <hyperlinks>
    <hyperlink ref="A1" location="目次!R1C1" display="目次へもどる"/>
  </hyperlinks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="115" zoomScaleNormal="115" workbookViewId="0"/>
  </sheetViews>
  <sheetFormatPr defaultColWidth="8.875" defaultRowHeight="15.75" customHeight="1"/>
  <cols>
    <col min="1" max="1" width="24.5" style="410" customWidth="1"/>
    <col min="2" max="2" width="10.375" style="410" customWidth="1"/>
    <col min="3" max="3" width="10.5" style="410" customWidth="1"/>
    <col min="4" max="7" width="10.375" style="410" customWidth="1"/>
    <col min="8" max="12" width="10.125" style="410" customWidth="1"/>
    <col min="13" max="16384" width="8.875" style="410"/>
  </cols>
  <sheetData>
    <row r="1" spans="1:7" ht="15.75" customHeight="1">
      <c r="A1" s="409" t="s">
        <v>1</v>
      </c>
    </row>
    <row r="3" spans="1:7" ht="15.75" customHeight="1">
      <c r="A3" s="432" t="s">
        <v>819</v>
      </c>
    </row>
    <row r="4" spans="1:7" ht="16.5" customHeight="1">
      <c r="A4" s="433" t="s">
        <v>820</v>
      </c>
      <c r="B4" s="434"/>
      <c r="C4" s="434"/>
      <c r="D4" s="434"/>
      <c r="E4" s="434"/>
      <c r="G4" s="435" t="s">
        <v>55</v>
      </c>
    </row>
    <row r="5" spans="1:7" ht="15.75" customHeight="1">
      <c r="A5" s="690" t="s">
        <v>594</v>
      </c>
      <c r="B5" s="690" t="s">
        <v>821</v>
      </c>
      <c r="C5" s="691"/>
      <c r="D5" s="691" t="s">
        <v>822</v>
      </c>
      <c r="E5" s="691"/>
      <c r="F5" s="691" t="s">
        <v>823</v>
      </c>
      <c r="G5" s="692"/>
    </row>
    <row r="6" spans="1:7" ht="15.75" customHeight="1">
      <c r="A6" s="690"/>
      <c r="B6" s="436" t="s">
        <v>824</v>
      </c>
      <c r="C6" s="437" t="s">
        <v>825</v>
      </c>
      <c r="D6" s="437" t="s">
        <v>824</v>
      </c>
      <c r="E6" s="437" t="s">
        <v>825</v>
      </c>
      <c r="F6" s="437" t="s">
        <v>824</v>
      </c>
      <c r="G6" s="438" t="s">
        <v>825</v>
      </c>
    </row>
    <row r="7" spans="1:7" ht="15.75" customHeight="1">
      <c r="A7" s="439" t="s">
        <v>826</v>
      </c>
      <c r="B7" s="440">
        <v>146</v>
      </c>
      <c r="C7" s="440">
        <v>34834</v>
      </c>
      <c r="D7" s="440">
        <v>152</v>
      </c>
      <c r="E7" s="440">
        <v>35959</v>
      </c>
      <c r="F7" s="440">
        <v>124</v>
      </c>
      <c r="G7" s="440">
        <v>37137</v>
      </c>
    </row>
    <row r="8" spans="1:7" ht="15.75" customHeight="1">
      <c r="A8" s="441" t="s">
        <v>827</v>
      </c>
      <c r="B8" s="440">
        <v>415</v>
      </c>
      <c r="C8" s="440">
        <v>7410</v>
      </c>
      <c r="D8" s="440">
        <v>394</v>
      </c>
      <c r="E8" s="440">
        <v>8524</v>
      </c>
      <c r="F8" s="440">
        <v>435</v>
      </c>
      <c r="G8" s="440">
        <v>8848</v>
      </c>
    </row>
    <row r="9" spans="1:7" ht="15.75" customHeight="1">
      <c r="A9" s="441" t="s">
        <v>828</v>
      </c>
      <c r="B9" s="440">
        <v>362</v>
      </c>
      <c r="C9" s="440">
        <v>7614</v>
      </c>
      <c r="D9" s="440">
        <v>322</v>
      </c>
      <c r="E9" s="440">
        <v>8786</v>
      </c>
      <c r="F9" s="440">
        <v>301</v>
      </c>
      <c r="G9" s="440">
        <v>8090</v>
      </c>
    </row>
    <row r="10" spans="1:7" ht="15.75" customHeight="1">
      <c r="A10" s="439" t="s">
        <v>829</v>
      </c>
      <c r="B10" s="440">
        <v>446</v>
      </c>
      <c r="C10" s="440">
        <v>8130</v>
      </c>
      <c r="D10" s="440">
        <v>422</v>
      </c>
      <c r="E10" s="440">
        <v>11388</v>
      </c>
      <c r="F10" s="440">
        <v>475</v>
      </c>
      <c r="G10" s="440">
        <v>11925</v>
      </c>
    </row>
    <row r="11" spans="1:7" ht="15.75" customHeight="1">
      <c r="A11" s="439" t="s">
        <v>830</v>
      </c>
      <c r="B11" s="440">
        <v>568</v>
      </c>
      <c r="C11" s="440">
        <v>14093</v>
      </c>
      <c r="D11" s="440">
        <v>576</v>
      </c>
      <c r="E11" s="440">
        <v>16046</v>
      </c>
      <c r="F11" s="440">
        <v>349</v>
      </c>
      <c r="G11" s="440">
        <v>9539</v>
      </c>
    </row>
    <row r="12" spans="1:7" ht="15.75" customHeight="1">
      <c r="A12" s="441" t="s">
        <v>831</v>
      </c>
      <c r="B12" s="440">
        <v>519</v>
      </c>
      <c r="C12" s="440">
        <v>12684</v>
      </c>
      <c r="D12" s="440">
        <v>487</v>
      </c>
      <c r="E12" s="440">
        <v>13191</v>
      </c>
      <c r="F12" s="440">
        <v>454</v>
      </c>
      <c r="G12" s="440">
        <v>10828</v>
      </c>
    </row>
    <row r="13" spans="1:7" ht="15.75" customHeight="1">
      <c r="A13" s="439" t="s">
        <v>832</v>
      </c>
      <c r="B13" s="440">
        <v>310</v>
      </c>
      <c r="C13" s="440">
        <v>4511</v>
      </c>
      <c r="D13" s="440">
        <v>296</v>
      </c>
      <c r="E13" s="440">
        <v>7893</v>
      </c>
      <c r="F13" s="440">
        <v>312</v>
      </c>
      <c r="G13" s="440">
        <v>7048</v>
      </c>
    </row>
    <row r="14" spans="1:7" ht="15.75" customHeight="1">
      <c r="A14" s="441" t="s">
        <v>833</v>
      </c>
      <c r="B14" s="440">
        <v>305</v>
      </c>
      <c r="C14" s="440">
        <v>4981</v>
      </c>
      <c r="D14" s="440">
        <v>548</v>
      </c>
      <c r="E14" s="440">
        <v>15716</v>
      </c>
      <c r="F14" s="440">
        <v>440</v>
      </c>
      <c r="G14" s="440">
        <v>7416</v>
      </c>
    </row>
    <row r="15" spans="1:7" ht="15.75" customHeight="1">
      <c r="A15" s="442" t="s">
        <v>834</v>
      </c>
      <c r="B15" s="443">
        <v>3071</v>
      </c>
      <c r="C15" s="443">
        <v>94257</v>
      </c>
      <c r="D15" s="443">
        <v>3197</v>
      </c>
      <c r="E15" s="443">
        <v>117503</v>
      </c>
      <c r="F15" s="443">
        <v>2890</v>
      </c>
      <c r="G15" s="443">
        <v>100831</v>
      </c>
    </row>
    <row r="16" spans="1:7" ht="12.75" customHeight="1">
      <c r="A16" s="444"/>
      <c r="B16" s="342"/>
      <c r="C16" s="342"/>
      <c r="D16" s="342"/>
      <c r="E16" s="342"/>
      <c r="G16" s="342" t="s">
        <v>835</v>
      </c>
    </row>
    <row r="18" spans="1:7" ht="15.75" customHeight="1">
      <c r="A18" s="445" t="s">
        <v>836</v>
      </c>
      <c r="B18" s="434"/>
      <c r="C18" s="434"/>
      <c r="D18" s="434"/>
      <c r="E18" s="434"/>
      <c r="G18" s="435" t="s">
        <v>55</v>
      </c>
    </row>
    <row r="19" spans="1:7" ht="15.75" customHeight="1">
      <c r="A19" s="690" t="s">
        <v>594</v>
      </c>
      <c r="B19" s="690" t="s">
        <v>821</v>
      </c>
      <c r="C19" s="691"/>
      <c r="D19" s="691" t="s">
        <v>822</v>
      </c>
      <c r="E19" s="691"/>
      <c r="F19" s="691" t="s">
        <v>823</v>
      </c>
      <c r="G19" s="692"/>
    </row>
    <row r="20" spans="1:7" ht="15.75" customHeight="1">
      <c r="A20" s="690"/>
      <c r="B20" s="436" t="s">
        <v>824</v>
      </c>
      <c r="C20" s="437" t="s">
        <v>825</v>
      </c>
      <c r="D20" s="437" t="s">
        <v>824</v>
      </c>
      <c r="E20" s="437" t="s">
        <v>825</v>
      </c>
      <c r="F20" s="437" t="s">
        <v>824</v>
      </c>
      <c r="G20" s="438" t="s">
        <v>825</v>
      </c>
    </row>
    <row r="21" spans="1:7" ht="15.75" customHeight="1">
      <c r="A21" s="441" t="s">
        <v>837</v>
      </c>
      <c r="B21" s="440">
        <v>4602</v>
      </c>
      <c r="C21" s="440">
        <v>22315</v>
      </c>
      <c r="D21" s="440">
        <v>4598</v>
      </c>
      <c r="E21" s="440">
        <v>21777</v>
      </c>
      <c r="F21" s="440">
        <v>3720</v>
      </c>
      <c r="G21" s="440">
        <v>18750</v>
      </c>
    </row>
    <row r="22" spans="1:7" ht="15.75" customHeight="1">
      <c r="A22" s="439" t="s">
        <v>838</v>
      </c>
      <c r="B22" s="440">
        <v>7007</v>
      </c>
      <c r="C22" s="440">
        <v>41752</v>
      </c>
      <c r="D22" s="440">
        <v>8171</v>
      </c>
      <c r="E22" s="440">
        <v>45803</v>
      </c>
      <c r="F22" s="440">
        <v>8506</v>
      </c>
      <c r="G22" s="440">
        <v>48882</v>
      </c>
    </row>
    <row r="23" spans="1:7" ht="15.75" customHeight="1">
      <c r="A23" s="441" t="s">
        <v>839</v>
      </c>
      <c r="B23" s="440">
        <v>1209</v>
      </c>
      <c r="C23" s="440">
        <v>4836</v>
      </c>
      <c r="D23" s="440">
        <v>1259</v>
      </c>
      <c r="E23" s="440">
        <v>5032</v>
      </c>
      <c r="F23" s="440">
        <v>1130</v>
      </c>
      <c r="G23" s="440">
        <v>4668</v>
      </c>
    </row>
    <row r="24" spans="1:7" ht="15.75" customHeight="1">
      <c r="A24" s="439" t="s">
        <v>829</v>
      </c>
      <c r="B24" s="440">
        <v>1063</v>
      </c>
      <c r="C24" s="440">
        <v>5748</v>
      </c>
      <c r="D24" s="440">
        <v>1278</v>
      </c>
      <c r="E24" s="440">
        <v>7790</v>
      </c>
      <c r="F24" s="440">
        <v>1283</v>
      </c>
      <c r="G24" s="440">
        <v>7272</v>
      </c>
    </row>
    <row r="25" spans="1:7" ht="15.75" customHeight="1">
      <c r="A25" s="439" t="s">
        <v>840</v>
      </c>
      <c r="B25" s="440">
        <v>2877</v>
      </c>
      <c r="C25" s="440">
        <v>16346</v>
      </c>
      <c r="D25" s="440">
        <v>2812</v>
      </c>
      <c r="E25" s="440">
        <v>15714</v>
      </c>
      <c r="F25" s="440">
        <v>2933</v>
      </c>
      <c r="G25" s="440">
        <v>16519</v>
      </c>
    </row>
    <row r="26" spans="1:7" ht="15.75" customHeight="1">
      <c r="A26" s="441" t="s">
        <v>831</v>
      </c>
      <c r="B26" s="440">
        <v>8494</v>
      </c>
      <c r="C26" s="440">
        <v>45578</v>
      </c>
      <c r="D26" s="440">
        <v>8533</v>
      </c>
      <c r="E26" s="440">
        <v>43870</v>
      </c>
      <c r="F26" s="440">
        <v>8438</v>
      </c>
      <c r="G26" s="440">
        <v>41590</v>
      </c>
    </row>
    <row r="27" spans="1:7" ht="15.75" customHeight="1">
      <c r="A27" s="439" t="s">
        <v>832</v>
      </c>
      <c r="B27" s="440">
        <v>423</v>
      </c>
      <c r="C27" s="440">
        <v>1692</v>
      </c>
      <c r="D27" s="440">
        <v>514</v>
      </c>
      <c r="E27" s="440">
        <v>2056</v>
      </c>
      <c r="F27" s="440">
        <v>485</v>
      </c>
      <c r="G27" s="440">
        <v>1940</v>
      </c>
    </row>
    <row r="28" spans="1:7" ht="15.75" customHeight="1">
      <c r="A28" s="442" t="s">
        <v>834</v>
      </c>
      <c r="B28" s="443">
        <v>25675</v>
      </c>
      <c r="C28" s="443">
        <v>138267</v>
      </c>
      <c r="D28" s="443">
        <v>27165</v>
      </c>
      <c r="E28" s="443">
        <v>142042</v>
      </c>
      <c r="F28" s="443">
        <v>26495</v>
      </c>
      <c r="G28" s="443">
        <v>139621</v>
      </c>
    </row>
    <row r="29" spans="1:7" ht="15.75" customHeight="1">
      <c r="A29" s="444"/>
      <c r="B29" s="342"/>
      <c r="C29" s="342"/>
      <c r="D29" s="342"/>
      <c r="E29" s="342"/>
      <c r="G29" s="342" t="s">
        <v>835</v>
      </c>
    </row>
    <row r="31" spans="1:7" ht="15.75" customHeight="1">
      <c r="A31" s="433" t="s">
        <v>841</v>
      </c>
      <c r="B31" s="446"/>
      <c r="C31" s="342"/>
      <c r="D31" s="446"/>
      <c r="E31" s="342"/>
      <c r="F31" s="446"/>
      <c r="G31" s="447" t="s">
        <v>688</v>
      </c>
    </row>
    <row r="32" spans="1:7" ht="15.75" customHeight="1">
      <c r="A32" s="673" t="s">
        <v>594</v>
      </c>
      <c r="B32" s="690" t="s">
        <v>821</v>
      </c>
      <c r="C32" s="691"/>
      <c r="D32" s="691" t="s">
        <v>822</v>
      </c>
      <c r="E32" s="691"/>
      <c r="F32" s="691" t="s">
        <v>823</v>
      </c>
      <c r="G32" s="692"/>
    </row>
    <row r="33" spans="1:7" ht="15.75" customHeight="1">
      <c r="A33" s="689"/>
      <c r="B33" s="312" t="s">
        <v>842</v>
      </c>
      <c r="C33" s="448" t="s">
        <v>825</v>
      </c>
      <c r="D33" s="312" t="s">
        <v>842</v>
      </c>
      <c r="E33" s="448" t="s">
        <v>825</v>
      </c>
      <c r="F33" s="312" t="s">
        <v>842</v>
      </c>
      <c r="G33" s="448" t="s">
        <v>825</v>
      </c>
    </row>
    <row r="34" spans="1:7" ht="15.75" customHeight="1">
      <c r="A34" s="449" t="s">
        <v>843</v>
      </c>
      <c r="B34" s="450">
        <v>692</v>
      </c>
      <c r="C34" s="450">
        <v>28379</v>
      </c>
      <c r="D34" s="450">
        <v>764</v>
      </c>
      <c r="E34" s="450">
        <v>28607</v>
      </c>
      <c r="F34" s="450">
        <v>789</v>
      </c>
      <c r="G34" s="450">
        <v>29172</v>
      </c>
    </row>
    <row r="35" spans="1:7" ht="15.75" customHeight="1">
      <c r="A35" s="449" t="s">
        <v>844</v>
      </c>
      <c r="B35" s="450">
        <v>823</v>
      </c>
      <c r="C35" s="450">
        <v>32640</v>
      </c>
      <c r="D35" s="450">
        <v>844</v>
      </c>
      <c r="E35" s="450">
        <v>29390</v>
      </c>
      <c r="F35" s="450">
        <v>854</v>
      </c>
      <c r="G35" s="450">
        <v>31240</v>
      </c>
    </row>
    <row r="36" spans="1:7" ht="15.75" customHeight="1">
      <c r="A36" s="449" t="s">
        <v>845</v>
      </c>
      <c r="B36" s="450">
        <v>1172</v>
      </c>
      <c r="C36" s="450">
        <v>34527</v>
      </c>
      <c r="D36" s="450">
        <v>1146</v>
      </c>
      <c r="E36" s="450">
        <v>35549</v>
      </c>
      <c r="F36" s="450">
        <v>693</v>
      </c>
      <c r="G36" s="450">
        <v>22143</v>
      </c>
    </row>
    <row r="37" spans="1:7" ht="15.75" customHeight="1">
      <c r="A37" s="449" t="s">
        <v>846</v>
      </c>
      <c r="B37" s="450">
        <v>1050</v>
      </c>
      <c r="C37" s="450">
        <v>27786</v>
      </c>
      <c r="D37" s="450">
        <v>1099</v>
      </c>
      <c r="E37" s="450">
        <v>29183</v>
      </c>
      <c r="F37" s="450">
        <v>1203</v>
      </c>
      <c r="G37" s="450">
        <v>30678</v>
      </c>
    </row>
    <row r="38" spans="1:7" ht="15.75" customHeight="1">
      <c r="A38" s="449" t="s">
        <v>847</v>
      </c>
      <c r="B38" s="450">
        <v>1180</v>
      </c>
      <c r="C38" s="450">
        <v>30932</v>
      </c>
      <c r="D38" s="450">
        <v>1273</v>
      </c>
      <c r="E38" s="450">
        <v>35591</v>
      </c>
      <c r="F38" s="450">
        <v>1168</v>
      </c>
      <c r="G38" s="450">
        <v>35344</v>
      </c>
    </row>
    <row r="39" spans="1:7" ht="15.75" customHeight="1">
      <c r="A39" s="449" t="s">
        <v>848</v>
      </c>
      <c r="B39" s="451">
        <v>2889</v>
      </c>
      <c r="C39" s="451">
        <v>334222</v>
      </c>
      <c r="D39" s="451">
        <v>2971</v>
      </c>
      <c r="E39" s="451">
        <v>322789</v>
      </c>
      <c r="F39" s="451">
        <v>2702</v>
      </c>
      <c r="G39" s="451">
        <v>292251</v>
      </c>
    </row>
    <row r="40" spans="1:7" ht="15.75" customHeight="1">
      <c r="A40" s="452" t="s">
        <v>834</v>
      </c>
      <c r="B40" s="443">
        <v>7806</v>
      </c>
      <c r="C40" s="443">
        <v>488486</v>
      </c>
      <c r="D40" s="443">
        <v>8097</v>
      </c>
      <c r="E40" s="443">
        <v>481109</v>
      </c>
      <c r="F40" s="443">
        <v>7409</v>
      </c>
      <c r="G40" s="443">
        <v>440828</v>
      </c>
    </row>
    <row r="41" spans="1:7" ht="15.75" customHeight="1">
      <c r="A41" s="308"/>
      <c r="B41" s="446"/>
      <c r="C41" s="342"/>
      <c r="D41" s="446"/>
      <c r="E41" s="342"/>
      <c r="F41" s="446"/>
      <c r="G41" s="342" t="s">
        <v>849</v>
      </c>
    </row>
    <row r="43" spans="1:7" ht="15.75" customHeight="1">
      <c r="A43" s="433" t="s">
        <v>850</v>
      </c>
      <c r="B43" s="433"/>
      <c r="C43" s="433"/>
      <c r="D43" s="435" t="s">
        <v>55</v>
      </c>
    </row>
    <row r="44" spans="1:7" ht="15.75" customHeight="1">
      <c r="A44" s="436" t="s">
        <v>594</v>
      </c>
      <c r="B44" s="438" t="s">
        <v>821</v>
      </c>
      <c r="C44" s="438" t="s">
        <v>822</v>
      </c>
      <c r="D44" s="438" t="s">
        <v>823</v>
      </c>
    </row>
    <row r="45" spans="1:7" ht="15.75" customHeight="1">
      <c r="A45" s="441" t="s">
        <v>851</v>
      </c>
      <c r="B45" s="453">
        <v>100297</v>
      </c>
      <c r="C45" s="454">
        <v>95196</v>
      </c>
      <c r="D45" s="454">
        <v>101256</v>
      </c>
    </row>
    <row r="46" spans="1:7" ht="15.75" customHeight="1">
      <c r="A46" s="441" t="s">
        <v>852</v>
      </c>
      <c r="B46" s="455">
        <v>41448</v>
      </c>
      <c r="C46" s="440">
        <v>41307</v>
      </c>
      <c r="D46" s="440">
        <v>44619</v>
      </c>
    </row>
    <row r="47" spans="1:7" ht="15.75" customHeight="1">
      <c r="A47" s="442" t="s">
        <v>853</v>
      </c>
      <c r="B47" s="456">
        <v>141745</v>
      </c>
      <c r="C47" s="443">
        <v>136503</v>
      </c>
      <c r="D47" s="443">
        <v>145875</v>
      </c>
    </row>
    <row r="48" spans="1:7" ht="15.75" customHeight="1">
      <c r="A48" s="457"/>
      <c r="B48" s="457"/>
      <c r="C48" s="457"/>
      <c r="D48" s="342" t="s">
        <v>849</v>
      </c>
    </row>
  </sheetData>
  <mergeCells count="12">
    <mergeCell ref="A32:A33"/>
    <mergeCell ref="B32:C32"/>
    <mergeCell ref="D32:E32"/>
    <mergeCell ref="F32:G32"/>
    <mergeCell ref="A5:A6"/>
    <mergeCell ref="B5:C5"/>
    <mergeCell ref="D5:E5"/>
    <mergeCell ref="F5:G5"/>
    <mergeCell ref="A19:A20"/>
    <mergeCell ref="B19:C19"/>
    <mergeCell ref="D19:E19"/>
    <mergeCell ref="F19:G19"/>
  </mergeCells>
  <phoneticPr fontId="1"/>
  <hyperlinks>
    <hyperlink ref="A1" location="目次!R1C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="115" workbookViewId="0"/>
  </sheetViews>
  <sheetFormatPr defaultColWidth="8.875" defaultRowHeight="15" customHeight="1"/>
  <cols>
    <col min="1" max="1" width="24.5" style="170" customWidth="1"/>
    <col min="2" max="12" width="10.375" style="170" customWidth="1"/>
    <col min="13" max="16384" width="8.875" style="170"/>
  </cols>
  <sheetData>
    <row r="1" spans="1:7" ht="15" customHeight="1">
      <c r="A1" s="458" t="s">
        <v>1</v>
      </c>
    </row>
    <row r="3" spans="1:7" ht="15.75" customHeight="1">
      <c r="A3" s="445" t="s">
        <v>854</v>
      </c>
      <c r="C3" s="434"/>
      <c r="D3" s="434"/>
      <c r="E3" s="434"/>
      <c r="G3" s="435" t="s">
        <v>55</v>
      </c>
    </row>
    <row r="4" spans="1:7" ht="15" customHeight="1">
      <c r="A4" s="693" t="s">
        <v>855</v>
      </c>
      <c r="B4" s="690" t="s">
        <v>821</v>
      </c>
      <c r="C4" s="691"/>
      <c r="D4" s="691" t="s">
        <v>526</v>
      </c>
      <c r="E4" s="691"/>
      <c r="F4" s="691" t="s">
        <v>527</v>
      </c>
      <c r="G4" s="692"/>
    </row>
    <row r="5" spans="1:7" ht="15" customHeight="1">
      <c r="A5" s="694"/>
      <c r="B5" s="436" t="s">
        <v>824</v>
      </c>
      <c r="C5" s="437" t="s">
        <v>825</v>
      </c>
      <c r="D5" s="437" t="s">
        <v>824</v>
      </c>
      <c r="E5" s="437" t="s">
        <v>825</v>
      </c>
      <c r="F5" s="437" t="s">
        <v>824</v>
      </c>
      <c r="G5" s="438" t="s">
        <v>825</v>
      </c>
    </row>
    <row r="6" spans="1:7" ht="30" customHeight="1">
      <c r="A6" s="459" t="s">
        <v>856</v>
      </c>
      <c r="B6" s="440">
        <v>384</v>
      </c>
      <c r="C6" s="440">
        <v>8404</v>
      </c>
      <c r="D6" s="440">
        <v>355</v>
      </c>
      <c r="E6" s="440">
        <v>8522</v>
      </c>
      <c r="F6" s="440">
        <v>341</v>
      </c>
      <c r="G6" s="440">
        <v>9242</v>
      </c>
    </row>
    <row r="7" spans="1:7" ht="30" customHeight="1">
      <c r="A7" s="459" t="s">
        <v>857</v>
      </c>
      <c r="B7" s="440">
        <v>480</v>
      </c>
      <c r="C7" s="440">
        <v>28276</v>
      </c>
      <c r="D7" s="440">
        <v>478.5</v>
      </c>
      <c r="E7" s="440">
        <v>28307</v>
      </c>
      <c r="F7" s="440">
        <v>587</v>
      </c>
      <c r="G7" s="440">
        <v>29284</v>
      </c>
    </row>
    <row r="8" spans="1:7" ht="30" customHeight="1">
      <c r="A8" s="459" t="s">
        <v>858</v>
      </c>
      <c r="B8" s="440">
        <v>707</v>
      </c>
      <c r="C8" s="440">
        <v>7706</v>
      </c>
      <c r="D8" s="440">
        <v>638.5</v>
      </c>
      <c r="E8" s="440">
        <v>11933</v>
      </c>
      <c r="F8" s="440">
        <v>811</v>
      </c>
      <c r="G8" s="440">
        <v>6071</v>
      </c>
    </row>
    <row r="9" spans="1:7" ht="30" customHeight="1">
      <c r="A9" s="459" t="s">
        <v>859</v>
      </c>
      <c r="B9" s="440">
        <v>1112</v>
      </c>
      <c r="C9" s="440">
        <v>41780</v>
      </c>
      <c r="D9" s="440">
        <v>1183</v>
      </c>
      <c r="E9" s="440">
        <v>56051</v>
      </c>
      <c r="F9" s="440">
        <v>1199</v>
      </c>
      <c r="G9" s="440">
        <v>51519</v>
      </c>
    </row>
    <row r="10" spans="1:7" ht="30" customHeight="1">
      <c r="A10" s="459" t="s">
        <v>860</v>
      </c>
      <c r="B10" s="440">
        <v>9955</v>
      </c>
      <c r="C10" s="440">
        <v>14644</v>
      </c>
      <c r="D10" s="440">
        <v>10670</v>
      </c>
      <c r="E10" s="440">
        <v>15529</v>
      </c>
      <c r="F10" s="440">
        <v>11162</v>
      </c>
      <c r="G10" s="440">
        <v>16042</v>
      </c>
    </row>
    <row r="11" spans="1:7" ht="30" customHeight="1">
      <c r="A11" s="459" t="s">
        <v>861</v>
      </c>
      <c r="B11" s="440">
        <v>51</v>
      </c>
      <c r="C11" s="440">
        <v>674</v>
      </c>
      <c r="D11" s="440">
        <v>36</v>
      </c>
      <c r="E11" s="440">
        <v>530</v>
      </c>
      <c r="F11" s="440">
        <v>25</v>
      </c>
      <c r="G11" s="440">
        <v>303</v>
      </c>
    </row>
    <row r="12" spans="1:7" ht="30" customHeight="1">
      <c r="A12" s="459" t="s">
        <v>862</v>
      </c>
      <c r="B12" s="440">
        <v>337</v>
      </c>
      <c r="C12" s="440">
        <v>75902</v>
      </c>
      <c r="D12" s="440">
        <v>293</v>
      </c>
      <c r="E12" s="440">
        <v>77312</v>
      </c>
      <c r="F12" s="440">
        <v>159</v>
      </c>
      <c r="G12" s="440">
        <v>41417</v>
      </c>
    </row>
    <row r="13" spans="1:7" ht="30" customHeight="1">
      <c r="A13" s="459" t="s">
        <v>863</v>
      </c>
      <c r="B13" s="440">
        <v>1033</v>
      </c>
      <c r="C13" s="440">
        <v>43652</v>
      </c>
      <c r="D13" s="440">
        <v>1162</v>
      </c>
      <c r="E13" s="440">
        <v>53895</v>
      </c>
      <c r="F13" s="440">
        <v>665</v>
      </c>
      <c r="G13" s="440">
        <v>29002</v>
      </c>
    </row>
    <row r="14" spans="1:7" ht="30" customHeight="1">
      <c r="A14" s="442" t="s">
        <v>853</v>
      </c>
      <c r="B14" s="460">
        <v>14059</v>
      </c>
      <c r="C14" s="460">
        <v>221038</v>
      </c>
      <c r="D14" s="460">
        <v>14817</v>
      </c>
      <c r="E14" s="460">
        <v>252079</v>
      </c>
      <c r="F14" s="460">
        <v>14949</v>
      </c>
      <c r="G14" s="460">
        <v>182880</v>
      </c>
    </row>
    <row r="15" spans="1:7" ht="15" customHeight="1">
      <c r="B15" s="434"/>
      <c r="C15" s="461"/>
      <c r="D15" s="461"/>
      <c r="E15" s="461"/>
      <c r="G15" s="461" t="s">
        <v>849</v>
      </c>
    </row>
  </sheetData>
  <mergeCells count="4">
    <mergeCell ref="A4:A5"/>
    <mergeCell ref="B4:C4"/>
    <mergeCell ref="D4:E4"/>
    <mergeCell ref="F4:G4"/>
  </mergeCells>
  <phoneticPr fontId="1"/>
  <hyperlinks>
    <hyperlink ref="A1" location="目次!R1C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zoomScale="115" zoomScaleNormal="115" workbookViewId="0"/>
  </sheetViews>
  <sheetFormatPr defaultColWidth="7.75" defaultRowHeight="15" customHeight="1"/>
  <cols>
    <col min="1" max="1" width="11.375" style="71" customWidth="1"/>
    <col min="2" max="10" width="8.375" style="71" customWidth="1"/>
    <col min="11" max="16384" width="7.75" style="71"/>
  </cols>
  <sheetData>
    <row r="1" spans="1:10" s="25" customFormat="1" ht="15" customHeight="1">
      <c r="A1" s="24" t="s">
        <v>1</v>
      </c>
    </row>
    <row r="2" spans="1:10" ht="15" customHeight="1">
      <c r="A2" s="3" t="s">
        <v>103</v>
      </c>
    </row>
    <row r="3" spans="1:10" s="2" customFormat="1" ht="15.6" customHeight="1">
      <c r="A3" s="488"/>
      <c r="B3" s="488"/>
      <c r="J3" s="11" t="s">
        <v>55</v>
      </c>
    </row>
    <row r="4" spans="1:10" s="2" customFormat="1" ht="15" customHeight="1">
      <c r="A4" s="489" t="s">
        <v>104</v>
      </c>
      <c r="B4" s="491" t="s">
        <v>105</v>
      </c>
      <c r="C4" s="491" t="s">
        <v>60</v>
      </c>
      <c r="D4" s="486" t="s">
        <v>106</v>
      </c>
      <c r="E4" s="487"/>
      <c r="F4" s="493"/>
      <c r="G4" s="494" t="s">
        <v>107</v>
      </c>
      <c r="H4" s="486" t="s">
        <v>108</v>
      </c>
      <c r="I4" s="487"/>
      <c r="J4" s="487"/>
    </row>
    <row r="5" spans="1:10" s="2" customFormat="1" ht="27.6" customHeight="1">
      <c r="A5" s="490"/>
      <c r="B5" s="492"/>
      <c r="C5" s="492"/>
      <c r="D5" s="95" t="s">
        <v>62</v>
      </c>
      <c r="E5" s="95" t="s">
        <v>63</v>
      </c>
      <c r="F5" s="95" t="s">
        <v>64</v>
      </c>
      <c r="G5" s="495"/>
      <c r="H5" s="96" t="s">
        <v>62</v>
      </c>
      <c r="I5" s="95" t="s">
        <v>63</v>
      </c>
      <c r="J5" s="95" t="s">
        <v>64</v>
      </c>
    </row>
    <row r="6" spans="1:10" s="2" customFormat="1" ht="15" customHeight="1">
      <c r="A6" s="97" t="s">
        <v>110</v>
      </c>
      <c r="B6" s="19">
        <v>30</v>
      </c>
      <c r="C6" s="6">
        <v>578</v>
      </c>
      <c r="D6" s="6">
        <v>17880</v>
      </c>
      <c r="E6" s="6">
        <v>9168</v>
      </c>
      <c r="F6" s="6">
        <v>8712</v>
      </c>
      <c r="G6" s="98">
        <v>30.9</v>
      </c>
      <c r="H6" s="6">
        <v>845</v>
      </c>
      <c r="I6" s="6">
        <v>288</v>
      </c>
      <c r="J6" s="6">
        <v>557</v>
      </c>
    </row>
    <row r="7" spans="1:10" s="2" customFormat="1" ht="15" customHeight="1">
      <c r="A7" s="99" t="s">
        <v>111</v>
      </c>
      <c r="B7" s="19">
        <v>30</v>
      </c>
      <c r="C7" s="6">
        <v>586</v>
      </c>
      <c r="D7" s="6">
        <v>17790</v>
      </c>
      <c r="E7" s="6">
        <v>9066</v>
      </c>
      <c r="F7" s="6">
        <v>8724</v>
      </c>
      <c r="G7" s="98">
        <v>30.4</v>
      </c>
      <c r="H7" s="6">
        <v>852</v>
      </c>
      <c r="I7" s="6">
        <v>298</v>
      </c>
      <c r="J7" s="6">
        <v>554</v>
      </c>
    </row>
    <row r="8" spans="1:10" s="2" customFormat="1" ht="15" customHeight="1">
      <c r="A8" s="8" t="s">
        <v>112</v>
      </c>
      <c r="B8" s="20">
        <v>30</v>
      </c>
      <c r="C8" s="9">
        <v>586</v>
      </c>
      <c r="D8" s="6">
        <v>17817</v>
      </c>
      <c r="E8" s="9">
        <v>9076</v>
      </c>
      <c r="F8" s="9">
        <v>8741</v>
      </c>
      <c r="G8" s="100">
        <v>30.4</v>
      </c>
      <c r="H8" s="9">
        <v>864</v>
      </c>
      <c r="I8" s="9">
        <v>307</v>
      </c>
      <c r="J8" s="9">
        <v>557</v>
      </c>
    </row>
    <row r="9" spans="1:10" s="2" customFormat="1" ht="12">
      <c r="D9" s="101"/>
      <c r="J9" s="11" t="s">
        <v>113</v>
      </c>
    </row>
  </sheetData>
  <mergeCells count="7">
    <mergeCell ref="H4:J4"/>
    <mergeCell ref="A3:B3"/>
    <mergeCell ref="A4:A5"/>
    <mergeCell ref="B4:B5"/>
    <mergeCell ref="C4:C5"/>
    <mergeCell ref="D4:F4"/>
    <mergeCell ref="G4:G5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zoomScale="115" zoomScaleNormal="115" zoomScaleSheetLayoutView="115" workbookViewId="0"/>
  </sheetViews>
  <sheetFormatPr defaultColWidth="8.875" defaultRowHeight="14.45" customHeight="1"/>
  <cols>
    <col min="1" max="1" width="3.625" style="71" customWidth="1"/>
    <col min="2" max="2" width="10.75" style="71" customWidth="1"/>
    <col min="3" max="3" width="6.375" style="71" customWidth="1"/>
    <col min="4" max="4" width="6.125" style="71" customWidth="1"/>
    <col min="5" max="5" width="6.375" style="71" customWidth="1"/>
    <col min="6" max="6" width="5" style="71" customWidth="1"/>
    <col min="7" max="7" width="6.375" style="71" customWidth="1"/>
    <col min="8" max="8" width="4.625" style="71" customWidth="1"/>
    <col min="9" max="9" width="6.125" style="71" customWidth="1"/>
    <col min="10" max="10" width="5.375" style="71" bestFit="1" customWidth="1"/>
    <col min="11" max="13" width="8.625" style="71" customWidth="1"/>
    <col min="14" max="16384" width="8.875" style="71"/>
  </cols>
  <sheetData>
    <row r="1" spans="1:18" s="25" customFormat="1" ht="15" customHeight="1">
      <c r="A1" s="24" t="s">
        <v>1</v>
      </c>
    </row>
    <row r="2" spans="1:18" ht="15" customHeight="1">
      <c r="A2" s="3" t="s">
        <v>114</v>
      </c>
      <c r="K2" s="102"/>
      <c r="N2" s="3" t="s">
        <v>115</v>
      </c>
      <c r="P2" s="54"/>
      <c r="Q2" s="54"/>
      <c r="R2" s="54"/>
    </row>
    <row r="3" spans="1:18" s="2" customFormat="1" ht="12.75" customHeight="1">
      <c r="A3" s="496">
        <v>41760</v>
      </c>
      <c r="B3" s="496"/>
      <c r="E3" s="103"/>
      <c r="F3" s="104"/>
      <c r="J3" s="14"/>
      <c r="N3" s="497">
        <v>41760</v>
      </c>
      <c r="O3" s="497"/>
      <c r="P3" s="497"/>
      <c r="Q3" s="497"/>
      <c r="R3" s="497"/>
    </row>
    <row r="4" spans="1:18" s="2" customFormat="1" ht="15" customHeight="1">
      <c r="B4" s="105"/>
      <c r="C4" s="486" t="s">
        <v>116</v>
      </c>
      <c r="D4" s="487"/>
      <c r="E4" s="487"/>
      <c r="F4" s="487"/>
      <c r="G4" s="487"/>
      <c r="H4" s="493"/>
      <c r="I4" s="491" t="s">
        <v>60</v>
      </c>
      <c r="J4" s="498"/>
      <c r="K4" s="486" t="s">
        <v>117</v>
      </c>
      <c r="L4" s="487"/>
      <c r="M4" s="487"/>
      <c r="N4" s="12"/>
      <c r="O4" s="12" t="s">
        <v>119</v>
      </c>
      <c r="P4" s="95" t="s">
        <v>121</v>
      </c>
      <c r="Q4" s="95" t="s">
        <v>123</v>
      </c>
      <c r="R4" s="106" t="s">
        <v>124</v>
      </c>
    </row>
    <row r="5" spans="1:18" s="2" customFormat="1" ht="27" customHeight="1">
      <c r="A5" s="14"/>
      <c r="B5" s="107" t="s">
        <v>119</v>
      </c>
      <c r="C5" s="486" t="s">
        <v>62</v>
      </c>
      <c r="D5" s="493"/>
      <c r="E5" s="486" t="s">
        <v>63</v>
      </c>
      <c r="F5" s="493"/>
      <c r="G5" s="486" t="s">
        <v>64</v>
      </c>
      <c r="H5" s="493"/>
      <c r="I5" s="499" t="s">
        <v>125</v>
      </c>
      <c r="J5" s="500"/>
      <c r="K5" s="96" t="s">
        <v>121</v>
      </c>
      <c r="L5" s="95" t="s">
        <v>123</v>
      </c>
      <c r="M5" s="108" t="s">
        <v>124</v>
      </c>
    </row>
    <row r="6" spans="1:18" s="2" customFormat="1" ht="15" customHeight="1">
      <c r="A6" s="109"/>
      <c r="B6" s="110" t="s">
        <v>127</v>
      </c>
      <c r="C6" s="111">
        <v>17817</v>
      </c>
      <c r="D6" s="112">
        <v>-200</v>
      </c>
      <c r="E6" s="113">
        <v>9076</v>
      </c>
      <c r="F6" s="112">
        <v>-135</v>
      </c>
      <c r="G6" s="111">
        <v>8741</v>
      </c>
      <c r="H6" s="114">
        <v>-65</v>
      </c>
      <c r="I6" s="115">
        <v>586</v>
      </c>
      <c r="J6" s="116">
        <v>-41</v>
      </c>
      <c r="K6" s="117">
        <f>P6/$C6</f>
        <v>32.608295448167482</v>
      </c>
      <c r="L6" s="117">
        <f t="shared" ref="L6:M21" si="0">Q6/$C6</f>
        <v>9.6293427625301682</v>
      </c>
      <c r="M6" s="117">
        <f t="shared" si="0"/>
        <v>1.4096088005837122</v>
      </c>
      <c r="N6" s="118" t="str">
        <f>IF(B6=O6,"ok","ahoaho")</f>
        <v>ok</v>
      </c>
      <c r="O6" s="119" t="s">
        <v>127</v>
      </c>
      <c r="P6" s="120">
        <v>580982</v>
      </c>
      <c r="Q6" s="121">
        <v>171566</v>
      </c>
      <c r="R6" s="121">
        <v>25115</v>
      </c>
    </row>
    <row r="7" spans="1:18" s="2" customFormat="1" ht="15" customHeight="1">
      <c r="A7" s="2">
        <v>1</v>
      </c>
      <c r="B7" s="122" t="s">
        <v>128</v>
      </c>
      <c r="C7" s="123">
        <v>715</v>
      </c>
      <c r="D7" s="124"/>
      <c r="E7" s="125">
        <v>348</v>
      </c>
      <c r="F7" s="124"/>
      <c r="G7" s="125">
        <v>367</v>
      </c>
      <c r="H7" s="124"/>
      <c r="I7" s="126">
        <v>22</v>
      </c>
      <c r="J7" s="127"/>
      <c r="K7" s="128">
        <f t="shared" ref="K7:M36" si="1">P7/$C7</f>
        <v>17.064335664335665</v>
      </c>
      <c r="L7" s="128">
        <f t="shared" si="0"/>
        <v>8.044755244755244</v>
      </c>
      <c r="M7" s="128">
        <f t="shared" si="0"/>
        <v>1.1972027972027972</v>
      </c>
      <c r="N7" s="2" t="str">
        <f t="shared" ref="N7:N36" si="2">IF(B7=O7,"ok","ahoaho")</f>
        <v>ok</v>
      </c>
      <c r="O7" s="129" t="s">
        <v>128</v>
      </c>
      <c r="P7" s="130">
        <v>12201</v>
      </c>
      <c r="Q7" s="130">
        <v>5752</v>
      </c>
      <c r="R7" s="130">
        <v>856</v>
      </c>
    </row>
    <row r="8" spans="1:18" s="2" customFormat="1" ht="15" customHeight="1">
      <c r="A8" s="2">
        <v>2</v>
      </c>
      <c r="B8" s="122" t="s">
        <v>129</v>
      </c>
      <c r="C8" s="131">
        <v>466</v>
      </c>
      <c r="D8" s="124">
        <v>-9</v>
      </c>
      <c r="E8" s="132">
        <v>253</v>
      </c>
      <c r="F8" s="133">
        <v>-7</v>
      </c>
      <c r="G8" s="131">
        <v>213</v>
      </c>
      <c r="H8" s="133">
        <v>-2</v>
      </c>
      <c r="I8" s="126">
        <v>18</v>
      </c>
      <c r="J8" s="134">
        <v>-3</v>
      </c>
      <c r="K8" s="128">
        <f t="shared" si="1"/>
        <v>38.467811158798284</v>
      </c>
      <c r="L8" s="128">
        <f t="shared" si="0"/>
        <v>13.369098712446352</v>
      </c>
      <c r="M8" s="128">
        <f t="shared" si="0"/>
        <v>1.6866952789699572</v>
      </c>
      <c r="N8" s="2" t="str">
        <f t="shared" si="2"/>
        <v>ok</v>
      </c>
      <c r="O8" s="122" t="s">
        <v>129</v>
      </c>
      <c r="P8" s="130">
        <v>17926</v>
      </c>
      <c r="Q8" s="130">
        <v>6230</v>
      </c>
      <c r="R8" s="130">
        <v>786</v>
      </c>
    </row>
    <row r="9" spans="1:18" s="2" customFormat="1" ht="15" customHeight="1">
      <c r="A9" s="2">
        <v>3</v>
      </c>
      <c r="B9" s="122" t="s">
        <v>130</v>
      </c>
      <c r="C9" s="131">
        <v>230</v>
      </c>
      <c r="D9" s="124">
        <v>-3</v>
      </c>
      <c r="E9" s="132">
        <v>109</v>
      </c>
      <c r="F9" s="124">
        <v>-1</v>
      </c>
      <c r="G9" s="131">
        <v>121</v>
      </c>
      <c r="H9" s="124">
        <v>-2</v>
      </c>
      <c r="I9" s="126">
        <v>9</v>
      </c>
      <c r="J9" s="134">
        <v>-1</v>
      </c>
      <c r="K9" s="128">
        <f t="shared" si="1"/>
        <v>84.665217391304353</v>
      </c>
      <c r="L9" s="128">
        <f t="shared" si="0"/>
        <v>14.478260869565217</v>
      </c>
      <c r="M9" s="128">
        <f t="shared" si="0"/>
        <v>2.6</v>
      </c>
      <c r="N9" s="2" t="str">
        <f t="shared" si="2"/>
        <v>ok</v>
      </c>
      <c r="O9" s="122" t="s">
        <v>130</v>
      </c>
      <c r="P9" s="130">
        <v>19473</v>
      </c>
      <c r="Q9" s="130">
        <v>3330</v>
      </c>
      <c r="R9" s="130">
        <v>598</v>
      </c>
    </row>
    <row r="10" spans="1:18" s="2" customFormat="1" ht="15" customHeight="1">
      <c r="A10" s="2">
        <v>4</v>
      </c>
      <c r="B10" s="122" t="s">
        <v>131</v>
      </c>
      <c r="C10" s="131">
        <v>488</v>
      </c>
      <c r="D10" s="124">
        <v>-11</v>
      </c>
      <c r="E10" s="132">
        <v>247</v>
      </c>
      <c r="F10" s="133">
        <v>-7</v>
      </c>
      <c r="G10" s="131">
        <v>241</v>
      </c>
      <c r="H10" s="133">
        <v>-4</v>
      </c>
      <c r="I10" s="126">
        <v>17</v>
      </c>
      <c r="J10" s="134">
        <v>-2</v>
      </c>
      <c r="K10" s="128">
        <f t="shared" si="1"/>
        <v>29.065573770491802</v>
      </c>
      <c r="L10" s="128">
        <f t="shared" si="0"/>
        <v>10.430327868852459</v>
      </c>
      <c r="M10" s="128">
        <f t="shared" si="0"/>
        <v>1.334016393442623</v>
      </c>
      <c r="N10" s="2" t="str">
        <f t="shared" si="2"/>
        <v>ok</v>
      </c>
      <c r="O10" s="122" t="s">
        <v>131</v>
      </c>
      <c r="P10" s="130">
        <v>14184</v>
      </c>
      <c r="Q10" s="130">
        <v>5090</v>
      </c>
      <c r="R10" s="130">
        <v>651</v>
      </c>
    </row>
    <row r="11" spans="1:18" s="2" customFormat="1" ht="15" customHeight="1">
      <c r="A11" s="2">
        <v>5</v>
      </c>
      <c r="B11" s="122" t="s">
        <v>132</v>
      </c>
      <c r="C11" s="131">
        <v>398</v>
      </c>
      <c r="D11" s="124">
        <v>-14</v>
      </c>
      <c r="E11" s="132">
        <v>194</v>
      </c>
      <c r="F11" s="133">
        <v>-11</v>
      </c>
      <c r="G11" s="131">
        <v>204</v>
      </c>
      <c r="H11" s="133">
        <v>-3</v>
      </c>
      <c r="I11" s="126">
        <v>15</v>
      </c>
      <c r="J11" s="134">
        <v>-2</v>
      </c>
      <c r="K11" s="128">
        <f t="shared" si="1"/>
        <v>45.929648241206031</v>
      </c>
      <c r="L11" s="128">
        <f t="shared" si="0"/>
        <v>13.708542713567839</v>
      </c>
      <c r="M11" s="128">
        <f t="shared" si="0"/>
        <v>2.0452261306532664</v>
      </c>
      <c r="N11" s="2" t="str">
        <f t="shared" si="2"/>
        <v>ok</v>
      </c>
      <c r="O11" s="122" t="s">
        <v>132</v>
      </c>
      <c r="P11" s="130">
        <v>18280</v>
      </c>
      <c r="Q11" s="130">
        <v>5456</v>
      </c>
      <c r="R11" s="130">
        <v>814</v>
      </c>
    </row>
    <row r="12" spans="1:18" s="2" customFormat="1" ht="15" customHeight="1">
      <c r="A12" s="2">
        <v>6</v>
      </c>
      <c r="B12" s="122" t="s">
        <v>133</v>
      </c>
      <c r="C12" s="131">
        <v>612</v>
      </c>
      <c r="D12" s="124"/>
      <c r="E12" s="132">
        <v>303</v>
      </c>
      <c r="F12" s="124"/>
      <c r="G12" s="131">
        <v>309</v>
      </c>
      <c r="H12" s="124"/>
      <c r="I12" s="126">
        <v>19</v>
      </c>
      <c r="J12" s="127"/>
      <c r="K12" s="128">
        <f t="shared" si="1"/>
        <v>33.921568627450981</v>
      </c>
      <c r="L12" s="128">
        <f t="shared" si="0"/>
        <v>8.6209150326797381</v>
      </c>
      <c r="M12" s="128">
        <f t="shared" si="0"/>
        <v>1.119281045751634</v>
      </c>
      <c r="N12" s="2" t="str">
        <f t="shared" si="2"/>
        <v>ok</v>
      </c>
      <c r="O12" s="122" t="s">
        <v>133</v>
      </c>
      <c r="P12" s="130">
        <v>20760</v>
      </c>
      <c r="Q12" s="130">
        <v>5276</v>
      </c>
      <c r="R12" s="130">
        <v>685</v>
      </c>
    </row>
    <row r="13" spans="1:18" s="2" customFormat="1" ht="15" customHeight="1">
      <c r="A13" s="2">
        <v>7</v>
      </c>
      <c r="B13" s="122" t="s">
        <v>134</v>
      </c>
      <c r="C13" s="131">
        <v>759</v>
      </c>
      <c r="D13" s="124">
        <v>-7</v>
      </c>
      <c r="E13" s="132">
        <v>411</v>
      </c>
      <c r="F13" s="133">
        <v>-7</v>
      </c>
      <c r="G13" s="131">
        <v>348</v>
      </c>
      <c r="H13" s="133"/>
      <c r="I13" s="126">
        <v>25</v>
      </c>
      <c r="J13" s="134">
        <v>-2</v>
      </c>
      <c r="K13" s="128">
        <f t="shared" si="1"/>
        <v>23.059288537549406</v>
      </c>
      <c r="L13" s="128">
        <f t="shared" si="0"/>
        <v>8.5349143610013183</v>
      </c>
      <c r="M13" s="128">
        <f t="shared" si="0"/>
        <v>1.4888010540184453</v>
      </c>
      <c r="N13" s="2" t="str">
        <f t="shared" si="2"/>
        <v>ok</v>
      </c>
      <c r="O13" s="122" t="s">
        <v>134</v>
      </c>
      <c r="P13" s="130">
        <v>17502</v>
      </c>
      <c r="Q13" s="130">
        <v>6478</v>
      </c>
      <c r="R13" s="130">
        <v>1130</v>
      </c>
    </row>
    <row r="14" spans="1:18" s="2" customFormat="1" ht="15" customHeight="1">
      <c r="A14" s="2">
        <v>8</v>
      </c>
      <c r="B14" s="122" t="s">
        <v>135</v>
      </c>
      <c r="C14" s="131">
        <v>328</v>
      </c>
      <c r="D14" s="124"/>
      <c r="E14" s="132">
        <v>160</v>
      </c>
      <c r="F14" s="124"/>
      <c r="G14" s="131">
        <v>168</v>
      </c>
      <c r="H14" s="124"/>
      <c r="I14" s="126">
        <v>12</v>
      </c>
      <c r="J14" s="134"/>
      <c r="K14" s="128">
        <f t="shared" si="1"/>
        <v>44.850609756097562</v>
      </c>
      <c r="L14" s="128">
        <f t="shared" si="0"/>
        <v>17.149390243902438</v>
      </c>
      <c r="M14" s="128">
        <f t="shared" si="0"/>
        <v>2.8567073170731709</v>
      </c>
      <c r="N14" s="2" t="str">
        <f t="shared" si="2"/>
        <v>ok</v>
      </c>
      <c r="O14" s="122" t="s">
        <v>135</v>
      </c>
      <c r="P14" s="130">
        <v>14711</v>
      </c>
      <c r="Q14" s="130">
        <v>5625</v>
      </c>
      <c r="R14" s="130">
        <v>937</v>
      </c>
    </row>
    <row r="15" spans="1:18" s="2" customFormat="1" ht="15" customHeight="1">
      <c r="A15" s="2">
        <v>9</v>
      </c>
      <c r="B15" s="122" t="s">
        <v>136</v>
      </c>
      <c r="C15" s="131">
        <v>582</v>
      </c>
      <c r="D15" s="133">
        <v>-4</v>
      </c>
      <c r="E15" s="132">
        <v>302</v>
      </c>
      <c r="F15" s="133">
        <v>-3</v>
      </c>
      <c r="G15" s="131">
        <v>280</v>
      </c>
      <c r="H15" s="133">
        <v>-1</v>
      </c>
      <c r="I15" s="126">
        <v>20</v>
      </c>
      <c r="J15" s="134">
        <v>-1</v>
      </c>
      <c r="K15" s="128">
        <f t="shared" si="1"/>
        <v>36.259450171821307</v>
      </c>
      <c r="L15" s="128">
        <f t="shared" si="0"/>
        <v>7.8745704467353947</v>
      </c>
      <c r="M15" s="128">
        <f t="shared" si="0"/>
        <v>1.3470790378006874</v>
      </c>
      <c r="N15" s="2" t="str">
        <f t="shared" si="2"/>
        <v>ok</v>
      </c>
      <c r="O15" s="122" t="s">
        <v>136</v>
      </c>
      <c r="P15" s="130">
        <v>21103</v>
      </c>
      <c r="Q15" s="130">
        <v>4583</v>
      </c>
      <c r="R15" s="130">
        <v>784</v>
      </c>
    </row>
    <row r="16" spans="1:18" s="2" customFormat="1" ht="15" customHeight="1">
      <c r="A16" s="2">
        <v>10</v>
      </c>
      <c r="B16" s="122" t="s">
        <v>137</v>
      </c>
      <c r="C16" s="131">
        <v>185</v>
      </c>
      <c r="D16" s="124">
        <v>-3</v>
      </c>
      <c r="E16" s="132">
        <v>88</v>
      </c>
      <c r="F16" s="124">
        <v>-1</v>
      </c>
      <c r="G16" s="131">
        <v>97</v>
      </c>
      <c r="H16" s="124">
        <v>-2</v>
      </c>
      <c r="I16" s="126">
        <v>8</v>
      </c>
      <c r="J16" s="127">
        <v>-1</v>
      </c>
      <c r="K16" s="128">
        <f t="shared" si="1"/>
        <v>91.172972972972971</v>
      </c>
      <c r="L16" s="128">
        <f t="shared" si="0"/>
        <v>24.17837837837838</v>
      </c>
      <c r="M16" s="128">
        <f t="shared" si="0"/>
        <v>7.2</v>
      </c>
      <c r="N16" s="2" t="str">
        <f t="shared" si="2"/>
        <v>ok</v>
      </c>
      <c r="O16" s="122" t="s">
        <v>137</v>
      </c>
      <c r="P16" s="130">
        <v>16867</v>
      </c>
      <c r="Q16" s="130">
        <v>4473</v>
      </c>
      <c r="R16" s="130">
        <v>1332</v>
      </c>
    </row>
    <row r="17" spans="1:18" s="2" customFormat="1" ht="15" customHeight="1">
      <c r="A17" s="2">
        <v>11</v>
      </c>
      <c r="B17" s="122" t="s">
        <v>138</v>
      </c>
      <c r="C17" s="131">
        <v>401</v>
      </c>
      <c r="D17" s="124"/>
      <c r="E17" s="132">
        <v>201</v>
      </c>
      <c r="F17" s="124"/>
      <c r="G17" s="131">
        <v>200</v>
      </c>
      <c r="H17" s="124"/>
      <c r="I17" s="126">
        <v>12</v>
      </c>
      <c r="J17" s="127"/>
      <c r="K17" s="128">
        <f t="shared" si="1"/>
        <v>39.817955112219451</v>
      </c>
      <c r="L17" s="128">
        <f t="shared" si="0"/>
        <v>10.511221945137157</v>
      </c>
      <c r="M17" s="128">
        <f t="shared" si="0"/>
        <v>1.2344139650872819</v>
      </c>
      <c r="N17" s="2" t="str">
        <f t="shared" si="2"/>
        <v>ok</v>
      </c>
      <c r="O17" s="122" t="s">
        <v>138</v>
      </c>
      <c r="P17" s="130">
        <v>15967</v>
      </c>
      <c r="Q17" s="130">
        <v>4215</v>
      </c>
      <c r="R17" s="130">
        <v>495</v>
      </c>
    </row>
    <row r="18" spans="1:18" s="2" customFormat="1" ht="15" customHeight="1">
      <c r="A18" s="2">
        <v>12</v>
      </c>
      <c r="B18" s="122" t="s">
        <v>139</v>
      </c>
      <c r="C18" s="131">
        <v>1068</v>
      </c>
      <c r="D18" s="124"/>
      <c r="E18" s="132">
        <v>540</v>
      </c>
      <c r="F18" s="124"/>
      <c r="G18" s="131">
        <v>528</v>
      </c>
      <c r="H18" s="124"/>
      <c r="I18" s="126">
        <v>31</v>
      </c>
      <c r="J18" s="127"/>
      <c r="K18" s="128">
        <f t="shared" si="1"/>
        <v>21.709737827715355</v>
      </c>
      <c r="L18" s="128">
        <f t="shared" si="0"/>
        <v>7.6114232209737827</v>
      </c>
      <c r="M18" s="128">
        <f t="shared" si="0"/>
        <v>0.95411985018726597</v>
      </c>
      <c r="N18" s="2" t="str">
        <f t="shared" si="2"/>
        <v>ok</v>
      </c>
      <c r="O18" s="122" t="s">
        <v>139</v>
      </c>
      <c r="P18" s="130">
        <v>23186</v>
      </c>
      <c r="Q18" s="130">
        <v>8129</v>
      </c>
      <c r="R18" s="130">
        <v>1019</v>
      </c>
    </row>
    <row r="19" spans="1:18" s="2" customFormat="1" ht="15" customHeight="1">
      <c r="A19" s="2">
        <v>13</v>
      </c>
      <c r="B19" s="122" t="s">
        <v>140</v>
      </c>
      <c r="C19" s="131">
        <v>705</v>
      </c>
      <c r="D19" s="124"/>
      <c r="E19" s="132">
        <v>359</v>
      </c>
      <c r="F19" s="124"/>
      <c r="G19" s="131">
        <v>346</v>
      </c>
      <c r="H19" s="124"/>
      <c r="I19" s="126">
        <v>21</v>
      </c>
      <c r="J19" s="127"/>
      <c r="K19" s="128">
        <f t="shared" si="1"/>
        <v>22.741843971631205</v>
      </c>
      <c r="L19" s="128">
        <f t="shared" si="0"/>
        <v>7.8737588652482273</v>
      </c>
      <c r="M19" s="128">
        <f t="shared" si="0"/>
        <v>1.1262411347517731</v>
      </c>
      <c r="N19" s="2" t="str">
        <f t="shared" si="2"/>
        <v>ok</v>
      </c>
      <c r="O19" s="122" t="s">
        <v>140</v>
      </c>
      <c r="P19" s="130">
        <v>16033</v>
      </c>
      <c r="Q19" s="130">
        <v>5551</v>
      </c>
      <c r="R19" s="130">
        <v>794</v>
      </c>
    </row>
    <row r="20" spans="1:18" s="2" customFormat="1" ht="15" customHeight="1">
      <c r="A20" s="2">
        <v>14</v>
      </c>
      <c r="B20" s="122" t="s">
        <v>141</v>
      </c>
      <c r="C20" s="131">
        <v>623</v>
      </c>
      <c r="D20" s="124">
        <v>-22</v>
      </c>
      <c r="E20" s="132">
        <v>308</v>
      </c>
      <c r="F20" s="133">
        <v>-16</v>
      </c>
      <c r="G20" s="131">
        <v>315</v>
      </c>
      <c r="H20" s="133">
        <v>-6</v>
      </c>
      <c r="I20" s="126">
        <v>22</v>
      </c>
      <c r="J20" s="134">
        <v>-4</v>
      </c>
      <c r="K20" s="128">
        <f t="shared" si="1"/>
        <v>34.791332263242374</v>
      </c>
      <c r="L20" s="128">
        <f t="shared" si="0"/>
        <v>9.8587479935794544</v>
      </c>
      <c r="M20" s="128">
        <f t="shared" si="0"/>
        <v>1.0930979133226324</v>
      </c>
      <c r="N20" s="2" t="str">
        <f t="shared" si="2"/>
        <v>ok</v>
      </c>
      <c r="O20" s="122" t="s">
        <v>141</v>
      </c>
      <c r="P20" s="130">
        <v>21675</v>
      </c>
      <c r="Q20" s="130">
        <v>6142</v>
      </c>
      <c r="R20" s="130">
        <v>681</v>
      </c>
    </row>
    <row r="21" spans="1:18" s="2" customFormat="1" ht="15" customHeight="1">
      <c r="A21" s="2">
        <v>15</v>
      </c>
      <c r="B21" s="122" t="s">
        <v>142</v>
      </c>
      <c r="C21" s="131">
        <v>577</v>
      </c>
      <c r="D21" s="124">
        <v>-19</v>
      </c>
      <c r="E21" s="132">
        <v>281</v>
      </c>
      <c r="F21" s="133">
        <v>-13</v>
      </c>
      <c r="G21" s="131">
        <v>296</v>
      </c>
      <c r="H21" s="133">
        <v>-6</v>
      </c>
      <c r="I21" s="126">
        <v>22</v>
      </c>
      <c r="J21" s="134">
        <v>-4</v>
      </c>
      <c r="K21" s="128">
        <f t="shared" si="1"/>
        <v>39.802426343154245</v>
      </c>
      <c r="L21" s="128">
        <f t="shared" si="0"/>
        <v>11.029462738301559</v>
      </c>
      <c r="M21" s="128">
        <f t="shared" si="0"/>
        <v>1.415944540727903</v>
      </c>
      <c r="N21" s="2" t="str">
        <f t="shared" si="2"/>
        <v>ok</v>
      </c>
      <c r="O21" s="122" t="s">
        <v>142</v>
      </c>
      <c r="P21" s="130">
        <v>22966</v>
      </c>
      <c r="Q21" s="130">
        <v>6364</v>
      </c>
      <c r="R21" s="130">
        <v>817</v>
      </c>
    </row>
    <row r="22" spans="1:18" s="2" customFormat="1" ht="15" customHeight="1">
      <c r="A22" s="2">
        <v>16</v>
      </c>
      <c r="B22" s="122" t="s">
        <v>143</v>
      </c>
      <c r="C22" s="131">
        <v>550</v>
      </c>
      <c r="D22" s="124">
        <v>-18</v>
      </c>
      <c r="E22" s="132">
        <v>291</v>
      </c>
      <c r="F22" s="133">
        <v>-12</v>
      </c>
      <c r="G22" s="131">
        <v>259</v>
      </c>
      <c r="H22" s="133">
        <v>-6</v>
      </c>
      <c r="I22" s="126">
        <v>20</v>
      </c>
      <c r="J22" s="127">
        <v>-3</v>
      </c>
      <c r="K22" s="128">
        <f t="shared" si="1"/>
        <v>35.772727272727273</v>
      </c>
      <c r="L22" s="128">
        <f t="shared" si="1"/>
        <v>10.183636363636364</v>
      </c>
      <c r="M22" s="128">
        <f t="shared" si="1"/>
        <v>1.449090909090909</v>
      </c>
      <c r="N22" s="2" t="str">
        <f t="shared" si="2"/>
        <v>ok</v>
      </c>
      <c r="O22" s="122" t="s">
        <v>143</v>
      </c>
      <c r="P22" s="130">
        <v>19675</v>
      </c>
      <c r="Q22" s="130">
        <v>5601</v>
      </c>
      <c r="R22" s="130">
        <v>797</v>
      </c>
    </row>
    <row r="23" spans="1:18" s="2" customFormat="1" ht="15" customHeight="1">
      <c r="A23" s="2">
        <v>17</v>
      </c>
      <c r="B23" s="122" t="s">
        <v>144</v>
      </c>
      <c r="C23" s="131">
        <v>619</v>
      </c>
      <c r="D23" s="124">
        <v>-20</v>
      </c>
      <c r="E23" s="132">
        <v>315</v>
      </c>
      <c r="F23" s="133">
        <v>-13</v>
      </c>
      <c r="G23" s="131">
        <v>304</v>
      </c>
      <c r="H23" s="133">
        <v>-7</v>
      </c>
      <c r="I23" s="126">
        <v>22</v>
      </c>
      <c r="J23" s="134">
        <v>-3</v>
      </c>
      <c r="K23" s="128">
        <f t="shared" si="1"/>
        <v>31.691437802907917</v>
      </c>
      <c r="L23" s="128">
        <f t="shared" si="1"/>
        <v>9.4200323101777066</v>
      </c>
      <c r="M23" s="128">
        <f t="shared" si="1"/>
        <v>1.2843295638126009</v>
      </c>
      <c r="N23" s="2" t="str">
        <f t="shared" si="2"/>
        <v>ok</v>
      </c>
      <c r="O23" s="122" t="s">
        <v>144</v>
      </c>
      <c r="P23" s="130">
        <v>19617</v>
      </c>
      <c r="Q23" s="130">
        <v>5831</v>
      </c>
      <c r="R23" s="130">
        <v>795</v>
      </c>
    </row>
    <row r="24" spans="1:18" s="2" customFormat="1" ht="15" customHeight="1">
      <c r="A24" s="2">
        <v>18</v>
      </c>
      <c r="B24" s="122" t="s">
        <v>145</v>
      </c>
      <c r="C24" s="131">
        <v>325</v>
      </c>
      <c r="D24" s="124"/>
      <c r="E24" s="132">
        <v>172</v>
      </c>
      <c r="F24" s="124"/>
      <c r="G24" s="131">
        <v>153</v>
      </c>
      <c r="H24" s="124"/>
      <c r="I24" s="126">
        <v>12</v>
      </c>
      <c r="J24" s="127"/>
      <c r="K24" s="128">
        <f t="shared" si="1"/>
        <v>44.049230769230768</v>
      </c>
      <c r="L24" s="128">
        <f t="shared" si="1"/>
        <v>12.464615384615385</v>
      </c>
      <c r="M24" s="128">
        <f t="shared" si="1"/>
        <v>2.1323076923076925</v>
      </c>
      <c r="N24" s="2" t="str">
        <f t="shared" si="2"/>
        <v>ok</v>
      </c>
      <c r="O24" s="122" t="s">
        <v>145</v>
      </c>
      <c r="P24" s="130">
        <v>14316</v>
      </c>
      <c r="Q24" s="130">
        <v>4051</v>
      </c>
      <c r="R24" s="130">
        <v>693</v>
      </c>
    </row>
    <row r="25" spans="1:18" s="2" customFormat="1" ht="15" customHeight="1">
      <c r="A25" s="2">
        <v>19</v>
      </c>
      <c r="B25" s="122" t="s">
        <v>146</v>
      </c>
      <c r="C25" s="131">
        <v>590</v>
      </c>
      <c r="D25" s="124"/>
      <c r="E25" s="132">
        <v>293</v>
      </c>
      <c r="F25" s="124"/>
      <c r="G25" s="131">
        <v>297</v>
      </c>
      <c r="H25" s="124"/>
      <c r="I25" s="126">
        <v>19</v>
      </c>
      <c r="J25" s="127"/>
      <c r="K25" s="128">
        <f t="shared" si="1"/>
        <v>27.184745762711863</v>
      </c>
      <c r="L25" s="128">
        <f t="shared" si="1"/>
        <v>8.9101694915254246</v>
      </c>
      <c r="M25" s="128">
        <f t="shared" si="1"/>
        <v>1.3542372881355933</v>
      </c>
      <c r="N25" s="2" t="str">
        <f t="shared" si="2"/>
        <v>ok</v>
      </c>
      <c r="O25" s="122" t="s">
        <v>146</v>
      </c>
      <c r="P25" s="130">
        <v>16039</v>
      </c>
      <c r="Q25" s="130">
        <v>5257</v>
      </c>
      <c r="R25" s="130">
        <v>799</v>
      </c>
    </row>
    <row r="26" spans="1:18" s="2" customFormat="1" ht="15" customHeight="1">
      <c r="A26" s="2">
        <v>20</v>
      </c>
      <c r="B26" s="122" t="s">
        <v>147</v>
      </c>
      <c r="C26" s="131">
        <v>460</v>
      </c>
      <c r="D26" s="124"/>
      <c r="E26" s="132">
        <v>234</v>
      </c>
      <c r="F26" s="124"/>
      <c r="G26" s="131">
        <v>226</v>
      </c>
      <c r="H26" s="124"/>
      <c r="I26" s="126">
        <v>16</v>
      </c>
      <c r="J26" s="127"/>
      <c r="K26" s="128">
        <f t="shared" si="1"/>
        <v>46.252173913043478</v>
      </c>
      <c r="L26" s="128">
        <f t="shared" si="1"/>
        <v>11.341304347826087</v>
      </c>
      <c r="M26" s="128">
        <f t="shared" si="1"/>
        <v>1.7652173913043478</v>
      </c>
      <c r="N26" s="2" t="str">
        <f t="shared" si="2"/>
        <v>ok</v>
      </c>
      <c r="O26" s="122" t="s">
        <v>147</v>
      </c>
      <c r="P26" s="130">
        <v>21276</v>
      </c>
      <c r="Q26" s="130">
        <v>5217</v>
      </c>
      <c r="R26" s="130">
        <v>812</v>
      </c>
    </row>
    <row r="27" spans="1:18" s="2" customFormat="1" ht="15" customHeight="1">
      <c r="A27" s="2">
        <v>21</v>
      </c>
      <c r="B27" s="122" t="s">
        <v>148</v>
      </c>
      <c r="C27" s="131">
        <v>475</v>
      </c>
      <c r="D27" s="124">
        <v>-2</v>
      </c>
      <c r="E27" s="132">
        <v>267</v>
      </c>
      <c r="F27" s="133">
        <v>-1</v>
      </c>
      <c r="G27" s="131">
        <v>208</v>
      </c>
      <c r="H27" s="133">
        <v>-1</v>
      </c>
      <c r="I27" s="126">
        <v>15</v>
      </c>
      <c r="J27" s="134">
        <v>-1</v>
      </c>
      <c r="K27" s="128">
        <f t="shared" si="1"/>
        <v>67.229473684210532</v>
      </c>
      <c r="L27" s="128">
        <f t="shared" si="1"/>
        <v>15.214736842105264</v>
      </c>
      <c r="M27" s="128">
        <f t="shared" si="1"/>
        <v>1.7094736842105263</v>
      </c>
      <c r="N27" s="2" t="str">
        <f t="shared" si="2"/>
        <v>ok</v>
      </c>
      <c r="O27" s="122" t="s">
        <v>148</v>
      </c>
      <c r="P27" s="130">
        <v>31934</v>
      </c>
      <c r="Q27" s="130">
        <v>7227</v>
      </c>
      <c r="R27" s="130">
        <v>812</v>
      </c>
    </row>
    <row r="28" spans="1:18" s="2" customFormat="1" ht="15" customHeight="1">
      <c r="A28" s="2">
        <v>22</v>
      </c>
      <c r="B28" s="122" t="s">
        <v>149</v>
      </c>
      <c r="C28" s="131">
        <v>608</v>
      </c>
      <c r="D28" s="124">
        <v>-20</v>
      </c>
      <c r="E28" s="132">
        <v>331</v>
      </c>
      <c r="F28" s="133">
        <v>-15</v>
      </c>
      <c r="G28" s="131">
        <v>277</v>
      </c>
      <c r="H28" s="133">
        <v>-5</v>
      </c>
      <c r="I28" s="126">
        <v>22</v>
      </c>
      <c r="J28" s="134">
        <v>-4</v>
      </c>
      <c r="K28" s="128">
        <f t="shared" si="1"/>
        <v>31.838815789473685</v>
      </c>
      <c r="L28" s="128">
        <f t="shared" si="1"/>
        <v>9.0476973684210531</v>
      </c>
      <c r="M28" s="128">
        <f t="shared" si="1"/>
        <v>1.3355263157894737</v>
      </c>
      <c r="N28" s="2" t="str">
        <f t="shared" si="2"/>
        <v>ok</v>
      </c>
      <c r="O28" s="122" t="s">
        <v>149</v>
      </c>
      <c r="P28" s="130">
        <v>19358</v>
      </c>
      <c r="Q28" s="130">
        <v>5501</v>
      </c>
      <c r="R28" s="130">
        <v>812</v>
      </c>
    </row>
    <row r="29" spans="1:18" s="2" customFormat="1" ht="15" customHeight="1">
      <c r="A29" s="2">
        <v>23</v>
      </c>
      <c r="B29" s="122" t="s">
        <v>150</v>
      </c>
      <c r="C29" s="131">
        <v>642</v>
      </c>
      <c r="D29" s="124">
        <v>-5</v>
      </c>
      <c r="E29" s="132">
        <v>327</v>
      </c>
      <c r="F29" s="133">
        <v>-3</v>
      </c>
      <c r="G29" s="131">
        <v>315</v>
      </c>
      <c r="H29" s="133">
        <v>-2</v>
      </c>
      <c r="I29" s="126">
        <v>20</v>
      </c>
      <c r="J29" s="134">
        <v>-1</v>
      </c>
      <c r="K29" s="128">
        <f t="shared" si="1"/>
        <v>22.848909657320871</v>
      </c>
      <c r="L29" s="128">
        <f t="shared" si="1"/>
        <v>9.1012461059190031</v>
      </c>
      <c r="M29" s="128">
        <f t="shared" si="1"/>
        <v>1.2461059190031152</v>
      </c>
      <c r="N29" s="2" t="str">
        <f t="shared" si="2"/>
        <v>ok</v>
      </c>
      <c r="O29" s="122" t="s">
        <v>150</v>
      </c>
      <c r="P29" s="130">
        <v>14669</v>
      </c>
      <c r="Q29" s="130">
        <v>5843</v>
      </c>
      <c r="R29" s="130">
        <v>800</v>
      </c>
    </row>
    <row r="30" spans="1:18" s="2" customFormat="1" ht="15" customHeight="1">
      <c r="A30" s="2">
        <v>24</v>
      </c>
      <c r="B30" s="122" t="s">
        <v>151</v>
      </c>
      <c r="C30" s="131">
        <v>880</v>
      </c>
      <c r="D30" s="124">
        <v>-15</v>
      </c>
      <c r="E30" s="132">
        <v>448</v>
      </c>
      <c r="F30" s="133">
        <v>-7</v>
      </c>
      <c r="G30" s="131">
        <v>432</v>
      </c>
      <c r="H30" s="133">
        <v>-8</v>
      </c>
      <c r="I30" s="126">
        <v>28</v>
      </c>
      <c r="J30" s="134">
        <v>-3</v>
      </c>
      <c r="K30" s="128">
        <f t="shared" si="1"/>
        <v>24.313636363636363</v>
      </c>
      <c r="L30" s="128">
        <f t="shared" si="1"/>
        <v>6.4102272727272727</v>
      </c>
      <c r="M30" s="128">
        <f t="shared" si="1"/>
        <v>0.90909090909090906</v>
      </c>
      <c r="N30" s="2" t="str">
        <f t="shared" si="2"/>
        <v>ok</v>
      </c>
      <c r="O30" s="122" t="s">
        <v>151</v>
      </c>
      <c r="P30" s="130">
        <v>21396</v>
      </c>
      <c r="Q30" s="130">
        <v>5641</v>
      </c>
      <c r="R30" s="130">
        <v>800</v>
      </c>
    </row>
    <row r="31" spans="1:18" s="2" customFormat="1" ht="15" customHeight="1">
      <c r="A31" s="2">
        <v>25</v>
      </c>
      <c r="B31" s="122" t="s">
        <v>152</v>
      </c>
      <c r="C31" s="131">
        <v>804</v>
      </c>
      <c r="D31" s="124">
        <v>-9</v>
      </c>
      <c r="E31" s="132">
        <v>427</v>
      </c>
      <c r="F31" s="133">
        <v>-5</v>
      </c>
      <c r="G31" s="131">
        <v>377</v>
      </c>
      <c r="H31" s="133">
        <v>-4</v>
      </c>
      <c r="I31" s="126">
        <v>24</v>
      </c>
      <c r="J31" s="127">
        <v>-2</v>
      </c>
      <c r="K31" s="128">
        <f t="shared" si="1"/>
        <v>24.875621890547265</v>
      </c>
      <c r="L31" s="128">
        <f t="shared" si="1"/>
        <v>8.7761194029850742</v>
      </c>
      <c r="M31" s="128">
        <f t="shared" si="1"/>
        <v>1.1405472636815921</v>
      </c>
      <c r="N31" s="2" t="str">
        <f t="shared" si="2"/>
        <v>ok</v>
      </c>
      <c r="O31" s="122" t="s">
        <v>152</v>
      </c>
      <c r="P31" s="130">
        <v>20000</v>
      </c>
      <c r="Q31" s="130">
        <v>7056</v>
      </c>
      <c r="R31" s="130">
        <v>917</v>
      </c>
    </row>
    <row r="32" spans="1:18" s="2" customFormat="1" ht="15" customHeight="1">
      <c r="A32" s="2">
        <v>26</v>
      </c>
      <c r="B32" s="122" t="s">
        <v>153</v>
      </c>
      <c r="C32" s="131">
        <v>437</v>
      </c>
      <c r="D32" s="124"/>
      <c r="E32" s="132">
        <v>210</v>
      </c>
      <c r="F32" s="124"/>
      <c r="G32" s="131">
        <v>227</v>
      </c>
      <c r="H32" s="124"/>
      <c r="I32" s="126">
        <v>14</v>
      </c>
      <c r="J32" s="127"/>
      <c r="K32" s="128">
        <f t="shared" si="1"/>
        <v>44.974828375286044</v>
      </c>
      <c r="L32" s="128">
        <f t="shared" si="1"/>
        <v>8.4370709382151023</v>
      </c>
      <c r="M32" s="128">
        <f t="shared" si="1"/>
        <v>2.0938215102974826</v>
      </c>
      <c r="N32" s="2" t="str">
        <f t="shared" si="2"/>
        <v>ok</v>
      </c>
      <c r="O32" s="122" t="s">
        <v>153</v>
      </c>
      <c r="P32" s="130">
        <v>19654</v>
      </c>
      <c r="Q32" s="130">
        <v>3687</v>
      </c>
      <c r="R32" s="130">
        <v>915</v>
      </c>
    </row>
    <row r="33" spans="1:18" s="2" customFormat="1" ht="15" customHeight="1">
      <c r="A33" s="2">
        <v>27</v>
      </c>
      <c r="B33" s="122" t="s">
        <v>154</v>
      </c>
      <c r="C33" s="131">
        <v>1018</v>
      </c>
      <c r="D33" s="124"/>
      <c r="E33" s="132">
        <v>503</v>
      </c>
      <c r="F33" s="124"/>
      <c r="G33" s="131">
        <v>515</v>
      </c>
      <c r="H33" s="124"/>
      <c r="I33" s="126">
        <v>29</v>
      </c>
      <c r="J33" s="134"/>
      <c r="K33" s="128">
        <f t="shared" si="1"/>
        <v>18.822200392927307</v>
      </c>
      <c r="L33" s="128">
        <f t="shared" si="1"/>
        <v>6.2937131630648331</v>
      </c>
      <c r="M33" s="128">
        <f t="shared" si="1"/>
        <v>0.8988212180746562</v>
      </c>
      <c r="N33" s="2" t="str">
        <f t="shared" si="2"/>
        <v>ok</v>
      </c>
      <c r="O33" s="122" t="s">
        <v>154</v>
      </c>
      <c r="P33" s="130">
        <v>19161</v>
      </c>
      <c r="Q33" s="130">
        <v>6407</v>
      </c>
      <c r="R33" s="130">
        <v>915</v>
      </c>
    </row>
    <row r="34" spans="1:18" s="2" customFormat="1" ht="15" customHeight="1">
      <c r="A34" s="2">
        <v>28</v>
      </c>
      <c r="B34" s="122" t="s">
        <v>155</v>
      </c>
      <c r="C34" s="131">
        <v>834</v>
      </c>
      <c r="D34" s="124">
        <v>-10</v>
      </c>
      <c r="E34" s="132">
        <v>437</v>
      </c>
      <c r="F34" s="133">
        <v>-8</v>
      </c>
      <c r="G34" s="131">
        <v>397</v>
      </c>
      <c r="H34" s="133">
        <v>-2</v>
      </c>
      <c r="I34" s="126">
        <v>26</v>
      </c>
      <c r="J34" s="134">
        <v>-2</v>
      </c>
      <c r="K34" s="128">
        <f t="shared" si="1"/>
        <v>27.032374100719423</v>
      </c>
      <c r="L34" s="128">
        <f t="shared" si="1"/>
        <v>7.9616306954436453</v>
      </c>
      <c r="M34" s="128">
        <f t="shared" si="1"/>
        <v>1.0971223021582734</v>
      </c>
      <c r="N34" s="2" t="str">
        <f t="shared" si="2"/>
        <v>ok</v>
      </c>
      <c r="O34" s="122" t="s">
        <v>155</v>
      </c>
      <c r="P34" s="130">
        <v>22545</v>
      </c>
      <c r="Q34" s="130">
        <v>6640</v>
      </c>
      <c r="R34" s="130">
        <v>915</v>
      </c>
    </row>
    <row r="35" spans="1:18" s="2" customFormat="1" ht="15" customHeight="1">
      <c r="A35" s="2">
        <v>29</v>
      </c>
      <c r="B35" s="122" t="s">
        <v>156</v>
      </c>
      <c r="C35" s="131">
        <v>700</v>
      </c>
      <c r="D35" s="124"/>
      <c r="E35" s="132">
        <v>351</v>
      </c>
      <c r="F35" s="124"/>
      <c r="G35" s="131">
        <v>349</v>
      </c>
      <c r="H35" s="124"/>
      <c r="I35" s="126">
        <v>22</v>
      </c>
      <c r="J35" s="127"/>
      <c r="K35" s="128">
        <f t="shared" si="1"/>
        <v>27.145714285714284</v>
      </c>
      <c r="L35" s="128">
        <f t="shared" si="1"/>
        <v>9.3028571428571425</v>
      </c>
      <c r="M35" s="128">
        <f t="shared" si="1"/>
        <v>1.1942857142857144</v>
      </c>
      <c r="N35" s="2" t="str">
        <f t="shared" si="2"/>
        <v>ok</v>
      </c>
      <c r="O35" s="122" t="s">
        <v>156</v>
      </c>
      <c r="P35" s="130">
        <v>19002</v>
      </c>
      <c r="Q35" s="130">
        <v>6512</v>
      </c>
      <c r="R35" s="130">
        <v>836</v>
      </c>
    </row>
    <row r="36" spans="1:18" s="2" customFormat="1" ht="15" customHeight="1">
      <c r="A36" s="14">
        <v>30</v>
      </c>
      <c r="B36" s="135" t="s">
        <v>157</v>
      </c>
      <c r="C36" s="136">
        <v>738</v>
      </c>
      <c r="D36" s="137">
        <v>-9</v>
      </c>
      <c r="E36" s="138">
        <v>366</v>
      </c>
      <c r="F36" s="137">
        <v>-5</v>
      </c>
      <c r="G36" s="136">
        <v>372</v>
      </c>
      <c r="H36" s="137">
        <v>-4</v>
      </c>
      <c r="I36" s="139">
        <v>24</v>
      </c>
      <c r="J36" s="140">
        <v>-2</v>
      </c>
      <c r="K36" s="141">
        <f t="shared" si="1"/>
        <v>39.981029810298104</v>
      </c>
      <c r="L36" s="141">
        <f t="shared" si="1"/>
        <v>11.383468834688347</v>
      </c>
      <c r="M36" s="141">
        <f t="shared" si="1"/>
        <v>1.5149051490514904</v>
      </c>
      <c r="N36" s="142" t="str">
        <f t="shared" si="2"/>
        <v>ok</v>
      </c>
      <c r="O36" s="122" t="s">
        <v>157</v>
      </c>
      <c r="P36" s="143">
        <v>29506</v>
      </c>
      <c r="Q36" s="143">
        <v>8401</v>
      </c>
      <c r="R36" s="143">
        <v>1118</v>
      </c>
    </row>
    <row r="37" spans="1:18" s="2" customFormat="1" ht="12">
      <c r="A37" s="144" t="s">
        <v>158</v>
      </c>
      <c r="C37" s="142"/>
      <c r="D37" s="142"/>
      <c r="E37" s="142"/>
      <c r="F37" s="142"/>
      <c r="G37" s="142"/>
      <c r="H37" s="142"/>
      <c r="I37" s="142"/>
      <c r="J37" s="142"/>
      <c r="M37" s="11" t="s">
        <v>159</v>
      </c>
      <c r="P37" s="120">
        <f>SUM(P7:P36)</f>
        <v>580982</v>
      </c>
      <c r="Q37" s="121">
        <f>SUM(Q7:Q36)</f>
        <v>171566</v>
      </c>
      <c r="R37" s="121">
        <f>SUM(R7:R36)</f>
        <v>25115</v>
      </c>
    </row>
    <row r="38" spans="1:18" s="2" customFormat="1" ht="14.45" customHeight="1"/>
    <row r="39" spans="1:18" s="2" customFormat="1" ht="14.45" customHeight="1"/>
    <row r="40" spans="1:18" s="2" customFormat="1" ht="14.45" customHeight="1">
      <c r="E40" s="127"/>
    </row>
    <row r="41" spans="1:18" s="2" customFormat="1" ht="14.45" customHeight="1"/>
    <row r="42" spans="1:18" ht="14.45" customHeight="1">
      <c r="N42" s="2"/>
      <c r="O42" s="2"/>
      <c r="P42" s="2"/>
      <c r="Q42" s="2"/>
      <c r="R42" s="2"/>
    </row>
    <row r="43" spans="1:18" ht="14.45" customHeight="1">
      <c r="N43" s="2"/>
      <c r="O43" s="2"/>
      <c r="P43" s="2"/>
      <c r="Q43" s="2"/>
      <c r="R43" s="2"/>
    </row>
    <row r="44" spans="1:18" ht="14.45" customHeight="1">
      <c r="N44" s="2"/>
      <c r="O44" s="2"/>
      <c r="P44" s="2"/>
      <c r="Q44" s="2"/>
      <c r="R44" s="2"/>
    </row>
    <row r="45" spans="1:18" ht="14.45" customHeight="1">
      <c r="N45" s="2"/>
      <c r="O45" s="2"/>
      <c r="P45" s="2"/>
      <c r="Q45" s="2"/>
      <c r="R45" s="2"/>
    </row>
    <row r="46" spans="1:18" ht="14.45" customHeight="1">
      <c r="N46" s="2"/>
      <c r="O46" s="2"/>
      <c r="P46" s="2"/>
      <c r="Q46" s="2"/>
      <c r="R46" s="2"/>
    </row>
    <row r="47" spans="1:18" ht="14.45" customHeight="1">
      <c r="N47" s="2"/>
      <c r="O47" s="2"/>
      <c r="P47" s="2"/>
      <c r="Q47" s="2"/>
      <c r="R47" s="2"/>
    </row>
    <row r="48" spans="1:18" ht="14.45" customHeight="1">
      <c r="N48" s="2"/>
      <c r="O48" s="2"/>
      <c r="P48" s="2"/>
      <c r="Q48" s="2"/>
      <c r="R48" s="2"/>
    </row>
    <row r="49" spans="14:18" ht="14.45" customHeight="1">
      <c r="N49" s="2"/>
      <c r="O49" s="2"/>
      <c r="P49" s="2"/>
      <c r="Q49" s="2"/>
      <c r="R49" s="2"/>
    </row>
    <row r="50" spans="14:18" ht="14.45" customHeight="1">
      <c r="N50" s="2"/>
      <c r="O50" s="2"/>
      <c r="P50" s="2"/>
      <c r="Q50" s="2"/>
      <c r="R50" s="2"/>
    </row>
    <row r="51" spans="14:18" ht="14.45" customHeight="1">
      <c r="N51" s="2"/>
      <c r="O51" s="2"/>
      <c r="P51" s="2"/>
      <c r="Q51" s="2"/>
      <c r="R51" s="2"/>
    </row>
    <row r="52" spans="14:18" ht="14.45" customHeight="1">
      <c r="N52" s="2"/>
      <c r="O52" s="2"/>
      <c r="P52" s="2"/>
      <c r="Q52" s="2"/>
      <c r="R52" s="2"/>
    </row>
    <row r="53" spans="14:18" ht="14.45" customHeight="1">
      <c r="N53" s="2"/>
      <c r="O53" s="2"/>
      <c r="P53" s="2"/>
      <c r="Q53" s="2"/>
      <c r="R53" s="2"/>
    </row>
    <row r="54" spans="14:18" ht="14.45" customHeight="1">
      <c r="N54" s="2"/>
      <c r="O54" s="2"/>
      <c r="P54" s="2"/>
      <c r="Q54" s="2"/>
      <c r="R54" s="2"/>
    </row>
    <row r="55" spans="14:18" ht="14.45" customHeight="1">
      <c r="N55" s="2"/>
      <c r="O55" s="2"/>
      <c r="P55" s="2"/>
      <c r="Q55" s="2"/>
      <c r="R55" s="2"/>
    </row>
    <row r="56" spans="14:18" ht="14.45" customHeight="1">
      <c r="N56" s="2"/>
      <c r="O56" s="2"/>
      <c r="P56" s="2"/>
      <c r="Q56" s="2"/>
      <c r="R56" s="2"/>
    </row>
    <row r="57" spans="14:18" ht="14.45" customHeight="1">
      <c r="N57" s="2"/>
      <c r="O57" s="2"/>
      <c r="P57" s="2"/>
      <c r="Q57" s="2"/>
      <c r="R57" s="2"/>
    </row>
    <row r="58" spans="14:18" ht="14.45" customHeight="1">
      <c r="N58" s="2"/>
      <c r="O58" s="2"/>
      <c r="P58" s="2"/>
      <c r="Q58" s="2"/>
      <c r="R58" s="2"/>
    </row>
    <row r="59" spans="14:18" ht="14.45" customHeight="1">
      <c r="N59" s="2"/>
      <c r="O59" s="2"/>
      <c r="P59" s="2"/>
      <c r="Q59" s="2"/>
      <c r="R59" s="2"/>
    </row>
    <row r="60" spans="14:18" ht="14.45" customHeight="1">
      <c r="N60" s="2"/>
      <c r="O60" s="2"/>
      <c r="P60" s="2"/>
      <c r="Q60" s="2"/>
      <c r="R60" s="2"/>
    </row>
    <row r="61" spans="14:18" ht="14.45" customHeight="1">
      <c r="N61" s="2"/>
      <c r="O61" s="2"/>
      <c r="P61" s="2"/>
      <c r="Q61" s="2"/>
      <c r="R61" s="2"/>
    </row>
    <row r="62" spans="14:18" ht="14.45" customHeight="1">
      <c r="N62" s="2"/>
      <c r="O62" s="2"/>
      <c r="P62" s="2"/>
      <c r="Q62" s="2"/>
      <c r="R62" s="2"/>
    </row>
    <row r="63" spans="14:18" ht="14.45" customHeight="1">
      <c r="N63" s="2"/>
      <c r="O63" s="2"/>
      <c r="P63" s="2"/>
      <c r="Q63" s="2"/>
      <c r="R63" s="2"/>
    </row>
    <row r="64" spans="14:18" ht="14.45" customHeight="1">
      <c r="N64" s="2"/>
      <c r="O64" s="2"/>
      <c r="P64" s="2"/>
      <c r="Q64" s="2"/>
      <c r="R64" s="2"/>
    </row>
    <row r="65" spans="14:18" ht="14.45" customHeight="1">
      <c r="N65" s="2"/>
      <c r="O65" s="2"/>
      <c r="P65" s="2"/>
      <c r="Q65" s="2"/>
      <c r="R65" s="2"/>
    </row>
    <row r="66" spans="14:18" ht="14.45" customHeight="1">
      <c r="N66" s="2"/>
      <c r="O66" s="2"/>
      <c r="P66" s="2"/>
      <c r="Q66" s="2"/>
      <c r="R66" s="2"/>
    </row>
    <row r="67" spans="14:18" ht="14.45" customHeight="1">
      <c r="N67" s="2"/>
      <c r="O67" s="2"/>
      <c r="P67" s="2"/>
      <c r="Q67" s="2"/>
      <c r="R67" s="2"/>
    </row>
    <row r="68" spans="14:18" ht="14.45" customHeight="1">
      <c r="N68" s="2"/>
      <c r="O68" s="2"/>
      <c r="P68" s="2"/>
      <c r="Q68" s="2"/>
      <c r="R68" s="2"/>
    </row>
    <row r="69" spans="14:18" ht="14.45" customHeight="1">
      <c r="N69" s="2"/>
      <c r="O69" s="2"/>
      <c r="P69" s="2"/>
      <c r="Q69" s="2"/>
      <c r="R69" s="2"/>
    </row>
    <row r="70" spans="14:18" ht="14.45" customHeight="1">
      <c r="N70" s="2"/>
      <c r="O70" s="2"/>
      <c r="P70" s="2"/>
      <c r="Q70" s="2"/>
      <c r="R70" s="2"/>
    </row>
    <row r="71" spans="14:18" ht="14.45" customHeight="1">
      <c r="N71" s="2"/>
      <c r="O71" s="2"/>
      <c r="P71" s="2"/>
      <c r="Q71" s="2"/>
      <c r="R71" s="2"/>
    </row>
    <row r="72" spans="14:18" ht="14.45" customHeight="1">
      <c r="N72" s="2"/>
      <c r="O72" s="2"/>
      <c r="P72" s="2"/>
      <c r="Q72" s="2"/>
      <c r="R72" s="2"/>
    </row>
  </sheetData>
  <mergeCells count="9">
    <mergeCell ref="C5:D5"/>
    <mergeCell ref="E5:F5"/>
    <mergeCell ref="G5:H5"/>
    <mergeCell ref="I5:J5"/>
    <mergeCell ref="A3:B3"/>
    <mergeCell ref="N3:R3"/>
    <mergeCell ref="C4:H4"/>
    <mergeCell ref="I4:J4"/>
    <mergeCell ref="K4:M4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zoomScale="115" workbookViewId="0"/>
  </sheetViews>
  <sheetFormatPr defaultColWidth="4.875" defaultRowHeight="15" customHeight="1"/>
  <cols>
    <col min="1" max="1" width="33.25" style="71" customWidth="1"/>
    <col min="2" max="11" width="5.375" style="71" customWidth="1"/>
    <col min="12" max="16384" width="4.875" style="71"/>
  </cols>
  <sheetData>
    <row r="1" spans="1:11" s="25" customFormat="1" ht="15" customHeight="1">
      <c r="A1" s="24" t="s">
        <v>1</v>
      </c>
    </row>
    <row r="2" spans="1:11" ht="15" customHeight="1">
      <c r="A2" s="3" t="s">
        <v>160</v>
      </c>
    </row>
    <row r="3" spans="1:11" s="2" customFormat="1" ht="15" customHeight="1">
      <c r="A3" s="145">
        <v>41760</v>
      </c>
      <c r="B3" s="14"/>
      <c r="K3" s="11" t="s">
        <v>55</v>
      </c>
    </row>
    <row r="4" spans="1:11" s="2" customFormat="1" ht="15" customHeight="1">
      <c r="A4" s="501" t="s">
        <v>29</v>
      </c>
      <c r="B4" s="146"/>
      <c r="C4" s="486" t="s">
        <v>161</v>
      </c>
      <c r="D4" s="493"/>
      <c r="E4" s="486" t="s">
        <v>162</v>
      </c>
      <c r="F4" s="487"/>
      <c r="G4" s="487"/>
      <c r="H4" s="487"/>
      <c r="I4" s="487"/>
      <c r="J4" s="487"/>
      <c r="K4" s="487"/>
    </row>
    <row r="5" spans="1:11" s="2" customFormat="1" ht="78" customHeight="1">
      <c r="A5" s="502"/>
      <c r="B5" s="147" t="s">
        <v>163</v>
      </c>
      <c r="C5" s="148" t="s">
        <v>164</v>
      </c>
      <c r="D5" s="148" t="s">
        <v>165</v>
      </c>
      <c r="E5" s="149" t="s">
        <v>166</v>
      </c>
      <c r="F5" s="149" t="s">
        <v>167</v>
      </c>
      <c r="G5" s="149" t="s">
        <v>168</v>
      </c>
      <c r="H5" s="149" t="s">
        <v>169</v>
      </c>
      <c r="I5" s="149" t="s">
        <v>170</v>
      </c>
      <c r="J5" s="149" t="s">
        <v>171</v>
      </c>
      <c r="K5" s="149" t="s">
        <v>172</v>
      </c>
    </row>
    <row r="6" spans="1:11" s="2" customFormat="1" ht="16.5" customHeight="1">
      <c r="A6" s="150" t="s">
        <v>173</v>
      </c>
      <c r="B6" s="151">
        <v>480</v>
      </c>
      <c r="C6" s="151">
        <v>306</v>
      </c>
      <c r="D6" s="151">
        <v>174</v>
      </c>
      <c r="E6" s="151">
        <v>294</v>
      </c>
      <c r="F6" s="152">
        <v>0</v>
      </c>
      <c r="G6" s="151">
        <v>121</v>
      </c>
      <c r="H6" s="151">
        <v>56</v>
      </c>
      <c r="I6" s="151">
        <v>0</v>
      </c>
      <c r="J6" s="151">
        <v>2</v>
      </c>
      <c r="K6" s="151">
        <v>7</v>
      </c>
    </row>
    <row r="7" spans="1:11" s="2" customFormat="1" ht="16.5" customHeight="1">
      <c r="A7" s="105" t="s">
        <v>174</v>
      </c>
      <c r="B7" s="153">
        <v>297</v>
      </c>
      <c r="C7" s="154">
        <v>200</v>
      </c>
      <c r="D7" s="154">
        <v>97</v>
      </c>
      <c r="E7" s="11">
        <v>170</v>
      </c>
      <c r="F7" s="155">
        <v>0</v>
      </c>
      <c r="G7" s="154">
        <v>121</v>
      </c>
      <c r="H7" s="154">
        <v>6</v>
      </c>
      <c r="I7" s="155">
        <v>0</v>
      </c>
      <c r="J7" s="155">
        <v>0</v>
      </c>
      <c r="K7" s="11">
        <v>0</v>
      </c>
    </row>
    <row r="8" spans="1:11" s="2" customFormat="1" ht="16.5" customHeight="1">
      <c r="A8" s="105" t="s">
        <v>175</v>
      </c>
      <c r="B8" s="153">
        <v>183</v>
      </c>
      <c r="C8" s="154">
        <v>106</v>
      </c>
      <c r="D8" s="154">
        <v>77</v>
      </c>
      <c r="E8" s="11">
        <v>124</v>
      </c>
      <c r="F8" s="155">
        <v>0</v>
      </c>
      <c r="G8" s="155">
        <v>0</v>
      </c>
      <c r="H8" s="156">
        <v>50</v>
      </c>
      <c r="I8" s="156">
        <v>0</v>
      </c>
      <c r="J8" s="156">
        <v>2</v>
      </c>
      <c r="K8" s="156">
        <v>7</v>
      </c>
    </row>
    <row r="9" spans="1:11" s="2" customFormat="1" ht="15" customHeight="1">
      <c r="A9" s="157"/>
      <c r="B9" s="158"/>
      <c r="C9" s="158"/>
      <c r="D9" s="158"/>
      <c r="E9" s="158"/>
      <c r="F9" s="101"/>
      <c r="G9" s="101"/>
      <c r="K9" s="154" t="s">
        <v>176</v>
      </c>
    </row>
    <row r="10" spans="1:11" ht="1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154"/>
    </row>
    <row r="11" spans="1:11" ht="14.25" customHeight="1"/>
  </sheetData>
  <mergeCells count="3">
    <mergeCell ref="A4:A5"/>
    <mergeCell ref="C4:D4"/>
    <mergeCell ref="E4:K4"/>
  </mergeCells>
  <phoneticPr fontId="1"/>
  <hyperlinks>
    <hyperlink ref="A1" location="目次!A1" display="目次へもどる"/>
  </hyperlinks>
  <pageMargins left="0.75" right="0.75" top="1" bottom="1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="115" workbookViewId="0"/>
  </sheetViews>
  <sheetFormatPr defaultColWidth="8.875" defaultRowHeight="15" customHeight="1"/>
  <cols>
    <col min="1" max="1" width="12.5" style="71" customWidth="1"/>
    <col min="2" max="10" width="8.25" style="71" customWidth="1"/>
    <col min="11" max="16384" width="8.875" style="71"/>
  </cols>
  <sheetData>
    <row r="1" spans="1:10" s="25" customFormat="1" ht="15" customHeight="1">
      <c r="A1" s="24" t="s">
        <v>1</v>
      </c>
    </row>
    <row r="2" spans="1:10" ht="15" customHeight="1">
      <c r="A2" s="3" t="s">
        <v>177</v>
      </c>
    </row>
    <row r="3" spans="1:10" s="2" customFormat="1" ht="13.5" customHeight="1">
      <c r="A3" s="488"/>
      <c r="B3" s="488"/>
      <c r="J3" s="11" t="s">
        <v>55</v>
      </c>
    </row>
    <row r="4" spans="1:10" s="2" customFormat="1" ht="15" customHeight="1">
      <c r="A4" s="503" t="s">
        <v>104</v>
      </c>
      <c r="B4" s="491" t="s">
        <v>105</v>
      </c>
      <c r="C4" s="491" t="s">
        <v>60</v>
      </c>
      <c r="D4" s="486" t="s">
        <v>178</v>
      </c>
      <c r="E4" s="487"/>
      <c r="F4" s="493"/>
      <c r="G4" s="494" t="s">
        <v>179</v>
      </c>
      <c r="H4" s="486" t="s">
        <v>108</v>
      </c>
      <c r="I4" s="487"/>
      <c r="J4" s="487"/>
    </row>
    <row r="5" spans="1:10" s="2" customFormat="1" ht="27" customHeight="1">
      <c r="A5" s="504"/>
      <c r="B5" s="492"/>
      <c r="C5" s="492"/>
      <c r="D5" s="95" t="s">
        <v>62</v>
      </c>
      <c r="E5" s="95" t="s">
        <v>63</v>
      </c>
      <c r="F5" s="95" t="s">
        <v>64</v>
      </c>
      <c r="G5" s="495"/>
      <c r="H5" s="96" t="s">
        <v>62</v>
      </c>
      <c r="I5" s="95" t="s">
        <v>63</v>
      </c>
      <c r="J5" s="95" t="s">
        <v>64</v>
      </c>
    </row>
    <row r="6" spans="1:10" s="2" customFormat="1" ht="15.75" customHeight="1">
      <c r="A6" s="97" t="s">
        <v>180</v>
      </c>
      <c r="B6" s="19">
        <v>15</v>
      </c>
      <c r="C6" s="6">
        <v>267</v>
      </c>
      <c r="D6" s="6">
        <v>9052</v>
      </c>
      <c r="E6" s="6">
        <v>4647</v>
      </c>
      <c r="F6" s="6">
        <v>4405</v>
      </c>
      <c r="G6" s="98">
        <v>33.9</v>
      </c>
      <c r="H6" s="6">
        <v>494</v>
      </c>
      <c r="I6" s="6">
        <v>297</v>
      </c>
      <c r="J6" s="6">
        <v>197</v>
      </c>
    </row>
    <row r="7" spans="1:10" s="2" customFormat="1" ht="15.75" customHeight="1">
      <c r="A7" s="7" t="s">
        <v>111</v>
      </c>
      <c r="B7" s="19">
        <v>15</v>
      </c>
      <c r="C7" s="6">
        <v>268</v>
      </c>
      <c r="D7" s="6">
        <v>9009</v>
      </c>
      <c r="E7" s="6">
        <v>4635</v>
      </c>
      <c r="F7" s="6">
        <v>4374</v>
      </c>
      <c r="G7" s="98">
        <v>33.6</v>
      </c>
      <c r="H7" s="6">
        <v>508</v>
      </c>
      <c r="I7" s="6">
        <v>307</v>
      </c>
      <c r="J7" s="6">
        <v>201</v>
      </c>
    </row>
    <row r="8" spans="1:10" s="2" customFormat="1" ht="15" customHeight="1">
      <c r="A8" s="8" t="s">
        <v>181</v>
      </c>
      <c r="B8" s="20">
        <v>15</v>
      </c>
      <c r="C8" s="9">
        <v>264</v>
      </c>
      <c r="D8" s="9">
        <v>8908</v>
      </c>
      <c r="E8" s="9">
        <v>4585</v>
      </c>
      <c r="F8" s="9">
        <v>4323</v>
      </c>
      <c r="G8" s="100">
        <v>33.700000000000003</v>
      </c>
      <c r="H8" s="9">
        <v>501</v>
      </c>
      <c r="I8" s="9">
        <v>296</v>
      </c>
      <c r="J8" s="9">
        <v>205</v>
      </c>
    </row>
    <row r="9" spans="1:10" s="2" customFormat="1" ht="15" customHeight="1">
      <c r="J9" s="11" t="s">
        <v>176</v>
      </c>
    </row>
    <row r="10" spans="1:10" s="2" customFormat="1" ht="15" customHeight="1"/>
    <row r="11" spans="1:10" s="2" customFormat="1" ht="15" customHeight="1"/>
    <row r="12" spans="1:10" s="2" customFormat="1" ht="15" customHeight="1"/>
    <row r="13" spans="1:10" s="2" customFormat="1" ht="15" customHeight="1"/>
    <row r="14" spans="1:10" s="2" customFormat="1" ht="15" customHeight="1"/>
    <row r="15" spans="1:10" s="2" customFormat="1" ht="15" customHeight="1"/>
    <row r="16" spans="1:10" s="2" customFormat="1" ht="15" customHeight="1"/>
    <row r="17" spans="1:10" s="2" customFormat="1" ht="15" customHeight="1"/>
    <row r="18" spans="1:10" s="2" customFormat="1" ht="15" customHeight="1"/>
    <row r="19" spans="1:10" s="2" customFormat="1" ht="15" customHeight="1"/>
    <row r="20" spans="1:10" s="2" customFormat="1" ht="15" customHeight="1"/>
    <row r="21" spans="1:10" s="2" customFormat="1" ht="15" customHeight="1"/>
    <row r="22" spans="1:10" s="2" customFormat="1" ht="15" customHeight="1"/>
    <row r="23" spans="1:10" s="2" customFormat="1" ht="15" customHeight="1"/>
    <row r="24" spans="1:10" s="2" customFormat="1" ht="15" customHeight="1"/>
    <row r="25" spans="1:10" ht="15" customHeight="1">
      <c r="A25" s="2"/>
      <c r="B25" s="2"/>
      <c r="C25" s="2"/>
      <c r="D25" s="2"/>
      <c r="E25" s="2"/>
      <c r="F25" s="2"/>
      <c r="G25" s="2"/>
      <c r="H25" s="2"/>
      <c r="I25" s="2"/>
      <c r="J25" s="2"/>
    </row>
  </sheetData>
  <mergeCells count="7">
    <mergeCell ref="H4:J4"/>
    <mergeCell ref="A3:B3"/>
    <mergeCell ref="A4:A5"/>
    <mergeCell ref="B4:B5"/>
    <mergeCell ref="C4:C5"/>
    <mergeCell ref="D4:F4"/>
    <mergeCell ref="G4:G5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zoomScale="115" workbookViewId="0"/>
  </sheetViews>
  <sheetFormatPr defaultColWidth="8.875" defaultRowHeight="15" customHeight="1"/>
  <cols>
    <col min="1" max="1" width="3.625" style="160" customWidth="1"/>
    <col min="2" max="2" width="12" style="160" customWidth="1"/>
    <col min="3" max="3" width="6.5" style="160" customWidth="1"/>
    <col min="4" max="4" width="5.25" style="160" customWidth="1"/>
    <col min="5" max="5" width="6.5" style="160" customWidth="1"/>
    <col min="6" max="6" width="5.25" style="160" customWidth="1"/>
    <col min="7" max="7" width="6.5" style="160" customWidth="1"/>
    <col min="8" max="8" width="5.25" style="160" customWidth="1"/>
    <col min="9" max="9" width="5.75" style="160" customWidth="1"/>
    <col min="10" max="10" width="5.25" style="160" customWidth="1"/>
    <col min="11" max="12" width="8.5" style="160" bestFit="1" customWidth="1"/>
    <col min="13" max="13" width="8" style="160" customWidth="1"/>
    <col min="14" max="16384" width="8.875" style="160"/>
  </cols>
  <sheetData>
    <row r="1" spans="1:19" s="25" customFormat="1" ht="15" customHeight="1">
      <c r="A1" s="24" t="s">
        <v>1</v>
      </c>
    </row>
    <row r="2" spans="1:19" ht="15" customHeight="1">
      <c r="A2" s="159" t="s">
        <v>182</v>
      </c>
      <c r="I2" s="161"/>
    </row>
    <row r="3" spans="1:19" s="105" customFormat="1" ht="15" customHeight="1">
      <c r="A3" s="496">
        <v>41760</v>
      </c>
      <c r="B3" s="496"/>
      <c r="E3" s="162"/>
      <c r="F3" s="163"/>
      <c r="O3" s="105" t="s">
        <v>183</v>
      </c>
    </row>
    <row r="4" spans="1:19" s="2" customFormat="1" ht="15" customHeight="1">
      <c r="A4" s="501" t="s">
        <v>119</v>
      </c>
      <c r="B4" s="498"/>
      <c r="C4" s="486" t="s">
        <v>184</v>
      </c>
      <c r="D4" s="487"/>
      <c r="E4" s="487"/>
      <c r="F4" s="487"/>
      <c r="G4" s="487"/>
      <c r="H4" s="493"/>
      <c r="I4" s="506" t="s">
        <v>60</v>
      </c>
      <c r="J4" s="507"/>
      <c r="K4" s="486" t="s">
        <v>185</v>
      </c>
      <c r="L4" s="487"/>
      <c r="M4" s="487"/>
      <c r="O4" s="508">
        <v>41760</v>
      </c>
      <c r="P4" s="509"/>
    </row>
    <row r="5" spans="1:19" s="2" customFormat="1" ht="26.25" customHeight="1">
      <c r="A5" s="502"/>
      <c r="B5" s="505"/>
      <c r="C5" s="486" t="s">
        <v>62</v>
      </c>
      <c r="D5" s="493"/>
      <c r="E5" s="486" t="s">
        <v>63</v>
      </c>
      <c r="F5" s="493"/>
      <c r="G5" s="486" t="s">
        <v>64</v>
      </c>
      <c r="H5" s="493"/>
      <c r="I5" s="499" t="s">
        <v>186</v>
      </c>
      <c r="J5" s="500"/>
      <c r="K5" s="96" t="s">
        <v>121</v>
      </c>
      <c r="L5" s="95" t="s">
        <v>123</v>
      </c>
      <c r="M5" s="106" t="s">
        <v>188</v>
      </c>
      <c r="P5" s="2" t="s">
        <v>118</v>
      </c>
      <c r="Q5" s="2" t="s">
        <v>120</v>
      </c>
      <c r="R5" s="2" t="s">
        <v>122</v>
      </c>
      <c r="S5" s="2" t="s">
        <v>187</v>
      </c>
    </row>
    <row r="6" spans="1:19" s="105" customFormat="1" ht="15" customHeight="1">
      <c r="A6" s="164"/>
      <c r="B6" s="165" t="s">
        <v>127</v>
      </c>
      <c r="C6" s="166">
        <v>8908</v>
      </c>
      <c r="D6" s="116">
        <v>-97</v>
      </c>
      <c r="E6" s="166">
        <v>4585</v>
      </c>
      <c r="F6" s="116">
        <v>-62</v>
      </c>
      <c r="G6" s="166">
        <v>4323</v>
      </c>
      <c r="H6" s="116">
        <v>-35</v>
      </c>
      <c r="I6" s="166">
        <v>264</v>
      </c>
      <c r="J6" s="116">
        <v>-17</v>
      </c>
      <c r="K6" s="167">
        <f>Q6/$C6</f>
        <v>45.62325999101931</v>
      </c>
      <c r="L6" s="167">
        <f t="shared" ref="L6:M21" si="0">R6/$C6</f>
        <v>10.941064211944319</v>
      </c>
      <c r="M6" s="167">
        <f t="shared" si="0"/>
        <v>1.8530534351145038</v>
      </c>
      <c r="O6" s="105" t="str">
        <f>IF(B6=P6,"ok","ahoaho")</f>
        <v>ok</v>
      </c>
      <c r="P6" s="168" t="s">
        <v>126</v>
      </c>
      <c r="Q6" s="168">
        <v>406412</v>
      </c>
      <c r="R6" s="168">
        <v>97463</v>
      </c>
      <c r="S6" s="168">
        <v>16507</v>
      </c>
    </row>
    <row r="7" spans="1:19" s="105" customFormat="1" ht="15" customHeight="1">
      <c r="A7" s="11">
        <v>1</v>
      </c>
      <c r="B7" s="169" t="s">
        <v>190</v>
      </c>
      <c r="C7" s="170">
        <v>809</v>
      </c>
      <c r="D7" s="133">
        <v>-22</v>
      </c>
      <c r="E7" s="132">
        <v>408</v>
      </c>
      <c r="F7" s="133">
        <v>-16</v>
      </c>
      <c r="G7" s="132">
        <v>401</v>
      </c>
      <c r="H7" s="133">
        <v>-6</v>
      </c>
      <c r="I7" s="11">
        <v>25</v>
      </c>
      <c r="J7" s="124">
        <v>-3</v>
      </c>
      <c r="K7" s="171">
        <f t="shared" ref="K7:K21" si="1">Q7/$C7</f>
        <v>38.525339925834366</v>
      </c>
      <c r="L7" s="171">
        <f t="shared" si="0"/>
        <v>9.1248454882571082</v>
      </c>
      <c r="M7" s="171">
        <f t="shared" si="0"/>
        <v>1.9147095179233622</v>
      </c>
      <c r="O7" s="105" t="str">
        <f t="shared" ref="O7:O21" si="2">IF(B7=P7,"ok","ahoaho")</f>
        <v>ok</v>
      </c>
      <c r="P7" s="168" t="s">
        <v>189</v>
      </c>
      <c r="Q7" s="168">
        <v>31167</v>
      </c>
      <c r="R7" s="168">
        <v>7382</v>
      </c>
      <c r="S7" s="168">
        <v>1549</v>
      </c>
    </row>
    <row r="8" spans="1:19" s="105" customFormat="1" ht="15" customHeight="1">
      <c r="A8" s="11">
        <v>2</v>
      </c>
      <c r="B8" s="169" t="s">
        <v>192</v>
      </c>
      <c r="C8" s="170">
        <v>571</v>
      </c>
      <c r="D8" s="133">
        <v>-16</v>
      </c>
      <c r="E8" s="132">
        <v>312</v>
      </c>
      <c r="F8" s="133">
        <v>-7</v>
      </c>
      <c r="G8" s="132">
        <v>259</v>
      </c>
      <c r="H8" s="133">
        <v>-9</v>
      </c>
      <c r="I8" s="11">
        <v>18</v>
      </c>
      <c r="J8" s="124">
        <v>-3</v>
      </c>
      <c r="K8" s="171">
        <f t="shared" si="1"/>
        <v>40.753064798598949</v>
      </c>
      <c r="L8" s="171">
        <f t="shared" si="0"/>
        <v>10.264448336252189</v>
      </c>
      <c r="M8" s="171">
        <f t="shared" si="0"/>
        <v>2.2451838879159371</v>
      </c>
      <c r="O8" s="105" t="str">
        <f t="shared" si="2"/>
        <v>ok</v>
      </c>
      <c r="P8" s="168" t="s">
        <v>191</v>
      </c>
      <c r="Q8" s="168">
        <v>23270</v>
      </c>
      <c r="R8" s="168">
        <v>5861</v>
      </c>
      <c r="S8" s="168">
        <v>1282</v>
      </c>
    </row>
    <row r="9" spans="1:19" s="105" customFormat="1" ht="15" customHeight="1">
      <c r="A9" s="11">
        <v>3</v>
      </c>
      <c r="B9" s="169" t="s">
        <v>194</v>
      </c>
      <c r="C9" s="170">
        <v>701</v>
      </c>
      <c r="D9" s="133">
        <v>-16</v>
      </c>
      <c r="E9" s="132">
        <v>378</v>
      </c>
      <c r="F9" s="133">
        <v>-10</v>
      </c>
      <c r="G9" s="132">
        <v>323</v>
      </c>
      <c r="H9" s="133">
        <v>-6</v>
      </c>
      <c r="I9" s="11">
        <v>21</v>
      </c>
      <c r="J9" s="124">
        <v>-3</v>
      </c>
      <c r="K9" s="171">
        <f t="shared" si="1"/>
        <v>38.900142653352354</v>
      </c>
      <c r="L9" s="171">
        <f t="shared" si="0"/>
        <v>10.139800285306706</v>
      </c>
      <c r="M9" s="171">
        <f t="shared" si="0"/>
        <v>1.9072753209700428</v>
      </c>
      <c r="O9" s="105" t="str">
        <f t="shared" si="2"/>
        <v>ok</v>
      </c>
      <c r="P9" s="168" t="s">
        <v>193</v>
      </c>
      <c r="Q9" s="168">
        <v>27269</v>
      </c>
      <c r="R9" s="168">
        <v>7108</v>
      </c>
      <c r="S9" s="168">
        <v>1337</v>
      </c>
    </row>
    <row r="10" spans="1:19" s="105" customFormat="1" ht="15" customHeight="1">
      <c r="A10" s="11">
        <v>4</v>
      </c>
      <c r="B10" s="169" t="s">
        <v>196</v>
      </c>
      <c r="C10" s="170">
        <v>595</v>
      </c>
      <c r="D10" s="133">
        <v>-18</v>
      </c>
      <c r="E10" s="132">
        <v>305</v>
      </c>
      <c r="F10" s="133">
        <v>-11</v>
      </c>
      <c r="G10" s="132">
        <v>290</v>
      </c>
      <c r="H10" s="133">
        <v>-7</v>
      </c>
      <c r="I10" s="11">
        <v>19</v>
      </c>
      <c r="J10" s="124">
        <v>-3</v>
      </c>
      <c r="K10" s="171">
        <f t="shared" si="1"/>
        <v>52.248739495798318</v>
      </c>
      <c r="L10" s="171">
        <f t="shared" si="0"/>
        <v>10.927731092436975</v>
      </c>
      <c r="M10" s="171">
        <f t="shared" si="0"/>
        <v>1.5865546218487394</v>
      </c>
      <c r="O10" s="105" t="str">
        <f t="shared" si="2"/>
        <v>ok</v>
      </c>
      <c r="P10" s="168" t="s">
        <v>195</v>
      </c>
      <c r="Q10" s="168">
        <v>31088</v>
      </c>
      <c r="R10" s="168">
        <v>6502</v>
      </c>
      <c r="S10" s="168">
        <v>944</v>
      </c>
    </row>
    <row r="11" spans="1:19" s="105" customFormat="1" ht="15" customHeight="1">
      <c r="A11" s="11">
        <v>5</v>
      </c>
      <c r="B11" s="169" t="s">
        <v>198</v>
      </c>
      <c r="C11" s="170">
        <v>671</v>
      </c>
      <c r="D11" s="133">
        <v>-13</v>
      </c>
      <c r="E11" s="132">
        <v>352</v>
      </c>
      <c r="F11" s="133">
        <v>-11</v>
      </c>
      <c r="G11" s="132">
        <v>319</v>
      </c>
      <c r="H11" s="133">
        <v>-2</v>
      </c>
      <c r="I11" s="11">
        <v>22</v>
      </c>
      <c r="J11" s="124">
        <v>-3</v>
      </c>
      <c r="K11" s="171">
        <f t="shared" si="1"/>
        <v>35.670640834575259</v>
      </c>
      <c r="L11" s="171">
        <f t="shared" si="0"/>
        <v>11.818181818181818</v>
      </c>
      <c r="M11" s="171">
        <f t="shared" si="0"/>
        <v>1.6199701937406856</v>
      </c>
      <c r="O11" s="105" t="str">
        <f t="shared" si="2"/>
        <v>ok</v>
      </c>
      <c r="P11" s="168" t="s">
        <v>197</v>
      </c>
      <c r="Q11" s="168">
        <v>23935</v>
      </c>
      <c r="R11" s="168">
        <v>7930</v>
      </c>
      <c r="S11" s="168">
        <v>1087</v>
      </c>
    </row>
    <row r="12" spans="1:19" s="105" customFormat="1" ht="15" customHeight="1">
      <c r="A12" s="11">
        <v>6</v>
      </c>
      <c r="B12" s="169" t="s">
        <v>200</v>
      </c>
      <c r="C12" s="170">
        <v>877</v>
      </c>
      <c r="D12" s="133"/>
      <c r="E12" s="132">
        <v>459</v>
      </c>
      <c r="F12" s="133"/>
      <c r="G12" s="132">
        <v>418</v>
      </c>
      <c r="H12" s="133"/>
      <c r="I12" s="11">
        <v>24</v>
      </c>
      <c r="J12" s="124"/>
      <c r="K12" s="171">
        <f t="shared" si="1"/>
        <v>28.924743443557581</v>
      </c>
      <c r="L12" s="171">
        <f t="shared" si="0"/>
        <v>8.125427594070695</v>
      </c>
      <c r="M12" s="171">
        <f t="shared" si="0"/>
        <v>1.0262257696693273</v>
      </c>
      <c r="O12" s="105" t="str">
        <f t="shared" si="2"/>
        <v>ok</v>
      </c>
      <c r="P12" s="168" t="s">
        <v>199</v>
      </c>
      <c r="Q12" s="168">
        <v>25367</v>
      </c>
      <c r="R12" s="168">
        <v>7126</v>
      </c>
      <c r="S12" s="168">
        <v>900</v>
      </c>
    </row>
    <row r="13" spans="1:19" s="105" customFormat="1" ht="15" customHeight="1">
      <c r="A13" s="11">
        <v>7</v>
      </c>
      <c r="B13" s="169" t="s">
        <v>202</v>
      </c>
      <c r="C13" s="170">
        <v>288</v>
      </c>
      <c r="D13" s="133"/>
      <c r="E13" s="132">
        <v>156</v>
      </c>
      <c r="F13" s="133"/>
      <c r="G13" s="132">
        <v>132</v>
      </c>
      <c r="H13" s="133"/>
      <c r="I13" s="11">
        <v>8</v>
      </c>
      <c r="J13" s="124"/>
      <c r="K13" s="171">
        <f t="shared" si="1"/>
        <v>87.034722222222229</v>
      </c>
      <c r="L13" s="171">
        <f t="shared" si="0"/>
        <v>23.684027777777779</v>
      </c>
      <c r="M13" s="171">
        <f t="shared" si="0"/>
        <v>3.0625</v>
      </c>
      <c r="O13" s="105" t="str">
        <f t="shared" si="2"/>
        <v>ok</v>
      </c>
      <c r="P13" s="168" t="s">
        <v>201</v>
      </c>
      <c r="Q13" s="168">
        <v>25066</v>
      </c>
      <c r="R13" s="168">
        <v>6821</v>
      </c>
      <c r="S13" s="168">
        <v>882</v>
      </c>
    </row>
    <row r="14" spans="1:19" s="105" customFormat="1" ht="15" customHeight="1">
      <c r="A14" s="11">
        <v>8</v>
      </c>
      <c r="B14" s="169" t="s">
        <v>204</v>
      </c>
      <c r="C14" s="170">
        <v>942</v>
      </c>
      <c r="D14" s="133"/>
      <c r="E14" s="132">
        <v>469</v>
      </c>
      <c r="F14" s="133"/>
      <c r="G14" s="132">
        <v>473</v>
      </c>
      <c r="H14" s="133"/>
      <c r="I14" s="11">
        <v>25</v>
      </c>
      <c r="J14" s="124"/>
      <c r="K14" s="171">
        <f t="shared" si="1"/>
        <v>29.412951167728238</v>
      </c>
      <c r="L14" s="171">
        <f t="shared" si="0"/>
        <v>7.1783439490445859</v>
      </c>
      <c r="M14" s="171">
        <f t="shared" si="0"/>
        <v>0.95010615711252655</v>
      </c>
      <c r="O14" s="105" t="str">
        <f t="shared" si="2"/>
        <v>ok</v>
      </c>
      <c r="P14" s="168" t="s">
        <v>203</v>
      </c>
      <c r="Q14" s="168">
        <v>27707</v>
      </c>
      <c r="R14" s="168">
        <v>6762</v>
      </c>
      <c r="S14" s="168">
        <v>895</v>
      </c>
    </row>
    <row r="15" spans="1:19" s="105" customFormat="1" ht="15" customHeight="1">
      <c r="A15" s="11">
        <v>9</v>
      </c>
      <c r="B15" s="169" t="s">
        <v>206</v>
      </c>
      <c r="C15" s="170">
        <v>498</v>
      </c>
      <c r="D15" s="133"/>
      <c r="E15" s="132">
        <v>272</v>
      </c>
      <c r="F15" s="133"/>
      <c r="G15" s="132">
        <v>226</v>
      </c>
      <c r="H15" s="133"/>
      <c r="I15" s="11">
        <v>15</v>
      </c>
      <c r="J15" s="124"/>
      <c r="K15" s="171">
        <f t="shared" si="1"/>
        <v>45.923694779116467</v>
      </c>
      <c r="L15" s="171">
        <f t="shared" si="0"/>
        <v>11.793172690763052</v>
      </c>
      <c r="M15" s="171">
        <f t="shared" si="0"/>
        <v>2.1827309236947792</v>
      </c>
      <c r="O15" s="105" t="str">
        <f t="shared" si="2"/>
        <v>ok</v>
      </c>
      <c r="P15" s="168" t="s">
        <v>205</v>
      </c>
      <c r="Q15" s="168">
        <v>22870</v>
      </c>
      <c r="R15" s="168">
        <v>5873</v>
      </c>
      <c r="S15" s="168">
        <v>1087</v>
      </c>
    </row>
    <row r="16" spans="1:19" s="105" customFormat="1" ht="15" customHeight="1">
      <c r="A16" s="11">
        <v>10</v>
      </c>
      <c r="B16" s="169" t="s">
        <v>208</v>
      </c>
      <c r="C16" s="170">
        <v>428</v>
      </c>
      <c r="D16" s="133"/>
      <c r="E16" s="132">
        <v>212</v>
      </c>
      <c r="F16" s="133"/>
      <c r="G16" s="132">
        <v>216</v>
      </c>
      <c r="H16" s="133"/>
      <c r="I16" s="11">
        <v>13</v>
      </c>
      <c r="J16" s="124"/>
      <c r="K16" s="171">
        <f t="shared" si="1"/>
        <v>60.492990654205606</v>
      </c>
      <c r="L16" s="171">
        <f t="shared" si="0"/>
        <v>14.462616822429906</v>
      </c>
      <c r="M16" s="171">
        <f t="shared" si="0"/>
        <v>2.5327102803738319</v>
      </c>
      <c r="O16" s="105" t="str">
        <f t="shared" si="2"/>
        <v>ok</v>
      </c>
      <c r="P16" s="168" t="s">
        <v>207</v>
      </c>
      <c r="Q16" s="168">
        <v>25891</v>
      </c>
      <c r="R16" s="168">
        <v>6190</v>
      </c>
      <c r="S16" s="168">
        <v>1084</v>
      </c>
    </row>
    <row r="17" spans="1:19" s="105" customFormat="1" ht="15" customHeight="1">
      <c r="A17" s="11">
        <v>11</v>
      </c>
      <c r="B17" s="169" t="s">
        <v>210</v>
      </c>
      <c r="C17" s="170">
        <v>420</v>
      </c>
      <c r="D17" s="133"/>
      <c r="E17" s="132">
        <v>203</v>
      </c>
      <c r="F17" s="133"/>
      <c r="G17" s="132">
        <v>217</v>
      </c>
      <c r="H17" s="133"/>
      <c r="I17" s="11">
        <v>12</v>
      </c>
      <c r="J17" s="124"/>
      <c r="K17" s="171">
        <f t="shared" si="1"/>
        <v>77.209523809523816</v>
      </c>
      <c r="L17" s="171">
        <f t="shared" si="0"/>
        <v>11.435714285714285</v>
      </c>
      <c r="M17" s="171">
        <f t="shared" si="0"/>
        <v>2.5809523809523811</v>
      </c>
      <c r="O17" s="105" t="str">
        <f t="shared" si="2"/>
        <v>ok</v>
      </c>
      <c r="P17" s="168" t="s">
        <v>209</v>
      </c>
      <c r="Q17" s="168">
        <v>32428</v>
      </c>
      <c r="R17" s="168">
        <v>4803</v>
      </c>
      <c r="S17" s="168">
        <v>1084</v>
      </c>
    </row>
    <row r="18" spans="1:19" s="105" customFormat="1" ht="15" customHeight="1">
      <c r="A18" s="11">
        <v>12</v>
      </c>
      <c r="B18" s="169" t="s">
        <v>212</v>
      </c>
      <c r="C18" s="170">
        <v>350</v>
      </c>
      <c r="D18" s="133"/>
      <c r="E18" s="132">
        <v>166</v>
      </c>
      <c r="F18" s="133"/>
      <c r="G18" s="132">
        <v>184</v>
      </c>
      <c r="H18" s="133"/>
      <c r="I18" s="11">
        <v>10</v>
      </c>
      <c r="J18" s="124"/>
      <c r="K18" s="171">
        <f t="shared" si="1"/>
        <v>85.022857142857148</v>
      </c>
      <c r="L18" s="171">
        <f t="shared" si="0"/>
        <v>15.708571428571428</v>
      </c>
      <c r="M18" s="171">
        <f t="shared" si="0"/>
        <v>3.097142857142857</v>
      </c>
      <c r="O18" s="105" t="str">
        <f t="shared" si="2"/>
        <v>ok</v>
      </c>
      <c r="P18" s="168" t="s">
        <v>211</v>
      </c>
      <c r="Q18" s="168">
        <v>29758</v>
      </c>
      <c r="R18" s="168">
        <v>5498</v>
      </c>
      <c r="S18" s="168">
        <v>1084</v>
      </c>
    </row>
    <row r="19" spans="1:19" s="105" customFormat="1" ht="15" customHeight="1">
      <c r="A19" s="11">
        <v>13</v>
      </c>
      <c r="B19" s="169" t="s">
        <v>214</v>
      </c>
      <c r="C19" s="170">
        <v>524</v>
      </c>
      <c r="D19" s="133">
        <v>-12</v>
      </c>
      <c r="E19" s="132">
        <v>279</v>
      </c>
      <c r="F19" s="133">
        <v>-7</v>
      </c>
      <c r="G19" s="132">
        <v>245</v>
      </c>
      <c r="H19" s="133">
        <v>-5</v>
      </c>
      <c r="I19" s="11">
        <v>17</v>
      </c>
      <c r="J19" s="124">
        <v>-2</v>
      </c>
      <c r="K19" s="171">
        <f t="shared" si="1"/>
        <v>43.444656488549619</v>
      </c>
      <c r="L19" s="171">
        <f t="shared" si="0"/>
        <v>12.530534351145038</v>
      </c>
      <c r="M19" s="171">
        <f t="shared" si="0"/>
        <v>2.0687022900763359</v>
      </c>
      <c r="O19" s="105" t="str">
        <f t="shared" si="2"/>
        <v>ok</v>
      </c>
      <c r="P19" s="168" t="s">
        <v>213</v>
      </c>
      <c r="Q19" s="168">
        <v>22765</v>
      </c>
      <c r="R19" s="168">
        <v>6566</v>
      </c>
      <c r="S19" s="168">
        <v>1084</v>
      </c>
    </row>
    <row r="20" spans="1:19" s="105" customFormat="1" ht="15" customHeight="1">
      <c r="A20" s="11">
        <v>14</v>
      </c>
      <c r="B20" s="169" t="s">
        <v>216</v>
      </c>
      <c r="C20" s="170">
        <v>641</v>
      </c>
      <c r="D20" s="133"/>
      <c r="E20" s="132">
        <v>321</v>
      </c>
      <c r="F20" s="133"/>
      <c r="G20" s="132">
        <v>320</v>
      </c>
      <c r="H20" s="133"/>
      <c r="I20" s="11">
        <v>18</v>
      </c>
      <c r="J20" s="124"/>
      <c r="K20" s="171">
        <f t="shared" si="1"/>
        <v>44.377535101404057</v>
      </c>
      <c r="L20" s="171">
        <f t="shared" si="0"/>
        <v>9.7644305772230897</v>
      </c>
      <c r="M20" s="171">
        <f t="shared" si="0"/>
        <v>1.6911076443057722</v>
      </c>
      <c r="O20" s="105" t="str">
        <f t="shared" si="2"/>
        <v>ok</v>
      </c>
      <c r="P20" s="168" t="s">
        <v>215</v>
      </c>
      <c r="Q20" s="168">
        <v>28446</v>
      </c>
      <c r="R20" s="168">
        <v>6259</v>
      </c>
      <c r="S20" s="168">
        <v>1084</v>
      </c>
    </row>
    <row r="21" spans="1:19" s="105" customFormat="1" ht="15" customHeight="1">
      <c r="A21" s="156">
        <v>15</v>
      </c>
      <c r="B21" s="172" t="s">
        <v>218</v>
      </c>
      <c r="C21" s="173">
        <v>593</v>
      </c>
      <c r="D21" s="137"/>
      <c r="E21" s="138">
        <v>293</v>
      </c>
      <c r="F21" s="137"/>
      <c r="G21" s="138">
        <v>300</v>
      </c>
      <c r="H21" s="137"/>
      <c r="I21" s="156">
        <v>17</v>
      </c>
      <c r="J21" s="137"/>
      <c r="K21" s="174">
        <f t="shared" si="1"/>
        <v>49.5531197301855</v>
      </c>
      <c r="L21" s="174">
        <f t="shared" si="0"/>
        <v>11.436762225969646</v>
      </c>
      <c r="M21" s="174">
        <f t="shared" si="0"/>
        <v>1.8954468802698146</v>
      </c>
      <c r="O21" s="105" t="str">
        <f t="shared" si="2"/>
        <v>ok</v>
      </c>
      <c r="P21" s="168" t="s">
        <v>217</v>
      </c>
      <c r="Q21" s="168">
        <v>29385</v>
      </c>
      <c r="R21" s="168">
        <v>6782</v>
      </c>
      <c r="S21" s="168">
        <v>1124</v>
      </c>
    </row>
    <row r="22" spans="1:19" s="105" customFormat="1" ht="15" customHeight="1">
      <c r="A22" s="144" t="s">
        <v>158</v>
      </c>
      <c r="M22" s="11" t="s">
        <v>159</v>
      </c>
    </row>
    <row r="23" spans="1:19" s="105" customFormat="1" ht="15" customHeight="1">
      <c r="B23" s="175"/>
      <c r="C23" s="175"/>
      <c r="D23" s="175"/>
      <c r="E23" s="175"/>
      <c r="F23" s="175"/>
      <c r="G23" s="175"/>
      <c r="H23" s="175"/>
      <c r="I23" s="175"/>
    </row>
    <row r="24" spans="1:19" s="105" customFormat="1" ht="15" customHeight="1">
      <c r="B24" s="175"/>
      <c r="C24" s="175"/>
      <c r="D24" s="175"/>
      <c r="E24" s="175"/>
      <c r="F24" s="175"/>
      <c r="G24" s="175"/>
      <c r="H24" s="175"/>
      <c r="I24" s="175"/>
    </row>
    <row r="25" spans="1:19" s="105" customFormat="1" ht="15" customHeight="1">
      <c r="B25" s="175"/>
      <c r="C25" s="175"/>
      <c r="D25" s="175"/>
      <c r="E25" s="175"/>
      <c r="F25" s="175"/>
      <c r="G25" s="175"/>
      <c r="H25" s="175"/>
      <c r="I25" s="175"/>
    </row>
    <row r="26" spans="1:19" s="105" customFormat="1" ht="15" customHeight="1">
      <c r="B26" s="175"/>
      <c r="C26" s="175"/>
      <c r="D26" s="175"/>
      <c r="E26" s="175"/>
      <c r="F26" s="175"/>
      <c r="G26" s="175"/>
      <c r="H26" s="175"/>
      <c r="I26" s="175"/>
    </row>
    <row r="27" spans="1:19" s="105" customFormat="1" ht="15" customHeight="1">
      <c r="B27" s="175"/>
      <c r="C27" s="175"/>
      <c r="D27" s="175"/>
      <c r="E27" s="175"/>
      <c r="F27" s="175"/>
      <c r="G27" s="175"/>
      <c r="H27" s="175"/>
      <c r="I27" s="175"/>
    </row>
    <row r="28" spans="1:19" s="105" customFormat="1" ht="15" customHeight="1">
      <c r="B28" s="175"/>
      <c r="C28" s="175"/>
      <c r="D28" s="175"/>
      <c r="E28" s="175"/>
      <c r="F28" s="175"/>
      <c r="G28" s="175"/>
      <c r="H28" s="175"/>
      <c r="I28" s="175"/>
    </row>
    <row r="29" spans="1:19" s="105" customFormat="1" ht="15" customHeight="1">
      <c r="B29" s="175"/>
      <c r="C29" s="175"/>
      <c r="D29" s="175"/>
      <c r="E29" s="175"/>
      <c r="F29" s="175"/>
      <c r="G29" s="175"/>
      <c r="H29" s="175"/>
      <c r="I29" s="175"/>
    </row>
    <row r="30" spans="1:19" s="105" customFormat="1" ht="15" customHeight="1">
      <c r="B30" s="175"/>
      <c r="C30" s="175"/>
      <c r="D30" s="175"/>
      <c r="E30" s="175"/>
      <c r="F30" s="175"/>
      <c r="G30" s="175"/>
      <c r="H30" s="175"/>
      <c r="I30" s="175"/>
    </row>
    <row r="31" spans="1:19" s="105" customFormat="1" ht="15" customHeight="1">
      <c r="B31" s="175"/>
      <c r="C31" s="175"/>
      <c r="D31" s="175"/>
      <c r="E31" s="175"/>
      <c r="F31" s="175"/>
      <c r="G31" s="175"/>
      <c r="H31" s="175"/>
      <c r="I31" s="175"/>
    </row>
    <row r="32" spans="1:19" s="105" customFormat="1" ht="15" customHeight="1">
      <c r="B32" s="175"/>
      <c r="C32" s="175"/>
      <c r="D32" s="175"/>
      <c r="E32" s="175"/>
      <c r="F32" s="175"/>
      <c r="G32" s="175"/>
      <c r="H32" s="175"/>
      <c r="I32" s="175"/>
    </row>
    <row r="33" spans="2:9" s="105" customFormat="1" ht="15" customHeight="1">
      <c r="B33" s="175"/>
      <c r="C33" s="175"/>
      <c r="D33" s="175"/>
      <c r="E33" s="175"/>
      <c r="F33" s="175"/>
      <c r="G33" s="175"/>
      <c r="H33" s="175"/>
      <c r="I33" s="175"/>
    </row>
    <row r="34" spans="2:9" s="105" customFormat="1" ht="15" customHeight="1">
      <c r="B34" s="175"/>
      <c r="C34" s="175"/>
      <c r="D34" s="175"/>
      <c r="E34" s="175"/>
      <c r="F34" s="175"/>
      <c r="G34" s="175"/>
      <c r="H34" s="175"/>
      <c r="I34" s="175"/>
    </row>
    <row r="35" spans="2:9" s="105" customFormat="1" ht="15" customHeight="1">
      <c r="B35" s="175"/>
      <c r="C35" s="175"/>
      <c r="D35" s="175"/>
      <c r="E35" s="175"/>
      <c r="F35" s="175"/>
      <c r="G35" s="175"/>
      <c r="H35" s="175"/>
      <c r="I35" s="175"/>
    </row>
    <row r="36" spans="2:9" s="105" customFormat="1" ht="15" customHeight="1">
      <c r="B36" s="175"/>
      <c r="C36" s="175"/>
      <c r="D36" s="175"/>
      <c r="E36" s="175"/>
      <c r="F36" s="175"/>
      <c r="G36" s="175"/>
      <c r="H36" s="175"/>
      <c r="I36" s="175"/>
    </row>
    <row r="37" spans="2:9" s="105" customFormat="1" ht="15" customHeight="1">
      <c r="B37" s="175"/>
      <c r="C37" s="175"/>
      <c r="D37" s="175"/>
      <c r="E37" s="175"/>
      <c r="F37" s="175"/>
      <c r="G37" s="175"/>
      <c r="H37" s="175"/>
      <c r="I37" s="175"/>
    </row>
    <row r="38" spans="2:9" s="105" customFormat="1" ht="15" customHeight="1"/>
    <row r="39" spans="2:9" s="105" customFormat="1" ht="15" customHeight="1"/>
    <row r="40" spans="2:9" s="105" customFormat="1" ht="15" customHeight="1"/>
    <row r="41" spans="2:9" s="105" customFormat="1" ht="15" customHeight="1"/>
    <row r="42" spans="2:9" s="105" customFormat="1" ht="15" customHeight="1"/>
    <row r="43" spans="2:9" s="105" customFormat="1" ht="15" customHeight="1"/>
    <row r="44" spans="2:9" s="105" customFormat="1" ht="15" customHeight="1"/>
    <row r="45" spans="2:9" s="105" customFormat="1" ht="15" customHeight="1"/>
    <row r="46" spans="2:9" s="105" customFormat="1" ht="15" customHeight="1"/>
    <row r="47" spans="2:9" s="105" customFormat="1" ht="15" customHeight="1"/>
    <row r="48" spans="2:9" s="105" customFormat="1" ht="15" customHeight="1"/>
    <row r="49" s="105" customFormat="1" ht="15" customHeight="1"/>
    <row r="50" s="105" customFormat="1" ht="15" customHeight="1"/>
    <row r="51" s="105" customFormat="1" ht="15" customHeight="1"/>
    <row r="52" s="105" customFormat="1" ht="15" customHeight="1"/>
    <row r="53" s="105" customFormat="1" ht="15" customHeight="1"/>
    <row r="54" s="105" customFormat="1" ht="15" customHeight="1"/>
    <row r="55" s="105" customFormat="1" ht="15" customHeight="1"/>
  </sheetData>
  <mergeCells count="10">
    <mergeCell ref="O4:P4"/>
    <mergeCell ref="C5:D5"/>
    <mergeCell ref="E5:F5"/>
    <mergeCell ref="G5:H5"/>
    <mergeCell ref="I5:J5"/>
    <mergeCell ref="A3:B3"/>
    <mergeCell ref="A4:B5"/>
    <mergeCell ref="C4:H4"/>
    <mergeCell ref="I4:J4"/>
    <mergeCell ref="K4:M4"/>
  </mergeCells>
  <phoneticPr fontId="1"/>
  <hyperlinks>
    <hyperlink ref="A1" location="目次!A1" display="目次へもどる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42</vt:i4>
      </vt:variant>
    </vt:vector>
  </HeadingPairs>
  <TitlesOfParts>
    <vt:vector size="42" baseType="lpstr">
      <vt:lpstr>目次</vt:lpstr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  <vt:lpstr>10-12</vt:lpstr>
      <vt:lpstr>10-13</vt:lpstr>
      <vt:lpstr>10-14</vt:lpstr>
      <vt:lpstr>10-15</vt:lpstr>
      <vt:lpstr>10-16</vt:lpstr>
      <vt:lpstr>10-17</vt:lpstr>
      <vt:lpstr>10-18</vt:lpstr>
      <vt:lpstr>10-19(1)</vt:lpstr>
      <vt:lpstr>10-19(2)</vt:lpstr>
      <vt:lpstr>10-20</vt:lpstr>
      <vt:lpstr>10-21</vt:lpstr>
      <vt:lpstr>10-22</vt:lpstr>
      <vt:lpstr>10-23</vt:lpstr>
      <vt:lpstr>10-24</vt:lpstr>
      <vt:lpstr>10-25</vt:lpstr>
      <vt:lpstr>10-26</vt:lpstr>
      <vt:lpstr>10-27</vt:lpstr>
      <vt:lpstr>10-28</vt:lpstr>
      <vt:lpstr>10-29</vt:lpstr>
      <vt:lpstr>10-30</vt:lpstr>
      <vt:lpstr>10-31</vt:lpstr>
      <vt:lpstr>10-32(1)～(4)</vt:lpstr>
      <vt:lpstr>10-32(5)</vt:lpstr>
      <vt:lpstr>10-33</vt:lpstr>
      <vt:lpstr>10-34</vt:lpstr>
      <vt:lpstr>10-35</vt:lpstr>
      <vt:lpstr>10-36</vt:lpstr>
      <vt:lpstr>10-37</vt:lpstr>
      <vt:lpstr>10-38(1)～(4)</vt:lpstr>
      <vt:lpstr>10-38(5)</vt:lpstr>
    </vt:vector>
  </TitlesOfParts>
  <Company>越谷市役所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2016-11-22T04:29:59Z</dcterms:created>
  <dcterms:modified xsi:type="dcterms:W3CDTF">2016-11-22T07:58:01Z</dcterms:modified>
</cp:coreProperties>
</file>