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110" r:id="rId1"/>
    <sheet name="13-1" sheetId="111" r:id="rId2"/>
    <sheet name="13-2" sheetId="112" r:id="rId3"/>
    <sheet name="13-3" sheetId="113" r:id="rId4"/>
    <sheet name="13-4" sheetId="114" r:id="rId5"/>
    <sheet name="13-5" sheetId="115" r:id="rId6"/>
    <sheet name="13-6" sheetId="116" r:id="rId7"/>
    <sheet name="13-7" sheetId="117" r:id="rId8"/>
    <sheet name="13-8" sheetId="118" r:id="rId9"/>
    <sheet name="13-9" sheetId="119" r:id="rId10"/>
    <sheet name="13-10" sheetId="100" r:id="rId11"/>
    <sheet name="13-11" sheetId="101" r:id="rId12"/>
    <sheet name="13-12" sheetId="102" r:id="rId13"/>
    <sheet name="13-13" sheetId="103" r:id="rId14"/>
    <sheet name="13-14" sheetId="104" r:id="rId15"/>
    <sheet name="13-15" sheetId="105" r:id="rId16"/>
    <sheet name="13-16" sheetId="106" r:id="rId17"/>
    <sheet name="13-17" sheetId="107" r:id="rId18"/>
    <sheet name="13-18" sheetId="108" r:id="rId19"/>
    <sheet name="13-19" sheetId="109" r:id="rId20"/>
    <sheet name="13-20" sheetId="91" r:id="rId21"/>
    <sheet name="13-21" sheetId="92" r:id="rId22"/>
    <sheet name="13-22" sheetId="93" r:id="rId23"/>
    <sheet name="13-23" sheetId="94" r:id="rId24"/>
    <sheet name="13-24" sheetId="95" r:id="rId25"/>
    <sheet name="13-25" sheetId="96" r:id="rId26"/>
    <sheet name="13-26" sheetId="97" r:id="rId27"/>
    <sheet name="13-27" sheetId="98" r:id="rId28"/>
  </sheets>
  <definedNames>
    <definedName name="_xlnm._FilterDatabase" localSheetId="8" hidden="1">'13-8'!$C$2:$C$44</definedName>
    <definedName name="_xlnm.Print_Area" localSheetId="25">'13-25'!$A$2:$HY$132</definedName>
    <definedName name="v">#REF!</definedName>
  </definedNames>
  <calcPr calcId="145621"/>
</workbook>
</file>

<file path=xl/calcChain.xml><?xml version="1.0" encoding="utf-8"?>
<calcChain xmlns="http://schemas.openxmlformats.org/spreadsheetml/2006/main">
  <c r="U50" i="115" l="1"/>
  <c r="S50" i="115"/>
  <c r="Q50" i="115"/>
  <c r="M50" i="115"/>
  <c r="I50" i="115"/>
  <c r="U49" i="115"/>
  <c r="S49" i="115"/>
  <c r="Q49" i="115"/>
  <c r="M49" i="115"/>
  <c r="I49" i="115"/>
  <c r="U48" i="115"/>
  <c r="S48" i="115"/>
  <c r="Q48" i="115"/>
  <c r="M48" i="115"/>
  <c r="I48" i="115"/>
  <c r="U47" i="115"/>
  <c r="Q47" i="115"/>
  <c r="M47" i="115"/>
  <c r="I47" i="115"/>
  <c r="U46" i="115"/>
  <c r="S46" i="115"/>
  <c r="Q46" i="115"/>
  <c r="M46" i="115"/>
  <c r="I46" i="115"/>
  <c r="U45" i="115"/>
  <c r="Q45" i="115"/>
  <c r="M45" i="115"/>
  <c r="I45" i="115"/>
  <c r="U43" i="115"/>
  <c r="Q43" i="115"/>
  <c r="M43" i="115"/>
  <c r="I43" i="115"/>
  <c r="U42" i="115"/>
  <c r="Q42" i="115"/>
  <c r="M42" i="115"/>
  <c r="I42" i="115"/>
  <c r="U41" i="115"/>
  <c r="Q41" i="115"/>
  <c r="M41" i="115"/>
  <c r="I41" i="115"/>
  <c r="U40" i="115"/>
  <c r="Q40" i="115"/>
  <c r="M40" i="115"/>
  <c r="I40" i="115"/>
  <c r="U39" i="115"/>
  <c r="Q39" i="115"/>
  <c r="M39" i="115"/>
  <c r="I39" i="115"/>
  <c r="U38" i="115"/>
  <c r="Q38" i="115"/>
  <c r="M38" i="115"/>
  <c r="I38" i="115"/>
  <c r="U37" i="115"/>
  <c r="Q37" i="115"/>
  <c r="M37" i="115"/>
  <c r="I37" i="115"/>
  <c r="U36" i="115"/>
  <c r="Q36" i="115"/>
  <c r="M36" i="115"/>
  <c r="I36" i="115"/>
  <c r="U35" i="115"/>
  <c r="Q35" i="115"/>
  <c r="M35" i="115"/>
  <c r="I35" i="115"/>
  <c r="U34" i="115"/>
  <c r="Q34" i="115"/>
  <c r="M34" i="115"/>
  <c r="I34" i="115"/>
  <c r="U28" i="115"/>
  <c r="Q28" i="115"/>
  <c r="M28" i="115"/>
  <c r="I28" i="115"/>
  <c r="U27" i="115"/>
  <c r="Q27" i="115"/>
  <c r="M27" i="115"/>
  <c r="I27" i="115"/>
  <c r="U26" i="115"/>
  <c r="Q26" i="115"/>
  <c r="M26" i="115"/>
  <c r="I26" i="115"/>
  <c r="U25" i="115"/>
  <c r="Q25" i="115"/>
  <c r="M25" i="115"/>
  <c r="I25" i="115"/>
  <c r="U24" i="115"/>
  <c r="Q24" i="115"/>
  <c r="M24" i="115"/>
  <c r="I24" i="115"/>
  <c r="U23" i="115"/>
  <c r="Q23" i="115"/>
  <c r="M23" i="115"/>
  <c r="I23" i="115"/>
  <c r="U22" i="115"/>
  <c r="Q22" i="115"/>
  <c r="M22" i="115"/>
  <c r="I22" i="115"/>
  <c r="U21" i="115"/>
  <c r="Q21" i="115"/>
  <c r="M21" i="115"/>
  <c r="I21" i="115"/>
  <c r="U20" i="115"/>
  <c r="Q20" i="115"/>
  <c r="M20" i="115"/>
  <c r="I20" i="115"/>
  <c r="U19" i="115"/>
  <c r="Q19" i="115"/>
  <c r="M19" i="115"/>
  <c r="I19" i="115"/>
  <c r="U18" i="115"/>
  <c r="Q18" i="115"/>
  <c r="M18" i="115"/>
  <c r="I18" i="115"/>
  <c r="U17" i="115"/>
  <c r="Q17" i="115"/>
  <c r="M17" i="115"/>
  <c r="I17" i="115"/>
  <c r="U16" i="115"/>
  <c r="Q16" i="115"/>
  <c r="M16" i="115"/>
  <c r="I16" i="115"/>
  <c r="U15" i="115"/>
  <c r="Q15" i="115"/>
  <c r="M15" i="115"/>
  <c r="I15" i="115"/>
  <c r="U14" i="115"/>
  <c r="Q14" i="115"/>
  <c r="M14" i="115"/>
  <c r="I14" i="115"/>
  <c r="U13" i="115"/>
  <c r="Q13" i="115"/>
  <c r="M13" i="115"/>
  <c r="I13" i="115"/>
  <c r="U12" i="115"/>
  <c r="Q12" i="115"/>
  <c r="M12" i="115"/>
  <c r="I12" i="115"/>
  <c r="U11" i="115"/>
  <c r="Q11" i="115"/>
  <c r="M11" i="115"/>
  <c r="I11" i="115"/>
  <c r="U10" i="115"/>
  <c r="Q10" i="115"/>
  <c r="M10" i="115"/>
  <c r="I10" i="115"/>
  <c r="U9" i="115"/>
  <c r="Q9" i="115"/>
  <c r="M9" i="115"/>
  <c r="I9" i="115"/>
  <c r="U8" i="115"/>
  <c r="Q8" i="115"/>
  <c r="M8" i="115"/>
  <c r="I8" i="115"/>
  <c r="U7" i="115"/>
  <c r="Q7" i="115"/>
  <c r="M7" i="115"/>
  <c r="I7" i="115"/>
  <c r="U6" i="115"/>
  <c r="Q6" i="115"/>
  <c r="M6" i="115"/>
  <c r="I6" i="115"/>
  <c r="G14" i="114"/>
  <c r="I14" i="114" s="1"/>
  <c r="D14" i="114"/>
  <c r="F14" i="114" s="1"/>
  <c r="C14" i="114"/>
  <c r="B14" i="114"/>
  <c r="H14" i="114" s="1"/>
  <c r="I13" i="114"/>
  <c r="H13" i="114"/>
  <c r="F13" i="114"/>
  <c r="E13" i="114"/>
  <c r="I12" i="114"/>
  <c r="H12" i="114"/>
  <c r="F12" i="114"/>
  <c r="E12" i="114"/>
  <c r="I11" i="114"/>
  <c r="H11" i="114"/>
  <c r="F11" i="114"/>
  <c r="E11" i="114"/>
  <c r="I10" i="114"/>
  <c r="H10" i="114"/>
  <c r="F10" i="114"/>
  <c r="E10" i="114"/>
  <c r="I9" i="114"/>
  <c r="H9" i="114"/>
  <c r="F9" i="114"/>
  <c r="E9" i="114"/>
  <c r="I8" i="114"/>
  <c r="H8" i="114"/>
  <c r="F8" i="114"/>
  <c r="E8" i="114"/>
  <c r="I7" i="114"/>
  <c r="H7" i="114"/>
  <c r="F7" i="114"/>
  <c r="E7" i="114"/>
  <c r="I6" i="114"/>
  <c r="H6" i="114"/>
  <c r="F6" i="114"/>
  <c r="E6" i="114"/>
  <c r="I5" i="114"/>
  <c r="H5" i="114"/>
  <c r="F5" i="114"/>
  <c r="E5" i="114"/>
  <c r="E14" i="114" s="1"/>
  <c r="L33" i="113"/>
  <c r="P32" i="113"/>
  <c r="Q32" i="113" s="1"/>
  <c r="O32" i="113"/>
  <c r="P31" i="113"/>
  <c r="Q31" i="113" s="1"/>
  <c r="O31" i="113"/>
  <c r="P30" i="113"/>
  <c r="Q30" i="113" s="1"/>
  <c r="O30" i="113"/>
  <c r="P29" i="113"/>
  <c r="Q29" i="113" s="1"/>
  <c r="O29" i="113"/>
  <c r="P28" i="113"/>
  <c r="Q28" i="113" s="1"/>
  <c r="O28" i="113"/>
  <c r="P27" i="113"/>
  <c r="Q27" i="113" s="1"/>
  <c r="R27" i="113" s="1"/>
  <c r="O27" i="113"/>
  <c r="P26" i="113"/>
  <c r="Q26" i="113" s="1"/>
  <c r="O26" i="113"/>
  <c r="P25" i="113"/>
  <c r="Q25" i="113" s="1"/>
  <c r="O25" i="113"/>
  <c r="P24" i="113"/>
  <c r="Q24" i="113" s="1"/>
  <c r="R24" i="113" s="1"/>
  <c r="O24" i="113"/>
  <c r="P23" i="113"/>
  <c r="Q23" i="113" s="1"/>
  <c r="R23" i="113" s="1"/>
  <c r="O23" i="113"/>
  <c r="O33" i="113" s="1"/>
  <c r="L22" i="113"/>
  <c r="P21" i="113"/>
  <c r="Q21" i="113" s="1"/>
  <c r="O21" i="113"/>
  <c r="P20" i="113"/>
  <c r="Q20" i="113" s="1"/>
  <c r="R20" i="113" s="1"/>
  <c r="O20" i="113"/>
  <c r="P19" i="113"/>
  <c r="Q19" i="113" s="1"/>
  <c r="O19" i="113"/>
  <c r="P18" i="113"/>
  <c r="Q18" i="113" s="1"/>
  <c r="O18" i="113"/>
  <c r="P17" i="113"/>
  <c r="Q17" i="113" s="1"/>
  <c r="R17" i="113" s="1"/>
  <c r="O17" i="113"/>
  <c r="P16" i="113"/>
  <c r="Q16" i="113" s="1"/>
  <c r="R16" i="113" s="1"/>
  <c r="O16" i="113"/>
  <c r="O22" i="113" s="1"/>
  <c r="P14" i="113"/>
  <c r="O14" i="113"/>
  <c r="H14" i="113"/>
  <c r="G14" i="113"/>
  <c r="P13" i="113"/>
  <c r="Q13" i="113" s="1"/>
  <c r="O13" i="113"/>
  <c r="H13" i="113"/>
  <c r="G13" i="113"/>
  <c r="P12" i="113"/>
  <c r="O12" i="113"/>
  <c r="H12" i="113"/>
  <c r="G12" i="113"/>
  <c r="P11" i="113"/>
  <c r="O11" i="113"/>
  <c r="H11" i="113"/>
  <c r="G11" i="113"/>
  <c r="P10" i="113"/>
  <c r="O10" i="113"/>
  <c r="H10" i="113"/>
  <c r="G10" i="113"/>
  <c r="P9" i="113"/>
  <c r="Q9" i="113" s="1"/>
  <c r="O9" i="113"/>
  <c r="H9" i="113"/>
  <c r="G9" i="113"/>
  <c r="P8" i="113"/>
  <c r="O8" i="113"/>
  <c r="H8" i="113"/>
  <c r="G8" i="113"/>
  <c r="P7" i="113"/>
  <c r="O7" i="113"/>
  <c r="H7" i="113"/>
  <c r="G7" i="113"/>
  <c r="P6" i="113"/>
  <c r="O6" i="113"/>
  <c r="H6" i="113"/>
  <c r="G6" i="113"/>
  <c r="P5" i="113"/>
  <c r="Q5" i="113" s="1"/>
  <c r="O5" i="113"/>
  <c r="H5" i="113"/>
  <c r="G5" i="113"/>
  <c r="S16" i="113" l="1"/>
  <c r="S27" i="113"/>
  <c r="T27" i="113" s="1"/>
  <c r="S17" i="113"/>
  <c r="T17" i="113" s="1"/>
  <c r="R18" i="113"/>
  <c r="S18" i="113" s="1"/>
  <c r="T18" i="113" s="1"/>
  <c r="R21" i="113"/>
  <c r="R25" i="113"/>
  <c r="S25" i="113" s="1"/>
  <c r="T25" i="113" s="1"/>
  <c r="R28" i="113"/>
  <c r="S28" i="113" s="1"/>
  <c r="T28" i="113" s="1"/>
  <c r="R29" i="113"/>
  <c r="R33" i="113"/>
  <c r="S23" i="113" s="1"/>
  <c r="Q6" i="113"/>
  <c r="Q10" i="113"/>
  <c r="Q14" i="113"/>
  <c r="R31" i="113"/>
  <c r="S31" i="113" s="1"/>
  <c r="T31" i="113" s="1"/>
  <c r="Q7" i="113"/>
  <c r="Q11" i="113"/>
  <c r="R11" i="113" s="1"/>
  <c r="S11" i="113" s="1"/>
  <c r="T11" i="113" s="1"/>
  <c r="R19" i="113"/>
  <c r="R22" i="113"/>
  <c r="S20" i="113" s="1"/>
  <c r="T20" i="113" s="1"/>
  <c r="R26" i="113"/>
  <c r="S26" i="113" s="1"/>
  <c r="T26" i="113" s="1"/>
  <c r="R30" i="113"/>
  <c r="S30" i="113" s="1"/>
  <c r="T30" i="113" s="1"/>
  <c r="O15" i="113"/>
  <c r="R15" i="113" s="1"/>
  <c r="Q8" i="113"/>
  <c r="Q12" i="113"/>
  <c r="R32" i="113"/>
  <c r="S32" i="113" s="1"/>
  <c r="T32" i="113" s="1"/>
  <c r="T23" i="113" l="1"/>
  <c r="R10" i="113"/>
  <c r="S10" i="113" s="1"/>
  <c r="T10" i="113" s="1"/>
  <c r="R5" i="113"/>
  <c r="S5" i="113" s="1"/>
  <c r="T16" i="113"/>
  <c r="R12" i="113"/>
  <c r="S12" i="113" s="1"/>
  <c r="T12" i="113" s="1"/>
  <c r="R7" i="113"/>
  <c r="S7" i="113" s="1"/>
  <c r="T7" i="113" s="1"/>
  <c r="R6" i="113"/>
  <c r="S6" i="113" s="1"/>
  <c r="T6" i="113" s="1"/>
  <c r="R8" i="113"/>
  <c r="S8" i="113" s="1"/>
  <c r="T8" i="113" s="1"/>
  <c r="S24" i="113"/>
  <c r="T24" i="113" s="1"/>
  <c r="R13" i="113"/>
  <c r="S13" i="113" s="1"/>
  <c r="T13" i="113" s="1"/>
  <c r="S19" i="113"/>
  <c r="T19" i="113" s="1"/>
  <c r="R14" i="113"/>
  <c r="S14" i="113" s="1"/>
  <c r="T14" i="113" s="1"/>
  <c r="S29" i="113"/>
  <c r="T29" i="113" s="1"/>
  <c r="S21" i="113"/>
  <c r="T21" i="113" s="1"/>
  <c r="R9" i="113"/>
  <c r="S9" i="113" s="1"/>
  <c r="T9" i="113" s="1"/>
  <c r="T5" i="113" l="1"/>
  <c r="S15" i="113"/>
  <c r="S22" i="113"/>
  <c r="S33" i="113"/>
  <c r="J59" i="95" l="1"/>
  <c r="U59" i="95" s="1"/>
  <c r="H59" i="95"/>
  <c r="S59" i="95" s="1"/>
  <c r="Q58" i="95"/>
  <c r="F58" i="95"/>
  <c r="Q57" i="95"/>
  <c r="F57" i="95"/>
  <c r="Q56" i="95"/>
  <c r="F56" i="95"/>
  <c r="Q55" i="95"/>
  <c r="F55" i="95"/>
  <c r="Q54" i="95"/>
  <c r="F54" i="95"/>
  <c r="Q53" i="95"/>
  <c r="F53" i="95"/>
  <c r="U52" i="95"/>
  <c r="S52" i="95"/>
  <c r="Q52" i="95" s="1"/>
  <c r="F52" i="95"/>
  <c r="Q51" i="95"/>
  <c r="F51" i="95"/>
  <c r="Q50" i="95"/>
  <c r="F50" i="95"/>
  <c r="Q49" i="95"/>
  <c r="F49" i="95"/>
  <c r="Q48" i="95"/>
  <c r="F48" i="95"/>
  <c r="U47" i="95"/>
  <c r="S47" i="95"/>
  <c r="Q47" i="95" s="1"/>
  <c r="F47" i="95"/>
  <c r="Q46" i="95"/>
  <c r="F46" i="95"/>
  <c r="Q45" i="95"/>
  <c r="F45" i="95"/>
  <c r="Q44" i="95"/>
  <c r="F44" i="95"/>
  <c r="Q43" i="95"/>
  <c r="F43" i="95"/>
  <c r="Q42" i="95"/>
  <c r="F42" i="95"/>
  <c r="Q41" i="95"/>
  <c r="F41" i="95"/>
  <c r="Q40" i="95"/>
  <c r="F40" i="95"/>
  <c r="Q39" i="95"/>
  <c r="F39" i="95"/>
  <c r="Q38" i="95"/>
  <c r="F38" i="95"/>
  <c r="Q37" i="95"/>
  <c r="F37" i="95"/>
  <c r="U36" i="95"/>
  <c r="S36" i="95"/>
  <c r="Q36" i="95" s="1"/>
  <c r="F36" i="95"/>
  <c r="Q35" i="95"/>
  <c r="F35" i="95"/>
  <c r="Q34" i="95"/>
  <c r="F34" i="95"/>
  <c r="Q33" i="95"/>
  <c r="F33" i="95"/>
  <c r="Q32" i="95"/>
  <c r="F32" i="95"/>
  <c r="Q31" i="95"/>
  <c r="F31" i="95"/>
  <c r="Q30" i="95"/>
  <c r="F30" i="95"/>
  <c r="Q29" i="95"/>
  <c r="F29" i="95"/>
  <c r="Q28" i="95"/>
  <c r="F28" i="95"/>
  <c r="Q27" i="95"/>
  <c r="F27" i="95"/>
  <c r="Q26" i="95"/>
  <c r="F26" i="95"/>
  <c r="Q25" i="95"/>
  <c r="F25" i="95"/>
  <c r="Q24" i="95"/>
  <c r="F24" i="95"/>
  <c r="Q23" i="95"/>
  <c r="F23" i="95"/>
  <c r="Q22" i="95"/>
  <c r="F22" i="95"/>
  <c r="Q21" i="95"/>
  <c r="F21" i="95"/>
  <c r="Q20" i="95"/>
  <c r="F20" i="95"/>
  <c r="U19" i="95"/>
  <c r="S19" i="95"/>
  <c r="Q19" i="95" s="1"/>
  <c r="F19" i="95"/>
  <c r="Q18" i="95"/>
  <c r="F18" i="95"/>
  <c r="Q17" i="95"/>
  <c r="F17" i="95"/>
  <c r="Q16" i="95"/>
  <c r="F16" i="95"/>
  <c r="Q15" i="95"/>
  <c r="F15" i="95"/>
  <c r="Q14" i="95"/>
  <c r="F14" i="95"/>
  <c r="Q13" i="95"/>
  <c r="F13" i="95"/>
  <c r="Q12" i="95"/>
  <c r="F12" i="95"/>
  <c r="Q11" i="95"/>
  <c r="F11" i="95"/>
  <c r="Q10" i="95"/>
  <c r="F10" i="95"/>
  <c r="Q9" i="95"/>
  <c r="F9" i="95"/>
  <c r="Q8" i="95"/>
  <c r="F8" i="95"/>
  <c r="Q7" i="95"/>
  <c r="F7" i="95"/>
  <c r="Q6" i="95"/>
  <c r="F6" i="95"/>
  <c r="Q5" i="95"/>
  <c r="F5" i="95"/>
  <c r="Q59" i="95" l="1"/>
  <c r="F59" i="95"/>
</calcChain>
</file>

<file path=xl/comments1.xml><?xml version="1.0" encoding="utf-8"?>
<comments xmlns="http://schemas.openxmlformats.org/spreadsheetml/2006/main">
  <authors>
    <author>05N282</author>
  </authors>
  <commentList>
    <comment ref="E4" authorId="0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
H24.3.31現在世帯数･人口を情報統計で確認して分母とする！
世帯数　139,425世帯
人口　　 329,712人</t>
        </r>
      </text>
    </comment>
  </commentList>
</comments>
</file>

<file path=xl/comments2.xml><?xml version="1.0" encoding="utf-8"?>
<comments xmlns="http://schemas.openxmlformats.org/spreadsheetml/2006/main">
  <authors>
    <author>02N099</author>
  </authors>
  <commentList>
    <comment ref="A18" authorId="0">
      <text>
        <r>
          <rPr>
            <b/>
            <sz val="9"/>
            <color indexed="81"/>
            <rFont val="ＭＳ Ｐゴシック"/>
            <family val="3"/>
            <charset val="128"/>
          </rPr>
          <t>02N099:</t>
        </r>
        <r>
          <rPr>
            <sz val="9"/>
            <color indexed="81"/>
            <rFont val="ＭＳ Ｐゴシック"/>
            <family val="3"/>
            <charset val="128"/>
          </rPr>
          <t xml:space="preserve">
ここに小児夜間分を入れているようです。
厚生福祉施設整備事業債+病院事業債</t>
        </r>
      </text>
    </comment>
  </commentList>
</comments>
</file>

<file path=xl/sharedStrings.xml><?xml version="1.0" encoding="utf-8"?>
<sst xmlns="http://schemas.openxmlformats.org/spreadsheetml/2006/main" count="1432" uniqueCount="1080">
  <si>
    <t>目次</t>
    <rPh sb="0" eb="2">
      <t>モクジ</t>
    </rPh>
    <phoneticPr fontId="5"/>
  </si>
  <si>
    <t>目次へもどる</t>
    <rPh sb="0" eb="2">
      <t>モクジ</t>
    </rPh>
    <phoneticPr fontId="5"/>
  </si>
  <si>
    <t>その他</t>
    <rPh sb="0" eb="3">
      <t>ソノタ</t>
    </rPh>
    <phoneticPr fontId="5"/>
  </si>
  <si>
    <t>高橋　努</t>
    <rPh sb="0" eb="2">
      <t>タカハシ</t>
    </rPh>
    <rPh sb="3" eb="4">
      <t>ツトム</t>
    </rPh>
    <phoneticPr fontId="5"/>
  </si>
  <si>
    <t>13-20.歴代市長・副市長・収入役</t>
    <rPh sb="11" eb="14">
      <t>フクシチョウ</t>
    </rPh>
    <phoneticPr fontId="5"/>
  </si>
  <si>
    <t>13-21.市職員数の推移</t>
  </si>
  <si>
    <t>13-22.年齢別市職員数</t>
  </si>
  <si>
    <t>13-23.職員研修の状況</t>
  </si>
  <si>
    <t>13-24.部課所別市職員数</t>
  </si>
  <si>
    <t>13-25.越谷市行政機構図</t>
    <rPh sb="6" eb="9">
      <t>コー</t>
    </rPh>
    <rPh sb="9" eb="11">
      <t>ギョウセイ</t>
    </rPh>
    <rPh sb="11" eb="13">
      <t>キコウ</t>
    </rPh>
    <rPh sb="13" eb="14">
      <t>ズ</t>
    </rPh>
    <phoneticPr fontId="5"/>
  </si>
  <si>
    <t>13-26.請負契約実績状況</t>
    <rPh sb="6" eb="8">
      <t>ウケオイ</t>
    </rPh>
    <rPh sb="8" eb="10">
      <t>ケイヤク</t>
    </rPh>
    <rPh sb="10" eb="12">
      <t>ジッセキ</t>
    </rPh>
    <rPh sb="12" eb="14">
      <t>ジョウキョウ</t>
    </rPh>
    <phoneticPr fontId="5"/>
  </si>
  <si>
    <t>13-27.競争入札件数及び随意契約件数</t>
    <rPh sb="6" eb="10">
      <t>キョウソウニュウサツ</t>
    </rPh>
    <rPh sb="10" eb="12">
      <t>ケンスウ</t>
    </rPh>
    <rPh sb="12" eb="13">
      <t>オヨ</t>
    </rPh>
    <rPh sb="14" eb="16">
      <t>ズイイ</t>
    </rPh>
    <rPh sb="16" eb="18">
      <t>ケイヤク</t>
    </rPh>
    <rPh sb="18" eb="20">
      <t>ケンスウ</t>
    </rPh>
    <phoneticPr fontId="5"/>
  </si>
  <si>
    <t>行　　　政</t>
    <rPh sb="0" eb="1">
      <t>ギョウ</t>
    </rPh>
    <rPh sb="4" eb="5">
      <t>セイ</t>
    </rPh>
    <phoneticPr fontId="5"/>
  </si>
  <si>
    <t>13-20. 歴代市長・副市長・収入役</t>
    <rPh sb="12" eb="15">
      <t>フクシチョウ</t>
    </rPh>
    <phoneticPr fontId="5"/>
  </si>
  <si>
    <t xml:space="preserve"> （１）市長</t>
    <phoneticPr fontId="5"/>
  </si>
  <si>
    <t>就任順</t>
  </si>
  <si>
    <t>氏  名</t>
    <phoneticPr fontId="5"/>
  </si>
  <si>
    <t>就任年月日</t>
  </si>
  <si>
    <t>退任年月日</t>
  </si>
  <si>
    <t>大塚　伴鹿</t>
  </si>
  <si>
    <t>昭和33年11月19日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</si>
  <si>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昭和37年11月18日</t>
    <rPh sb="0" eb="2">
      <t>ショウワ</t>
    </rPh>
    <rPh sb="2" eb="5">
      <t>３３ネン</t>
    </rPh>
    <rPh sb="5" eb="8">
      <t>１１ガツ</t>
    </rPh>
    <phoneticPr fontId="5"/>
  </si>
  <si>
    <t>昭和37年11月19日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</si>
  <si>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昭和41年11月18日</t>
    <rPh sb="0" eb="2">
      <t>ショウワ</t>
    </rPh>
    <rPh sb="4" eb="5">
      <t>３３ネン</t>
    </rPh>
    <rPh sb="5" eb="8">
      <t>１１ガツ</t>
    </rPh>
    <phoneticPr fontId="5"/>
  </si>
  <si>
    <t>昭和41年11月19日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</si>
  <si>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昭和45年10月 1日</t>
    <rPh sb="0" eb="2">
      <t>ショウワ</t>
    </rPh>
    <rPh sb="4" eb="5">
      <t>３３ネン</t>
    </rPh>
    <rPh sb="5" eb="8">
      <t>１１ガツ</t>
    </rPh>
    <phoneticPr fontId="5"/>
  </si>
  <si>
    <t>島村　平市郎</t>
  </si>
  <si>
    <t>昭和45年11月 9日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</si>
  <si>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昭和48年10月10日</t>
    <rPh sb="0" eb="2">
      <t>ショウワ</t>
    </rPh>
    <rPh sb="4" eb="5">
      <t>３３ネン</t>
    </rPh>
    <rPh sb="5" eb="8">
      <t>１１ガツ</t>
    </rPh>
    <phoneticPr fontId="5"/>
  </si>
  <si>
    <t>黒田　重晴</t>
  </si>
  <si>
    <t>昭和48年11月11日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</si>
  <si>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昭和52年11月10日</t>
    <rPh sb="0" eb="2">
      <t>ショウワ</t>
    </rPh>
    <rPh sb="4" eb="5">
      <t>３３ネン</t>
    </rPh>
    <rPh sb="5" eb="8">
      <t>１１ガツ</t>
    </rPh>
    <phoneticPr fontId="5"/>
  </si>
  <si>
    <t>島村　慎市郎</t>
  </si>
  <si>
    <t>昭和52年11月11日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</si>
  <si>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昭和56年11月10日</t>
    <rPh sb="0" eb="2">
      <t>ショウワ</t>
    </rPh>
    <rPh sb="4" eb="5">
      <t>３３ネン</t>
    </rPh>
    <rPh sb="5" eb="8">
      <t>１１ガツ</t>
    </rPh>
    <phoneticPr fontId="5"/>
  </si>
  <si>
    <t>昭和56年11月11日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</si>
  <si>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昭和60年11月10日</t>
    <rPh sb="0" eb="2">
      <t>ショウワ</t>
    </rPh>
    <rPh sb="4" eb="5">
      <t>３３ネン</t>
    </rPh>
    <rPh sb="5" eb="8">
      <t>１１ガツ</t>
    </rPh>
    <phoneticPr fontId="5"/>
  </si>
  <si>
    <t>昭和60年11月11日</t>
    <rPh sb="0" eb="2">
      <t>ショウワ</t>
    </rPh>
    <rPh sb="4" eb="5">
      <t>３３ネン</t>
    </rPh>
    <rPh sb="5" eb="8">
      <t>１１ガツ</t>
    </rPh>
    <phoneticPr fontId="5"/>
  </si>
  <si>
    <t>平成元年11月10日</t>
    <rPh sb="0" eb="2">
      <t>ヘイセイ</t>
    </rPh>
    <rPh sb="2" eb="3">
      <t>ガンネン</t>
    </rPh>
    <rPh sb="3" eb="4">
      <t>３３ネン</t>
    </rPh>
    <rPh sb="4" eb="7">
      <t>１１ガツ</t>
    </rPh>
    <phoneticPr fontId="5"/>
  </si>
  <si>
    <t>平成元年11月11日</t>
    <rPh sb="0" eb="2">
      <t>ヘイセイ</t>
    </rPh>
    <rPh sb="2" eb="3">
      <t>ガンネン</t>
    </rPh>
    <rPh sb="3" eb="4">
      <t>３３ネン</t>
    </rPh>
    <rPh sb="4" eb="7">
      <t>１１ガツ</t>
    </rPh>
    <phoneticPr fontId="5"/>
  </si>
  <si>
    <t>平成 5年11月10日</t>
    <rPh sb="0" eb="2">
      <t>ヘイセイ</t>
    </rPh>
    <rPh sb="4" eb="5">
      <t>３３ネン</t>
    </rPh>
    <rPh sb="5" eb="8">
      <t>１１ガツ</t>
    </rPh>
    <phoneticPr fontId="5"/>
  </si>
  <si>
    <t>平成 5年11月11日</t>
    <rPh sb="0" eb="2">
      <t>ヘイセイ</t>
    </rPh>
    <rPh sb="4" eb="5">
      <t>３３ネン</t>
    </rPh>
    <rPh sb="5" eb="8">
      <t>１１ガツ</t>
    </rPh>
    <phoneticPr fontId="5"/>
  </si>
  <si>
    <t>平成 9年11月10日</t>
    <rPh sb="0" eb="2">
      <t>ヘイセイ</t>
    </rPh>
    <rPh sb="4" eb="5">
      <t>３３ネン</t>
    </rPh>
    <rPh sb="5" eb="8">
      <t>１１ガツ</t>
    </rPh>
    <phoneticPr fontId="5"/>
  </si>
  <si>
    <t>板川  文夫</t>
    <rPh sb="0" eb="1">
      <t>イタ</t>
    </rPh>
    <rPh sb="1" eb="2">
      <t>ガワ</t>
    </rPh>
    <rPh sb="4" eb="6">
      <t>フミオ</t>
    </rPh>
    <phoneticPr fontId="5"/>
  </si>
  <si>
    <t>平成 9年11月11日</t>
    <rPh sb="0" eb="2">
      <t>ヘイセイ</t>
    </rPh>
    <rPh sb="4" eb="5">
      <t>３３ネン</t>
    </rPh>
    <rPh sb="5" eb="8">
      <t>１１ガツ</t>
    </rPh>
    <phoneticPr fontId="5"/>
  </si>
  <si>
    <t>平成13年11月10日</t>
    <rPh sb="0" eb="2">
      <t>ヘイセイ</t>
    </rPh>
    <rPh sb="4" eb="5">
      <t>ネン</t>
    </rPh>
    <rPh sb="7" eb="8">
      <t>ガツ</t>
    </rPh>
    <rPh sb="10" eb="11">
      <t>カ</t>
    </rPh>
    <phoneticPr fontId="5"/>
  </si>
  <si>
    <t>平成13年11月11日</t>
    <rPh sb="0" eb="2">
      <t>ヘイセイ</t>
    </rPh>
    <rPh sb="4" eb="5">
      <t>ネン</t>
    </rPh>
    <rPh sb="7" eb="8">
      <t>ガツ</t>
    </rPh>
    <rPh sb="10" eb="11">
      <t>カ</t>
    </rPh>
    <phoneticPr fontId="5"/>
  </si>
  <si>
    <t>平成17年11月10日</t>
    <rPh sb="0" eb="2">
      <t>ヘイセイ</t>
    </rPh>
    <rPh sb="4" eb="5">
      <t>ネン</t>
    </rPh>
    <rPh sb="7" eb="8">
      <t>ガツ</t>
    </rPh>
    <rPh sb="10" eb="11">
      <t>カ</t>
    </rPh>
    <phoneticPr fontId="5"/>
  </si>
  <si>
    <t>平成17年11月11日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</si>
  <si>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平成21年11月10日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</si>
  <si>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平成21年11月11日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</si>
  <si>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平成25年11月10日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</si>
  <si>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平成25年11月11日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</si>
  <si>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 xml:space="preserve"> （２）副市長</t>
    <rPh sb="4" eb="7">
      <t>フクシチョウ</t>
    </rPh>
    <phoneticPr fontId="5"/>
  </si>
  <si>
    <t>池ノ谷　与一郎</t>
  </si>
  <si>
    <t>昭和33年11月26日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</si>
  <si>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昭和37年11月25日</t>
    <rPh sb="0" eb="2">
      <t>ショウワ</t>
    </rPh>
    <rPh sb="2" eb="5">
      <t>３３ネン</t>
    </rPh>
    <rPh sb="5" eb="8">
      <t>１１ガツ</t>
    </rPh>
    <phoneticPr fontId="5"/>
  </si>
  <si>
    <t>昭和37年11月26日</t>
    <rPh sb="0" eb="2">
      <t>ショウワ</t>
    </rPh>
    <rPh sb="2" eb="5">
      <t>３３ネン</t>
    </rPh>
    <rPh sb="5" eb="8">
      <t>１１ガツ</t>
    </rPh>
    <phoneticPr fontId="5"/>
  </si>
  <si>
    <t>昭和41年11月25日</t>
    <rPh sb="0" eb="2">
      <t>ショウワ</t>
    </rPh>
    <rPh sb="4" eb="5">
      <t>３３ネン</t>
    </rPh>
    <rPh sb="5" eb="8">
      <t>１１ガツ</t>
    </rPh>
    <phoneticPr fontId="5"/>
  </si>
  <si>
    <t>柿沼　国治</t>
  </si>
  <si>
    <t>昭和42年 7月 1日</t>
    <rPh sb="0" eb="2">
      <t>ショウワ</t>
    </rPh>
    <rPh sb="4" eb="5">
      <t>３３ネン</t>
    </rPh>
    <rPh sb="7" eb="8">
      <t>１１ガツ</t>
    </rPh>
    <phoneticPr fontId="5"/>
  </si>
  <si>
    <t>昭和43年 4月16日</t>
    <rPh sb="0" eb="2">
      <t>ショウワ</t>
    </rPh>
    <rPh sb="3" eb="5">
      <t>３３ネン</t>
    </rPh>
    <rPh sb="7" eb="8">
      <t>１１ガツ</t>
    </rPh>
    <phoneticPr fontId="5"/>
  </si>
  <si>
    <t>黒田　嘉太利</t>
  </si>
  <si>
    <t>昭和44年 8月11日</t>
    <rPh sb="0" eb="2">
      <t>ショウワ</t>
    </rPh>
    <rPh sb="4" eb="5">
      <t>３３ネン</t>
    </rPh>
    <rPh sb="7" eb="8">
      <t>１１ガツ</t>
    </rPh>
    <phoneticPr fontId="5"/>
  </si>
  <si>
    <t>昭和48年 8月10日</t>
    <rPh sb="0" eb="2">
      <t>ショウワ</t>
    </rPh>
    <rPh sb="4" eb="5">
      <t>３３ネン</t>
    </rPh>
    <rPh sb="7" eb="8">
      <t>１１ガツ</t>
    </rPh>
    <phoneticPr fontId="5"/>
  </si>
  <si>
    <t>昭和48年12月22日</t>
    <rPh sb="0" eb="2">
      <t>ショウワ</t>
    </rPh>
    <rPh sb="4" eb="5">
      <t>３３ネン</t>
    </rPh>
    <rPh sb="5" eb="8">
      <t>１１ガツ</t>
    </rPh>
    <phoneticPr fontId="5"/>
  </si>
  <si>
    <t>昭和52年12月 1日</t>
    <rPh sb="0" eb="2">
      <t>ショウワ</t>
    </rPh>
    <rPh sb="4" eb="5">
      <t>３３ネン</t>
    </rPh>
    <rPh sb="5" eb="8">
      <t>１１ガツ</t>
    </rPh>
    <phoneticPr fontId="5"/>
  </si>
  <si>
    <t>藤倉　薫</t>
  </si>
  <si>
    <t>昭和53年 4月 1日</t>
    <rPh sb="0" eb="2">
      <t>ショウワ</t>
    </rPh>
    <rPh sb="3" eb="5">
      <t>３３ネン</t>
    </rPh>
    <rPh sb="7" eb="8">
      <t>１１ガツ</t>
    </rPh>
    <phoneticPr fontId="5"/>
  </si>
  <si>
    <t>昭和57年 3月31日</t>
    <rPh sb="0" eb="2">
      <t>ショウワ</t>
    </rPh>
    <rPh sb="4" eb="5">
      <t>３３ネン</t>
    </rPh>
    <rPh sb="7" eb="8">
      <t>１１ガツ</t>
    </rPh>
    <phoneticPr fontId="5"/>
  </si>
  <si>
    <t>昭和57年 4月 1日</t>
    <rPh sb="0" eb="2">
      <t>ショウワ</t>
    </rPh>
    <rPh sb="4" eb="5">
      <t>３３ネン</t>
    </rPh>
    <rPh sb="7" eb="8">
      <t>１１ガツ</t>
    </rPh>
    <phoneticPr fontId="5"/>
  </si>
  <si>
    <t>昭和61年 3月31日</t>
    <rPh sb="0" eb="2">
      <t>ショウワ</t>
    </rPh>
    <rPh sb="4" eb="5">
      <t>３３ネン</t>
    </rPh>
    <rPh sb="7" eb="8">
      <t>１１ガツ</t>
    </rPh>
    <phoneticPr fontId="5"/>
  </si>
  <si>
    <t>吉田　信一</t>
  </si>
  <si>
    <t>昭和61年 4月 1日</t>
    <rPh sb="0" eb="2">
      <t>ショウワ</t>
    </rPh>
    <rPh sb="4" eb="5">
      <t>３３ネン</t>
    </rPh>
    <rPh sb="7" eb="8">
      <t>１１ガツ</t>
    </rPh>
    <phoneticPr fontId="5"/>
  </si>
  <si>
    <t>平成 2年 3月31日</t>
    <rPh sb="0" eb="2">
      <t>ヘイセイ</t>
    </rPh>
    <rPh sb="4" eb="5">
      <t>３３ネン</t>
    </rPh>
    <rPh sb="7" eb="8">
      <t>１１ガツ</t>
    </rPh>
    <phoneticPr fontId="5"/>
  </si>
  <si>
    <t>平成 2年 4月 1日</t>
    <rPh sb="0" eb="2">
      <t>ヘイセイ</t>
    </rPh>
    <rPh sb="4" eb="5">
      <t>３３ネン</t>
    </rPh>
    <rPh sb="7" eb="8">
      <t>１１ガツ</t>
    </rPh>
    <phoneticPr fontId="5"/>
  </si>
  <si>
    <t>平成 6年 3月31日</t>
    <rPh sb="0" eb="2">
      <t>ヘイセイ</t>
    </rPh>
    <rPh sb="4" eb="5">
      <t>３３ネン</t>
    </rPh>
    <rPh sb="7" eb="8">
      <t>１１ガツ</t>
    </rPh>
    <phoneticPr fontId="5"/>
  </si>
  <si>
    <t>丸岡　昇</t>
  </si>
  <si>
    <t>平成 4年 4月 1日</t>
    <rPh sb="0" eb="2">
      <t>ヘイセイ</t>
    </rPh>
    <rPh sb="4" eb="5">
      <t>３３ネン</t>
    </rPh>
    <rPh sb="7" eb="8">
      <t>１１ガツ</t>
    </rPh>
    <phoneticPr fontId="5"/>
  </si>
  <si>
    <t>平成 7年 3月31日</t>
    <rPh sb="0" eb="2">
      <t>ヘイセイ</t>
    </rPh>
    <rPh sb="4" eb="5">
      <t>３３ネン</t>
    </rPh>
    <rPh sb="7" eb="8">
      <t>１１ガツ</t>
    </rPh>
    <phoneticPr fontId="5"/>
  </si>
  <si>
    <t>平成 6年 4月 1日</t>
    <rPh sb="0" eb="2">
      <t>ヘイセイ</t>
    </rPh>
    <rPh sb="4" eb="5">
      <t>３３ネン</t>
    </rPh>
    <rPh sb="7" eb="8">
      <t>１１ガツ</t>
    </rPh>
    <phoneticPr fontId="5"/>
  </si>
  <si>
    <t>平成10年 3月31日</t>
    <rPh sb="0" eb="2">
      <t>ヘイセイ</t>
    </rPh>
    <rPh sb="4" eb="5">
      <t>３３ネン</t>
    </rPh>
    <rPh sb="7" eb="8">
      <t>１１ガツ</t>
    </rPh>
    <phoneticPr fontId="5"/>
  </si>
  <si>
    <t>秋常　秀明</t>
  </si>
  <si>
    <t>平成 7年 4月 1日</t>
    <rPh sb="0" eb="2">
      <t>ヘイセイ</t>
    </rPh>
    <rPh sb="4" eb="5">
      <t>３３ネン</t>
    </rPh>
    <rPh sb="7" eb="8">
      <t>１１ガツ</t>
    </rPh>
    <phoneticPr fontId="5"/>
  </si>
  <si>
    <t>平成 9年 3月31日</t>
    <rPh sb="0" eb="2">
      <t>ヘイセイ</t>
    </rPh>
    <rPh sb="4" eb="5">
      <t>３３ネン</t>
    </rPh>
    <rPh sb="7" eb="8">
      <t>１１ガツ</t>
    </rPh>
    <phoneticPr fontId="5"/>
  </si>
  <si>
    <t>河﨑  和明</t>
    <rPh sb="0" eb="2">
      <t>カワサキ</t>
    </rPh>
    <rPh sb="4" eb="6">
      <t>カズアキ</t>
    </rPh>
    <phoneticPr fontId="5"/>
  </si>
  <si>
    <t>平成 9年 4月 1日</t>
    <rPh sb="0" eb="2">
      <t>ヘイセイ</t>
    </rPh>
    <rPh sb="4" eb="5">
      <t>３３ネン</t>
    </rPh>
    <rPh sb="7" eb="8">
      <t>１１ガツ</t>
    </rPh>
    <phoneticPr fontId="5"/>
  </si>
  <si>
    <t>平成12年 3月31日</t>
    <rPh sb="0" eb="2">
      <t>ヘイセイ</t>
    </rPh>
    <rPh sb="4" eb="5">
      <t>３３ネン</t>
    </rPh>
    <rPh sb="7" eb="8">
      <t>１１ガツ</t>
    </rPh>
    <phoneticPr fontId="5"/>
  </si>
  <si>
    <t>平成10年 4月 1日</t>
    <rPh sb="0" eb="2">
      <t>ヘイセイ</t>
    </rPh>
    <rPh sb="4" eb="5">
      <t>３３ネン</t>
    </rPh>
    <rPh sb="7" eb="8">
      <t>１１ガツ</t>
    </rPh>
    <phoneticPr fontId="5"/>
  </si>
  <si>
    <t>平成14年 3月31日</t>
    <rPh sb="0" eb="2">
      <t>ヘイセイ</t>
    </rPh>
    <rPh sb="4" eb="5">
      <t>３３ネン</t>
    </rPh>
    <rPh sb="7" eb="8">
      <t>１１ガツ</t>
    </rPh>
    <phoneticPr fontId="5"/>
  </si>
  <si>
    <t>河瀬　芳邦</t>
    <rPh sb="0" eb="2">
      <t>カワセ</t>
    </rPh>
    <rPh sb="3" eb="5">
      <t>ヨシクニ</t>
    </rPh>
    <phoneticPr fontId="5"/>
  </si>
  <si>
    <t>平成12年 4月 1日</t>
    <rPh sb="0" eb="2">
      <t>ヘイセイ</t>
    </rPh>
    <rPh sb="4" eb="5">
      <t>３３ネン</t>
    </rPh>
    <rPh sb="7" eb="8">
      <t>１１ガツ</t>
    </rPh>
    <phoneticPr fontId="5"/>
  </si>
  <si>
    <t>平成15年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</si>
  <si>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平成14年 4月 1日</t>
    <rPh sb="0" eb="2">
      <t>ヘイセイ</t>
    </rPh>
    <rPh sb="4" eb="5">
      <t>３３ネン</t>
    </rPh>
    <rPh sb="7" eb="8">
      <t>１１ガツ</t>
    </rPh>
    <phoneticPr fontId="5"/>
  </si>
  <si>
    <t>平成17年 2月11日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</si>
  <si>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関根　勤</t>
    <rPh sb="0" eb="2">
      <t>セキネ</t>
    </rPh>
    <rPh sb="3" eb="4">
      <t>ツトム</t>
    </rPh>
    <phoneticPr fontId="5"/>
  </si>
  <si>
    <t>平成15年 7月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</si>
  <si>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平成19年 6月30日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</si>
  <si>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武藤　繁雄</t>
    <rPh sb="0" eb="2">
      <t>ムトウ</t>
    </rPh>
    <rPh sb="3" eb="5">
      <t>シゲオ</t>
    </rPh>
    <phoneticPr fontId="5"/>
  </si>
  <si>
    <t>平成17年 4月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</si>
  <si>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平成21年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</si>
  <si>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平成19年 7月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</si>
  <si>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平成20年 4月13日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</si>
  <si>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平成21年 4月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</si>
  <si>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平成25年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</si>
  <si>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平成25年 4月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</si>
  <si>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 xml:space="preserve"> (注1) 副市長（旧助役）は平成4年4月から平成20年6月まで2人制</t>
    <rPh sb="2" eb="3">
      <t>チュウ</t>
    </rPh>
    <rPh sb="6" eb="7">
      <t>フク</t>
    </rPh>
    <rPh sb="7" eb="9">
      <t>シチョウ</t>
    </rPh>
    <rPh sb="10" eb="11">
      <t>キュウ</t>
    </rPh>
    <rPh sb="11" eb="13">
      <t>ジョヤク</t>
    </rPh>
    <rPh sb="15" eb="17">
      <t>ヘイセイ</t>
    </rPh>
    <rPh sb="18" eb="19">
      <t>４ネン</t>
    </rPh>
    <rPh sb="20" eb="21">
      <t>４ガツ</t>
    </rPh>
    <rPh sb="23" eb="25">
      <t>ヘイセイ</t>
    </rPh>
    <rPh sb="27" eb="28">
      <t>ネン</t>
    </rPh>
    <rPh sb="29" eb="30">
      <t>ガツ</t>
    </rPh>
    <rPh sb="33" eb="34">
      <t>２ニン</t>
    </rPh>
    <rPh sb="34" eb="35">
      <t>セイ</t>
    </rPh>
    <phoneticPr fontId="5"/>
  </si>
  <si>
    <t xml:space="preserve"> (注2) 地方自治法の一部改正により平成19年4月から助役は副市長となる。</t>
    <rPh sb="2" eb="3">
      <t>チュウ</t>
    </rPh>
    <rPh sb="6" eb="8">
      <t>チホウ</t>
    </rPh>
    <rPh sb="8" eb="10">
      <t>ジチ</t>
    </rPh>
    <rPh sb="10" eb="11">
      <t>ホウ</t>
    </rPh>
    <rPh sb="12" eb="14">
      <t>イチブ</t>
    </rPh>
    <rPh sb="14" eb="16">
      <t>カイセイ</t>
    </rPh>
    <rPh sb="19" eb="21">
      <t>ヘイセイ</t>
    </rPh>
    <rPh sb="23" eb="24">
      <t>４ネン</t>
    </rPh>
    <rPh sb="25" eb="26">
      <t>４ガツ</t>
    </rPh>
    <rPh sb="28" eb="30">
      <t>ジョヤク</t>
    </rPh>
    <rPh sb="31" eb="34">
      <t>フクシチョウ</t>
    </rPh>
    <phoneticPr fontId="5"/>
  </si>
  <si>
    <t xml:space="preserve"> （３）収入役</t>
    <phoneticPr fontId="5"/>
  </si>
  <si>
    <t>氏  名</t>
    <phoneticPr fontId="5"/>
  </si>
  <si>
    <t>浅見　英蔵</t>
  </si>
  <si>
    <t>昭和37年11月25日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</si>
  <si>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昭和37年11月26日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</si>
  <si>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昭和41年12月21日</t>
    <rPh sb="0" eb="2">
      <t>ショウワ</t>
    </rPh>
    <rPh sb="4" eb="5">
      <t>３３ネン</t>
    </rPh>
    <rPh sb="5" eb="8">
      <t>１１ガツ</t>
    </rPh>
    <phoneticPr fontId="5"/>
  </si>
  <si>
    <t>昭和45年12月20日</t>
    <rPh sb="0" eb="2">
      <t>ショウワ</t>
    </rPh>
    <rPh sb="4" eb="5">
      <t>３３ネン</t>
    </rPh>
    <rPh sb="5" eb="8">
      <t>１１ガツ</t>
    </rPh>
    <phoneticPr fontId="5"/>
  </si>
  <si>
    <t>中村　孝作</t>
  </si>
  <si>
    <t>昭和45年12月25日</t>
    <rPh sb="0" eb="2">
      <t>ショウワ</t>
    </rPh>
    <rPh sb="4" eb="5">
      <t>３３ネン</t>
    </rPh>
    <rPh sb="5" eb="8">
      <t>１１ガツ</t>
    </rPh>
    <phoneticPr fontId="5"/>
  </si>
  <si>
    <t>昭和49年 4月15日</t>
    <rPh sb="0" eb="2">
      <t>ショウワ</t>
    </rPh>
    <rPh sb="4" eb="5">
      <t>３３ネン</t>
    </rPh>
    <rPh sb="7" eb="8">
      <t>１１ガツ</t>
    </rPh>
    <phoneticPr fontId="5"/>
  </si>
  <si>
    <t>深井　嘉夫</t>
  </si>
  <si>
    <t>昭和49年 6月20日</t>
    <rPh sb="0" eb="2">
      <t>ショウワ</t>
    </rPh>
    <rPh sb="4" eb="5">
      <t>３３ネン</t>
    </rPh>
    <rPh sb="7" eb="8">
      <t>１１ガツ</t>
    </rPh>
    <phoneticPr fontId="5"/>
  </si>
  <si>
    <t>昭和53年 6月19日</t>
    <rPh sb="0" eb="2">
      <t>ショウワ</t>
    </rPh>
    <rPh sb="3" eb="5">
      <t>３３ネン</t>
    </rPh>
    <rPh sb="7" eb="8">
      <t>１１ガツ</t>
    </rPh>
    <phoneticPr fontId="5"/>
  </si>
  <si>
    <t>昭和53年 6月20日</t>
    <rPh sb="0" eb="2">
      <t>ショウワ</t>
    </rPh>
    <rPh sb="4" eb="5">
      <t>３３ネン</t>
    </rPh>
    <rPh sb="7" eb="8">
      <t>１１ガツ</t>
    </rPh>
    <phoneticPr fontId="5"/>
  </si>
  <si>
    <t>昭和57年 6月19日</t>
    <rPh sb="0" eb="2">
      <t>ショウワ</t>
    </rPh>
    <rPh sb="3" eb="5">
      <t>３３ネン</t>
    </rPh>
    <rPh sb="7" eb="8">
      <t>１１ガツ</t>
    </rPh>
    <phoneticPr fontId="5"/>
  </si>
  <si>
    <t>昭和57年 6月20日</t>
    <rPh sb="0" eb="2">
      <t>ショウワ</t>
    </rPh>
    <rPh sb="4" eb="5">
      <t>３３ネン</t>
    </rPh>
    <rPh sb="7" eb="8">
      <t>１１ガツ</t>
    </rPh>
    <phoneticPr fontId="5"/>
  </si>
  <si>
    <t>昭和61年 6月19日</t>
    <rPh sb="0" eb="2">
      <t>ショウワ</t>
    </rPh>
    <rPh sb="4" eb="5">
      <t>３３ネン</t>
    </rPh>
    <rPh sb="7" eb="8">
      <t>１１ガツ</t>
    </rPh>
    <phoneticPr fontId="5"/>
  </si>
  <si>
    <t>中村　正男</t>
  </si>
  <si>
    <t>昭和61年 6月20日</t>
    <rPh sb="0" eb="2">
      <t>ショウワ</t>
    </rPh>
    <rPh sb="4" eb="5">
      <t>３３ネン</t>
    </rPh>
    <rPh sb="7" eb="8">
      <t>１１ガツ</t>
    </rPh>
    <phoneticPr fontId="5"/>
  </si>
  <si>
    <t>平成 2年 6月19日</t>
    <rPh sb="0" eb="2">
      <t>ヘイセイ</t>
    </rPh>
    <rPh sb="4" eb="5">
      <t>３３ネン</t>
    </rPh>
    <rPh sb="7" eb="8">
      <t>１１ガツ</t>
    </rPh>
    <phoneticPr fontId="5"/>
  </si>
  <si>
    <t>平成 2年 6月20日</t>
    <rPh sb="0" eb="2">
      <t>ヘイセイ</t>
    </rPh>
    <rPh sb="4" eb="5">
      <t>３３ネン</t>
    </rPh>
    <rPh sb="7" eb="8">
      <t>１１ガツ</t>
    </rPh>
    <phoneticPr fontId="5"/>
  </si>
  <si>
    <t>平成 6年 6月19日</t>
    <rPh sb="0" eb="2">
      <t>ヘイセイ</t>
    </rPh>
    <rPh sb="4" eb="5">
      <t>３３ネン</t>
    </rPh>
    <rPh sb="7" eb="8">
      <t>１１ガツ</t>
    </rPh>
    <phoneticPr fontId="5"/>
  </si>
  <si>
    <t>平成 6年 6月20日</t>
    <rPh sb="0" eb="2">
      <t>ヘイセイ</t>
    </rPh>
    <rPh sb="4" eb="5">
      <t>３３ネン</t>
    </rPh>
    <rPh sb="7" eb="8">
      <t>１１ガツ</t>
    </rPh>
    <phoneticPr fontId="5"/>
  </si>
  <si>
    <t>平成10年 6月19日</t>
    <rPh sb="0" eb="2">
      <t>ヘイセイ</t>
    </rPh>
    <rPh sb="4" eb="5">
      <t>３３ネン</t>
    </rPh>
    <rPh sb="7" eb="8">
      <t>１１ガツ</t>
    </rPh>
    <phoneticPr fontId="5"/>
  </si>
  <si>
    <t>平成10年 6月20日</t>
    <rPh sb="0" eb="2">
      <t>ヘイセイ</t>
    </rPh>
    <rPh sb="4" eb="5">
      <t>３３ネン</t>
    </rPh>
    <rPh sb="7" eb="8">
      <t>１１ガツ</t>
    </rPh>
    <phoneticPr fontId="5"/>
  </si>
  <si>
    <t>平成14年 6月19日</t>
    <rPh sb="0" eb="2">
      <t>ヘイセイ</t>
    </rPh>
    <rPh sb="4" eb="5">
      <t>３３ネン</t>
    </rPh>
    <rPh sb="7" eb="8">
      <t>１１ガツ</t>
    </rPh>
    <phoneticPr fontId="5"/>
  </si>
  <si>
    <t>平成14年 6月20日</t>
    <rPh sb="0" eb="2">
      <t>ヘイセイ</t>
    </rPh>
    <rPh sb="4" eb="5">
      <t>３３ネン</t>
    </rPh>
    <rPh sb="7" eb="8">
      <t>１１ガツ</t>
    </rPh>
    <phoneticPr fontId="5"/>
  </si>
  <si>
    <t>平成18年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</si>
  <si>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杉本　昭彦</t>
    <rPh sb="0" eb="2">
      <t>スギモト</t>
    </rPh>
    <rPh sb="3" eb="5">
      <t>アキヒコ</t>
    </rPh>
    <phoneticPr fontId="5"/>
  </si>
  <si>
    <t>平成18年 4月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</si>
  <si>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平成22年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</si>
  <si>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（注3）地方自治法の一部改正により平成19年4月から収入役の制度は廃止となった。</t>
    <rPh sb="1" eb="2">
      <t>チュウ</t>
    </rPh>
    <rPh sb="4" eb="6">
      <t>チホウ</t>
    </rPh>
    <rPh sb="6" eb="8">
      <t>ジチ</t>
    </rPh>
    <rPh sb="8" eb="9">
      <t>ホウ</t>
    </rPh>
    <rPh sb="10" eb="12">
      <t>イチブ</t>
    </rPh>
    <rPh sb="12" eb="14">
      <t>カイセイ</t>
    </rPh>
    <rPh sb="17" eb="19">
      <t>ヘイセイ</t>
    </rPh>
    <rPh sb="21" eb="22">
      <t>ネン</t>
    </rPh>
    <rPh sb="23" eb="24">
      <t>ガツ</t>
    </rPh>
    <rPh sb="26" eb="28">
      <t>シュウニュウ</t>
    </rPh>
    <rPh sb="28" eb="29">
      <t>ヤク</t>
    </rPh>
    <rPh sb="30" eb="32">
      <t>セイド</t>
    </rPh>
    <rPh sb="33" eb="35">
      <t>ハイシ</t>
    </rPh>
    <phoneticPr fontId="5"/>
  </si>
  <si>
    <t>資料：秘書課</t>
    <rPh sb="0" eb="2">
      <t>シリョウ</t>
    </rPh>
    <rPh sb="3" eb="6">
      <t>ヒショカ</t>
    </rPh>
    <phoneticPr fontId="5"/>
  </si>
  <si>
    <t>13-21. 市職員数の推移</t>
    <phoneticPr fontId="5"/>
  </si>
  <si>
    <t>（単位：人、％）</t>
    <phoneticPr fontId="5"/>
  </si>
  <si>
    <t>年
（4月1日）</t>
    <phoneticPr fontId="5"/>
  </si>
  <si>
    <t>総数</t>
  </si>
  <si>
    <t>男</t>
    <phoneticPr fontId="5"/>
  </si>
  <si>
    <t>女</t>
    <phoneticPr fontId="5"/>
  </si>
  <si>
    <t>市職員1人当りの人口</t>
    <rPh sb="0" eb="3">
      <t>シショクイン</t>
    </rPh>
    <rPh sb="4" eb="5">
      <t>リ</t>
    </rPh>
    <rPh sb="5" eb="6">
      <t>アタ</t>
    </rPh>
    <rPh sb="8" eb="10">
      <t>ジンコウ</t>
    </rPh>
    <phoneticPr fontId="5"/>
  </si>
  <si>
    <t>実数</t>
  </si>
  <si>
    <t>構成比</t>
  </si>
  <si>
    <t xml:space="preserve">   平成22</t>
  </si>
  <si>
    <t>　　23</t>
  </si>
  <si>
    <t>　　24</t>
  </si>
  <si>
    <t>　　25</t>
  </si>
  <si>
    <t>　　26</t>
  </si>
  <si>
    <t>（注）他市からの派遣職員、東埼玉資源環境組合及び越谷・松伏水道企業団の職員を含む。</t>
    <rPh sb="13" eb="14">
      <t>ヒガシ</t>
    </rPh>
    <rPh sb="14" eb="16">
      <t>サイタマ</t>
    </rPh>
    <rPh sb="16" eb="18">
      <t>シゲン</t>
    </rPh>
    <rPh sb="18" eb="20">
      <t>カンキョウ</t>
    </rPh>
    <rPh sb="20" eb="22">
      <t>クミアイ</t>
    </rPh>
    <rPh sb="22" eb="23">
      <t>オヨ</t>
    </rPh>
    <rPh sb="24" eb="26">
      <t>コシガヤ</t>
    </rPh>
    <rPh sb="27" eb="29">
      <t>マツブシ</t>
    </rPh>
    <rPh sb="29" eb="31">
      <t>スイドウ</t>
    </rPh>
    <rPh sb="31" eb="33">
      <t>キギョウ</t>
    </rPh>
    <rPh sb="33" eb="34">
      <t>ダン</t>
    </rPh>
    <rPh sb="35" eb="37">
      <t>ショクイン</t>
    </rPh>
    <rPh sb="38" eb="39">
      <t>フク</t>
    </rPh>
    <phoneticPr fontId="5"/>
  </si>
  <si>
    <t>資料：人事課</t>
    <rPh sb="3" eb="5">
      <t>ジンジ</t>
    </rPh>
    <rPh sb="5" eb="6">
      <t>カ</t>
    </rPh>
    <phoneticPr fontId="5"/>
  </si>
  <si>
    <t>13-22. 年齢別市職員数</t>
  </si>
  <si>
    <t>各年4月1日</t>
  </si>
  <si>
    <t>（単位：人）</t>
  </si>
  <si>
    <t>区分</t>
  </si>
  <si>
    <t>平成24年</t>
  </si>
  <si>
    <t>25年</t>
  </si>
  <si>
    <t>26年</t>
  </si>
  <si>
    <t>19歳以下</t>
  </si>
  <si>
    <t>20～23歳</t>
  </si>
  <si>
    <t>24～27歳</t>
  </si>
  <si>
    <t>28～31歳</t>
  </si>
  <si>
    <t>32～35歳</t>
  </si>
  <si>
    <t>36～39歳</t>
  </si>
  <si>
    <t>40～43歳</t>
  </si>
  <si>
    <t>44～47歳</t>
  </si>
  <si>
    <t>48～51歳</t>
  </si>
  <si>
    <t>52～55歳</t>
  </si>
  <si>
    <t>56～59歳</t>
  </si>
  <si>
    <t>60～64歳</t>
  </si>
  <si>
    <t>65歳以上</t>
  </si>
  <si>
    <t>（注）他市からの派遣職員、東埼玉資源環境組合及び越谷・松伏水道企業団の職員を除く。</t>
    <rPh sb="3" eb="5">
      <t>タシ</t>
    </rPh>
    <rPh sb="8" eb="10">
      <t>ハケン</t>
    </rPh>
    <rPh sb="10" eb="12">
      <t>ショクイン</t>
    </rPh>
    <rPh sb="14" eb="16">
      <t>サイタマ</t>
    </rPh>
    <rPh sb="16" eb="18">
      <t>シゲン</t>
    </rPh>
    <rPh sb="18" eb="20">
      <t>カンキョウ</t>
    </rPh>
    <rPh sb="22" eb="23">
      <t>オヨ</t>
    </rPh>
    <rPh sb="35" eb="37">
      <t>ショクイン</t>
    </rPh>
    <phoneticPr fontId="5"/>
  </si>
  <si>
    <t>資料：人事課「総務省地方公務員給与実態調査」</t>
    <rPh sb="3" eb="5">
      <t>ジンジ</t>
    </rPh>
    <rPh sb="5" eb="6">
      <t>カ</t>
    </rPh>
    <rPh sb="7" eb="9">
      <t>ソウム</t>
    </rPh>
    <phoneticPr fontId="5"/>
  </si>
  <si>
    <t>13-23. 職員研修の状況</t>
    <phoneticPr fontId="5"/>
  </si>
  <si>
    <t>種  別</t>
  </si>
  <si>
    <t>平成23年度</t>
  </si>
  <si>
    <t>24年度</t>
  </si>
  <si>
    <t>25年度</t>
  </si>
  <si>
    <t>実施回数</t>
  </si>
  <si>
    <t>受講者数</t>
  </si>
  <si>
    <t>階層別研修</t>
  </si>
  <si>
    <t>専門研修</t>
  </si>
  <si>
    <t>特別研修</t>
  </si>
  <si>
    <t>自己啓発研修</t>
  </si>
  <si>
    <t>派遣研修</t>
  </si>
  <si>
    <t>13-24. 部課所別市職員数</t>
  </si>
  <si>
    <t>　部　課　所　名</t>
  </si>
  <si>
    <t>職員数</t>
  </si>
  <si>
    <t>男</t>
  </si>
  <si>
    <t>女</t>
  </si>
  <si>
    <t>市長公室</t>
  </si>
  <si>
    <t>秘書課</t>
  </si>
  <si>
    <t>市立病院</t>
  </si>
  <si>
    <t>診療部</t>
  </si>
  <si>
    <t>診療部門/救急部門</t>
  </si>
  <si>
    <t>広報広聴課</t>
  </si>
  <si>
    <t>リハビリテーション科</t>
  </si>
  <si>
    <t>企画部</t>
  </si>
  <si>
    <t>企画課</t>
  </si>
  <si>
    <t>放射線科</t>
  </si>
  <si>
    <t>財政課</t>
  </si>
  <si>
    <t>内視鏡センター</t>
  </si>
  <si>
    <t>行政管理課</t>
  </si>
  <si>
    <t>がん治療センター</t>
  </si>
  <si>
    <t>情報統計課</t>
  </si>
  <si>
    <t>臨床検査科/臨床工学科</t>
  </si>
  <si>
    <t>財産管理課</t>
  </si>
  <si>
    <t>手術室</t>
  </si>
  <si>
    <t>人権・男女共同参画推進課</t>
  </si>
  <si>
    <t>薬剤科</t>
  </si>
  <si>
    <t>中核市推進室</t>
  </si>
  <si>
    <t>栄養科</t>
  </si>
  <si>
    <t>総務部</t>
  </si>
  <si>
    <t>文書法規課</t>
  </si>
  <si>
    <t>看護部</t>
  </si>
  <si>
    <t>人事課</t>
  </si>
  <si>
    <t>事務部</t>
  </si>
  <si>
    <t>庶務課</t>
  </si>
  <si>
    <t>安全衛生管理課</t>
  </si>
  <si>
    <t>医事課</t>
  </si>
  <si>
    <t>契約課</t>
  </si>
  <si>
    <t>出納課</t>
  </si>
  <si>
    <t>総務管理課</t>
  </si>
  <si>
    <t>議会事務局議事課</t>
  </si>
  <si>
    <t>工事検査課</t>
  </si>
  <si>
    <t>教育委員会事務局</t>
  </si>
  <si>
    <t>市民税務部</t>
  </si>
  <si>
    <t>市民税課</t>
  </si>
  <si>
    <t>教育総務部</t>
  </si>
  <si>
    <t>教育総務課</t>
  </si>
  <si>
    <t>資産税課</t>
  </si>
  <si>
    <t>生涯学習課</t>
  </si>
  <si>
    <t>収納課</t>
  </si>
  <si>
    <t>スポーツ振興課</t>
  </si>
  <si>
    <t>市民課</t>
  </si>
  <si>
    <t>図書館</t>
  </si>
  <si>
    <t>北部出張所</t>
  </si>
  <si>
    <t>学校教育部</t>
  </si>
  <si>
    <t>学校管理課</t>
  </si>
  <si>
    <t>南部出張所</t>
  </si>
  <si>
    <t>学務課</t>
  </si>
  <si>
    <t>協働安全部</t>
  </si>
  <si>
    <t>市民活動支援課</t>
  </si>
  <si>
    <t>指導課</t>
  </si>
  <si>
    <t>地区センター</t>
  </si>
  <si>
    <t>給食課</t>
  </si>
  <si>
    <t>危機管理課</t>
  </si>
  <si>
    <t xml:space="preserve"> 第一学校給食センター</t>
  </si>
  <si>
    <t>くらし安心課</t>
  </si>
  <si>
    <t xml:space="preserve"> 第二学校給食センター</t>
  </si>
  <si>
    <t>福祉部</t>
  </si>
  <si>
    <t>社会福祉課</t>
  </si>
  <si>
    <t xml:space="preserve"> 第三学校給食センター</t>
  </si>
  <si>
    <t>障害福祉課</t>
  </si>
  <si>
    <t>小　　　学　　　校</t>
  </si>
  <si>
    <t>高齢介護課</t>
  </si>
  <si>
    <t>中　　　学　　　校</t>
  </si>
  <si>
    <t>国民健康保険課</t>
  </si>
  <si>
    <t>選挙管理委員会事務局</t>
  </si>
  <si>
    <t>子ども家庭部</t>
  </si>
  <si>
    <t>子育て支援課</t>
  </si>
  <si>
    <t>監査委員事務局監査課</t>
  </si>
  <si>
    <t>児童発達支援センター</t>
  </si>
  <si>
    <t>農業委員会事務局</t>
  </si>
  <si>
    <t>保育課</t>
  </si>
  <si>
    <t>消防本部</t>
  </si>
  <si>
    <t>保育所</t>
  </si>
  <si>
    <t>総務課</t>
  </si>
  <si>
    <t>青少年課</t>
  </si>
  <si>
    <t>予防課</t>
  </si>
  <si>
    <t>コスモス／ヒマワリ</t>
  </si>
  <si>
    <t>警防課</t>
  </si>
  <si>
    <t>保健医療部</t>
  </si>
  <si>
    <t>地域医療課</t>
  </si>
  <si>
    <t>指令課</t>
  </si>
  <si>
    <t>市民健康課</t>
  </si>
  <si>
    <t>本署</t>
  </si>
  <si>
    <t>保健所準備室</t>
  </si>
  <si>
    <t>谷中分署</t>
  </si>
  <si>
    <t>環境経済部</t>
  </si>
  <si>
    <t>環境政策課</t>
  </si>
  <si>
    <t>蒲生分署</t>
  </si>
  <si>
    <t>環境資源課</t>
  </si>
  <si>
    <t>間久里分署</t>
  </si>
  <si>
    <t>リサイクルプラザ</t>
  </si>
  <si>
    <t>大相模分署</t>
  </si>
  <si>
    <t>産業支援課</t>
  </si>
  <si>
    <t>大袋分署</t>
  </si>
  <si>
    <t>農業振興課</t>
  </si>
  <si>
    <t>越谷･松伏水道企業団</t>
  </si>
  <si>
    <t>建設部</t>
  </si>
  <si>
    <t>道路総務課</t>
  </si>
  <si>
    <t>道路建設課</t>
  </si>
  <si>
    <t>お客さま課</t>
  </si>
  <si>
    <t>治水課</t>
  </si>
  <si>
    <t>施設課</t>
  </si>
  <si>
    <t>下水道課</t>
  </si>
  <si>
    <t>配水管理課</t>
  </si>
  <si>
    <t>営繕課</t>
  </si>
  <si>
    <t>東埼玉資源環境組合</t>
  </si>
  <si>
    <t>維持管理課</t>
  </si>
  <si>
    <t>計画課</t>
  </si>
  <si>
    <t>都市整備部</t>
  </si>
  <si>
    <t>都市計画課</t>
  </si>
  <si>
    <t>市街地整備課</t>
  </si>
  <si>
    <t>資源エネルギー課</t>
  </si>
  <si>
    <t>公園緑地課</t>
  </si>
  <si>
    <t>資源リサイクル課</t>
  </si>
  <si>
    <t>開発指導課</t>
  </si>
  <si>
    <t>建設準備室</t>
  </si>
  <si>
    <t>建築住宅課</t>
  </si>
  <si>
    <t>議会事務局</t>
  </si>
  <si>
    <t>小　　　計</t>
  </si>
  <si>
    <t>合　　計</t>
  </si>
  <si>
    <t>資料：人事課</t>
  </si>
  <si>
    <t>市長</t>
    <rPh sb="0" eb="2">
      <t>シチョウ</t>
    </rPh>
    <phoneticPr fontId="5"/>
  </si>
  <si>
    <t>教育委員会</t>
    <rPh sb="0" eb="2">
      <t>キョウイク</t>
    </rPh>
    <rPh sb="2" eb="5">
      <t>イインカイ</t>
    </rPh>
    <phoneticPr fontId="5"/>
  </si>
  <si>
    <t>２１部６６課１３１係</t>
    <rPh sb="2" eb="3">
      <t>ブ</t>
    </rPh>
    <rPh sb="5" eb="6">
      <t>カ</t>
    </rPh>
    <rPh sb="9" eb="10">
      <t>カカリ</t>
    </rPh>
    <phoneticPr fontId="5"/>
  </si>
  <si>
    <t>副市長</t>
    <rPh sb="0" eb="3">
      <t>フクシチョウ</t>
    </rPh>
    <phoneticPr fontId="5"/>
  </si>
  <si>
    <t>教育長</t>
    <rPh sb="0" eb="3">
      <t>キョウイクチョウ</t>
    </rPh>
    <phoneticPr fontId="5"/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</si>
  <si>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5"/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</si>
  <si>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5"/>
  </si>
  <si>
    <t>※Ｇはグループの略</t>
    <rPh sb="8" eb="9">
      <t>リャク</t>
    </rPh>
    <phoneticPr fontId="5"/>
  </si>
  <si>
    <t>市長公室</t>
    <rPh sb="0" eb="2">
      <t>シチョウ</t>
    </rPh>
    <rPh sb="2" eb="4">
      <t>コウシツ</t>
    </rPh>
    <phoneticPr fontId="5"/>
  </si>
  <si>
    <t>企画部</t>
    <rPh sb="0" eb="2">
      <t>キカク</t>
    </rPh>
    <rPh sb="2" eb="3">
      <t>ブ</t>
    </rPh>
    <phoneticPr fontId="5"/>
  </si>
  <si>
    <t>総務部</t>
    <rPh sb="0" eb="2">
      <t>ソウム</t>
    </rPh>
    <rPh sb="2" eb="3">
      <t>ブ</t>
    </rPh>
    <phoneticPr fontId="5"/>
  </si>
  <si>
    <t>市民税務部</t>
    <rPh sb="0" eb="2">
      <t>シミン</t>
    </rPh>
    <rPh sb="2" eb="4">
      <t>ゼイム</t>
    </rPh>
    <rPh sb="4" eb="5">
      <t>ブ</t>
    </rPh>
    <phoneticPr fontId="5"/>
  </si>
  <si>
    <t>協働安全部</t>
    <rPh sb="0" eb="2">
      <t>キョウドウ</t>
    </rPh>
    <rPh sb="2" eb="4">
      <t>アンゼン</t>
    </rPh>
    <rPh sb="4" eb="5">
      <t>ブ</t>
    </rPh>
    <phoneticPr fontId="5"/>
  </si>
  <si>
    <t>福祉部</t>
    <rPh sb="0" eb="2">
      <t>フクシ</t>
    </rPh>
    <rPh sb="2" eb="3">
      <t>ブ</t>
    </rPh>
    <phoneticPr fontId="5"/>
  </si>
  <si>
    <t>子ども家庭部</t>
    <rPh sb="0" eb="1">
      <t>コ</t>
    </rPh>
    <rPh sb="3" eb="5">
      <t>カテイ</t>
    </rPh>
    <rPh sb="5" eb="6">
      <t>ブ</t>
    </rPh>
    <phoneticPr fontId="5"/>
  </si>
  <si>
    <t>保健医療部</t>
    <rPh sb="0" eb="2">
      <t>ホケン</t>
    </rPh>
    <rPh sb="2" eb="4">
      <t>イリョウ</t>
    </rPh>
    <rPh sb="4" eb="5">
      <t>ブ</t>
    </rPh>
    <phoneticPr fontId="5"/>
  </si>
  <si>
    <t>環境経済部</t>
    <rPh sb="0" eb="2">
      <t>カンキョウ</t>
    </rPh>
    <rPh sb="2" eb="4">
      <t>ケイザイ</t>
    </rPh>
    <rPh sb="4" eb="5">
      <t>ブ</t>
    </rPh>
    <phoneticPr fontId="5"/>
  </si>
  <si>
    <t>建設部</t>
    <rPh sb="0" eb="2">
      <t>ケンセツ</t>
    </rPh>
    <rPh sb="2" eb="3">
      <t>ブ</t>
    </rPh>
    <phoneticPr fontId="5"/>
  </si>
  <si>
    <t>都市整備部</t>
    <rPh sb="0" eb="2">
      <t>トシ</t>
    </rPh>
    <rPh sb="2" eb="4">
      <t>セイビ</t>
    </rPh>
    <rPh sb="4" eb="5">
      <t>ブ</t>
    </rPh>
    <phoneticPr fontId="5"/>
  </si>
  <si>
    <t>市立病院</t>
    <rPh sb="0" eb="2">
      <t>シリツ</t>
    </rPh>
    <rPh sb="2" eb="4">
      <t>ビョウイン</t>
    </rPh>
    <phoneticPr fontId="5"/>
  </si>
  <si>
    <t>会計管理者</t>
    <rPh sb="0" eb="2">
      <t>カイケイ</t>
    </rPh>
    <rPh sb="2" eb="5">
      <t>カンリシャ</t>
    </rPh>
    <phoneticPr fontId="5"/>
  </si>
  <si>
    <t>教育総務部</t>
    <rPh sb="0" eb="2">
      <t>キョウイク</t>
    </rPh>
    <rPh sb="2" eb="4">
      <t>ソウム</t>
    </rPh>
    <rPh sb="4" eb="5">
      <t>ブ</t>
    </rPh>
    <phoneticPr fontId="5"/>
  </si>
  <si>
    <t>学校教育部</t>
    <rPh sb="0" eb="2">
      <t>ガッコウ</t>
    </rPh>
    <rPh sb="2" eb="4">
      <t>キョウイク</t>
    </rPh>
    <rPh sb="4" eb="5">
      <t>ブ</t>
    </rPh>
    <phoneticPr fontId="5"/>
  </si>
  <si>
    <t>事務局</t>
    <rPh sb="0" eb="3">
      <t>ジムキョク</t>
    </rPh>
    <phoneticPr fontId="5"/>
  </si>
  <si>
    <t>政策監</t>
    <rPh sb="0" eb="2">
      <t>セイサク</t>
    </rPh>
    <rPh sb="2" eb="3">
      <t>カン</t>
    </rPh>
    <phoneticPr fontId="5"/>
  </si>
  <si>
    <t>企画課</t>
    <rPh sb="0" eb="2">
      <t>キカク</t>
    </rPh>
    <rPh sb="2" eb="3">
      <t>カ</t>
    </rPh>
    <phoneticPr fontId="5"/>
  </si>
  <si>
    <t>文書法規課</t>
    <rPh sb="0" eb="2">
      <t>ブンショ</t>
    </rPh>
    <rPh sb="2" eb="4">
      <t>ホウキ</t>
    </rPh>
    <rPh sb="4" eb="5">
      <t>カ</t>
    </rPh>
    <phoneticPr fontId="5"/>
  </si>
  <si>
    <t>市民税課</t>
    <rPh sb="0" eb="3">
      <t>シミンゼイ</t>
    </rPh>
    <rPh sb="3" eb="4">
      <t>カ</t>
    </rPh>
    <phoneticPr fontId="5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</si>
  <si>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5"/>
  </si>
  <si>
    <t>社会福祉課</t>
    <rPh sb="0" eb="2">
      <t>シャカイ</t>
    </rPh>
    <rPh sb="2" eb="4">
      <t>フクシ</t>
    </rPh>
    <rPh sb="4" eb="5">
      <t>カ</t>
    </rPh>
    <phoneticPr fontId="5"/>
  </si>
  <si>
    <t>子育て支援課</t>
    <rPh sb="0" eb="2">
      <t>コソダ</t>
    </rPh>
    <rPh sb="3" eb="5">
      <t>シエン</t>
    </rPh>
    <rPh sb="5" eb="6">
      <t>カ</t>
    </rPh>
    <phoneticPr fontId="5"/>
  </si>
  <si>
    <t>地域医療課</t>
    <rPh sb="0" eb="2">
      <t>チイキ</t>
    </rPh>
    <rPh sb="2" eb="4">
      <t>イリョウ</t>
    </rPh>
    <rPh sb="4" eb="5">
      <t>カ</t>
    </rPh>
    <phoneticPr fontId="5"/>
  </si>
  <si>
    <t>環境政策課</t>
    <rPh sb="0" eb="2">
      <t>カンキョウ</t>
    </rPh>
    <rPh sb="2" eb="4">
      <t>セイサク</t>
    </rPh>
    <rPh sb="4" eb="5">
      <t>カ</t>
    </rPh>
    <phoneticPr fontId="5"/>
  </si>
  <si>
    <t>道路総務課</t>
    <rPh sb="0" eb="2">
      <t>ドウロ</t>
    </rPh>
    <rPh sb="2" eb="4">
      <t>ソウム</t>
    </rPh>
    <rPh sb="4" eb="5">
      <t>カ</t>
    </rPh>
    <phoneticPr fontId="5"/>
  </si>
  <si>
    <t>都市計画課</t>
    <rPh sb="0" eb="2">
      <t>トシ</t>
    </rPh>
    <rPh sb="2" eb="4">
      <t>ケイカク</t>
    </rPh>
    <rPh sb="4" eb="5">
      <t>カ</t>
    </rPh>
    <phoneticPr fontId="5"/>
  </si>
  <si>
    <t>診療部</t>
    <rPh sb="0" eb="2">
      <t>シンリョウ</t>
    </rPh>
    <rPh sb="2" eb="3">
      <t>ブ</t>
    </rPh>
    <phoneticPr fontId="5"/>
  </si>
  <si>
    <t>看護部</t>
    <rPh sb="0" eb="2">
      <t>カンゴ</t>
    </rPh>
    <rPh sb="2" eb="3">
      <t>ブ</t>
    </rPh>
    <phoneticPr fontId="5"/>
  </si>
  <si>
    <t>出納課</t>
    <rPh sb="0" eb="2">
      <t>スイトウ</t>
    </rPh>
    <rPh sb="2" eb="3">
      <t>カ</t>
    </rPh>
    <phoneticPr fontId="5"/>
  </si>
  <si>
    <t>教育総務課</t>
    <rPh sb="0" eb="2">
      <t>キョウイク</t>
    </rPh>
    <rPh sb="2" eb="4">
      <t>ソウム</t>
    </rPh>
    <rPh sb="4" eb="5">
      <t>カ</t>
    </rPh>
    <phoneticPr fontId="5"/>
  </si>
  <si>
    <t>学校管理課</t>
    <rPh sb="0" eb="2">
      <t>ガッコウ</t>
    </rPh>
    <rPh sb="2" eb="5">
      <t>カンリカ</t>
    </rPh>
    <phoneticPr fontId="5"/>
  </si>
  <si>
    <t>総務課</t>
    <rPh sb="0" eb="2">
      <t>ソウム</t>
    </rPh>
    <rPh sb="2" eb="3">
      <t>カ</t>
    </rPh>
    <phoneticPr fontId="5"/>
  </si>
  <si>
    <t>計画課</t>
    <rPh sb="0" eb="2">
      <t>ケイカク</t>
    </rPh>
    <rPh sb="2" eb="3">
      <t>カ</t>
    </rPh>
    <phoneticPr fontId="5"/>
  </si>
  <si>
    <t>企画担当</t>
    <rPh sb="0" eb="2">
      <t>キカク</t>
    </rPh>
    <rPh sb="2" eb="4">
      <t>タントウ</t>
    </rPh>
    <phoneticPr fontId="5"/>
  </si>
  <si>
    <t>法制担当</t>
    <rPh sb="0" eb="2">
      <t>ホウセイ</t>
    </rPh>
    <rPh sb="2" eb="4">
      <t>タントウ</t>
    </rPh>
    <phoneticPr fontId="5"/>
  </si>
  <si>
    <t>税制係</t>
    <rPh sb="0" eb="2">
      <t>ゼイセイ</t>
    </rPh>
    <rPh sb="2" eb="3">
      <t>カカリ</t>
    </rPh>
    <phoneticPr fontId="5"/>
  </si>
  <si>
    <t>協働推進担当</t>
    <rPh sb="0" eb="2">
      <t>キョウドウ</t>
    </rPh>
    <rPh sb="2" eb="4">
      <t>スイシン</t>
    </rPh>
    <rPh sb="4" eb="6">
      <t>タントウ</t>
    </rPh>
    <phoneticPr fontId="5"/>
  </si>
  <si>
    <t>社会福祉係</t>
    <rPh sb="0" eb="2">
      <t>シャカイ</t>
    </rPh>
    <rPh sb="2" eb="4">
      <t>フクシ</t>
    </rPh>
    <rPh sb="4" eb="5">
      <t>カカリ</t>
    </rPh>
    <phoneticPr fontId="5"/>
  </si>
  <si>
    <t>少子政策係</t>
    <rPh sb="0" eb="2">
      <t>ショウシ</t>
    </rPh>
    <rPh sb="2" eb="4">
      <t>セイサク</t>
    </rPh>
    <rPh sb="4" eb="5">
      <t>カカリ</t>
    </rPh>
    <phoneticPr fontId="5"/>
  </si>
  <si>
    <t>地域医療担当</t>
    <rPh sb="0" eb="2">
      <t>チイキ</t>
    </rPh>
    <rPh sb="2" eb="4">
      <t>イリョウ</t>
    </rPh>
    <rPh sb="4" eb="6">
      <t>タントウ</t>
    </rPh>
    <phoneticPr fontId="5"/>
  </si>
  <si>
    <t>地球温暖化対策係</t>
    <rPh sb="0" eb="2">
      <t>チキュウ</t>
    </rPh>
    <rPh sb="2" eb="5">
      <t>オンダンカ</t>
    </rPh>
    <rPh sb="5" eb="7">
      <t>タイサク</t>
    </rPh>
    <rPh sb="7" eb="8">
      <t>カカリ</t>
    </rPh>
    <phoneticPr fontId="5"/>
  </si>
  <si>
    <t>道路総務担当</t>
    <rPh sb="0" eb="2">
      <t>ドウロ</t>
    </rPh>
    <rPh sb="2" eb="4">
      <t>ソウム</t>
    </rPh>
    <rPh sb="4" eb="6">
      <t>タントウ</t>
    </rPh>
    <phoneticPr fontId="5"/>
  </si>
  <si>
    <t>庶務係</t>
    <rPh sb="0" eb="2">
      <t>ショム</t>
    </rPh>
    <rPh sb="2" eb="3">
      <t>カカリ</t>
    </rPh>
    <phoneticPr fontId="5"/>
  </si>
  <si>
    <t>照査係</t>
    <rPh sb="0" eb="2">
      <t>ショウサ</t>
    </rPh>
    <rPh sb="2" eb="3">
      <t>カカリ</t>
    </rPh>
    <phoneticPr fontId="5"/>
  </si>
  <si>
    <t>教育総務担当</t>
    <rPh sb="0" eb="2">
      <t>キョウイク</t>
    </rPh>
    <rPh sb="2" eb="4">
      <t>ソウム</t>
    </rPh>
    <rPh sb="4" eb="6">
      <t>タントウ</t>
    </rPh>
    <phoneticPr fontId="5"/>
  </si>
  <si>
    <t>学校管理担当</t>
    <rPh sb="0" eb="2">
      <t>ガッコウ</t>
    </rPh>
    <rPh sb="2" eb="4">
      <t>カンリ</t>
    </rPh>
    <rPh sb="4" eb="6">
      <t>タントウ</t>
    </rPh>
    <phoneticPr fontId="5"/>
  </si>
  <si>
    <t>計画財政係</t>
    <rPh sb="0" eb="2">
      <t>ケイカク</t>
    </rPh>
    <rPh sb="2" eb="4">
      <t>ザイセイ</t>
    </rPh>
    <rPh sb="4" eb="5">
      <t>カカリ</t>
    </rPh>
    <phoneticPr fontId="5"/>
  </si>
  <si>
    <t>秘書課</t>
    <rPh sb="0" eb="3">
      <t>ヒショカ</t>
    </rPh>
    <phoneticPr fontId="5"/>
  </si>
  <si>
    <t>看護事務担当</t>
    <rPh sb="0" eb="2">
      <t>カンゴ</t>
    </rPh>
    <rPh sb="2" eb="4">
      <t>ジム</t>
    </rPh>
    <rPh sb="4" eb="6">
      <t>タントウ</t>
    </rPh>
    <phoneticPr fontId="5"/>
  </si>
  <si>
    <t>管理Ｇ、境界Ｇ、交通環境Ｇ</t>
    <rPh sb="0" eb="2">
      <t>カンリ</t>
    </rPh>
    <rPh sb="4" eb="6">
      <t>キョウカイ</t>
    </rPh>
    <rPh sb="8" eb="10">
      <t>コウツウ</t>
    </rPh>
    <rPh sb="10" eb="12">
      <t>カンキョウ</t>
    </rPh>
    <phoneticPr fontId="5"/>
  </si>
  <si>
    <t>薬剤科</t>
    <rPh sb="0" eb="2">
      <t>ヤクザイ</t>
    </rPh>
    <rPh sb="2" eb="3">
      <t>カ</t>
    </rPh>
    <phoneticPr fontId="5"/>
  </si>
  <si>
    <t>中央診療部門</t>
    <rPh sb="0" eb="2">
      <t>チュウオウ</t>
    </rPh>
    <rPh sb="2" eb="4">
      <t>シンリョウ</t>
    </rPh>
    <rPh sb="4" eb="6">
      <t>ブモン</t>
    </rPh>
    <phoneticPr fontId="5"/>
  </si>
  <si>
    <t>教育政策Ｇ、教育支援Ｇ</t>
    <rPh sb="0" eb="2">
      <t>キョウイク</t>
    </rPh>
    <rPh sb="2" eb="4">
      <t>セイサク</t>
    </rPh>
    <rPh sb="6" eb="8">
      <t>キョウイク</t>
    </rPh>
    <rPh sb="8" eb="10">
      <t>シエン</t>
    </rPh>
    <phoneticPr fontId="5"/>
  </si>
  <si>
    <t>学校財務Ｇ、学校施設Ｇ</t>
    <rPh sb="0" eb="2">
      <t>ガッコウ</t>
    </rPh>
    <rPh sb="2" eb="4">
      <t>ザイム</t>
    </rPh>
    <rPh sb="6" eb="8">
      <t>ガッコウ</t>
    </rPh>
    <rPh sb="8" eb="10">
      <t>シセツ</t>
    </rPh>
    <phoneticPr fontId="5"/>
  </si>
  <si>
    <t>財政課</t>
    <rPh sb="0" eb="2">
      <t>ザイセイ</t>
    </rPh>
    <rPh sb="2" eb="3">
      <t>カ</t>
    </rPh>
    <phoneticPr fontId="5"/>
  </si>
  <si>
    <t>情報公開センター</t>
    <rPh sb="0" eb="2">
      <t>ジョウホウ</t>
    </rPh>
    <rPh sb="2" eb="4">
      <t>コウカイ</t>
    </rPh>
    <phoneticPr fontId="5"/>
  </si>
  <si>
    <t>市民税第１係</t>
    <rPh sb="0" eb="3">
      <t>シミンゼイ</t>
    </rPh>
    <rPh sb="3" eb="4">
      <t>ダイ</t>
    </rPh>
    <rPh sb="5" eb="6">
      <t>ガカリ</t>
    </rPh>
    <phoneticPr fontId="5"/>
  </si>
  <si>
    <t>市民活動支援担当</t>
    <rPh sb="0" eb="2">
      <t>シミン</t>
    </rPh>
    <rPh sb="2" eb="4">
      <t>カツドウ</t>
    </rPh>
    <rPh sb="4" eb="6">
      <t>シエン</t>
    </rPh>
    <rPh sb="6" eb="8">
      <t>タントウ</t>
    </rPh>
    <phoneticPr fontId="5"/>
  </si>
  <si>
    <t>保護担当</t>
    <rPh sb="0" eb="2">
      <t>ホゴ</t>
    </rPh>
    <rPh sb="2" eb="4">
      <t>タントウ</t>
    </rPh>
    <phoneticPr fontId="5"/>
  </si>
  <si>
    <t>児童福祉担当</t>
    <rPh sb="0" eb="2">
      <t>ジドウ</t>
    </rPh>
    <rPh sb="2" eb="4">
      <t>フクシ</t>
    </rPh>
    <rPh sb="4" eb="6">
      <t>タントウ</t>
    </rPh>
    <phoneticPr fontId="5"/>
  </si>
  <si>
    <t>小児夜間急患診療所</t>
    <rPh sb="0" eb="2">
      <t>ショウニ</t>
    </rPh>
    <rPh sb="2" eb="4">
      <t>ヤカン</t>
    </rPh>
    <rPh sb="4" eb="6">
      <t>キュウカン</t>
    </rPh>
    <rPh sb="6" eb="9">
      <t>シンリョウジョ</t>
    </rPh>
    <phoneticPr fontId="5"/>
  </si>
  <si>
    <t>都市計画担当</t>
    <rPh sb="0" eb="2">
      <t>トシ</t>
    </rPh>
    <rPh sb="2" eb="4">
      <t>ケイカク</t>
    </rPh>
    <rPh sb="4" eb="6">
      <t>タントウ</t>
    </rPh>
    <phoneticPr fontId="5"/>
  </si>
  <si>
    <t>出納係</t>
    <rPh sb="0" eb="2">
      <t>スイトウ</t>
    </rPh>
    <rPh sb="2" eb="3">
      <t>カカリ</t>
    </rPh>
    <phoneticPr fontId="5"/>
  </si>
  <si>
    <t>経営企画係</t>
    <rPh sb="0" eb="2">
      <t>ケイエイ</t>
    </rPh>
    <rPh sb="2" eb="4">
      <t>キカク</t>
    </rPh>
    <rPh sb="4" eb="5">
      <t>カカリ</t>
    </rPh>
    <phoneticPr fontId="5"/>
  </si>
  <si>
    <t>広報係</t>
    <rPh sb="0" eb="2">
      <t>コウホウ</t>
    </rPh>
    <rPh sb="2" eb="3">
      <t>カカリ</t>
    </rPh>
    <phoneticPr fontId="5"/>
  </si>
  <si>
    <t>秘書担当</t>
    <rPh sb="0" eb="2">
      <t>ヒショ</t>
    </rPh>
    <rPh sb="2" eb="4">
      <t>タントウ</t>
    </rPh>
    <phoneticPr fontId="5"/>
  </si>
  <si>
    <t>外来・救急担当</t>
    <rPh sb="0" eb="2">
      <t>ガイライ</t>
    </rPh>
    <rPh sb="3" eb="5">
      <t>キュウキュウ</t>
    </rPh>
    <rPh sb="5" eb="7">
      <t>タントウ</t>
    </rPh>
    <phoneticPr fontId="5"/>
  </si>
  <si>
    <t>環境保全・放射線対策係</t>
    <rPh sb="0" eb="2">
      <t>カンキョウ</t>
    </rPh>
    <rPh sb="2" eb="4">
      <t>ホゼン</t>
    </rPh>
    <rPh sb="5" eb="8">
      <t>ホウシャセン</t>
    </rPh>
    <rPh sb="8" eb="10">
      <t>タイサク</t>
    </rPh>
    <rPh sb="10" eb="11">
      <t>カカリ</t>
    </rPh>
    <phoneticPr fontId="5"/>
  </si>
  <si>
    <t>道路建設課</t>
    <rPh sb="0" eb="2">
      <t>ドウロ</t>
    </rPh>
    <rPh sb="2" eb="4">
      <t>ケンセツ</t>
    </rPh>
    <rPh sb="4" eb="5">
      <t>カ</t>
    </rPh>
    <phoneticPr fontId="5"/>
  </si>
  <si>
    <t>調剤担当</t>
    <rPh sb="0" eb="2">
      <t>チョウザイ</t>
    </rPh>
    <rPh sb="2" eb="4">
      <t>タントウ</t>
    </rPh>
    <phoneticPr fontId="5"/>
  </si>
  <si>
    <t>リハビリテーション科</t>
    <rPh sb="9" eb="10">
      <t>カ</t>
    </rPh>
    <phoneticPr fontId="5"/>
  </si>
  <si>
    <t>生涯学習課</t>
    <rPh sb="0" eb="2">
      <t>ショウガイ</t>
    </rPh>
    <rPh sb="2" eb="4">
      <t>ガクシュウ</t>
    </rPh>
    <rPh sb="4" eb="5">
      <t>カ</t>
    </rPh>
    <phoneticPr fontId="5"/>
  </si>
  <si>
    <t>学務課</t>
    <rPh sb="0" eb="2">
      <t>ガクム</t>
    </rPh>
    <rPh sb="2" eb="3">
      <t>カ</t>
    </rPh>
    <phoneticPr fontId="5"/>
  </si>
  <si>
    <t>財政担当</t>
    <rPh sb="0" eb="2">
      <t>ザイセイ</t>
    </rPh>
    <rPh sb="2" eb="4">
      <t>タントウ</t>
    </rPh>
    <phoneticPr fontId="5"/>
  </si>
  <si>
    <t>市民税第２係</t>
    <rPh sb="0" eb="3">
      <t>シミンゼイ</t>
    </rPh>
    <rPh sb="3" eb="4">
      <t>ダイ</t>
    </rPh>
    <rPh sb="5" eb="6">
      <t>カカリ</t>
    </rPh>
    <phoneticPr fontId="5"/>
  </si>
  <si>
    <t>福祉なんでも相談窓口担当</t>
    <rPh sb="0" eb="2">
      <t>フクシ</t>
    </rPh>
    <rPh sb="6" eb="8">
      <t>ソウダン</t>
    </rPh>
    <rPh sb="8" eb="10">
      <t>マドグチ</t>
    </rPh>
    <rPh sb="10" eb="12">
      <t>タントウ</t>
    </rPh>
    <phoneticPr fontId="5"/>
  </si>
  <si>
    <t>手当・助成係</t>
    <rPh sb="0" eb="2">
      <t>テアテ</t>
    </rPh>
    <rPh sb="3" eb="5">
      <t>ジョセイ</t>
    </rPh>
    <rPh sb="5" eb="6">
      <t>カカリ</t>
    </rPh>
    <phoneticPr fontId="5"/>
  </si>
  <si>
    <t>市街地整備課</t>
    <rPh sb="0" eb="3">
      <t>シガイチ</t>
    </rPh>
    <rPh sb="3" eb="5">
      <t>セイビ</t>
    </rPh>
    <rPh sb="5" eb="6">
      <t>カ</t>
    </rPh>
    <phoneticPr fontId="5"/>
  </si>
  <si>
    <t>お客さま課</t>
    <rPh sb="1" eb="2">
      <t>キャク</t>
    </rPh>
    <rPh sb="4" eb="5">
      <t>カ</t>
    </rPh>
    <phoneticPr fontId="5"/>
  </si>
  <si>
    <t>広報広聴課</t>
    <rPh sb="0" eb="2">
      <t>コウホウ</t>
    </rPh>
    <rPh sb="2" eb="4">
      <t>コウチョウ</t>
    </rPh>
    <rPh sb="4" eb="5">
      <t>カ</t>
    </rPh>
    <phoneticPr fontId="5"/>
  </si>
  <si>
    <t>人事課</t>
    <rPh sb="0" eb="2">
      <t>ジンジ</t>
    </rPh>
    <rPh sb="2" eb="3">
      <t>カ</t>
    </rPh>
    <phoneticPr fontId="5"/>
  </si>
  <si>
    <t>国際化担当</t>
    <rPh sb="0" eb="3">
      <t>コクサイカ</t>
    </rPh>
    <rPh sb="3" eb="5">
      <t>タントウ</t>
    </rPh>
    <phoneticPr fontId="5"/>
  </si>
  <si>
    <t>中央滅菌室・手術室担当</t>
    <rPh sb="0" eb="2">
      <t>チュウオウ</t>
    </rPh>
    <rPh sb="2" eb="4">
      <t>メッキン</t>
    </rPh>
    <rPh sb="4" eb="5">
      <t>シツ</t>
    </rPh>
    <rPh sb="6" eb="9">
      <t>シュジュツシツ</t>
    </rPh>
    <rPh sb="9" eb="11">
      <t>タントウ</t>
    </rPh>
    <phoneticPr fontId="5"/>
  </si>
  <si>
    <t>成人夜間急患診療所</t>
    <rPh sb="0" eb="2">
      <t>セイジン</t>
    </rPh>
    <rPh sb="2" eb="4">
      <t>ヤカン</t>
    </rPh>
    <rPh sb="4" eb="6">
      <t>キュウカン</t>
    </rPh>
    <rPh sb="6" eb="9">
      <t>シンリョウジョ</t>
    </rPh>
    <phoneticPr fontId="5"/>
  </si>
  <si>
    <t>道路建設担当</t>
    <rPh sb="0" eb="2">
      <t>ドウロ</t>
    </rPh>
    <rPh sb="2" eb="4">
      <t>ケンセツ</t>
    </rPh>
    <rPh sb="4" eb="6">
      <t>タントウ</t>
    </rPh>
    <phoneticPr fontId="5"/>
  </si>
  <si>
    <t>薬剤管理担当</t>
    <rPh sb="0" eb="2">
      <t>ヤクザイ</t>
    </rPh>
    <rPh sb="2" eb="4">
      <t>カンリ</t>
    </rPh>
    <rPh sb="4" eb="6">
      <t>タントウ</t>
    </rPh>
    <phoneticPr fontId="5"/>
  </si>
  <si>
    <t>生涯学習担当</t>
    <rPh sb="0" eb="2">
      <t>ショウガイ</t>
    </rPh>
    <rPh sb="2" eb="4">
      <t>ガクシュウ</t>
    </rPh>
    <rPh sb="4" eb="6">
      <t>タントウ</t>
    </rPh>
    <phoneticPr fontId="5"/>
  </si>
  <si>
    <t>人事・学務担当</t>
    <rPh sb="0" eb="2">
      <t>ジンジ</t>
    </rPh>
    <rPh sb="3" eb="5">
      <t>ガクム</t>
    </rPh>
    <rPh sb="5" eb="7">
      <t>タントウ</t>
    </rPh>
    <phoneticPr fontId="5"/>
  </si>
  <si>
    <t>行政管理課</t>
    <rPh sb="0" eb="2">
      <t>ギョウセイ</t>
    </rPh>
    <rPh sb="2" eb="4">
      <t>カンリ</t>
    </rPh>
    <rPh sb="4" eb="5">
      <t>カ</t>
    </rPh>
    <phoneticPr fontId="5"/>
  </si>
  <si>
    <t>資産税課</t>
    <rPh sb="0" eb="3">
      <t>シサンゼイ</t>
    </rPh>
    <rPh sb="3" eb="4">
      <t>カ</t>
    </rPh>
    <phoneticPr fontId="5"/>
  </si>
  <si>
    <t>児童発達支援センター</t>
    <rPh sb="0" eb="2">
      <t>ジドウ</t>
    </rPh>
    <rPh sb="2" eb="4">
      <t>ハッタツ</t>
    </rPh>
    <rPh sb="4" eb="6">
      <t>シエン</t>
    </rPh>
    <phoneticPr fontId="5"/>
  </si>
  <si>
    <t>環境衛生係</t>
    <rPh sb="0" eb="2">
      <t>カンキョウ</t>
    </rPh>
    <rPh sb="2" eb="4">
      <t>エイセイ</t>
    </rPh>
    <rPh sb="4" eb="5">
      <t>カカリ</t>
    </rPh>
    <phoneticPr fontId="5"/>
  </si>
  <si>
    <t>管理係</t>
    <rPh sb="0" eb="2">
      <t>カンリ</t>
    </rPh>
    <rPh sb="2" eb="3">
      <t>カカリ</t>
    </rPh>
    <phoneticPr fontId="5"/>
  </si>
  <si>
    <t>放射線科</t>
    <rPh sb="0" eb="2">
      <t>ホウシャ</t>
    </rPh>
    <rPh sb="2" eb="3">
      <t>セン</t>
    </rPh>
    <rPh sb="3" eb="4">
      <t>カ</t>
    </rPh>
    <phoneticPr fontId="5"/>
  </si>
  <si>
    <t>料金係</t>
    <rPh sb="0" eb="2">
      <t>リョウキン</t>
    </rPh>
    <rPh sb="2" eb="3">
      <t>カカリ</t>
    </rPh>
    <phoneticPr fontId="5"/>
  </si>
  <si>
    <t>広報担当</t>
    <rPh sb="0" eb="2">
      <t>コウホウ</t>
    </rPh>
    <rPh sb="2" eb="4">
      <t>タントウ</t>
    </rPh>
    <phoneticPr fontId="5"/>
  </si>
  <si>
    <t>人事担当</t>
    <rPh sb="0" eb="2">
      <t>ジンジ</t>
    </rPh>
    <rPh sb="2" eb="4">
      <t>タントウ</t>
    </rPh>
    <phoneticPr fontId="5"/>
  </si>
  <si>
    <r>
      <t>地区センター
　　</t>
    </r>
    <r>
      <rPr>
        <sz val="10"/>
        <rFont val="ＭＳ ゴシック"/>
        <family val="3"/>
        <charset val="128"/>
      </rPr>
      <t>（13ヵ所）</t>
    </r>
    <rPh sb="0" eb="2">
      <t>チク</t>
    </rPh>
    <rPh sb="13" eb="14">
      <t>ショ</t>
    </rPh>
    <phoneticPr fontId="5"/>
  </si>
  <si>
    <t>企画・用地Ｇ、補修Ｇ、工務Ｇ</t>
    <rPh sb="0" eb="2">
      <t>キカク</t>
    </rPh>
    <rPh sb="3" eb="5">
      <t>ヨウチ</t>
    </rPh>
    <rPh sb="7" eb="9">
      <t>ホシュウ</t>
    </rPh>
    <rPh sb="11" eb="13">
      <t>コウム</t>
    </rPh>
    <phoneticPr fontId="5"/>
  </si>
  <si>
    <t>障害福祉課</t>
    <rPh sb="0" eb="2">
      <t>ショウガイ</t>
    </rPh>
    <rPh sb="2" eb="4">
      <t>フクシ</t>
    </rPh>
    <rPh sb="4" eb="5">
      <t>カ</t>
    </rPh>
    <phoneticPr fontId="5"/>
  </si>
  <si>
    <t>研究室</t>
    <rPh sb="0" eb="3">
      <t>ケンキュウシツ</t>
    </rPh>
    <phoneticPr fontId="5"/>
  </si>
  <si>
    <t>各病棟担当</t>
    <rPh sb="0" eb="3">
      <t>カクビョウトウ</t>
    </rPh>
    <rPh sb="3" eb="5">
      <t>タントウ</t>
    </rPh>
    <phoneticPr fontId="5"/>
  </si>
  <si>
    <t>文化振興係</t>
    <rPh sb="0" eb="2">
      <t>ブンカ</t>
    </rPh>
    <rPh sb="2" eb="4">
      <t>シンコウ</t>
    </rPh>
    <rPh sb="4" eb="5">
      <t>カカリ</t>
    </rPh>
    <phoneticPr fontId="5"/>
  </si>
  <si>
    <t>教職員Ｇ、学事Ｇ、保健Ｇ</t>
    <rPh sb="0" eb="3">
      <t>キョウショクイン</t>
    </rPh>
    <rPh sb="5" eb="7">
      <t>ガクジ</t>
    </rPh>
    <rPh sb="9" eb="11">
      <t>ホケン</t>
    </rPh>
    <phoneticPr fontId="5"/>
  </si>
  <si>
    <t>行政管理担当</t>
    <rPh sb="0" eb="2">
      <t>ギョウセイ</t>
    </rPh>
    <rPh sb="2" eb="4">
      <t>カンリ</t>
    </rPh>
    <rPh sb="4" eb="6">
      <t>タントウ</t>
    </rPh>
    <phoneticPr fontId="5"/>
  </si>
  <si>
    <t>土地第１係</t>
    <rPh sb="0" eb="2">
      <t>トチ</t>
    </rPh>
    <rPh sb="2" eb="3">
      <t>ダイ</t>
    </rPh>
    <rPh sb="4" eb="5">
      <t>ガカリ</t>
    </rPh>
    <phoneticPr fontId="5"/>
  </si>
  <si>
    <t>環境資源課</t>
    <rPh sb="0" eb="2">
      <t>カンキョウ</t>
    </rPh>
    <rPh sb="2" eb="4">
      <t>シゲン</t>
    </rPh>
    <rPh sb="4" eb="5">
      <t>カ</t>
    </rPh>
    <phoneticPr fontId="5"/>
  </si>
  <si>
    <t>換地係</t>
    <rPh sb="0" eb="2">
      <t>カンチ</t>
    </rPh>
    <rPh sb="2" eb="3">
      <t>カカリ</t>
    </rPh>
    <phoneticPr fontId="5"/>
  </si>
  <si>
    <t>内視鏡センター</t>
    <rPh sb="0" eb="3">
      <t>ナイシキョウ</t>
    </rPh>
    <phoneticPr fontId="5"/>
  </si>
  <si>
    <t>収納係</t>
    <rPh sb="0" eb="2">
      <t>シュウノウ</t>
    </rPh>
    <rPh sb="2" eb="3">
      <t>カカリ</t>
    </rPh>
    <phoneticPr fontId="5"/>
  </si>
  <si>
    <t>情報公開担当</t>
    <rPh sb="0" eb="2">
      <t>ジョウホウ</t>
    </rPh>
    <rPh sb="2" eb="4">
      <t>コウカイ</t>
    </rPh>
    <rPh sb="4" eb="6">
      <t>タントウ</t>
    </rPh>
    <phoneticPr fontId="5"/>
  </si>
  <si>
    <t>広聴担当</t>
    <rPh sb="0" eb="2">
      <t>コウチョウ</t>
    </rPh>
    <rPh sb="2" eb="4">
      <t>タントウ</t>
    </rPh>
    <phoneticPr fontId="5"/>
  </si>
  <si>
    <t>給与担当</t>
    <rPh sb="0" eb="2">
      <t>キュウヨ</t>
    </rPh>
    <rPh sb="2" eb="4">
      <t>タントウ</t>
    </rPh>
    <phoneticPr fontId="5"/>
  </si>
  <si>
    <r>
      <t>市民会館
　　　</t>
    </r>
    <r>
      <rPr>
        <sz val="10"/>
        <rFont val="ＭＳ ゴシック"/>
        <family val="3"/>
        <charset val="128"/>
      </rPr>
      <t>（2館）</t>
    </r>
    <rPh sb="0" eb="2">
      <t>シミン</t>
    </rPh>
    <rPh sb="2" eb="4">
      <t>カイカン</t>
    </rPh>
    <rPh sb="10" eb="11">
      <t>カン</t>
    </rPh>
    <phoneticPr fontId="5"/>
  </si>
  <si>
    <t>保育課</t>
    <rPh sb="0" eb="2">
      <t>ホイク</t>
    </rPh>
    <rPh sb="2" eb="3">
      <t>カ</t>
    </rPh>
    <phoneticPr fontId="5"/>
  </si>
  <si>
    <t>市民健康課</t>
    <rPh sb="0" eb="2">
      <t>シミン</t>
    </rPh>
    <rPh sb="2" eb="4">
      <t>ケンコウ</t>
    </rPh>
    <rPh sb="4" eb="5">
      <t>カ</t>
    </rPh>
    <phoneticPr fontId="5"/>
  </si>
  <si>
    <t>治水課</t>
    <rPh sb="0" eb="2">
      <t>チスイ</t>
    </rPh>
    <rPh sb="2" eb="3">
      <t>カ</t>
    </rPh>
    <phoneticPr fontId="5"/>
  </si>
  <si>
    <t>行政改革Ｇ、組織・定数Ｇ</t>
    <rPh sb="0" eb="2">
      <t>ギョウセイ</t>
    </rPh>
    <rPh sb="2" eb="4">
      <t>カイカク</t>
    </rPh>
    <rPh sb="6" eb="8">
      <t>ソシキ</t>
    </rPh>
    <rPh sb="9" eb="11">
      <t>テイスウ</t>
    </rPh>
    <phoneticPr fontId="5"/>
  </si>
  <si>
    <t>障害福祉推進係</t>
    <rPh sb="0" eb="2">
      <t>ショウガイ</t>
    </rPh>
    <rPh sb="2" eb="4">
      <t>フクシ</t>
    </rPh>
    <rPh sb="4" eb="6">
      <t>スイシン</t>
    </rPh>
    <rPh sb="6" eb="7">
      <t>カカリ</t>
    </rPh>
    <phoneticPr fontId="5"/>
  </si>
  <si>
    <t>図書室</t>
    <rPh sb="0" eb="3">
      <t>トショシツ</t>
    </rPh>
    <phoneticPr fontId="5"/>
  </si>
  <si>
    <t>事務部</t>
    <rPh sb="0" eb="2">
      <t>ジム</t>
    </rPh>
    <rPh sb="2" eb="3">
      <t>ブ</t>
    </rPh>
    <phoneticPr fontId="5"/>
  </si>
  <si>
    <t>文化財係</t>
    <rPh sb="0" eb="3">
      <t>ブンカザイ</t>
    </rPh>
    <rPh sb="3" eb="4">
      <t>カカリ</t>
    </rPh>
    <phoneticPr fontId="5"/>
  </si>
  <si>
    <t>指導課</t>
    <rPh sb="0" eb="2">
      <t>シドウ</t>
    </rPh>
    <rPh sb="2" eb="3">
      <t>カ</t>
    </rPh>
    <phoneticPr fontId="5"/>
  </si>
  <si>
    <t>土地第２係</t>
    <rPh sb="0" eb="2">
      <t>トチ</t>
    </rPh>
    <rPh sb="2" eb="3">
      <t>ダイ</t>
    </rPh>
    <rPh sb="4" eb="5">
      <t>カカリ</t>
    </rPh>
    <phoneticPr fontId="5"/>
  </si>
  <si>
    <t>環境美化担当</t>
    <rPh sb="0" eb="2">
      <t>カンキョウ</t>
    </rPh>
    <rPh sb="2" eb="4">
      <t>ビカ</t>
    </rPh>
    <rPh sb="4" eb="6">
      <t>タントウ</t>
    </rPh>
    <phoneticPr fontId="5"/>
  </si>
  <si>
    <t>工務担当</t>
    <rPh sb="0" eb="2">
      <t>コウム</t>
    </rPh>
    <rPh sb="2" eb="4">
      <t>タントウ</t>
    </rPh>
    <phoneticPr fontId="5"/>
  </si>
  <si>
    <t>がん治療センター</t>
    <rPh sb="2" eb="4">
      <t>チリョウ</t>
    </rPh>
    <phoneticPr fontId="5"/>
  </si>
  <si>
    <t>検針係</t>
    <rPh sb="0" eb="2">
      <t>ケンシン</t>
    </rPh>
    <rPh sb="2" eb="3">
      <t>カカリ</t>
    </rPh>
    <phoneticPr fontId="5"/>
  </si>
  <si>
    <t>営繕係</t>
    <rPh sb="0" eb="2">
      <t>エイゼン</t>
    </rPh>
    <rPh sb="2" eb="3">
      <t>カカリ</t>
    </rPh>
    <phoneticPr fontId="5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</si>
  <si>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5"/>
  </si>
  <si>
    <r>
      <t>交流館
　　　</t>
    </r>
    <r>
      <rPr>
        <sz val="10"/>
        <rFont val="ＭＳ ゴシック"/>
        <family val="3"/>
        <charset val="128"/>
      </rPr>
      <t>（8館）</t>
    </r>
    <rPh sb="0" eb="2">
      <t>コウリュウ</t>
    </rPh>
    <rPh sb="2" eb="3">
      <t>カン</t>
    </rPh>
    <rPh sb="9" eb="10">
      <t>カン</t>
    </rPh>
    <phoneticPr fontId="5"/>
  </si>
  <si>
    <t>成人保健担当</t>
    <rPh sb="0" eb="2">
      <t>セイジン</t>
    </rPh>
    <rPh sb="2" eb="4">
      <t>ホケン</t>
    </rPh>
    <rPh sb="4" eb="6">
      <t>タントウ</t>
    </rPh>
    <phoneticPr fontId="5"/>
  </si>
  <si>
    <t>治水担当</t>
    <rPh sb="0" eb="2">
      <t>チスイ</t>
    </rPh>
    <rPh sb="2" eb="4">
      <t>タントウ</t>
    </rPh>
    <phoneticPr fontId="5"/>
  </si>
  <si>
    <t>情報統計課</t>
    <rPh sb="0" eb="2">
      <t>ジョウホウ</t>
    </rPh>
    <rPh sb="2" eb="4">
      <t>トウケイ</t>
    </rPh>
    <rPh sb="4" eb="5">
      <t>カ</t>
    </rPh>
    <phoneticPr fontId="5"/>
  </si>
  <si>
    <t>東越谷Ｇ、七左第一Ｇ、西大袋Ｇ</t>
    <rPh sb="0" eb="3">
      <t>ヒガシコシガヤ</t>
    </rPh>
    <rPh sb="5" eb="6">
      <t>ナナ</t>
    </rPh>
    <rPh sb="6" eb="7">
      <t>ヒダリ</t>
    </rPh>
    <rPh sb="7" eb="9">
      <t>ダイイチ</t>
    </rPh>
    <rPh sb="11" eb="12">
      <t>ニシ</t>
    </rPh>
    <rPh sb="12" eb="14">
      <t>オオフクロ</t>
    </rPh>
    <phoneticPr fontId="5"/>
  </si>
  <si>
    <t>栄養科</t>
    <rPh sb="0" eb="2">
      <t>エイヨウ</t>
    </rPh>
    <rPh sb="2" eb="3">
      <t>カ</t>
    </rPh>
    <phoneticPr fontId="5"/>
  </si>
  <si>
    <r>
      <t>公民館
　　　</t>
    </r>
    <r>
      <rPr>
        <sz val="10"/>
        <rFont val="ＭＳ ゴシック"/>
        <family val="3"/>
        <charset val="128"/>
      </rPr>
      <t>（13館）</t>
    </r>
    <rPh sb="0" eb="3">
      <t>コウミンカン</t>
    </rPh>
    <rPh sb="10" eb="11">
      <t>カン</t>
    </rPh>
    <phoneticPr fontId="5"/>
  </si>
  <si>
    <t>教育指導担当</t>
    <rPh sb="0" eb="2">
      <t>キョウイク</t>
    </rPh>
    <rPh sb="2" eb="4">
      <t>シドウ</t>
    </rPh>
    <rPh sb="4" eb="6">
      <t>タントウ</t>
    </rPh>
    <phoneticPr fontId="5"/>
  </si>
  <si>
    <t>家屋係</t>
    <rPh sb="0" eb="2">
      <t>カオク</t>
    </rPh>
    <rPh sb="2" eb="3">
      <t>カカリ</t>
    </rPh>
    <phoneticPr fontId="5"/>
  </si>
  <si>
    <t>自立支援担当</t>
    <rPh sb="0" eb="2">
      <t>ジリツ</t>
    </rPh>
    <rPh sb="2" eb="4">
      <t>シエン</t>
    </rPh>
    <rPh sb="4" eb="6">
      <t>タントウ</t>
    </rPh>
    <phoneticPr fontId="5"/>
  </si>
  <si>
    <t>リサイクルプラザ</t>
    <phoneticPr fontId="5"/>
  </si>
  <si>
    <t>企画調整Ｇ、工務Ｇ、施設管理Ｇ</t>
    <rPh sb="0" eb="2">
      <t>キカク</t>
    </rPh>
    <rPh sb="2" eb="4">
      <t>チョウセイ</t>
    </rPh>
    <rPh sb="6" eb="8">
      <t>コウム</t>
    </rPh>
    <rPh sb="10" eb="12">
      <t>シセツ</t>
    </rPh>
    <rPh sb="12" eb="14">
      <t>カンリ</t>
    </rPh>
    <phoneticPr fontId="5"/>
  </si>
  <si>
    <t>庶務課</t>
    <rPh sb="0" eb="3">
      <t>ショムカ</t>
    </rPh>
    <phoneticPr fontId="5"/>
  </si>
  <si>
    <t>施設課</t>
    <rPh sb="0" eb="2">
      <t>シセツ</t>
    </rPh>
    <rPh sb="2" eb="3">
      <t>カ</t>
    </rPh>
    <phoneticPr fontId="5"/>
  </si>
  <si>
    <t>資源エネルギー課</t>
    <rPh sb="0" eb="2">
      <t>シゲン</t>
    </rPh>
    <rPh sb="7" eb="8">
      <t>カ</t>
    </rPh>
    <phoneticPr fontId="5"/>
  </si>
  <si>
    <t>安全衛生管理担当</t>
    <rPh sb="0" eb="2">
      <t>アンゼン</t>
    </rPh>
    <rPh sb="2" eb="4">
      <t>エイセイ</t>
    </rPh>
    <rPh sb="4" eb="6">
      <t>カンリ</t>
    </rPh>
    <rPh sb="6" eb="8">
      <t>タントウ</t>
    </rPh>
    <phoneticPr fontId="5"/>
  </si>
  <si>
    <t>市民活動支援センター</t>
    <rPh sb="0" eb="2">
      <t>シミン</t>
    </rPh>
    <rPh sb="2" eb="4">
      <t>カツドウ</t>
    </rPh>
    <rPh sb="4" eb="6">
      <t>シエン</t>
    </rPh>
    <phoneticPr fontId="5"/>
  </si>
  <si>
    <t>保育担当</t>
    <rPh sb="0" eb="2">
      <t>ホイク</t>
    </rPh>
    <rPh sb="2" eb="4">
      <t>タントウ</t>
    </rPh>
    <phoneticPr fontId="5"/>
  </si>
  <si>
    <t>母子保健担当</t>
    <rPh sb="0" eb="2">
      <t>ボシ</t>
    </rPh>
    <rPh sb="2" eb="4">
      <t>ホケン</t>
    </rPh>
    <rPh sb="4" eb="6">
      <t>タントウ</t>
    </rPh>
    <phoneticPr fontId="5"/>
  </si>
  <si>
    <t>臨床検査科</t>
    <rPh sb="0" eb="2">
      <t>リンショウ</t>
    </rPh>
    <rPh sb="2" eb="4">
      <t>ケンサ</t>
    </rPh>
    <rPh sb="4" eb="5">
      <t>カ</t>
    </rPh>
    <phoneticPr fontId="5"/>
  </si>
  <si>
    <t>情報推進担当</t>
    <rPh sb="0" eb="2">
      <t>ジョウホウ</t>
    </rPh>
    <rPh sb="2" eb="4">
      <t>スイシン</t>
    </rPh>
    <rPh sb="4" eb="6">
      <t>タントウ</t>
    </rPh>
    <phoneticPr fontId="5"/>
  </si>
  <si>
    <t>越谷駅東口駐車場</t>
    <rPh sb="0" eb="3">
      <t>コシガヤエキ</t>
    </rPh>
    <rPh sb="3" eb="5">
      <t>ヒガシグチ</t>
    </rPh>
    <rPh sb="5" eb="8">
      <t>チュウシャジョウ</t>
    </rPh>
    <phoneticPr fontId="5"/>
  </si>
  <si>
    <t>栄養係</t>
    <rPh sb="0" eb="2">
      <t>エイヨウ</t>
    </rPh>
    <rPh sb="2" eb="3">
      <t>カカリ</t>
    </rPh>
    <phoneticPr fontId="5"/>
  </si>
  <si>
    <t>生徒指導担当</t>
    <rPh sb="0" eb="2">
      <t>セイト</t>
    </rPh>
    <rPh sb="2" eb="4">
      <t>シドウ</t>
    </rPh>
    <rPh sb="4" eb="6">
      <t>タントウ</t>
    </rPh>
    <phoneticPr fontId="5"/>
  </si>
  <si>
    <t>収納課</t>
    <rPh sb="0" eb="2">
      <t>シュウノウ</t>
    </rPh>
    <rPh sb="2" eb="3">
      <t>カ</t>
    </rPh>
    <phoneticPr fontId="5"/>
  </si>
  <si>
    <t>しらこばと</t>
    <phoneticPr fontId="5"/>
  </si>
  <si>
    <t>下水道課</t>
    <rPh sb="0" eb="3">
      <t>ゲスイドウ</t>
    </rPh>
    <rPh sb="3" eb="4">
      <t>カ</t>
    </rPh>
    <phoneticPr fontId="5"/>
  </si>
  <si>
    <t>庶務担当</t>
    <rPh sb="0" eb="2">
      <t>ショム</t>
    </rPh>
    <rPh sb="2" eb="4">
      <t>タントウ</t>
    </rPh>
    <phoneticPr fontId="5"/>
  </si>
  <si>
    <t>科学技術体験センター</t>
    <rPh sb="0" eb="2">
      <t>カガク</t>
    </rPh>
    <rPh sb="2" eb="4">
      <t>ギジュツ</t>
    </rPh>
    <rPh sb="4" eb="6">
      <t>タイケン</t>
    </rPh>
    <phoneticPr fontId="5"/>
  </si>
  <si>
    <t>工務係</t>
    <rPh sb="0" eb="2">
      <t>コウム</t>
    </rPh>
    <rPh sb="2" eb="3">
      <t>カカリ</t>
    </rPh>
    <phoneticPr fontId="5"/>
  </si>
  <si>
    <r>
      <t>保育所
　　　</t>
    </r>
    <r>
      <rPr>
        <sz val="10"/>
        <rFont val="ＭＳ ゴシック"/>
        <family val="3"/>
        <charset val="128"/>
      </rPr>
      <t>(18ヵ所)</t>
    </r>
    <rPh sb="0" eb="2">
      <t>ホイク</t>
    </rPh>
    <rPh sb="2" eb="3">
      <t>ショ</t>
    </rPh>
    <rPh sb="11" eb="12">
      <t>ショ</t>
    </rPh>
    <phoneticPr fontId="5"/>
  </si>
  <si>
    <t>保健センター</t>
    <rPh sb="0" eb="2">
      <t>ホケン</t>
    </rPh>
    <phoneticPr fontId="5"/>
  </si>
  <si>
    <t>産業支援課</t>
    <rPh sb="0" eb="2">
      <t>サンギョウ</t>
    </rPh>
    <rPh sb="2" eb="4">
      <t>シエン</t>
    </rPh>
    <rPh sb="4" eb="5">
      <t>カ</t>
    </rPh>
    <phoneticPr fontId="5"/>
  </si>
  <si>
    <t>臨床工学科</t>
    <rPh sb="0" eb="2">
      <t>リンショウ</t>
    </rPh>
    <rPh sb="2" eb="5">
      <t>コウガッカ</t>
    </rPh>
    <phoneticPr fontId="5"/>
  </si>
  <si>
    <t>運転管理担当</t>
    <rPh sb="0" eb="2">
      <t>ウンテン</t>
    </rPh>
    <rPh sb="2" eb="4">
      <t>カンリ</t>
    </rPh>
    <rPh sb="4" eb="6">
      <t>タントウ</t>
    </rPh>
    <phoneticPr fontId="5"/>
  </si>
  <si>
    <t>統計担当</t>
    <rPh sb="0" eb="2">
      <t>トウケイ</t>
    </rPh>
    <rPh sb="2" eb="4">
      <t>タントウ</t>
    </rPh>
    <phoneticPr fontId="5"/>
  </si>
  <si>
    <t>契約課</t>
    <rPh sb="0" eb="2">
      <t>ケイヤク</t>
    </rPh>
    <rPh sb="2" eb="3">
      <t>カ</t>
    </rPh>
    <phoneticPr fontId="5"/>
  </si>
  <si>
    <t>危機管理課</t>
    <rPh sb="0" eb="2">
      <t>キキ</t>
    </rPh>
    <rPh sb="2" eb="4">
      <t>カンリ</t>
    </rPh>
    <rPh sb="4" eb="5">
      <t>カ</t>
    </rPh>
    <phoneticPr fontId="5"/>
  </si>
  <si>
    <t>調理係</t>
    <rPh sb="0" eb="2">
      <t>チョウリ</t>
    </rPh>
    <rPh sb="2" eb="3">
      <t>カカリ</t>
    </rPh>
    <phoneticPr fontId="5"/>
  </si>
  <si>
    <t>教育センター</t>
    <rPh sb="0" eb="2">
      <t>キョウイク</t>
    </rPh>
    <phoneticPr fontId="5"/>
  </si>
  <si>
    <t>こばと館</t>
    <rPh sb="3" eb="4">
      <t>カン</t>
    </rPh>
    <phoneticPr fontId="5"/>
  </si>
  <si>
    <t>下水道担当</t>
    <rPh sb="0" eb="3">
      <t>ゲスイドウ</t>
    </rPh>
    <rPh sb="3" eb="5">
      <t>タントウ</t>
    </rPh>
    <phoneticPr fontId="5"/>
  </si>
  <si>
    <t>公園緑地課</t>
    <rPh sb="0" eb="2">
      <t>コウエン</t>
    </rPh>
    <rPh sb="2" eb="4">
      <t>リョクチ</t>
    </rPh>
    <rPh sb="4" eb="5">
      <t>カ</t>
    </rPh>
    <phoneticPr fontId="5"/>
  </si>
  <si>
    <t>経営調整担当</t>
    <rPh sb="0" eb="2">
      <t>ケイエイ</t>
    </rPh>
    <rPh sb="2" eb="4">
      <t>チョウセイ</t>
    </rPh>
    <rPh sb="4" eb="6">
      <t>タントウ</t>
    </rPh>
    <phoneticPr fontId="5"/>
  </si>
  <si>
    <t>維持管理係</t>
    <rPh sb="0" eb="2">
      <t>イジ</t>
    </rPh>
    <rPh sb="2" eb="4">
      <t>カンリ</t>
    </rPh>
    <rPh sb="4" eb="5">
      <t>カカリ</t>
    </rPh>
    <phoneticPr fontId="5"/>
  </si>
  <si>
    <t>保健所準備室</t>
    <rPh sb="0" eb="3">
      <t>ホケンジョ</t>
    </rPh>
    <rPh sb="3" eb="6">
      <t>ジュンビシツ</t>
    </rPh>
    <phoneticPr fontId="5"/>
  </si>
  <si>
    <t>商工担当</t>
    <rPh sb="0" eb="2">
      <t>ショウコウ</t>
    </rPh>
    <rPh sb="2" eb="4">
      <t>タントウ</t>
    </rPh>
    <phoneticPr fontId="5"/>
  </si>
  <si>
    <t>手術室</t>
    <rPh sb="0" eb="3">
      <t>シュジュツシツ</t>
    </rPh>
    <phoneticPr fontId="5"/>
  </si>
  <si>
    <t>あだたら高原少年自然の家</t>
    <rPh sb="4" eb="6">
      <t>コウゲン</t>
    </rPh>
    <rPh sb="6" eb="8">
      <t>ショウネン</t>
    </rPh>
    <rPh sb="8" eb="10">
      <t>シゼン</t>
    </rPh>
    <rPh sb="11" eb="12">
      <t>イエ</t>
    </rPh>
    <phoneticPr fontId="5"/>
  </si>
  <si>
    <t>発電担当</t>
    <rPh sb="0" eb="2">
      <t>ハツデン</t>
    </rPh>
    <rPh sb="2" eb="4">
      <t>タントウ</t>
    </rPh>
    <phoneticPr fontId="5"/>
  </si>
  <si>
    <t>財産管理課</t>
    <rPh sb="0" eb="2">
      <t>ザイサン</t>
    </rPh>
    <rPh sb="2" eb="4">
      <t>カンリ</t>
    </rPh>
    <rPh sb="4" eb="5">
      <t>カ</t>
    </rPh>
    <phoneticPr fontId="5"/>
  </si>
  <si>
    <t>契約担当</t>
    <rPh sb="0" eb="2">
      <t>ケイヤク</t>
    </rPh>
    <rPh sb="2" eb="4">
      <t>タントウ</t>
    </rPh>
    <phoneticPr fontId="5"/>
  </si>
  <si>
    <t>危機管理担当</t>
    <rPh sb="0" eb="2">
      <t>キキ</t>
    </rPh>
    <rPh sb="2" eb="4">
      <t>カンリ</t>
    </rPh>
    <rPh sb="4" eb="6">
      <t>タントウ</t>
    </rPh>
    <phoneticPr fontId="5"/>
  </si>
  <si>
    <t>青少年課</t>
    <rPh sb="0" eb="3">
      <t>セイショウネン</t>
    </rPh>
    <rPh sb="3" eb="4">
      <t>カ</t>
    </rPh>
    <phoneticPr fontId="5"/>
  </si>
  <si>
    <t>計画Ｇ、営業Ｇ、施設Ｇ</t>
    <rPh sb="0" eb="2">
      <t>ケイカク</t>
    </rPh>
    <rPh sb="4" eb="6">
      <t>エイギョウ</t>
    </rPh>
    <rPh sb="8" eb="10">
      <t>シセツ</t>
    </rPh>
    <phoneticPr fontId="5"/>
  </si>
  <si>
    <t>給食課</t>
    <rPh sb="0" eb="2">
      <t>キュウショク</t>
    </rPh>
    <rPh sb="2" eb="3">
      <t>カ</t>
    </rPh>
    <phoneticPr fontId="5"/>
  </si>
  <si>
    <t>納税第１係</t>
    <rPh sb="0" eb="2">
      <t>ノウゼイ</t>
    </rPh>
    <rPh sb="2" eb="3">
      <t>ダイ</t>
    </rPh>
    <rPh sb="4" eb="5">
      <t>ガカリ</t>
    </rPh>
    <phoneticPr fontId="5"/>
  </si>
  <si>
    <t>高齢介護課</t>
    <rPh sb="0" eb="2">
      <t>コウレイ</t>
    </rPh>
    <rPh sb="2" eb="4">
      <t>カイゴ</t>
    </rPh>
    <rPh sb="4" eb="5">
      <t>カ</t>
    </rPh>
    <phoneticPr fontId="5"/>
  </si>
  <si>
    <t>計画管理係</t>
    <rPh sb="0" eb="2">
      <t>ケイカク</t>
    </rPh>
    <rPh sb="2" eb="4">
      <t>カンリ</t>
    </rPh>
    <rPh sb="4" eb="5">
      <t>カカリ</t>
    </rPh>
    <phoneticPr fontId="5"/>
  </si>
  <si>
    <t>管理担当</t>
    <rPh sb="0" eb="2">
      <t>カンリ</t>
    </rPh>
    <rPh sb="2" eb="4">
      <t>タントウ</t>
    </rPh>
    <phoneticPr fontId="5"/>
  </si>
  <si>
    <t>給水装置係</t>
    <rPh sb="0" eb="2">
      <t>キュウスイ</t>
    </rPh>
    <rPh sb="2" eb="4">
      <t>ソウチ</t>
    </rPh>
    <rPh sb="4" eb="5">
      <t>カカリ</t>
    </rPh>
    <phoneticPr fontId="5"/>
  </si>
  <si>
    <t>工事契約Ｇ、物品契約Ｇ</t>
    <rPh sb="0" eb="2">
      <t>コウジ</t>
    </rPh>
    <rPh sb="2" eb="4">
      <t>ケイヤク</t>
    </rPh>
    <rPh sb="6" eb="8">
      <t>ブッピン</t>
    </rPh>
    <rPh sb="8" eb="10">
      <t>ケイヤク</t>
    </rPh>
    <phoneticPr fontId="5"/>
  </si>
  <si>
    <t>危機管理Ｇ、防災Ｇ</t>
    <rPh sb="0" eb="2">
      <t>キキ</t>
    </rPh>
    <rPh sb="2" eb="4">
      <t>カンリ</t>
    </rPh>
    <rPh sb="6" eb="8">
      <t>ボウサイ</t>
    </rPh>
    <phoneticPr fontId="5"/>
  </si>
  <si>
    <t>保健所準備担当</t>
    <rPh sb="0" eb="3">
      <t>ホケンジョ</t>
    </rPh>
    <rPh sb="3" eb="5">
      <t>ジュンビ</t>
    </rPh>
    <rPh sb="5" eb="7">
      <t>タントウ</t>
    </rPh>
    <phoneticPr fontId="5"/>
  </si>
  <si>
    <t>観光担当</t>
    <rPh sb="0" eb="2">
      <t>カンコウ</t>
    </rPh>
    <rPh sb="2" eb="4">
      <t>タントウ</t>
    </rPh>
    <phoneticPr fontId="5"/>
  </si>
  <si>
    <t>救急部門</t>
    <rPh sb="0" eb="2">
      <t>キュウキュウ</t>
    </rPh>
    <rPh sb="2" eb="4">
      <t>ブモン</t>
    </rPh>
    <phoneticPr fontId="5"/>
  </si>
  <si>
    <t>資源リサイクル課</t>
    <rPh sb="0" eb="2">
      <t>シゲン</t>
    </rPh>
    <rPh sb="7" eb="8">
      <t>カ</t>
    </rPh>
    <phoneticPr fontId="5"/>
  </si>
  <si>
    <t>財産管理担当</t>
    <rPh sb="0" eb="2">
      <t>ザイサン</t>
    </rPh>
    <rPh sb="2" eb="4">
      <t>カンリ</t>
    </rPh>
    <rPh sb="4" eb="6">
      <t>タントウ</t>
    </rPh>
    <phoneticPr fontId="5"/>
  </si>
  <si>
    <t>青少年担当</t>
    <rPh sb="0" eb="3">
      <t>セイショウネン</t>
    </rPh>
    <rPh sb="3" eb="5">
      <t>タントウ</t>
    </rPh>
    <phoneticPr fontId="5"/>
  </si>
  <si>
    <t>営繕課</t>
    <rPh sb="0" eb="2">
      <t>エイゼン</t>
    </rPh>
    <rPh sb="2" eb="3">
      <t>カ</t>
    </rPh>
    <phoneticPr fontId="5"/>
  </si>
  <si>
    <t>納税第２係</t>
    <rPh sb="0" eb="2">
      <t>ノウゼイ</t>
    </rPh>
    <rPh sb="2" eb="3">
      <t>ダイ</t>
    </rPh>
    <rPh sb="4" eb="5">
      <t>カカリ</t>
    </rPh>
    <phoneticPr fontId="5"/>
  </si>
  <si>
    <t>長寿政策担当</t>
    <rPh sb="0" eb="2">
      <t>チョウジュ</t>
    </rPh>
    <rPh sb="2" eb="4">
      <t>セイサク</t>
    </rPh>
    <rPh sb="4" eb="6">
      <t>タントウ</t>
    </rPh>
    <phoneticPr fontId="5"/>
  </si>
  <si>
    <t>公園施設係</t>
    <rPh sb="0" eb="2">
      <t>コウエン</t>
    </rPh>
    <rPh sb="2" eb="4">
      <t>シセツ</t>
    </rPh>
    <rPh sb="4" eb="5">
      <t>カカリ</t>
    </rPh>
    <phoneticPr fontId="5"/>
  </si>
  <si>
    <t>医事課</t>
    <rPh sb="0" eb="2">
      <t>イジ</t>
    </rPh>
    <rPh sb="2" eb="3">
      <t>カ</t>
    </rPh>
    <phoneticPr fontId="5"/>
  </si>
  <si>
    <t>日本文化伝承の館</t>
    <rPh sb="0" eb="2">
      <t>ニホン</t>
    </rPh>
    <rPh sb="2" eb="4">
      <t>ブンカ</t>
    </rPh>
    <rPh sb="4" eb="6">
      <t>デンショウ</t>
    </rPh>
    <rPh sb="7" eb="8">
      <t>ヤカタ</t>
    </rPh>
    <phoneticPr fontId="5"/>
  </si>
  <si>
    <t>配水管理課</t>
    <rPh sb="0" eb="2">
      <t>ハイスイ</t>
    </rPh>
    <rPh sb="2" eb="4">
      <t>カンリ</t>
    </rPh>
    <rPh sb="4" eb="5">
      <t>カ</t>
    </rPh>
    <phoneticPr fontId="5"/>
  </si>
  <si>
    <t>総務管理課</t>
    <rPh sb="0" eb="2">
      <t>ソウム</t>
    </rPh>
    <rPh sb="2" eb="4">
      <t>カンリ</t>
    </rPh>
    <rPh sb="4" eb="5">
      <t>カ</t>
    </rPh>
    <phoneticPr fontId="5"/>
  </si>
  <si>
    <t>くらし安心課</t>
    <rPh sb="3" eb="5">
      <t>アンシン</t>
    </rPh>
    <rPh sb="5" eb="6">
      <t>カ</t>
    </rPh>
    <phoneticPr fontId="5"/>
  </si>
  <si>
    <t>雇用支援担当</t>
    <rPh sb="0" eb="2">
      <t>コヨウ</t>
    </rPh>
    <rPh sb="2" eb="4">
      <t>シエン</t>
    </rPh>
    <rPh sb="4" eb="6">
      <t>タントウ</t>
    </rPh>
    <phoneticPr fontId="5"/>
  </si>
  <si>
    <t>救急科</t>
    <rPh sb="0" eb="2">
      <t>キュウキュウ</t>
    </rPh>
    <rPh sb="2" eb="3">
      <t>カ</t>
    </rPh>
    <phoneticPr fontId="5"/>
  </si>
  <si>
    <t>公有地担当</t>
    <rPh sb="0" eb="3">
      <t>コウユウチ</t>
    </rPh>
    <rPh sb="3" eb="5">
      <t>タントウ</t>
    </rPh>
    <phoneticPr fontId="5"/>
  </si>
  <si>
    <t>学童保育担当</t>
    <rPh sb="0" eb="2">
      <t>ガクドウ</t>
    </rPh>
    <rPh sb="2" eb="4">
      <t>ホイク</t>
    </rPh>
    <rPh sb="4" eb="6">
      <t>タントウ</t>
    </rPh>
    <phoneticPr fontId="5"/>
  </si>
  <si>
    <t>営繕担当</t>
    <rPh sb="0" eb="2">
      <t>エイゼン</t>
    </rPh>
    <rPh sb="2" eb="4">
      <t>タントウ</t>
    </rPh>
    <phoneticPr fontId="5"/>
  </si>
  <si>
    <t>給食係</t>
    <rPh sb="0" eb="2">
      <t>キュウショク</t>
    </rPh>
    <rPh sb="2" eb="3">
      <t>カカリ</t>
    </rPh>
    <phoneticPr fontId="5"/>
  </si>
  <si>
    <t>資源リサイクル担当</t>
    <rPh sb="0" eb="2">
      <t>シゲン</t>
    </rPh>
    <rPh sb="7" eb="9">
      <t>タントウ</t>
    </rPh>
    <phoneticPr fontId="5"/>
  </si>
  <si>
    <t>債権回収係</t>
    <rPh sb="0" eb="2">
      <t>サイケン</t>
    </rPh>
    <rPh sb="2" eb="4">
      <t>カイシュウ</t>
    </rPh>
    <rPh sb="4" eb="5">
      <t>カカリ</t>
    </rPh>
    <phoneticPr fontId="5"/>
  </si>
  <si>
    <t>認定担当</t>
    <rPh sb="0" eb="2">
      <t>ニンテイ</t>
    </rPh>
    <rPh sb="2" eb="4">
      <t>タントウ</t>
    </rPh>
    <phoneticPr fontId="5"/>
  </si>
  <si>
    <t>開発指導課</t>
    <rPh sb="0" eb="2">
      <t>カイハツ</t>
    </rPh>
    <rPh sb="2" eb="4">
      <t>シドウ</t>
    </rPh>
    <rPh sb="4" eb="5">
      <t>カ</t>
    </rPh>
    <phoneticPr fontId="5"/>
  </si>
  <si>
    <t>医事担当</t>
    <rPh sb="0" eb="2">
      <t>イジ</t>
    </rPh>
    <rPh sb="2" eb="4">
      <t>タントウ</t>
    </rPh>
    <phoneticPr fontId="5"/>
  </si>
  <si>
    <t>配水管理係</t>
    <rPh sb="0" eb="2">
      <t>ハイスイ</t>
    </rPh>
    <rPh sb="2" eb="4">
      <t>カンリ</t>
    </rPh>
    <rPh sb="4" eb="5">
      <t>カカリ</t>
    </rPh>
    <phoneticPr fontId="5"/>
  </si>
  <si>
    <t>総務管理係</t>
    <rPh sb="0" eb="5">
      <t>ソウムカンリカカリ</t>
    </rPh>
    <phoneticPr fontId="5"/>
  </si>
  <si>
    <t>市民生活係</t>
    <rPh sb="0" eb="2">
      <t>シミン</t>
    </rPh>
    <rPh sb="2" eb="4">
      <t>セイカツ</t>
    </rPh>
    <rPh sb="4" eb="5">
      <t>カカリ</t>
    </rPh>
    <phoneticPr fontId="5"/>
  </si>
  <si>
    <t>中心市街地活性化担当</t>
    <rPh sb="0" eb="2">
      <t>チュウシン</t>
    </rPh>
    <rPh sb="2" eb="5">
      <t>シガイチ</t>
    </rPh>
    <rPh sb="5" eb="8">
      <t>カッセイカ</t>
    </rPh>
    <rPh sb="8" eb="10">
      <t>タントウ</t>
    </rPh>
    <phoneticPr fontId="5"/>
  </si>
  <si>
    <t>施設保全Ｇ、建築Ｇ、設備Ｇ</t>
    <rPh sb="0" eb="2">
      <t>シセツ</t>
    </rPh>
    <rPh sb="2" eb="4">
      <t>ホゼン</t>
    </rPh>
    <rPh sb="6" eb="8">
      <t>ケンチク</t>
    </rPh>
    <rPh sb="10" eb="12">
      <t>セツビ</t>
    </rPh>
    <phoneticPr fontId="5"/>
  </si>
  <si>
    <t>診療部門</t>
    <rPh sb="0" eb="2">
      <t>シンリョウ</t>
    </rPh>
    <rPh sb="2" eb="4">
      <t>ブモン</t>
    </rPh>
    <phoneticPr fontId="5"/>
  </si>
  <si>
    <t>保存民家</t>
    <rPh sb="0" eb="2">
      <t>ホゾン</t>
    </rPh>
    <rPh sb="2" eb="4">
      <t>ミンカ</t>
    </rPh>
    <phoneticPr fontId="5"/>
  </si>
  <si>
    <t>人権・男女共同参画推進課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2">
      <t>カ</t>
    </rPh>
    <phoneticPr fontId="5"/>
  </si>
  <si>
    <t>児童館コスモス</t>
    <rPh sb="0" eb="3">
      <t>ジドウカン</t>
    </rPh>
    <phoneticPr fontId="5"/>
  </si>
  <si>
    <t>第一学校給食センター</t>
    <rPh sb="0" eb="2">
      <t>ダイイチ</t>
    </rPh>
    <rPh sb="2" eb="4">
      <t>ガッコウ</t>
    </rPh>
    <rPh sb="4" eb="6">
      <t>キュウショク</t>
    </rPh>
    <phoneticPr fontId="5"/>
  </si>
  <si>
    <t>市民課</t>
    <rPh sb="0" eb="3">
      <t>シミンカ</t>
    </rPh>
    <phoneticPr fontId="5"/>
  </si>
  <si>
    <t>給付担当</t>
    <rPh sb="0" eb="2">
      <t>キュウフ</t>
    </rPh>
    <rPh sb="2" eb="4">
      <t>タントウ</t>
    </rPh>
    <phoneticPr fontId="5"/>
  </si>
  <si>
    <t>消防本部</t>
    <rPh sb="0" eb="2">
      <t>ショウボウ</t>
    </rPh>
    <rPh sb="2" eb="4">
      <t>ホンブ</t>
    </rPh>
    <phoneticPr fontId="5"/>
  </si>
  <si>
    <t>医療情報担当</t>
    <rPh sb="0" eb="2">
      <t>イリョウ</t>
    </rPh>
    <rPh sb="2" eb="4">
      <t>ジョウホウ</t>
    </rPh>
    <rPh sb="4" eb="6">
      <t>タントウ</t>
    </rPh>
    <phoneticPr fontId="5"/>
  </si>
  <si>
    <t>水質係</t>
    <rPh sb="0" eb="2">
      <t>スイシツ</t>
    </rPh>
    <rPh sb="2" eb="3">
      <t>カカリ</t>
    </rPh>
    <phoneticPr fontId="5"/>
  </si>
  <si>
    <t>建設準備室</t>
    <rPh sb="0" eb="2">
      <t>ケンセツ</t>
    </rPh>
    <rPh sb="2" eb="5">
      <t>ジュンビシツ</t>
    </rPh>
    <phoneticPr fontId="5"/>
  </si>
  <si>
    <t>庁舎管理係</t>
    <rPh sb="0" eb="2">
      <t>チョウシャ</t>
    </rPh>
    <rPh sb="2" eb="4">
      <t>カンリ</t>
    </rPh>
    <rPh sb="4" eb="5">
      <t>ガカリ</t>
    </rPh>
    <phoneticPr fontId="5"/>
  </si>
  <si>
    <t>防犯・交通安全係</t>
    <rPh sb="0" eb="2">
      <t>ボウハン</t>
    </rPh>
    <rPh sb="3" eb="5">
      <t>コウツウ</t>
    </rPh>
    <rPh sb="5" eb="7">
      <t>アンゼン</t>
    </rPh>
    <rPh sb="7" eb="8">
      <t>カカリ</t>
    </rPh>
    <phoneticPr fontId="5"/>
  </si>
  <si>
    <t>維持管理課</t>
    <rPh sb="0" eb="2">
      <t>イジ</t>
    </rPh>
    <rPh sb="2" eb="4">
      <t>カンリ</t>
    </rPh>
    <rPh sb="4" eb="5">
      <t>カ</t>
    </rPh>
    <phoneticPr fontId="5"/>
  </si>
  <si>
    <t>内科</t>
    <rPh sb="0" eb="2">
      <t>ナイカ</t>
    </rPh>
    <phoneticPr fontId="5"/>
  </si>
  <si>
    <t>越谷コミュニティセンター</t>
    <rPh sb="0" eb="2">
      <t>コシガヤ</t>
    </rPh>
    <phoneticPr fontId="5"/>
  </si>
  <si>
    <t>保険料担当</t>
    <rPh sb="0" eb="2">
      <t>ホケン</t>
    </rPh>
    <rPh sb="2" eb="3">
      <t>リョウ</t>
    </rPh>
    <rPh sb="3" eb="5">
      <t>タントウ</t>
    </rPh>
    <phoneticPr fontId="5"/>
  </si>
  <si>
    <t>児童館ヒマワリ</t>
    <rPh sb="0" eb="3">
      <t>ジドウカン</t>
    </rPh>
    <phoneticPr fontId="5"/>
  </si>
  <si>
    <t>産業雇用支援センター</t>
    <rPh sb="0" eb="2">
      <t>サンギョウ</t>
    </rPh>
    <rPh sb="2" eb="4">
      <t>コヨウ</t>
    </rPh>
    <rPh sb="4" eb="6">
      <t>シエン</t>
    </rPh>
    <phoneticPr fontId="5"/>
  </si>
  <si>
    <t>開発指導担当</t>
    <rPh sb="0" eb="2">
      <t>カイハツ</t>
    </rPh>
    <rPh sb="2" eb="4">
      <t>シドウ</t>
    </rPh>
    <rPh sb="4" eb="6">
      <t>タントウ</t>
    </rPh>
    <phoneticPr fontId="5"/>
  </si>
  <si>
    <t>医療連携担当</t>
    <rPh sb="0" eb="2">
      <t>イリョウ</t>
    </rPh>
    <rPh sb="2" eb="4">
      <t>レンケイ</t>
    </rPh>
    <rPh sb="4" eb="6">
      <t>タントウ</t>
    </rPh>
    <phoneticPr fontId="5"/>
  </si>
  <si>
    <t>第二学校給食センター</t>
    <rPh sb="0" eb="2">
      <t>ダイ２</t>
    </rPh>
    <rPh sb="2" eb="4">
      <t>ガッコウ</t>
    </rPh>
    <rPh sb="4" eb="6">
      <t>キュウショク</t>
    </rPh>
    <phoneticPr fontId="5"/>
  </si>
  <si>
    <t>工事検査係</t>
    <rPh sb="0" eb="2">
      <t>コウジ</t>
    </rPh>
    <rPh sb="2" eb="4">
      <t>ケンサ</t>
    </rPh>
    <rPh sb="4" eb="5">
      <t>カカリ</t>
    </rPh>
    <phoneticPr fontId="5"/>
  </si>
  <si>
    <t>建設準備担当</t>
    <rPh sb="0" eb="2">
      <t>ケンセツ</t>
    </rPh>
    <rPh sb="2" eb="4">
      <t>ジュンビ</t>
    </rPh>
    <rPh sb="4" eb="6">
      <t>タントウ</t>
    </rPh>
    <phoneticPr fontId="5"/>
  </si>
  <si>
    <t>人権・男女共同参画推進担当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3">
      <t>タントウ</t>
    </rPh>
    <phoneticPr fontId="5"/>
  </si>
  <si>
    <t>工事検査課</t>
    <rPh sb="0" eb="2">
      <t>コウジ</t>
    </rPh>
    <rPh sb="2" eb="4">
      <t>ケンサ</t>
    </rPh>
    <rPh sb="4" eb="5">
      <t>カ</t>
    </rPh>
    <phoneticPr fontId="5"/>
  </si>
  <si>
    <t>維持管理担当</t>
    <rPh sb="0" eb="2">
      <t>イジ</t>
    </rPh>
    <rPh sb="2" eb="4">
      <t>カンリ</t>
    </rPh>
    <rPh sb="4" eb="6">
      <t>タントウ</t>
    </rPh>
    <phoneticPr fontId="5"/>
  </si>
  <si>
    <t>神経内科</t>
    <rPh sb="0" eb="2">
      <t>シンケイ</t>
    </rPh>
    <rPh sb="2" eb="4">
      <t>ナイカ</t>
    </rPh>
    <phoneticPr fontId="5"/>
  </si>
  <si>
    <t>消費生活センター</t>
    <rPh sb="0" eb="2">
      <t>ショウヒ</t>
    </rPh>
    <rPh sb="2" eb="4">
      <t>セイカツ</t>
    </rPh>
    <phoneticPr fontId="5"/>
  </si>
  <si>
    <t>スポーツ振興課</t>
    <rPh sb="4" eb="6">
      <t>シンコウ</t>
    </rPh>
    <rPh sb="6" eb="7">
      <t>カ</t>
    </rPh>
    <phoneticPr fontId="5"/>
  </si>
  <si>
    <t>戸籍係</t>
    <rPh sb="0" eb="2">
      <t>コセキ</t>
    </rPh>
    <rPh sb="2" eb="3">
      <t>カカリ</t>
    </rPh>
    <phoneticPr fontId="5"/>
  </si>
  <si>
    <t>地域包括総合支援センター</t>
    <rPh sb="0" eb="2">
      <t>チイキ</t>
    </rPh>
    <rPh sb="2" eb="4">
      <t>ホウカツ</t>
    </rPh>
    <rPh sb="4" eb="6">
      <t>ソウゴウ</t>
    </rPh>
    <rPh sb="6" eb="8">
      <t>シエン</t>
    </rPh>
    <phoneticPr fontId="5"/>
  </si>
  <si>
    <t>管理Ｇ、道路・水路Ｇ、環境・緑地Ｇ</t>
    <rPh sb="0" eb="2">
      <t>カンリ</t>
    </rPh>
    <rPh sb="4" eb="6">
      <t>ドウロ</t>
    </rPh>
    <rPh sb="7" eb="9">
      <t>スイロ</t>
    </rPh>
    <rPh sb="11" eb="13">
      <t>カンキョウ</t>
    </rPh>
    <rPh sb="14" eb="16">
      <t>リョクチ</t>
    </rPh>
    <phoneticPr fontId="5"/>
  </si>
  <si>
    <t>建築住宅課</t>
    <rPh sb="0" eb="2">
      <t>ケンチク</t>
    </rPh>
    <rPh sb="2" eb="4">
      <t>ジュウタク</t>
    </rPh>
    <rPh sb="4" eb="5">
      <t>カ</t>
    </rPh>
    <phoneticPr fontId="5"/>
  </si>
  <si>
    <t>東埼玉資源環境組合
議会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rPh sb="10" eb="12">
      <t>ギカイ</t>
    </rPh>
    <phoneticPr fontId="5"/>
  </si>
  <si>
    <t>人権推進Ｇ、男女共同参画推進Ｇ</t>
    <rPh sb="0" eb="2">
      <t>ジンケン</t>
    </rPh>
    <rPh sb="2" eb="4">
      <t>スイシン</t>
    </rPh>
    <rPh sb="6" eb="8">
      <t>ダンジョ</t>
    </rPh>
    <rPh sb="8" eb="10">
      <t>キョウドウ</t>
    </rPh>
    <rPh sb="10" eb="12">
      <t>サンカク</t>
    </rPh>
    <rPh sb="12" eb="14">
      <t>スイシン</t>
    </rPh>
    <phoneticPr fontId="5"/>
  </si>
  <si>
    <t>検査担当</t>
    <rPh sb="0" eb="2">
      <t>ケンサ</t>
    </rPh>
    <rPh sb="2" eb="4">
      <t>タントウ</t>
    </rPh>
    <phoneticPr fontId="5"/>
  </si>
  <si>
    <t>呼吸器科</t>
    <rPh sb="0" eb="3">
      <t>コキュウキ</t>
    </rPh>
    <rPh sb="3" eb="4">
      <t>カ</t>
    </rPh>
    <phoneticPr fontId="5"/>
  </si>
  <si>
    <t>第三学校給食センター</t>
    <rPh sb="0" eb="2">
      <t>ダイ３</t>
    </rPh>
    <rPh sb="2" eb="4">
      <t>ガッコウ</t>
    </rPh>
    <rPh sb="4" eb="6">
      <t>キュウショク</t>
    </rPh>
    <phoneticPr fontId="5"/>
  </si>
  <si>
    <t>総務担当</t>
    <rPh sb="0" eb="2">
      <t>ソウム</t>
    </rPh>
    <rPh sb="2" eb="4">
      <t>タントウ</t>
    </rPh>
    <phoneticPr fontId="5"/>
  </si>
  <si>
    <t>農業振興課</t>
    <rPh sb="0" eb="2">
      <t>ノウギョウ</t>
    </rPh>
    <rPh sb="2" eb="4">
      <t>シンコウ</t>
    </rPh>
    <rPh sb="4" eb="5">
      <t>カ</t>
    </rPh>
    <phoneticPr fontId="5"/>
  </si>
  <si>
    <t>住民記録係</t>
    <rPh sb="0" eb="2">
      <t>ジュウミン</t>
    </rPh>
    <rPh sb="2" eb="4">
      <t>キロク</t>
    </rPh>
    <rPh sb="4" eb="5">
      <t>カカリ</t>
    </rPh>
    <phoneticPr fontId="5"/>
  </si>
  <si>
    <t>建築担当</t>
    <rPh sb="0" eb="2">
      <t>ケンチク</t>
    </rPh>
    <rPh sb="2" eb="4">
      <t>タントウ</t>
    </rPh>
    <phoneticPr fontId="5"/>
  </si>
  <si>
    <t>市議会</t>
    <rPh sb="0" eb="1">
      <t>シ</t>
    </rPh>
    <rPh sb="1" eb="3">
      <t>ギカイ</t>
    </rPh>
    <phoneticPr fontId="5"/>
  </si>
  <si>
    <t>男女共同参画支援センター</t>
    <rPh sb="0" eb="2">
      <t>ダンジョ</t>
    </rPh>
    <rPh sb="2" eb="4">
      <t>キョウドウ</t>
    </rPh>
    <rPh sb="4" eb="6">
      <t>サンカク</t>
    </rPh>
    <rPh sb="6" eb="8">
      <t>シエン</t>
    </rPh>
    <phoneticPr fontId="5"/>
  </si>
  <si>
    <t>庶務Ｇ、施設・消防団Ｇ</t>
    <rPh sb="0" eb="2">
      <t>ショム</t>
    </rPh>
    <rPh sb="4" eb="6">
      <t>シセツ</t>
    </rPh>
    <rPh sb="7" eb="10">
      <t>ショウボウダン</t>
    </rPh>
    <phoneticPr fontId="5"/>
  </si>
  <si>
    <t>消化器科</t>
    <rPh sb="0" eb="2">
      <t>ショウカ</t>
    </rPh>
    <rPh sb="2" eb="3">
      <t>キ</t>
    </rPh>
    <rPh sb="3" eb="4">
      <t>カ</t>
    </rPh>
    <phoneticPr fontId="5"/>
  </si>
  <si>
    <t>けやき荘</t>
    <rPh sb="3" eb="4">
      <t>ソウ</t>
    </rPh>
    <phoneticPr fontId="5"/>
  </si>
  <si>
    <t>農業振興係</t>
    <rPh sb="0" eb="2">
      <t>ノウギョウ</t>
    </rPh>
    <rPh sb="2" eb="4">
      <t>シンコウ</t>
    </rPh>
    <rPh sb="4" eb="5">
      <t>カカリ</t>
    </rPh>
    <phoneticPr fontId="5"/>
  </si>
  <si>
    <t>振興係</t>
    <rPh sb="0" eb="2">
      <t>シンコウ</t>
    </rPh>
    <rPh sb="2" eb="3">
      <t>カカリ</t>
    </rPh>
    <phoneticPr fontId="5"/>
  </si>
  <si>
    <t>小学校（30校）</t>
    <rPh sb="0" eb="3">
      <t>ショウガッコウ</t>
    </rPh>
    <rPh sb="6" eb="7">
      <t>コウ</t>
    </rPh>
    <phoneticPr fontId="5"/>
  </si>
  <si>
    <t>国民年金係</t>
    <rPh sb="0" eb="2">
      <t>コクミン</t>
    </rPh>
    <rPh sb="2" eb="4">
      <t>ネンキン</t>
    </rPh>
    <rPh sb="4" eb="5">
      <t>カカリ</t>
    </rPh>
    <phoneticPr fontId="5"/>
  </si>
  <si>
    <t>住宅担当</t>
    <rPh sb="0" eb="2">
      <t>ジュウタク</t>
    </rPh>
    <rPh sb="2" eb="4">
      <t>タントウ</t>
    </rPh>
    <phoneticPr fontId="5"/>
  </si>
  <si>
    <t>予防課</t>
    <rPh sb="0" eb="3">
      <t>ヨボウカ</t>
    </rPh>
    <phoneticPr fontId="5"/>
  </si>
  <si>
    <t>循環器科</t>
    <rPh sb="0" eb="3">
      <t>ジュンカンキ</t>
    </rPh>
    <rPh sb="3" eb="4">
      <t>カ</t>
    </rPh>
    <phoneticPr fontId="5"/>
  </si>
  <si>
    <t>中核市推進室</t>
    <rPh sb="0" eb="3">
      <t>チュウカクシ</t>
    </rPh>
    <rPh sb="3" eb="6">
      <t>スイシンシツ</t>
    </rPh>
    <phoneticPr fontId="5"/>
  </si>
  <si>
    <t>くすのき荘</t>
    <rPh sb="4" eb="5">
      <t>ソウ</t>
    </rPh>
    <phoneticPr fontId="5"/>
  </si>
  <si>
    <t>土地改良係</t>
    <rPh sb="0" eb="2">
      <t>トチ</t>
    </rPh>
    <rPh sb="2" eb="4">
      <t>カイリョウ</t>
    </rPh>
    <rPh sb="4" eb="5">
      <t>カカリ</t>
    </rPh>
    <phoneticPr fontId="5"/>
  </si>
  <si>
    <r>
      <t>体育館
　　　　</t>
    </r>
    <r>
      <rPr>
        <sz val="10"/>
        <rFont val="ＭＳ ゴシック"/>
        <family val="3"/>
        <charset val="128"/>
      </rPr>
      <t>（6館）</t>
    </r>
    <rPh sb="0" eb="3">
      <t>タイイクカン</t>
    </rPh>
    <rPh sb="10" eb="11">
      <t>カン</t>
    </rPh>
    <phoneticPr fontId="5"/>
  </si>
  <si>
    <t>中学校（15校）</t>
    <rPh sb="0" eb="3">
      <t>チュウガッコウ</t>
    </rPh>
    <rPh sb="6" eb="7">
      <t>コウ</t>
    </rPh>
    <phoneticPr fontId="5"/>
  </si>
  <si>
    <t>議会係</t>
    <rPh sb="0" eb="2">
      <t>ギカイ</t>
    </rPh>
    <rPh sb="2" eb="3">
      <t>カカリ</t>
    </rPh>
    <phoneticPr fontId="5"/>
  </si>
  <si>
    <t>パスポートセンター</t>
    <phoneticPr fontId="5"/>
  </si>
  <si>
    <t>予防担当</t>
    <rPh sb="0" eb="2">
      <t>ヨボウ</t>
    </rPh>
    <rPh sb="2" eb="4">
      <t>タントウ</t>
    </rPh>
    <phoneticPr fontId="5"/>
  </si>
  <si>
    <t>小児科</t>
    <rPh sb="0" eb="3">
      <t>ショウニカ</t>
    </rPh>
    <phoneticPr fontId="5"/>
  </si>
  <si>
    <t>中核市推進担当</t>
    <rPh sb="0" eb="3">
      <t>チュウカクシ</t>
    </rPh>
    <rPh sb="3" eb="5">
      <t>スイシン</t>
    </rPh>
    <rPh sb="5" eb="7">
      <t>タントウ</t>
    </rPh>
    <phoneticPr fontId="5"/>
  </si>
  <si>
    <t>ゆりのき荘</t>
    <rPh sb="4" eb="5">
      <t>ソウ</t>
    </rPh>
    <phoneticPr fontId="5"/>
  </si>
  <si>
    <t>農業技術センター</t>
    <rPh sb="0" eb="2">
      <t>ノウギョウ</t>
    </rPh>
    <rPh sb="2" eb="4">
      <t>ギジュツ</t>
    </rPh>
    <phoneticPr fontId="5"/>
  </si>
  <si>
    <t>議事課</t>
    <rPh sb="0" eb="2">
      <t>ギジ</t>
    </rPh>
    <rPh sb="2" eb="3">
      <t>カ</t>
    </rPh>
    <phoneticPr fontId="5"/>
  </si>
  <si>
    <t>斎場</t>
    <rPh sb="0" eb="2">
      <t>サイジョウ</t>
    </rPh>
    <phoneticPr fontId="5"/>
  </si>
  <si>
    <t>屋外体育施設</t>
    <rPh sb="0" eb="2">
      <t>オクガイ</t>
    </rPh>
    <rPh sb="2" eb="4">
      <t>タイイク</t>
    </rPh>
    <rPh sb="4" eb="6">
      <t>シセツ</t>
    </rPh>
    <phoneticPr fontId="5"/>
  </si>
  <si>
    <t>保安担当</t>
    <rPh sb="0" eb="2">
      <t>ホアン</t>
    </rPh>
    <rPh sb="2" eb="4">
      <t>タントウ</t>
    </rPh>
    <phoneticPr fontId="5"/>
  </si>
  <si>
    <t>外科</t>
    <rPh sb="0" eb="2">
      <t>ゲカ</t>
    </rPh>
    <phoneticPr fontId="5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</si>
  <si>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5"/>
  </si>
  <si>
    <t>北部出張所</t>
    <rPh sb="0" eb="2">
      <t>ホクブ</t>
    </rPh>
    <rPh sb="2" eb="4">
      <t>シュッチョウ</t>
    </rPh>
    <rPh sb="4" eb="5">
      <t>ジョ</t>
    </rPh>
    <phoneticPr fontId="5"/>
  </si>
  <si>
    <t>市民プール</t>
    <rPh sb="0" eb="2">
      <t>シミン</t>
    </rPh>
    <phoneticPr fontId="5"/>
  </si>
  <si>
    <t>査察調査担当</t>
    <rPh sb="0" eb="2">
      <t>ササツ</t>
    </rPh>
    <rPh sb="2" eb="4">
      <t>チョウサ</t>
    </rPh>
    <rPh sb="4" eb="6">
      <t>タントウ</t>
    </rPh>
    <phoneticPr fontId="5"/>
  </si>
  <si>
    <t>整形外科</t>
    <rPh sb="0" eb="2">
      <t>セイケイ</t>
    </rPh>
    <rPh sb="2" eb="4">
      <t>ゲカ</t>
    </rPh>
    <phoneticPr fontId="5"/>
  </si>
  <si>
    <t>給付係</t>
    <rPh sb="0" eb="2">
      <t>キュウフ</t>
    </rPh>
    <rPh sb="2" eb="3">
      <t>カカリ</t>
    </rPh>
    <phoneticPr fontId="5"/>
  </si>
  <si>
    <t>議事係</t>
    <rPh sb="0" eb="2">
      <t>ギジ</t>
    </rPh>
    <rPh sb="2" eb="3">
      <t>カカリ</t>
    </rPh>
    <phoneticPr fontId="5"/>
  </si>
  <si>
    <t>窓口担当</t>
    <rPh sb="0" eb="2">
      <t>マドグチ</t>
    </rPh>
    <rPh sb="2" eb="4">
      <t>タントウ</t>
    </rPh>
    <phoneticPr fontId="5"/>
  </si>
  <si>
    <t>図書館</t>
    <rPh sb="0" eb="3">
      <t>トショカン</t>
    </rPh>
    <phoneticPr fontId="5"/>
  </si>
  <si>
    <t>警防課</t>
    <rPh sb="0" eb="2">
      <t>ケイボウ</t>
    </rPh>
    <rPh sb="2" eb="3">
      <t>カ</t>
    </rPh>
    <phoneticPr fontId="5"/>
  </si>
  <si>
    <t>脳神経外科</t>
    <rPh sb="0" eb="3">
      <t>ノウシンケイ</t>
    </rPh>
    <rPh sb="3" eb="5">
      <t>ゲカ</t>
    </rPh>
    <phoneticPr fontId="5"/>
  </si>
  <si>
    <t>保険担当</t>
    <rPh sb="0" eb="2">
      <t>ホケン</t>
    </rPh>
    <rPh sb="2" eb="4">
      <t>タントウ</t>
    </rPh>
    <phoneticPr fontId="5"/>
  </si>
  <si>
    <t>調査係</t>
    <rPh sb="0" eb="2">
      <t>チョウサ</t>
    </rPh>
    <rPh sb="2" eb="3">
      <t>カカリ</t>
    </rPh>
    <phoneticPr fontId="5"/>
  </si>
  <si>
    <t>南部出張所</t>
    <rPh sb="0" eb="2">
      <t>ナンブ</t>
    </rPh>
    <rPh sb="2" eb="4">
      <t>シュッチョウ</t>
    </rPh>
    <rPh sb="4" eb="5">
      <t>ジョ</t>
    </rPh>
    <phoneticPr fontId="5"/>
  </si>
  <si>
    <t>警防救助担当</t>
    <rPh sb="0" eb="2">
      <t>ケイボウ</t>
    </rPh>
    <rPh sb="2" eb="4">
      <t>キュウジョ</t>
    </rPh>
    <rPh sb="4" eb="6">
      <t>タントウ</t>
    </rPh>
    <phoneticPr fontId="5"/>
  </si>
  <si>
    <t>皮膚科</t>
    <rPh sb="0" eb="3">
      <t>ヒフカ</t>
    </rPh>
    <phoneticPr fontId="5"/>
  </si>
  <si>
    <t>奉仕担当</t>
    <rPh sb="0" eb="2">
      <t>ホウシ</t>
    </rPh>
    <rPh sb="2" eb="4">
      <t>タントウ</t>
    </rPh>
    <phoneticPr fontId="5"/>
  </si>
  <si>
    <t>救急担当</t>
    <rPh sb="0" eb="2">
      <t>キュウキュウ</t>
    </rPh>
    <rPh sb="2" eb="4">
      <t>タントウ</t>
    </rPh>
    <phoneticPr fontId="5"/>
  </si>
  <si>
    <t>泌尿器科</t>
    <rPh sb="0" eb="3">
      <t>ヒニョウキ</t>
    </rPh>
    <rPh sb="3" eb="4">
      <t>カ</t>
    </rPh>
    <phoneticPr fontId="5"/>
  </si>
  <si>
    <t>後期高齢者医療係</t>
    <rPh sb="0" eb="2">
      <t>コウキ</t>
    </rPh>
    <rPh sb="2" eb="5">
      <t>コウレイシャ</t>
    </rPh>
    <rPh sb="5" eb="7">
      <t>イリョウ</t>
    </rPh>
    <rPh sb="7" eb="8">
      <t>カカリ</t>
    </rPh>
    <phoneticPr fontId="5"/>
  </si>
  <si>
    <t>指令課</t>
    <rPh sb="0" eb="2">
      <t>シレイ</t>
    </rPh>
    <rPh sb="2" eb="3">
      <t>カ</t>
    </rPh>
    <phoneticPr fontId="5"/>
  </si>
  <si>
    <t>産科</t>
    <rPh sb="0" eb="2">
      <t>サンカ</t>
    </rPh>
    <phoneticPr fontId="5"/>
  </si>
  <si>
    <t>福祉・子育て臨時給付金室</t>
    <rPh sb="0" eb="2">
      <t>フクシ</t>
    </rPh>
    <rPh sb="3" eb="5">
      <t>コソダ</t>
    </rPh>
    <rPh sb="6" eb="8">
      <t>リンジ</t>
    </rPh>
    <rPh sb="8" eb="11">
      <t>キュウフキン</t>
    </rPh>
    <rPh sb="11" eb="12">
      <t>シツ</t>
    </rPh>
    <phoneticPr fontId="5"/>
  </si>
  <si>
    <t>指令第１担当</t>
    <rPh sb="0" eb="2">
      <t>シレイ</t>
    </rPh>
    <rPh sb="2" eb="3">
      <t>ダイ</t>
    </rPh>
    <rPh sb="4" eb="6">
      <t>タントウ</t>
    </rPh>
    <phoneticPr fontId="5"/>
  </si>
  <si>
    <t>婦人科</t>
    <rPh sb="0" eb="3">
      <t>フジンカ</t>
    </rPh>
    <phoneticPr fontId="5"/>
  </si>
  <si>
    <t>福祉・子育て臨時給付金担当</t>
    <rPh sb="0" eb="2">
      <t>フクシ</t>
    </rPh>
    <rPh sb="3" eb="5">
      <t>コソダ</t>
    </rPh>
    <rPh sb="6" eb="8">
      <t>リンジ</t>
    </rPh>
    <rPh sb="8" eb="11">
      <t>キュウフキン</t>
    </rPh>
    <rPh sb="11" eb="13">
      <t>タントウ</t>
    </rPh>
    <phoneticPr fontId="5"/>
  </si>
  <si>
    <t>指令第２担当</t>
    <rPh sb="0" eb="2">
      <t>シレイ</t>
    </rPh>
    <rPh sb="2" eb="3">
      <t>ダイ</t>
    </rPh>
    <rPh sb="4" eb="6">
      <t>タントウ</t>
    </rPh>
    <phoneticPr fontId="5"/>
  </si>
  <si>
    <t>眼科</t>
    <rPh sb="0" eb="2">
      <t>ガンカ</t>
    </rPh>
    <phoneticPr fontId="5"/>
  </si>
  <si>
    <t>指令第３担当</t>
    <rPh sb="0" eb="2">
      <t>シレイ</t>
    </rPh>
    <rPh sb="2" eb="3">
      <t>ダイ</t>
    </rPh>
    <rPh sb="4" eb="6">
      <t>タントウ</t>
    </rPh>
    <phoneticPr fontId="5"/>
  </si>
  <si>
    <t>耳鼻咽喉科</t>
    <rPh sb="0" eb="2">
      <t>ジビ</t>
    </rPh>
    <rPh sb="2" eb="4">
      <t>インコウ</t>
    </rPh>
    <rPh sb="4" eb="5">
      <t>カ</t>
    </rPh>
    <phoneticPr fontId="5"/>
  </si>
  <si>
    <t>選挙管理委員会</t>
    <rPh sb="0" eb="2">
      <t>センキョ</t>
    </rPh>
    <rPh sb="2" eb="4">
      <t>カンリ</t>
    </rPh>
    <rPh sb="4" eb="7">
      <t>イインカイ</t>
    </rPh>
    <phoneticPr fontId="5"/>
  </si>
  <si>
    <t>監査委員</t>
    <rPh sb="0" eb="2">
      <t>カンサ</t>
    </rPh>
    <rPh sb="2" eb="4">
      <t>イイン</t>
    </rPh>
    <phoneticPr fontId="5"/>
  </si>
  <si>
    <t>公平委員会</t>
    <rPh sb="0" eb="2">
      <t>コウヘイ</t>
    </rPh>
    <rPh sb="2" eb="4">
      <t>イイン</t>
    </rPh>
    <rPh sb="4" eb="5">
      <t>カイ</t>
    </rPh>
    <phoneticPr fontId="5"/>
  </si>
  <si>
    <t>農業委員会</t>
    <rPh sb="0" eb="2">
      <t>ノウギョウ</t>
    </rPh>
    <rPh sb="2" eb="4">
      <t>イイン</t>
    </rPh>
    <rPh sb="4" eb="5">
      <t>カイ</t>
    </rPh>
    <phoneticPr fontId="5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</si>
  <si>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5"/>
  </si>
  <si>
    <t>土地開発公社</t>
    <rPh sb="0" eb="2">
      <t>トチ</t>
    </rPh>
    <rPh sb="2" eb="4">
      <t>カイハツ</t>
    </rPh>
    <rPh sb="4" eb="6">
      <t>コウシャ</t>
    </rPh>
    <phoneticPr fontId="5"/>
  </si>
  <si>
    <t>消防署</t>
    <rPh sb="0" eb="3">
      <t>ショウボウショ</t>
    </rPh>
    <phoneticPr fontId="5"/>
  </si>
  <si>
    <t>本署</t>
    <rPh sb="0" eb="2">
      <t>ホンショ</t>
    </rPh>
    <phoneticPr fontId="5"/>
  </si>
  <si>
    <t>放射線科</t>
    <rPh sb="0" eb="3">
      <t>ホウシャセン</t>
    </rPh>
    <rPh sb="3" eb="4">
      <t>カ</t>
    </rPh>
    <phoneticPr fontId="5"/>
  </si>
  <si>
    <t>谷中分署</t>
    <rPh sb="0" eb="2">
      <t>ヤナカ</t>
    </rPh>
    <rPh sb="2" eb="4">
      <t>ブンショ</t>
    </rPh>
    <phoneticPr fontId="5"/>
  </si>
  <si>
    <t>選挙係</t>
    <rPh sb="0" eb="2">
      <t>センキョ</t>
    </rPh>
    <rPh sb="2" eb="3">
      <t>カカリ</t>
    </rPh>
    <phoneticPr fontId="5"/>
  </si>
  <si>
    <t>監査課</t>
    <rPh sb="0" eb="2">
      <t>カンサ</t>
    </rPh>
    <rPh sb="2" eb="3">
      <t>カ</t>
    </rPh>
    <phoneticPr fontId="5"/>
  </si>
  <si>
    <t>農地係</t>
    <rPh sb="0" eb="2">
      <t>ノウチ</t>
    </rPh>
    <rPh sb="2" eb="3">
      <t>カカリ</t>
    </rPh>
    <phoneticPr fontId="5"/>
  </si>
  <si>
    <t>麻酔科</t>
    <rPh sb="0" eb="3">
      <t>マスイカ</t>
    </rPh>
    <phoneticPr fontId="5"/>
  </si>
  <si>
    <t>蒲生分署</t>
    <rPh sb="0" eb="2">
      <t>ガモウ</t>
    </rPh>
    <rPh sb="2" eb="4">
      <t>ブンショ</t>
    </rPh>
    <phoneticPr fontId="5"/>
  </si>
  <si>
    <t>監査係</t>
    <rPh sb="0" eb="2">
      <t>カンサ</t>
    </rPh>
    <rPh sb="2" eb="3">
      <t>カカリ</t>
    </rPh>
    <phoneticPr fontId="5"/>
  </si>
  <si>
    <t>間久里分署</t>
    <rPh sb="0" eb="1">
      <t>マ</t>
    </rPh>
    <rPh sb="1" eb="3">
      <t>クリ</t>
    </rPh>
    <rPh sb="3" eb="5">
      <t>ブンショ</t>
    </rPh>
    <phoneticPr fontId="5"/>
  </si>
  <si>
    <t>大相模分署</t>
    <rPh sb="0" eb="1">
      <t>オオ</t>
    </rPh>
    <rPh sb="1" eb="3">
      <t>サガミ</t>
    </rPh>
    <rPh sb="3" eb="5">
      <t>ブンショ</t>
    </rPh>
    <phoneticPr fontId="5"/>
  </si>
  <si>
    <t>資料：行政管理課</t>
    <phoneticPr fontId="5"/>
  </si>
  <si>
    <t>大袋分署</t>
    <rPh sb="0" eb="2">
      <t>オオフクロ</t>
    </rPh>
    <rPh sb="2" eb="4">
      <t>ブンショ</t>
    </rPh>
    <phoneticPr fontId="5"/>
  </si>
  <si>
    <t>13-26. 請負契約実績状況</t>
    <rPh sb="7" eb="9">
      <t>ウケオイ</t>
    </rPh>
    <rPh sb="9" eb="11">
      <t>ケイヤク</t>
    </rPh>
    <rPh sb="11" eb="13">
      <t>ジッセキ</t>
    </rPh>
    <rPh sb="13" eb="15">
      <t>ジョウキョウ</t>
    </rPh>
    <phoneticPr fontId="5"/>
  </si>
  <si>
    <t>（単位:千円）</t>
    <rPh sb="1" eb="3">
      <t>タンイ</t>
    </rPh>
    <rPh sb="4" eb="6">
      <t>センエン</t>
    </rPh>
    <phoneticPr fontId="5"/>
  </si>
  <si>
    <t>工事名</t>
  </si>
  <si>
    <t>請負件数</t>
  </si>
  <si>
    <t>請負額</t>
  </si>
  <si>
    <t>総 数</t>
  </si>
  <si>
    <t>土木工事</t>
  </si>
  <si>
    <t>建築工事</t>
  </si>
  <si>
    <t>その他の工事</t>
  </si>
  <si>
    <t>（注）単位未満は、四捨五入のため総数と内訳が一致しない場合もある。</t>
  </si>
  <si>
    <t>資料：契約課</t>
    <rPh sb="0" eb="2">
      <t>シリョウ</t>
    </rPh>
    <rPh sb="3" eb="5">
      <t>ケイヤク</t>
    </rPh>
    <rPh sb="5" eb="6">
      <t>ショムカ</t>
    </rPh>
    <phoneticPr fontId="5"/>
  </si>
  <si>
    <t xml:space="preserve"> </t>
    <phoneticPr fontId="5"/>
  </si>
  <si>
    <t>13-27.　競争入札件数及び随意契約件数</t>
    <rPh sb="7" eb="11">
      <t>キョウソウニュウサツ</t>
    </rPh>
    <rPh sb="11" eb="13">
      <t>ケンスウ</t>
    </rPh>
    <rPh sb="13" eb="14">
      <t>オヨ</t>
    </rPh>
    <rPh sb="15" eb="17">
      <t>ズイイ</t>
    </rPh>
    <rPh sb="17" eb="19">
      <t>ケイヤク</t>
    </rPh>
    <rPh sb="19" eb="21">
      <t>ケンスウ</t>
    </rPh>
    <phoneticPr fontId="5"/>
  </si>
  <si>
    <t>（単位:件）</t>
    <rPh sb="1" eb="3">
      <t>タンイ</t>
    </rPh>
    <rPh sb="4" eb="5">
      <t>ケン</t>
    </rPh>
    <phoneticPr fontId="5"/>
  </si>
  <si>
    <t>計</t>
  </si>
  <si>
    <t>一般競争入札</t>
  </si>
  <si>
    <t>指名競争入札</t>
  </si>
  <si>
    <t>随意
契約</t>
  </si>
  <si>
    <t>資料：契約課</t>
  </si>
  <si>
    <t>13-10.市税税率一覧</t>
    <rPh sb="6" eb="8">
      <t>シゼイ</t>
    </rPh>
    <rPh sb="8" eb="10">
      <t>ゼイリツ</t>
    </rPh>
    <rPh sb="10" eb="12">
      <t>イチラン</t>
    </rPh>
    <phoneticPr fontId="5"/>
  </si>
  <si>
    <t>13-11.市税収入の推移</t>
    <rPh sb="6" eb="8">
      <t>シゼイ</t>
    </rPh>
    <rPh sb="8" eb="10">
      <t>シュウニュウ</t>
    </rPh>
    <rPh sb="11" eb="13">
      <t>スイイ</t>
    </rPh>
    <phoneticPr fontId="5"/>
  </si>
  <si>
    <t>13-12.市たばこ税売渡し本数・調定額</t>
    <rPh sb="6" eb="7">
      <t>イチ</t>
    </rPh>
    <rPh sb="10" eb="11">
      <t>ゼイ</t>
    </rPh>
    <rPh sb="11" eb="13">
      <t>ウリワタ</t>
    </rPh>
    <rPh sb="14" eb="16">
      <t>ホンスウ</t>
    </rPh>
    <rPh sb="17" eb="18">
      <t>チョウ</t>
    </rPh>
    <rPh sb="18" eb="19">
      <t>テイ</t>
    </rPh>
    <rPh sb="19" eb="20">
      <t>ガク</t>
    </rPh>
    <phoneticPr fontId="5"/>
  </si>
  <si>
    <t>13-13.軽自動車税課税台数･調定額</t>
    <rPh sb="6" eb="7">
      <t>ケイ</t>
    </rPh>
    <rPh sb="7" eb="11">
      <t>ジドウシャゼイ</t>
    </rPh>
    <rPh sb="11" eb="13">
      <t>カゼイ</t>
    </rPh>
    <rPh sb="13" eb="15">
      <t>ダイスウ</t>
    </rPh>
    <rPh sb="16" eb="19">
      <t>チョウテイガク</t>
    </rPh>
    <phoneticPr fontId="5"/>
  </si>
  <si>
    <t>13-14.個人市民税納税義務者数・調定額（現年課税分）</t>
    <rPh sb="6" eb="8">
      <t>コジン</t>
    </rPh>
    <rPh sb="8" eb="11">
      <t>シミンゼイ</t>
    </rPh>
    <rPh sb="11" eb="15">
      <t>ノウゼイギム</t>
    </rPh>
    <rPh sb="15" eb="16">
      <t>シャ</t>
    </rPh>
    <rPh sb="16" eb="17">
      <t>カズ</t>
    </rPh>
    <rPh sb="18" eb="21">
      <t>チョウテイガク</t>
    </rPh>
    <rPh sb="22" eb="23">
      <t>ゲン</t>
    </rPh>
    <rPh sb="23" eb="24">
      <t>ネン</t>
    </rPh>
    <rPh sb="24" eb="26">
      <t>カゼイ</t>
    </rPh>
    <rPh sb="26" eb="27">
      <t>ブン</t>
    </rPh>
    <phoneticPr fontId="5"/>
  </si>
  <si>
    <t>13-15.法人市民税納税義務者数・調定額（現年課税分）</t>
    <rPh sb="6" eb="8">
      <t>ホウジン</t>
    </rPh>
    <rPh sb="8" eb="11">
      <t>シミンゼイ</t>
    </rPh>
    <rPh sb="11" eb="15">
      <t>ノウゼイギム</t>
    </rPh>
    <rPh sb="15" eb="16">
      <t>シャ</t>
    </rPh>
    <rPh sb="16" eb="17">
      <t>カズ</t>
    </rPh>
    <rPh sb="18" eb="21">
      <t>チョウテイガク</t>
    </rPh>
    <rPh sb="22" eb="23">
      <t>ゲン</t>
    </rPh>
    <rPh sb="23" eb="24">
      <t>ネン</t>
    </rPh>
    <rPh sb="24" eb="26">
      <t>カゼイ</t>
    </rPh>
    <rPh sb="26" eb="27">
      <t>ブン</t>
    </rPh>
    <phoneticPr fontId="5"/>
  </si>
  <si>
    <t>13-16.固定資産税資産別納税義務者</t>
    <rPh sb="6" eb="11">
      <t>コテイシサンゼイ</t>
    </rPh>
    <rPh sb="11" eb="14">
      <t>シサンベツ</t>
    </rPh>
    <rPh sb="14" eb="18">
      <t>ノウゼイギム</t>
    </rPh>
    <rPh sb="18" eb="19">
      <t>シャ</t>
    </rPh>
    <phoneticPr fontId="5"/>
  </si>
  <si>
    <t>13-17.固定資産税資産別調定額（現年課税分）</t>
    <rPh sb="6" eb="11">
      <t>コテイシサンゼイ</t>
    </rPh>
    <rPh sb="11" eb="14">
      <t>シサンベツ</t>
    </rPh>
    <rPh sb="14" eb="17">
      <t>チョウテイガク</t>
    </rPh>
    <rPh sb="18" eb="19">
      <t>ゲン</t>
    </rPh>
    <rPh sb="19" eb="20">
      <t>ネン</t>
    </rPh>
    <rPh sb="20" eb="22">
      <t>カゼイ</t>
    </rPh>
    <rPh sb="22" eb="23">
      <t>ブン</t>
    </rPh>
    <phoneticPr fontId="5"/>
  </si>
  <si>
    <t>13-18.都市計画税資産別調定額（現年課税分）</t>
    <rPh sb="6" eb="11">
      <t>トシケイカクゼイ</t>
    </rPh>
    <rPh sb="11" eb="14">
      <t>シサンベツ</t>
    </rPh>
    <rPh sb="14" eb="17">
      <t>チョウテイガク</t>
    </rPh>
    <rPh sb="18" eb="19">
      <t>ゲン</t>
    </rPh>
    <rPh sb="19" eb="20">
      <t>ネン</t>
    </rPh>
    <rPh sb="20" eb="22">
      <t>カゼイ</t>
    </rPh>
    <rPh sb="22" eb="23">
      <t>ブン</t>
    </rPh>
    <phoneticPr fontId="5"/>
  </si>
  <si>
    <t>13-19.公有財産</t>
    <rPh sb="6" eb="10">
      <t>コウユウザイサン</t>
    </rPh>
    <phoneticPr fontId="5"/>
  </si>
  <si>
    <t>市　　　税</t>
    <rPh sb="0" eb="1">
      <t>シ</t>
    </rPh>
    <rPh sb="4" eb="5">
      <t>ゼイ</t>
    </rPh>
    <phoneticPr fontId="5"/>
  </si>
  <si>
    <t>13-10. 市税税率一覧</t>
    <rPh sb="7" eb="9">
      <t>シゼイ</t>
    </rPh>
    <rPh sb="9" eb="11">
      <t>ゼイリツ</t>
    </rPh>
    <rPh sb="11" eb="13">
      <t>イチラン</t>
    </rPh>
    <phoneticPr fontId="5"/>
  </si>
  <si>
    <t>(単位:円）</t>
  </si>
  <si>
    <t>税  目</t>
  </si>
  <si>
    <t>区  分</t>
  </si>
  <si>
    <t>税  率</t>
  </si>
  <si>
    <t>普　　通　　税</t>
  </si>
  <si>
    <t xml:space="preserve"> 市民税</t>
  </si>
  <si>
    <t xml:space="preserve"> 個人均等割</t>
  </si>
  <si>
    <t xml:space="preserve"> 法人均等割</t>
  </si>
  <si>
    <t>1号</t>
  </si>
  <si>
    <t>2号</t>
  </si>
  <si>
    <t>3号</t>
  </si>
  <si>
    <t>4号</t>
  </si>
  <si>
    <t>5号</t>
  </si>
  <si>
    <t>6号</t>
  </si>
  <si>
    <t>7号</t>
  </si>
  <si>
    <t>8号</t>
  </si>
  <si>
    <t>9号</t>
  </si>
  <si>
    <t xml:space="preserve"> 個人所得割</t>
  </si>
  <si>
    <t>6/100</t>
  </si>
  <si>
    <t xml:space="preserve"> 法人税割</t>
  </si>
  <si>
    <t>14.7/100又は12.9/100</t>
  </si>
  <si>
    <t xml:space="preserve"> 固定資産税</t>
  </si>
  <si>
    <t xml:space="preserve"> 土地</t>
  </si>
  <si>
    <t>1.4/100</t>
  </si>
  <si>
    <t xml:space="preserve"> 家屋</t>
  </si>
  <si>
    <t xml:space="preserve"> 償却資産</t>
  </si>
  <si>
    <t xml:space="preserve"> 軽自動車税</t>
  </si>
  <si>
    <t xml:space="preserve"> 原付自転車 50cc以下</t>
  </si>
  <si>
    <t xml:space="preserve"> 原付自転車 90cc以下</t>
  </si>
  <si>
    <t xml:space="preserve"> 原付自転車125cc以下</t>
  </si>
  <si>
    <t xml:space="preserve"> ミニカー</t>
  </si>
  <si>
    <t xml:space="preserve"> 軽自動車2輪（250cc以下）</t>
  </si>
  <si>
    <t xml:space="preserve"> 軽自動車3輪</t>
  </si>
  <si>
    <t xml:space="preserve"> 軽自動車4輪乗用</t>
  </si>
  <si>
    <t>(営)</t>
  </si>
  <si>
    <t>(自)</t>
  </si>
  <si>
    <t xml:space="preserve"> 軽自動車4輪貨物</t>
  </si>
  <si>
    <t xml:space="preserve"> 小型特殊</t>
  </si>
  <si>
    <t>(農)</t>
  </si>
  <si>
    <t>(他)</t>
  </si>
  <si>
    <t xml:space="preserve"> 2輪小型自動車（250cc超）</t>
  </si>
  <si>
    <t xml:space="preserve"> 市たばこ税</t>
  </si>
  <si>
    <t>－</t>
  </si>
  <si>
    <t>1,000本につき5,262円</t>
  </si>
  <si>
    <t>（旧3級品は2,495円）</t>
  </si>
  <si>
    <t xml:space="preserve"> 特別土地保有税</t>
  </si>
  <si>
    <t xml:space="preserve"> 保有分</t>
  </si>
  <si>
    <t xml:space="preserve"> 取得分</t>
  </si>
  <si>
    <t>3/100</t>
  </si>
  <si>
    <t>目的税</t>
  </si>
  <si>
    <t xml:space="preserve"> 入湯税</t>
  </si>
  <si>
    <t>1人1日につき150円</t>
  </si>
  <si>
    <t xml:space="preserve"> 事業所税</t>
  </si>
  <si>
    <t xml:space="preserve"> 資産割</t>
  </si>
  <si>
    <t>事業所床面積1㎡につき600円</t>
  </si>
  <si>
    <t xml:space="preserve"> 従業者割</t>
  </si>
  <si>
    <t>従業者給与総額の0.25/100</t>
  </si>
  <si>
    <t xml:space="preserve"> 都市計画税</t>
  </si>
  <si>
    <t xml:space="preserve"> 土地･家屋</t>
  </si>
  <si>
    <t>0.2/100</t>
  </si>
  <si>
    <t>資料：市民税課</t>
  </si>
  <si>
    <t>13-11. 市税収入の推移</t>
    <rPh sb="7" eb="9">
      <t>シゼイ</t>
    </rPh>
    <rPh sb="9" eb="11">
      <t>シュウニュウ</t>
    </rPh>
    <rPh sb="12" eb="14">
      <t>スイイ</t>
    </rPh>
    <phoneticPr fontId="5"/>
  </si>
  <si>
    <t>(単位:千円）</t>
  </si>
  <si>
    <t>区 分</t>
  </si>
  <si>
    <t>総 額</t>
  </si>
  <si>
    <t>普通税</t>
  </si>
  <si>
    <t>13-12. 市たばこ税売渡し本数・調定額</t>
    <rPh sb="7" eb="8">
      <t>イチ</t>
    </rPh>
    <rPh sb="11" eb="12">
      <t>ゼイ</t>
    </rPh>
    <rPh sb="12" eb="14">
      <t>ウリワタ</t>
    </rPh>
    <rPh sb="15" eb="17">
      <t>ホンスウ</t>
    </rPh>
    <rPh sb="18" eb="19">
      <t>チョウ</t>
    </rPh>
    <rPh sb="19" eb="20">
      <t>テイ</t>
    </rPh>
    <rPh sb="20" eb="21">
      <t>ガク</t>
    </rPh>
    <phoneticPr fontId="5"/>
  </si>
  <si>
    <t>(単位:本、円）</t>
  </si>
  <si>
    <t>年度</t>
  </si>
  <si>
    <t>売渡し本数</t>
  </si>
  <si>
    <t>前年対比</t>
  </si>
  <si>
    <t>調定額</t>
  </si>
  <si>
    <t>1本当り平均税額</t>
  </si>
  <si>
    <t>平成23</t>
  </si>
  <si>
    <t>(注) 前年対比の数値は、前年を100とした場合の比率。</t>
  </si>
  <si>
    <t>資料:市民税課</t>
  </si>
  <si>
    <t>13-13. 軽自動車税課税台数･調定額</t>
    <rPh sb="7" eb="8">
      <t>ケイ</t>
    </rPh>
    <rPh sb="8" eb="12">
      <t>ジドウシャゼイ</t>
    </rPh>
    <rPh sb="12" eb="14">
      <t>カゼイ</t>
    </rPh>
    <rPh sb="14" eb="16">
      <t>ダイスウ</t>
    </rPh>
    <rPh sb="17" eb="20">
      <t>チョウテイガク</t>
    </rPh>
    <phoneticPr fontId="5"/>
  </si>
  <si>
    <t>(単位:台、円）</t>
  </si>
  <si>
    <t>課税台数</t>
  </si>
  <si>
    <t>1台当り平均税額</t>
  </si>
  <si>
    <t>13-14. 個人市民税納税義務者数・調定額（現年課税分）</t>
    <rPh sb="7" eb="9">
      <t>コジン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5"/>
  </si>
  <si>
    <t xml:space="preserve"> (単位:人、円）</t>
  </si>
  <si>
    <t>納税義務者数</t>
  </si>
  <si>
    <t>納税義務者1人
当り平均税額</t>
  </si>
  <si>
    <t>13-15. 法人市民税納税義務者数・調定額（現年課税分）</t>
    <rPh sb="7" eb="9">
      <t>ホウジン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5"/>
  </si>
  <si>
    <t>(単位:社、円）</t>
  </si>
  <si>
    <t xml:space="preserve"> 納税義務者1社   当り平均税額</t>
  </si>
  <si>
    <t>13-16. 固定資産税資産別納税義務者</t>
  </si>
  <si>
    <t>(単位:人、%）</t>
  </si>
  <si>
    <t>土地･家屋</t>
  </si>
  <si>
    <t>償却資産</t>
  </si>
  <si>
    <t>合計</t>
  </si>
  <si>
    <t>資料:資産税課</t>
  </si>
  <si>
    <t>13-17. 固定資産税資産別調定額（現年課税分）</t>
  </si>
  <si>
    <t>(単位:千円、%）</t>
  </si>
  <si>
    <t>土地</t>
  </si>
  <si>
    <t>家屋</t>
  </si>
  <si>
    <t>13-18. 都市計画税資産別調定額（現年課税分）</t>
  </si>
  <si>
    <t>(単位:千円、％）</t>
  </si>
  <si>
    <t>13-19. 公有財産</t>
    <rPh sb="7" eb="11">
      <t>コウユウザイサン</t>
    </rPh>
    <phoneticPr fontId="5"/>
  </si>
  <si>
    <t>各年3月31日現在</t>
    <rPh sb="0" eb="1">
      <t>カク</t>
    </rPh>
    <rPh sb="1" eb="2">
      <t>ネン</t>
    </rPh>
    <rPh sb="3" eb="4">
      <t>ガツ</t>
    </rPh>
    <rPh sb="5" eb="7">
      <t>１ニチ</t>
    </rPh>
    <rPh sb="7" eb="9">
      <t>ゲンザイ</t>
    </rPh>
    <phoneticPr fontId="5"/>
  </si>
  <si>
    <t>(単位：㎡）</t>
    <rPh sb="1" eb="3">
      <t>タンイ</t>
    </rPh>
    <phoneticPr fontId="5"/>
  </si>
  <si>
    <t>平成年</t>
    <rPh sb="0" eb="2">
      <t>ヘイセイ</t>
    </rPh>
    <rPh sb="2" eb="3">
      <t>ネン</t>
    </rPh>
    <phoneticPr fontId="5"/>
  </si>
  <si>
    <t>種別</t>
    <rPh sb="0" eb="2">
      <t>シュベツ</t>
    </rPh>
    <phoneticPr fontId="5"/>
  </si>
  <si>
    <t>合計</t>
    <rPh sb="0" eb="2">
      <t>ゴウケイ</t>
    </rPh>
    <phoneticPr fontId="5"/>
  </si>
  <si>
    <t>行政財産</t>
    <rPh sb="0" eb="2">
      <t>ギョウセイ</t>
    </rPh>
    <rPh sb="2" eb="4">
      <t>ザイサン</t>
    </rPh>
    <phoneticPr fontId="5"/>
  </si>
  <si>
    <t>普通財産</t>
    <rPh sb="0" eb="2">
      <t>フツウ</t>
    </rPh>
    <rPh sb="2" eb="4">
      <t>ザイサン</t>
    </rPh>
    <phoneticPr fontId="5"/>
  </si>
  <si>
    <t>本庁舎</t>
    <rPh sb="0" eb="2">
      <t>ホンチョウ</t>
    </rPh>
    <rPh sb="2" eb="3">
      <t>シャ</t>
    </rPh>
    <phoneticPr fontId="5"/>
  </si>
  <si>
    <t>公共用財産</t>
    <rPh sb="0" eb="2">
      <t>コウキョウ</t>
    </rPh>
    <rPh sb="2" eb="3">
      <t>ヨウ</t>
    </rPh>
    <rPh sb="3" eb="5">
      <t>ザイサン</t>
    </rPh>
    <phoneticPr fontId="5"/>
  </si>
  <si>
    <t>宅地</t>
    <rPh sb="0" eb="2">
      <t>タクチ</t>
    </rPh>
    <phoneticPr fontId="5"/>
  </si>
  <si>
    <t>田畑</t>
    <rPh sb="0" eb="1">
      <t>デン</t>
    </rPh>
    <rPh sb="1" eb="2">
      <t>ハタ</t>
    </rPh>
    <phoneticPr fontId="5"/>
  </si>
  <si>
    <t>山林</t>
    <rPh sb="0" eb="2">
      <t>サンリン</t>
    </rPh>
    <phoneticPr fontId="5"/>
  </si>
  <si>
    <t>学校</t>
    <rPh sb="0" eb="2">
      <t>ガッコウ</t>
    </rPh>
    <phoneticPr fontId="5"/>
  </si>
  <si>
    <t>公営住宅</t>
    <rPh sb="0" eb="2">
      <t>コウエイ</t>
    </rPh>
    <rPh sb="2" eb="4">
      <t>ジュウタク</t>
    </rPh>
    <phoneticPr fontId="5"/>
  </si>
  <si>
    <t>公園</t>
    <rPh sb="0" eb="2">
      <t>コウエン</t>
    </rPh>
    <phoneticPr fontId="5"/>
  </si>
  <si>
    <t>建物</t>
  </si>
  <si>
    <t>資料：財産管理課</t>
    <rPh sb="0" eb="2">
      <t>シリョウ</t>
    </rPh>
    <rPh sb="3" eb="5">
      <t>ザイサン</t>
    </rPh>
    <rPh sb="5" eb="7">
      <t>カンリ</t>
    </rPh>
    <rPh sb="7" eb="8">
      <t>カ</t>
    </rPh>
    <phoneticPr fontId="5"/>
  </si>
  <si>
    <t>13-1.平成26年度予算総括表</t>
    <phoneticPr fontId="5"/>
  </si>
  <si>
    <t>13-2.平成25年度一般会計決算状況(目的別内訳）</t>
    <phoneticPr fontId="5"/>
  </si>
  <si>
    <t>13-3.平成25年度一般会計決算状況(性質別内訳）</t>
    <phoneticPr fontId="5"/>
  </si>
  <si>
    <t>13-4.平成25年度特別会計決算状況</t>
    <phoneticPr fontId="5"/>
  </si>
  <si>
    <t>13-5.一般会計決算額の推移</t>
    <rPh sb="5" eb="9">
      <t>イッパンカイケイ</t>
    </rPh>
    <rPh sb="9" eb="11">
      <t>ケッサン</t>
    </rPh>
    <rPh sb="11" eb="12">
      <t>ガク</t>
    </rPh>
    <rPh sb="13" eb="15">
      <t>スイイ</t>
    </rPh>
    <phoneticPr fontId="5"/>
  </si>
  <si>
    <t>13-6.一般会計歳入総額に占める市税の割合</t>
    <rPh sb="5" eb="9">
      <t>イッパンカイケイ</t>
    </rPh>
    <rPh sb="9" eb="11">
      <t>サイニュウ</t>
    </rPh>
    <rPh sb="11" eb="13">
      <t>ソウガク</t>
    </rPh>
    <rPh sb="14" eb="15">
      <t>シ</t>
    </rPh>
    <rPh sb="17" eb="19">
      <t>シゼイ</t>
    </rPh>
    <rPh sb="20" eb="22">
      <t>ワリアイ</t>
    </rPh>
    <phoneticPr fontId="5"/>
  </si>
  <si>
    <t>13-7.市債現在高(一般会計）</t>
    <rPh sb="5" eb="7">
      <t>シサイ</t>
    </rPh>
    <rPh sb="7" eb="10">
      <t>ゲンザイダカ</t>
    </rPh>
    <rPh sb="11" eb="15">
      <t>イッパンカイケイ</t>
    </rPh>
    <phoneticPr fontId="5"/>
  </si>
  <si>
    <t>13-8.年度別市債の状況(一般会計）</t>
    <rPh sb="5" eb="7">
      <t>ネンド</t>
    </rPh>
    <rPh sb="7" eb="8">
      <t>ベツ</t>
    </rPh>
    <rPh sb="8" eb="10">
      <t>シサイ</t>
    </rPh>
    <rPh sb="11" eb="13">
      <t>ジョウキョウ</t>
    </rPh>
    <rPh sb="14" eb="16">
      <t>イッパン</t>
    </rPh>
    <rPh sb="16" eb="18">
      <t>カイケイ</t>
    </rPh>
    <phoneticPr fontId="5"/>
  </si>
  <si>
    <t>13-9.自主財源と依存財源</t>
    <rPh sb="5" eb="7">
      <t>ジシュ</t>
    </rPh>
    <rPh sb="7" eb="9">
      <t>ザイゲン</t>
    </rPh>
    <rPh sb="10" eb="12">
      <t>イゾン</t>
    </rPh>
    <rPh sb="12" eb="14">
      <t>ザイゲン</t>
    </rPh>
    <phoneticPr fontId="5"/>
  </si>
  <si>
    <t>財　　　政</t>
    <rPh sb="0" eb="1">
      <t>ザイ</t>
    </rPh>
    <rPh sb="4" eb="5">
      <t>セイ</t>
    </rPh>
    <phoneticPr fontId="5"/>
  </si>
  <si>
    <t>13-1. 平成26年度予算総括表</t>
    <rPh sb="6" eb="8">
      <t>ヘイセイ</t>
    </rPh>
    <rPh sb="10" eb="12">
      <t>８ネンド</t>
    </rPh>
    <rPh sb="12" eb="14">
      <t>ヨサン</t>
    </rPh>
    <rPh sb="14" eb="16">
      <t>ソウカツ</t>
    </rPh>
    <rPh sb="16" eb="17">
      <t>ヒョウ</t>
    </rPh>
    <phoneticPr fontId="5"/>
  </si>
  <si>
    <t>(単位：千円、%）</t>
  </si>
  <si>
    <t>会計名</t>
  </si>
  <si>
    <t>25年度予算額
(当初）</t>
  </si>
  <si>
    <t>26年度予算額
(当初）</t>
    <rPh sb="2" eb="4">
      <t>８ネンド</t>
    </rPh>
    <rPh sb="4" eb="7">
      <t>ヨサンガク</t>
    </rPh>
    <rPh sb="9" eb="11">
      <t>トウショ</t>
    </rPh>
    <phoneticPr fontId="5"/>
  </si>
  <si>
    <t>比較増減額</t>
    <rPh sb="0" eb="2">
      <t>ヒカク</t>
    </rPh>
    <rPh sb="2" eb="3">
      <t>ゾウ</t>
    </rPh>
    <rPh sb="3" eb="5">
      <t>ゲンガク</t>
    </rPh>
    <phoneticPr fontId="5"/>
  </si>
  <si>
    <t>増減率</t>
    <rPh sb="0" eb="3">
      <t>ゾウゲンリツ</t>
    </rPh>
    <phoneticPr fontId="5"/>
  </si>
  <si>
    <t>一般会計</t>
  </si>
  <si>
    <t>特別会計</t>
  </si>
  <si>
    <t>国民健康保険</t>
  </si>
  <si>
    <t>後期高齢者医療</t>
  </si>
  <si>
    <t>介護保険</t>
  </si>
  <si>
    <t>東越谷土地区画整理事業費</t>
  </si>
  <si>
    <t>七左第一土地区画整理事業費</t>
  </si>
  <si>
    <t>西大袋土地区画整理事業費</t>
  </si>
  <si>
    <t>公共下水道事業費</t>
  </si>
  <si>
    <t>公共用地先行取得事業費</t>
  </si>
  <si>
    <t>越谷駅東口駐車場事業費</t>
  </si>
  <si>
    <t>皆減</t>
    <rPh sb="0" eb="1">
      <t>ミナ</t>
    </rPh>
    <phoneticPr fontId="5"/>
  </si>
  <si>
    <t>資料：財政課</t>
  </si>
  <si>
    <t>13-2. 平成25年度一般会計決算状況(目的別内訳）</t>
  </si>
  <si>
    <t xml:space="preserve"> (1)歳  入</t>
  </si>
  <si>
    <t>(単位：円、%）</t>
  </si>
  <si>
    <t>款</t>
  </si>
  <si>
    <t>予算額　Ａ</t>
  </si>
  <si>
    <t>決算額　Ｂ</t>
  </si>
  <si>
    <t>Ｂ－Ａ</t>
  </si>
  <si>
    <t>決算額構成比</t>
  </si>
  <si>
    <t>収入率　Ｂ/Ａ</t>
  </si>
  <si>
    <t>市  税</t>
  </si>
  <si>
    <t>地方譲与税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</si>
  <si>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</si>
  <si>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</si>
  <si>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</si>
  <si>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</si>
  <si>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</si>
  <si>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</si>
  <si>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</si>
  <si>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</si>
  <si>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</si>
  <si>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</si>
  <si>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</si>
  <si>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</si>
  <si>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</si>
  <si>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</si>
  <si>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</si>
  <si>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</si>
  <si>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</si>
  <si>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  債</t>
  </si>
  <si>
    <t>歳入合計</t>
  </si>
  <si>
    <t xml:space="preserve"> (2)歳  出</t>
  </si>
  <si>
    <t>Ａ－Ｂ</t>
  </si>
  <si>
    <t>執行率　Ｂ/Ａ</t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</si>
  <si>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</si>
  <si>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</si>
  <si>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</si>
  <si>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</si>
  <si>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</si>
  <si>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</si>
  <si>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</si>
  <si>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</si>
  <si>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</si>
  <si>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</si>
  <si>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災害復旧費</t>
  </si>
  <si>
    <t>公債費</t>
  </si>
  <si>
    <t>諸支出金</t>
  </si>
  <si>
    <t>予備費</t>
  </si>
  <si>
    <t>歳出合計</t>
  </si>
  <si>
    <t>13-3. 平成25年度一般会計決算状況(性質別内訳）</t>
  </si>
  <si>
    <t>※構成比については、『主要施策の成果報告』の数値に合わせます。</t>
    <rPh sb="1" eb="4">
      <t>コウセイヒ</t>
    </rPh>
    <rPh sb="11" eb="13">
      <t>シュヨウ</t>
    </rPh>
    <rPh sb="13" eb="14">
      <t>セ</t>
    </rPh>
    <rPh sb="14" eb="15">
      <t>サク</t>
    </rPh>
    <rPh sb="16" eb="18">
      <t>セイカ</t>
    </rPh>
    <rPh sb="18" eb="20">
      <t>ホウコク</t>
    </rPh>
    <rPh sb="22" eb="24">
      <t>スウチ</t>
    </rPh>
    <rPh sb="25" eb="26">
      <t>ア</t>
    </rPh>
    <phoneticPr fontId="5"/>
  </si>
  <si>
    <t>決算額(千円）</t>
  </si>
  <si>
    <t>構成比(%)</t>
  </si>
  <si>
    <t>1世帯当り(円)</t>
  </si>
  <si>
    <t>1人当り(円）</t>
  </si>
  <si>
    <t>世帯当たり端数調整欄</t>
    <rPh sb="0" eb="2">
      <t>セタイ</t>
    </rPh>
    <rPh sb="2" eb="3">
      <t>ア</t>
    </rPh>
    <rPh sb="5" eb="7">
      <t>ハスウ</t>
    </rPh>
    <rPh sb="7" eb="9">
      <t>チョウセイ</t>
    </rPh>
    <rPh sb="9" eb="10">
      <t>ラン</t>
    </rPh>
    <phoneticPr fontId="5"/>
  </si>
  <si>
    <t>１人当たり端数調整欄</t>
    <rPh sb="1" eb="2">
      <t>ニン</t>
    </rPh>
    <rPh sb="2" eb="3">
      <t>ア</t>
    </rPh>
    <rPh sb="5" eb="7">
      <t>ハスウ</t>
    </rPh>
    <rPh sb="7" eb="9">
      <t>チョウセイ</t>
    </rPh>
    <rPh sb="9" eb="10">
      <t>ラン</t>
    </rPh>
    <phoneticPr fontId="5"/>
  </si>
  <si>
    <t>Ａ(切捨て)</t>
    <rPh sb="2" eb="4">
      <t>キリス</t>
    </rPh>
    <phoneticPr fontId="5"/>
  </si>
  <si>
    <t>Ｂ(そのまま)</t>
    <phoneticPr fontId="5"/>
  </si>
  <si>
    <t>Ｂ－Ａ</t>
    <phoneticPr fontId="5"/>
  </si>
  <si>
    <t>順位</t>
    <rPh sb="0" eb="2">
      <t>ジュンイ</t>
    </rPh>
    <phoneticPr fontId="5"/>
  </si>
  <si>
    <t>結果</t>
    <rPh sb="0" eb="2">
      <t>ケッカ</t>
    </rPh>
    <phoneticPr fontId="5"/>
  </si>
  <si>
    <t>処理</t>
    <rPh sb="0" eb="2">
      <t>ショリ</t>
    </rPh>
    <phoneticPr fontId="5"/>
  </si>
  <si>
    <t xml:space="preserve"> 人件費</t>
  </si>
  <si>
    <t>総人口H18.04.01</t>
    <rPh sb="0" eb="3">
      <t>ソウジンコウ</t>
    </rPh>
    <phoneticPr fontId="5"/>
  </si>
  <si>
    <t>構成比</t>
    <rPh sb="0" eb="3">
      <t>コウセイヒ</t>
    </rPh>
    <phoneticPr fontId="5"/>
  </si>
  <si>
    <t xml:space="preserve"> 扶助費</t>
  </si>
  <si>
    <t>人</t>
    <rPh sb="0" eb="1">
      <t>ニン</t>
    </rPh>
    <phoneticPr fontId="5"/>
  </si>
  <si>
    <t xml:space="preserve"> 公債費</t>
  </si>
  <si>
    <t>世帯</t>
    <rPh sb="0" eb="2">
      <t>セタイ</t>
    </rPh>
    <phoneticPr fontId="5"/>
  </si>
  <si>
    <t xml:space="preserve"> 物件費</t>
  </si>
  <si>
    <t xml:space="preserve"> 維持補修費</t>
  </si>
  <si>
    <t xml:space="preserve"> 補助費等</t>
  </si>
  <si>
    <t xml:space="preserve"> 繰出金</t>
  </si>
  <si>
    <t xml:space="preserve"> 投資及び出資金、貸付金</t>
  </si>
  <si>
    <t xml:space="preserve"> 積立金</t>
  </si>
  <si>
    <t xml:space="preserve"> 投資的経費</t>
  </si>
  <si>
    <t>合　計</t>
  </si>
  <si>
    <t>世帯割</t>
    <rPh sb="0" eb="2">
      <t>セタイ</t>
    </rPh>
    <rPh sb="2" eb="3">
      <t>ワリ</t>
    </rPh>
    <phoneticPr fontId="5"/>
  </si>
  <si>
    <t>人口割</t>
    <rPh sb="0" eb="2">
      <t>ジンコウ</t>
    </rPh>
    <rPh sb="2" eb="3">
      <t>ワリ</t>
    </rPh>
    <phoneticPr fontId="5"/>
  </si>
  <si>
    <t>13-4. 平成25年度特別会計決算状況</t>
  </si>
  <si>
    <t>予算額Ａ</t>
  </si>
  <si>
    <t>収入済額Ｂ</t>
  </si>
  <si>
    <t>収入率 Ｂ/Ａ</t>
  </si>
  <si>
    <t>支出済額Ｃ</t>
  </si>
  <si>
    <t>Ａ－Ｃ</t>
  </si>
  <si>
    <t>執行率 Ｃ/Ａ</t>
  </si>
  <si>
    <t xml:space="preserve"> 国民健康保険</t>
  </si>
  <si>
    <t xml:space="preserve"> 後期高齢者医療</t>
  </si>
  <si>
    <t xml:space="preserve"> 介護保険</t>
  </si>
  <si>
    <t xml:space="preserve"> 東越谷土地区画整理事業費</t>
  </si>
  <si>
    <t xml:space="preserve"> 七左第一土地区画整理事業費</t>
  </si>
  <si>
    <t xml:space="preserve"> 西大袋土地区画整理事業費</t>
  </si>
  <si>
    <t xml:space="preserve"> 公共下水道事業費</t>
  </si>
  <si>
    <t xml:space="preserve"> 公共用地先行取得事業費</t>
  </si>
  <si>
    <t xml:space="preserve"> 越谷駅東口駐車場事業費</t>
  </si>
  <si>
    <t>13-5. 一般会計決算額の推移</t>
  </si>
  <si>
    <t xml:space="preserve"> (1)歳入</t>
  </si>
  <si>
    <t>平成21年度</t>
  </si>
  <si>
    <t>22年度</t>
  </si>
  <si>
    <t>23年度</t>
  </si>
  <si>
    <t>決算額</t>
  </si>
  <si>
    <t>前年度比</t>
  </si>
  <si>
    <t>指数</t>
  </si>
  <si>
    <t>総  計</t>
  </si>
  <si>
    <t xml:space="preserve"> 市  税</t>
  </si>
  <si>
    <t xml:space="preserve"> 地方譲与税</t>
  </si>
  <si>
    <t xml:space="preserve"> 利子割交付金</t>
  </si>
  <si>
    <t xml:space="preserve"> 配当割交付金</t>
  </si>
  <si>
    <t xml:space="preserve"> 株式等譲渡所得割交付金</t>
  </si>
  <si>
    <t xml:space="preserve"> 地方消費税交付金</t>
  </si>
  <si>
    <t xml:space="preserve"> 自動車取得税交付金</t>
  </si>
  <si>
    <t xml:space="preserve"> 地方特例交付金</t>
  </si>
  <si>
    <t xml:space="preserve"> 地方交付税</t>
  </si>
  <si>
    <t xml:space="preserve"> うち特別交付税</t>
  </si>
  <si>
    <t xml:space="preserve"> 交通安全対策特別交付金</t>
  </si>
  <si>
    <t xml:space="preserve"> 分担金及び負担金</t>
  </si>
  <si>
    <t xml:space="preserve"> 使用料及び手数料</t>
  </si>
  <si>
    <t xml:space="preserve"> 国庫支出金</t>
  </si>
  <si>
    <t xml:space="preserve"> 県支出金</t>
  </si>
  <si>
    <t xml:space="preserve"> 財産収入</t>
  </si>
  <si>
    <t xml:space="preserve"> 寄附金</t>
  </si>
  <si>
    <t xml:space="preserve"> 繰入金</t>
  </si>
  <si>
    <t xml:space="preserve"> 繰越金</t>
  </si>
  <si>
    <t xml:space="preserve"> 諸収入</t>
  </si>
  <si>
    <t xml:space="preserve"> うち収益事業収入</t>
  </si>
  <si>
    <t xml:space="preserve"> 地方債</t>
  </si>
  <si>
    <t>（注）指数は平成21年度=100。</t>
  </si>
  <si>
    <t xml:space="preserve"> (2)歳出</t>
  </si>
  <si>
    <t xml:space="preserve"> 投資及び出資金･貸付金</t>
  </si>
  <si>
    <t>元利償還金</t>
  </si>
  <si>
    <t>一時借入金利子</t>
  </si>
  <si>
    <t>-</t>
  </si>
  <si>
    <t>皆増</t>
  </si>
  <si>
    <t>皆減</t>
  </si>
  <si>
    <t xml:space="preserve"> うち下水道事業への繰出金</t>
  </si>
  <si>
    <t xml:space="preserve"> うち補助事業</t>
  </si>
  <si>
    <t xml:space="preserve"> うち単独事業</t>
  </si>
  <si>
    <t>6.0</t>
  </si>
  <si>
    <t xml:space="preserve"> 投資的経費のうち用地費</t>
  </si>
  <si>
    <t>1.6</t>
  </si>
  <si>
    <t>13-6. 一般会計歳入総額に占める市税の割合</t>
  </si>
  <si>
    <t>一般会計歳入
総額(千円）</t>
  </si>
  <si>
    <t>市税収入総額
(千円）</t>
  </si>
  <si>
    <t>割合（％）</t>
  </si>
  <si>
    <t>市民1人当り市税
負担額(円)</t>
  </si>
  <si>
    <t>1世帯当り市税
負担額(円）</t>
  </si>
  <si>
    <t>資料:財政課</t>
  </si>
  <si>
    <t>13-7. 市債現在高(一般会計）</t>
  </si>
  <si>
    <t>各年度末</t>
  </si>
  <si>
    <t xml:space="preserve"> (1) 目的別</t>
  </si>
  <si>
    <t>種別</t>
  </si>
  <si>
    <t>総　額</t>
  </si>
  <si>
    <t xml:space="preserve"> 総務債</t>
  </si>
  <si>
    <t xml:space="preserve"> 民生債</t>
  </si>
  <si>
    <t xml:space="preserve"> 衛生債</t>
  </si>
  <si>
    <t xml:space="preserve"> 労働債</t>
  </si>
  <si>
    <t xml:space="preserve"> 農林水産業債</t>
  </si>
  <si>
    <t xml:space="preserve"> 商工債</t>
  </si>
  <si>
    <t xml:space="preserve"> 土木債</t>
  </si>
  <si>
    <t xml:space="preserve"> 消防債</t>
  </si>
  <si>
    <t xml:space="preserve"> 教育債</t>
  </si>
  <si>
    <t xml:space="preserve"> 災害復旧債</t>
  </si>
  <si>
    <t xml:space="preserve"> その他（特例債）</t>
  </si>
  <si>
    <t xml:space="preserve"> (2) 借入先別</t>
  </si>
  <si>
    <t>借入先</t>
  </si>
  <si>
    <t xml:space="preserve"> 財務省</t>
  </si>
  <si>
    <t xml:space="preserve"> 地方公共団体金融機構</t>
  </si>
  <si>
    <t xml:space="preserve"> （株）ゆうちょ銀行・（株）かんぽ生命保険＊</t>
  </si>
  <si>
    <t xml:space="preserve"> 銀行</t>
  </si>
  <si>
    <t xml:space="preserve"> その他</t>
  </si>
  <si>
    <t>13-8. 年度別市債の状況(一般会計）</t>
  </si>
  <si>
    <t xml:space="preserve"> 歳出決算額</t>
  </si>
  <si>
    <t xml:space="preserve"> 公債費決算額</t>
  </si>
  <si>
    <t xml:space="preserve"> 元利償還額</t>
  </si>
  <si>
    <t xml:space="preserve"> 一時借入金利子</t>
  </si>
  <si>
    <t xml:space="preserve"> 対歳出決算額比(%)</t>
  </si>
  <si>
    <t>市債年度末現在高</t>
  </si>
  <si>
    <t xml:space="preserve"> 公共事業等債</t>
  </si>
  <si>
    <t xml:space="preserve"> 一般単独事業債</t>
  </si>
  <si>
    <t xml:space="preserve"> 公営住宅建設事業債</t>
  </si>
  <si>
    <t xml:space="preserve"> 学校教育施設等整備事業債</t>
  </si>
  <si>
    <t xml:space="preserve"> 一般廃棄物処理事業債</t>
  </si>
  <si>
    <t xml:space="preserve"> 一般補助施設整備事業債</t>
  </si>
  <si>
    <t xml:space="preserve"> 施設整備事業債</t>
  </si>
  <si>
    <t xml:space="preserve"> 厚生福祉施設整備事業債</t>
  </si>
  <si>
    <t xml:space="preserve"> 社会福祉施設整備事業債</t>
  </si>
  <si>
    <t xml:space="preserve"> 緊急防災・減災事業債</t>
  </si>
  <si>
    <t xml:space="preserve">  国の予算貸付･政府関係機関貸付債</t>
  </si>
  <si>
    <t xml:space="preserve"> 財源対策債</t>
  </si>
  <si>
    <t xml:space="preserve"> 災害復旧事業債</t>
  </si>
  <si>
    <t xml:space="preserve"> 減税補てん債(平成7年度分）</t>
  </si>
  <si>
    <t xml:space="preserve"> 減税補てん債(平成8年度分）</t>
  </si>
  <si>
    <t xml:space="preserve"> 臨時税収補てん債(平成9年度分)</t>
  </si>
  <si>
    <t xml:space="preserve"> 減税補てん債(平成10年度分)</t>
  </si>
  <si>
    <t xml:space="preserve"> 減税補てん債(平成11年度分)</t>
  </si>
  <si>
    <t xml:space="preserve"> 減税補てん債(平成12年度分)</t>
  </si>
  <si>
    <t xml:space="preserve"> 減税補てん債(平成13年度分)</t>
  </si>
  <si>
    <t xml:space="preserve"> 減税補てん債(平成14年度分)</t>
  </si>
  <si>
    <t xml:space="preserve"> 減税補てん債(平成15年度分)</t>
  </si>
  <si>
    <t xml:space="preserve"> 減税補てん債(平成16年度分)</t>
  </si>
  <si>
    <t xml:space="preserve"> 減税補てん債(平成17年度分)</t>
  </si>
  <si>
    <t xml:space="preserve"> 減税補てん債(平成18年度分)</t>
  </si>
  <si>
    <t xml:space="preserve"> 臨時財政特例債</t>
  </si>
  <si>
    <t xml:space="preserve"> 臨時財政対策債(平成13年度分)</t>
  </si>
  <si>
    <t xml:space="preserve"> 臨時財政対策債(平成14年度分)</t>
  </si>
  <si>
    <t xml:space="preserve"> 臨時財政対策債(平成15年度分)</t>
  </si>
  <si>
    <t xml:space="preserve"> 臨時財政対策債(平成16年度分)</t>
  </si>
  <si>
    <t xml:space="preserve"> 臨時財政対策債(平成17年度分)</t>
  </si>
  <si>
    <t xml:space="preserve"> 臨時財政対策債(平成18年度分)</t>
  </si>
  <si>
    <t xml:space="preserve"> 臨時財政対策債(平成19年度分)</t>
  </si>
  <si>
    <t xml:space="preserve"> 臨時財政対策債(平成20年度分)</t>
  </si>
  <si>
    <t xml:space="preserve"> 臨時財政対策債(平成21年度分)</t>
  </si>
  <si>
    <t xml:space="preserve"> 臨時財政対策債(平成22年度分)</t>
  </si>
  <si>
    <t xml:space="preserve"> 臨時財政対策債(平成23年度分)</t>
  </si>
  <si>
    <t xml:space="preserve"> 臨時財政対策債(平成24年度分)</t>
  </si>
  <si>
    <t xml:space="preserve"> 臨時財政対策債(平成25年度分)</t>
  </si>
  <si>
    <t xml:space="preserve"> 一般会計出資債</t>
  </si>
  <si>
    <t xml:space="preserve"> 県貸付金</t>
  </si>
  <si>
    <t>　*一般公共事業債は公共事業等債に名称変更</t>
  </si>
  <si>
    <t>13-9. 自主財源と依存財源</t>
  </si>
  <si>
    <t xml:space="preserve">  平成25年度決算</t>
  </si>
  <si>
    <t>自主財源</t>
  </si>
  <si>
    <t>依存財源</t>
  </si>
  <si>
    <t>款  別</t>
  </si>
  <si>
    <t xml:space="preserve"> 市  債</t>
  </si>
  <si>
    <t>小計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</si>
</sst>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176" formatCode="#,##0_ ;[Red]\-#,##0\ "/>
    <numFmt numFmtId="178" formatCode="0.0"/>
    <numFmt numFmtId="180" formatCode="0_);\(0\)"/>
    <numFmt numFmtId="182" formatCode="[$-411]ggge&quot;年&quot;m&quot;月&quot;d&quot;日&quot;;@"/>
    <numFmt numFmtId="183" formatCode="#,##0.0_ ;[Red]\-#,##0.0\ "/>
    <numFmt numFmtId="184" formatCode="0.0_ "/>
    <numFmt numFmtId="185" formatCode="#,##0.0;[Red]\-#,##0.0"/>
    <numFmt numFmtId="186" formatCode="\(General\)"/>
    <numFmt numFmtId="187" formatCode="#,##0.00_ ;[Red]\-#,##0.00\ "/>
    <numFmt numFmtId="188" formatCode="#,##0.0000;[Red]\-#,##0.0000"/>
    <numFmt numFmtId="189" formatCode="#,##0.0000000;[Red]\-#,##0.0000000"/>
    <numFmt numFmtId="190" formatCode="#,##0.00000;[Red]\-#,##0.00000"/>
    <numFmt numFmtId="191" formatCode="#,##0.0;&quot;△ &quot;#,##0.0"/>
    <numFmt numFmtId="192" formatCode="#,##0;&quot;△ &quot;#,##0"/>
    <numFmt numFmtId="193" formatCode="0.0;&quot;△ &quot;0.0"/>
    <numFmt numFmtId="194" formatCode="0;&quot;△ &quot;0"/>
    <numFmt numFmtId="195" formatCode="#,##0.0000000;&quot;▲ &quot;#,##0.0000000"/>
    <numFmt numFmtId="196" formatCode="0.000"/>
    <numFmt numFmtId="197" formatCode="0.000_);[Red]\(0.000\)"/>
    <numFmt numFmtId="198" formatCode="0_);[Red]\(0\)"/>
    <numFmt numFmtId="199" formatCode="#,##0.000;[Red]\-#,##0.000"/>
    <numFmt numFmtId="200" formatCode="#,##0_ "/>
    <numFmt numFmtId="201" formatCode="#,##0.0_ "/>
    <numFmt numFmtId="202" formatCode="#,##0.000000;[Red]\-#,##0.000000"/>
    <numFmt numFmtId="203" formatCode="0.0_);[Red]\(0.0\)"/>
  </numFmts>
  <fonts count="5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HGｺﾞｼｯｸM"/>
      <family val="3"/>
      <charset val="128"/>
    </font>
    <font>
      <sz val="9"/>
      <name val="ＭＳ Ｐゴシック"/>
      <family val="3"/>
      <charset val="128"/>
    </font>
    <font>
      <sz val="9.5"/>
      <name val="ｺﾞｼｯｸ"/>
      <family val="3"/>
      <charset val="128"/>
    </font>
    <font>
      <sz val="9.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ｺﾞｼｯｸ"/>
      <family val="3"/>
      <charset val="128"/>
    </font>
    <font>
      <sz val="9.5"/>
      <name val="ＭＳ Ｐ明朝"/>
      <family val="1"/>
      <charset val="128"/>
    </font>
    <font>
      <sz val="7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ｺﾞｼｯｸ"/>
      <family val="3"/>
      <charset val="128"/>
    </font>
    <font>
      <sz val="11"/>
      <color indexed="8"/>
      <name val="ｺﾞｼｯｸ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22"/>
      <name val="ＭＳ 明朝"/>
      <family val="1"/>
      <charset val="128"/>
    </font>
    <font>
      <u/>
      <sz val="13.75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.1"/>
      <color indexed="12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757">
    <xf numFmtId="0" fontId="0" fillId="0" borderId="0" xfId="0">
      <alignment vertical="center"/>
    </xf>
    <xf numFmtId="0" fontId="2" fillId="0" borderId="0" xfId="1">
      <alignment vertical="center"/>
    </xf>
    <xf numFmtId="38" fontId="4" fillId="0" borderId="0" xfId="2" applyFont="1" applyFill="1" applyAlignment="1" applyProtection="1">
      <alignment horizontal="right" vertical="center"/>
    </xf>
    <xf numFmtId="0" fontId="4" fillId="0" borderId="0" xfId="7" applyFont="1" applyFill="1" applyBorder="1" applyAlignment="1" applyProtection="1">
      <alignment horizontal="center" vertical="center"/>
    </xf>
    <xf numFmtId="0" fontId="2" fillId="0" borderId="0" xfId="1" applyFont="1">
      <alignment vertical="center"/>
    </xf>
    <xf numFmtId="38" fontId="4" fillId="0" borderId="0" xfId="2" applyFont="1" applyFill="1" applyAlignment="1" applyProtection="1">
      <alignment vertical="center"/>
    </xf>
    <xf numFmtId="0" fontId="4" fillId="0" borderId="12" xfId="7" quotePrefix="1" applyFont="1" applyFill="1" applyBorder="1" applyAlignment="1" applyProtection="1">
      <alignment horizontal="center" vertical="center"/>
    </xf>
    <xf numFmtId="0" fontId="4" fillId="0" borderId="7" xfId="7" quotePrefix="1" applyFont="1" applyFill="1" applyBorder="1" applyAlignment="1" applyProtection="1">
      <alignment horizontal="center" vertical="center"/>
    </xf>
    <xf numFmtId="176" fontId="12" fillId="0" borderId="13" xfId="2" applyNumberFormat="1" applyFont="1" applyFill="1" applyBorder="1" applyAlignment="1" applyProtection="1">
      <alignment vertical="center"/>
    </xf>
    <xf numFmtId="176" fontId="4" fillId="0" borderId="0" xfId="2" applyNumberFormat="1" applyFont="1" applyFill="1" applyBorder="1" applyAlignment="1" applyProtection="1">
      <alignment vertical="center"/>
    </xf>
    <xf numFmtId="176" fontId="12" fillId="0" borderId="10" xfId="2" applyNumberFormat="1" applyFont="1" applyFill="1" applyBorder="1" applyAlignment="1" applyProtection="1">
      <alignment vertical="center"/>
    </xf>
    <xf numFmtId="176" fontId="4" fillId="0" borderId="11" xfId="2" applyNumberFormat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center" vertical="center"/>
    </xf>
    <xf numFmtId="38" fontId="6" fillId="0" borderId="0" xfId="2" applyFont="1" applyFill="1" applyAlignment="1" applyProtection="1">
      <alignment vertical="center"/>
    </xf>
    <xf numFmtId="38" fontId="8" fillId="0" borderId="0" xfId="2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left" vertical="center"/>
    </xf>
    <xf numFmtId="38" fontId="4" fillId="0" borderId="3" xfId="2" applyFont="1" applyFill="1" applyBorder="1" applyAlignment="1" applyProtection="1">
      <alignment horizontal="center" vertical="center"/>
    </xf>
    <xf numFmtId="38" fontId="4" fillId="0" borderId="8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12" fillId="0" borderId="1" xfId="2" applyFont="1" applyFill="1" applyBorder="1" applyAlignment="1" applyProtection="1">
      <alignment horizontal="center" vertical="center"/>
    </xf>
    <xf numFmtId="176" fontId="12" fillId="0" borderId="6" xfId="2" applyNumberFormat="1" applyFont="1" applyFill="1" applyBorder="1" applyAlignment="1" applyProtection="1">
      <alignment vertical="center"/>
    </xf>
    <xf numFmtId="38" fontId="12" fillId="0" borderId="12" xfId="2" applyFont="1" applyFill="1" applyBorder="1" applyAlignment="1" applyProtection="1">
      <alignment horizontal="center" vertical="center"/>
    </xf>
    <xf numFmtId="176" fontId="12" fillId="0" borderId="0" xfId="2" applyNumberFormat="1" applyFont="1" applyFill="1" applyBorder="1" applyAlignment="1" applyProtection="1">
      <alignment vertical="center"/>
    </xf>
    <xf numFmtId="38" fontId="4" fillId="0" borderId="12" xfId="2" applyFont="1" applyFill="1" applyBorder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vertical="center"/>
    </xf>
    <xf numFmtId="38" fontId="4" fillId="0" borderId="7" xfId="2" applyFont="1" applyFill="1" applyBorder="1" applyAlignment="1" applyProtection="1">
      <alignment horizontal="center" vertical="center"/>
    </xf>
    <xf numFmtId="38" fontId="4" fillId="0" borderId="0" xfId="2" applyFont="1" applyAlignment="1" applyProtection="1">
      <alignment horizontal="right" vertical="center"/>
    </xf>
    <xf numFmtId="0" fontId="3" fillId="0" borderId="0" xfId="3" applyAlignment="1" applyProtection="1">
      <alignment vertical="center"/>
    </xf>
    <xf numFmtId="0" fontId="4" fillId="0" borderId="0" xfId="7" applyFont="1" applyAlignment="1" applyProtection="1">
      <alignment vertical="center"/>
    </xf>
    <xf numFmtId="0" fontId="7" fillId="0" borderId="0" xfId="7" applyFont="1" applyAlignment="1" applyProtection="1">
      <alignment horizontal="center" vertical="top"/>
    </xf>
    <xf numFmtId="0" fontId="8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14" fillId="0" borderId="0" xfId="1" applyFont="1" applyFill="1" applyAlignment="1" applyProtection="1">
      <alignment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58" fontId="4" fillId="0" borderId="0" xfId="7" applyNumberFormat="1" applyFont="1" applyAlignment="1" applyProtection="1">
      <alignment horizontal="left" vertical="center" indent="1"/>
    </xf>
    <xf numFmtId="0" fontId="4" fillId="0" borderId="12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left" vertical="center" indent="1"/>
    </xf>
    <xf numFmtId="49" fontId="4" fillId="0" borderId="0" xfId="1" applyNumberFormat="1" applyFont="1" applyFill="1" applyAlignment="1" applyProtection="1">
      <alignment horizontal="left" vertical="center" indent="1"/>
    </xf>
    <xf numFmtId="0" fontId="4" fillId="0" borderId="0" xfId="1" applyFont="1" applyFill="1" applyBorder="1" applyAlignment="1" applyProtection="1">
      <alignment horizontal="left" vertical="center" indent="1"/>
    </xf>
    <xf numFmtId="49" fontId="4" fillId="0" borderId="0" xfId="1" applyNumberFormat="1" applyFont="1" applyFill="1" applyBorder="1" applyAlignment="1" applyProtection="1">
      <alignment horizontal="left" vertical="center" indent="1"/>
    </xf>
    <xf numFmtId="0" fontId="4" fillId="0" borderId="11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indent="1"/>
    </xf>
    <xf numFmtId="49" fontId="4" fillId="0" borderId="11" xfId="1" applyNumberFormat="1" applyFont="1" applyFill="1" applyBorder="1" applyAlignment="1" applyProtection="1">
      <alignment horizontal="left" vertical="center" indent="1"/>
    </xf>
    <xf numFmtId="58" fontId="4" fillId="0" borderId="0" xfId="1" applyNumberFormat="1" applyFont="1" applyFill="1" applyAlignment="1" applyProtection="1">
      <alignment vertical="center"/>
    </xf>
    <xf numFmtId="58" fontId="4" fillId="0" borderId="8" xfId="1" applyNumberFormat="1" applyFont="1" applyFill="1" applyBorder="1" applyAlignment="1" applyProtection="1">
      <alignment horizontal="center" vertical="center"/>
    </xf>
    <xf numFmtId="58" fontId="4" fillId="0" borderId="14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6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58" fontId="4" fillId="0" borderId="0" xfId="1" applyNumberFormat="1" applyFont="1" applyAlignment="1" applyProtection="1">
      <alignment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14" xfId="1" applyFont="1" applyBorder="1" applyAlignment="1" applyProtection="1">
      <alignment horizontal="center" vertical="center"/>
    </xf>
    <xf numFmtId="58" fontId="4" fillId="0" borderId="8" xfId="1" applyNumberFormat="1" applyFont="1" applyBorder="1" applyAlignment="1" applyProtection="1">
      <alignment horizontal="center" vertical="center"/>
    </xf>
    <xf numFmtId="58" fontId="4" fillId="0" borderId="14" xfId="1" applyNumberFormat="1" applyFont="1" applyBorder="1" applyAlignment="1" applyProtection="1">
      <alignment horizontal="center" vertical="center"/>
    </xf>
    <xf numFmtId="0" fontId="4" fillId="0" borderId="12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left" vertical="center" indent="1"/>
    </xf>
    <xf numFmtId="49" fontId="4" fillId="0" borderId="0" xfId="1" applyNumberFormat="1" applyFont="1" applyAlignment="1" applyProtection="1">
      <alignment horizontal="left" vertical="center" indent="1"/>
    </xf>
    <xf numFmtId="0" fontId="4" fillId="0" borderId="0" xfId="1" applyFont="1" applyBorder="1" applyAlignment="1" applyProtection="1">
      <alignment horizontal="left" vertical="center" indent="1"/>
    </xf>
    <xf numFmtId="49" fontId="4" fillId="0" borderId="0" xfId="1" applyNumberFormat="1" applyFont="1" applyBorder="1" applyAlignment="1" applyProtection="1">
      <alignment horizontal="left" vertical="center" indent="1"/>
    </xf>
    <xf numFmtId="0" fontId="4" fillId="0" borderId="7" xfId="1" applyFont="1" applyBorder="1" applyAlignment="1" applyProtection="1">
      <alignment horizontal="center" vertical="center"/>
    </xf>
    <xf numFmtId="0" fontId="4" fillId="0" borderId="11" xfId="1" applyFont="1" applyBorder="1" applyAlignment="1" applyProtection="1">
      <alignment horizontal="left" vertical="center" indent="1"/>
    </xf>
    <xf numFmtId="49" fontId="4" fillId="0" borderId="11" xfId="1" applyNumberFormat="1" applyFont="1" applyBorder="1" applyAlignment="1" applyProtection="1">
      <alignment horizontal="left" vertical="center" indent="1"/>
    </xf>
    <xf numFmtId="0" fontId="4" fillId="0" borderId="6" xfId="1" applyFont="1" applyBorder="1" applyAlignment="1" applyProtection="1">
      <alignment vertical="center"/>
    </xf>
    <xf numFmtId="0" fontId="4" fillId="0" borderId="0" xfId="1" applyFont="1" applyAlignment="1" applyProtection="1">
      <alignment horizontal="right" vertical="center"/>
    </xf>
    <xf numFmtId="38" fontId="4" fillId="0" borderId="11" xfId="2" applyFont="1" applyFill="1" applyBorder="1" applyAlignment="1" applyProtection="1">
      <alignment vertical="center"/>
    </xf>
    <xf numFmtId="38" fontId="4" fillId="0" borderId="0" xfId="2" applyFont="1" applyFill="1" applyAlignment="1" applyProtection="1">
      <alignment horizontal="right"/>
    </xf>
    <xf numFmtId="38" fontId="4" fillId="0" borderId="1" xfId="2" applyFont="1" applyFill="1" applyBorder="1" applyAlignment="1" applyProtection="1">
      <alignment horizontal="center" vertical="center" wrapText="1"/>
    </xf>
    <xf numFmtId="38" fontId="4" fillId="0" borderId="4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Continuous" vertical="center"/>
    </xf>
    <xf numFmtId="38" fontId="4" fillId="0" borderId="3" xfId="2" applyFont="1" applyFill="1" applyBorder="1" applyAlignment="1" applyProtection="1">
      <alignment horizontal="centerContinuous" vertical="center"/>
    </xf>
    <xf numFmtId="38" fontId="4" fillId="0" borderId="5" xfId="2" applyFont="1" applyFill="1" applyBorder="1" applyAlignment="1" applyProtection="1">
      <alignment horizontal="center" vertical="center" wrapText="1"/>
    </xf>
    <xf numFmtId="38" fontId="4" fillId="0" borderId="7" xfId="2" applyFont="1" applyFill="1" applyBorder="1" applyAlignment="1" applyProtection="1">
      <alignment horizontal="center" vertical="center"/>
    </xf>
    <xf numFmtId="38" fontId="4" fillId="0" borderId="9" xfId="2" applyFont="1" applyFill="1" applyBorder="1" applyAlignment="1" applyProtection="1">
      <alignment horizontal="center" vertical="center"/>
    </xf>
    <xf numFmtId="38" fontId="4" fillId="0" borderId="10" xfId="2" applyFont="1" applyFill="1" applyBorder="1" applyAlignment="1" applyProtection="1">
      <alignment horizontal="center" vertical="center" wrapText="1"/>
    </xf>
    <xf numFmtId="38" fontId="4" fillId="0" borderId="0" xfId="2" applyFont="1" applyFill="1" applyAlignment="1" applyProtection="1">
      <alignment horizontal="center" vertical="center"/>
    </xf>
    <xf numFmtId="38" fontId="4" fillId="0" borderId="12" xfId="2" applyFont="1" applyFill="1" applyBorder="1" applyAlignment="1" applyProtection="1">
      <alignment vertical="center"/>
    </xf>
    <xf numFmtId="183" fontId="4" fillId="0" borderId="0" xfId="2" applyNumberFormat="1" applyFont="1" applyFill="1" applyBorder="1" applyAlignment="1" applyProtection="1">
      <alignment vertical="center"/>
    </xf>
    <xf numFmtId="183" fontId="4" fillId="0" borderId="0" xfId="2" applyNumberFormat="1" applyFont="1" applyFill="1" applyBorder="1" applyAlignment="1" applyProtection="1">
      <alignment horizontal="right" vertical="center"/>
    </xf>
    <xf numFmtId="38" fontId="4" fillId="0" borderId="12" xfId="2" quotePrefix="1" applyFont="1" applyFill="1" applyBorder="1" applyAlignment="1" applyProtection="1">
      <alignment horizontal="center" vertical="center"/>
    </xf>
    <xf numFmtId="38" fontId="4" fillId="0" borderId="7" xfId="2" quotePrefix="1" applyFont="1" applyFill="1" applyBorder="1" applyAlignment="1" applyProtection="1">
      <alignment horizontal="center" vertical="center"/>
    </xf>
    <xf numFmtId="184" fontId="4" fillId="0" borderId="11" xfId="2" applyNumberFormat="1" applyFont="1" applyFill="1" applyBorder="1" applyAlignment="1" applyProtection="1">
      <alignment vertical="center"/>
    </xf>
    <xf numFmtId="184" fontId="4" fillId="0" borderId="11" xfId="2" applyNumberFormat="1" applyFont="1" applyFill="1" applyBorder="1" applyAlignment="1" applyProtection="1">
      <alignment horizontal="right" vertical="center"/>
    </xf>
    <xf numFmtId="183" fontId="4" fillId="0" borderId="11" xfId="2" applyNumberFormat="1" applyFont="1" applyFill="1" applyBorder="1" applyAlignment="1" applyProtection="1">
      <alignment vertical="center"/>
    </xf>
    <xf numFmtId="185" fontId="4" fillId="0" borderId="0" xfId="2" applyNumberFormat="1" applyFont="1" applyFill="1" applyAlignment="1" applyProtection="1">
      <alignment vertical="center"/>
    </xf>
    <xf numFmtId="185" fontId="4" fillId="0" borderId="0" xfId="2" applyNumberFormat="1" applyFont="1" applyFill="1" applyAlignment="1" applyProtection="1">
      <alignment horizontal="right" vertical="center"/>
    </xf>
    <xf numFmtId="0" fontId="4" fillId="0" borderId="0" xfId="7" applyFont="1" applyFill="1" applyAlignment="1" applyProtection="1">
      <alignment horizontal="right" vertical="center"/>
    </xf>
    <xf numFmtId="38" fontId="4" fillId="0" borderId="0" xfId="2" applyFont="1" applyFill="1" applyProtection="1"/>
    <xf numFmtId="38" fontId="4" fillId="0" borderId="11" xfId="2" applyFont="1" applyFill="1" applyBorder="1" applyAlignment="1" applyProtection="1">
      <alignment horizontal="left" vertical="center" indent="1"/>
    </xf>
    <xf numFmtId="38" fontId="4" fillId="0" borderId="0" xfId="2" applyFont="1" applyFill="1" applyBorder="1" applyAlignment="1" applyProtection="1">
      <alignment horizontal="right"/>
    </xf>
    <xf numFmtId="38" fontId="4" fillId="0" borderId="1" xfId="2" applyFont="1" applyFill="1" applyBorder="1" applyAlignment="1" applyProtection="1">
      <alignment horizontal="center" vertical="center"/>
    </xf>
    <xf numFmtId="38" fontId="12" fillId="0" borderId="6" xfId="2" applyFont="1" applyFill="1" applyBorder="1" applyAlignment="1" applyProtection="1">
      <alignment horizontal="right" vertical="center" indent="1"/>
    </xf>
    <xf numFmtId="38" fontId="4" fillId="0" borderId="0" xfId="2" applyFont="1" applyFill="1" applyAlignment="1" applyProtection="1">
      <alignment horizontal="right" vertical="center" indent="1"/>
    </xf>
    <xf numFmtId="38" fontId="4" fillId="0" borderId="11" xfId="2" applyFont="1" applyFill="1" applyBorder="1" applyAlignment="1" applyProtection="1">
      <alignment horizontal="right" vertical="center" indent="1"/>
    </xf>
    <xf numFmtId="38" fontId="10" fillId="0" borderId="0" xfId="2" applyFont="1" applyFill="1" applyAlignment="1" applyProtection="1">
      <alignment horizontal="right"/>
    </xf>
    <xf numFmtId="38" fontId="21" fillId="0" borderId="0" xfId="2" applyFont="1" applyFill="1" applyAlignment="1" applyProtection="1">
      <alignment horizontal="right"/>
    </xf>
    <xf numFmtId="0" fontId="8" fillId="0" borderId="0" xfId="7" applyFont="1" applyFill="1" applyAlignment="1" applyProtection="1">
      <alignment vertical="center"/>
    </xf>
    <xf numFmtId="0" fontId="4" fillId="0" borderId="0" xfId="7" applyFont="1" applyFill="1" applyAlignment="1" applyProtection="1">
      <alignment vertical="center"/>
    </xf>
    <xf numFmtId="0" fontId="4" fillId="0" borderId="1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horizontal="center" vertical="center"/>
    </xf>
    <xf numFmtId="0" fontId="4" fillId="0" borderId="9" xfId="7" applyFont="1" applyFill="1" applyBorder="1" applyAlignment="1" applyProtection="1">
      <alignment horizontal="center" vertical="center"/>
    </xf>
    <xf numFmtId="0" fontId="4" fillId="0" borderId="11" xfId="7" applyFont="1" applyFill="1" applyBorder="1" applyAlignment="1" applyProtection="1">
      <alignment horizontal="center" vertical="center"/>
    </xf>
    <xf numFmtId="0" fontId="4" fillId="0" borderId="12" xfId="7" applyFont="1" applyFill="1" applyBorder="1" applyAlignment="1" applyProtection="1">
      <alignment horizontal="distributed" vertical="center" indent="1"/>
    </xf>
    <xf numFmtId="0" fontId="4" fillId="0" borderId="7" xfId="7" applyFont="1" applyFill="1" applyBorder="1" applyAlignment="1" applyProtection="1">
      <alignment horizontal="distributed" vertical="center" indent="1"/>
    </xf>
    <xf numFmtId="0" fontId="22" fillId="0" borderId="0" xfId="11" applyFont="1" applyFill="1" applyAlignment="1" applyProtection="1">
      <alignment vertical="center"/>
    </xf>
    <xf numFmtId="0" fontId="23" fillId="0" borderId="0" xfId="11" applyFont="1" applyFill="1" applyAlignment="1" applyProtection="1">
      <alignment horizontal="center" vertical="center"/>
    </xf>
    <xf numFmtId="0" fontId="23" fillId="0" borderId="0" xfId="11" applyFont="1" applyFill="1" applyAlignment="1" applyProtection="1">
      <alignment horizontal="left" vertical="center"/>
    </xf>
    <xf numFmtId="0" fontId="24" fillId="0" borderId="0" xfId="11" applyFont="1" applyFill="1" applyAlignment="1" applyProtection="1">
      <alignment vertical="center"/>
    </xf>
    <xf numFmtId="0" fontId="22" fillId="0" borderId="0" xfId="11" applyFont="1" applyFill="1" applyAlignment="1" applyProtection="1">
      <alignment horizontal="distributed" vertical="center"/>
    </xf>
    <xf numFmtId="58" fontId="4" fillId="0" borderId="11" xfId="11" applyNumberFormat="1" applyFont="1" applyFill="1" applyBorder="1" applyAlignment="1" applyProtection="1">
      <alignment horizontal="left" indent="1"/>
      <protection locked="0"/>
    </xf>
    <xf numFmtId="0" fontId="18" fillId="0" borderId="11" xfId="11" applyFont="1" applyFill="1" applyBorder="1" applyAlignment="1">
      <alignment horizontal="left" indent="1"/>
    </xf>
    <xf numFmtId="0" fontId="25" fillId="0" borderId="0" xfId="11" applyFont="1" applyFill="1" applyAlignment="1" applyProtection="1">
      <alignment horizontal="right" vertical="center"/>
    </xf>
    <xf numFmtId="0" fontId="25" fillId="0" borderId="0" xfId="11" applyFont="1" applyFill="1" applyAlignment="1" applyProtection="1">
      <alignment horizontal="distributed" vertical="center"/>
    </xf>
    <xf numFmtId="0" fontId="25" fillId="0" borderId="14" xfId="11" applyFont="1" applyFill="1" applyBorder="1" applyAlignment="1" applyProtection="1">
      <alignment horizontal="center" vertical="center"/>
    </xf>
    <xf numFmtId="0" fontId="25" fillId="0" borderId="14" xfId="11" applyFont="1" applyFill="1" applyBorder="1" applyAlignment="1" applyProtection="1">
      <alignment horizontal="center" vertical="center"/>
    </xf>
    <xf numFmtId="0" fontId="25" fillId="0" borderId="2" xfId="11" applyFont="1" applyFill="1" applyBorder="1" applyAlignment="1" applyProtection="1">
      <alignment horizontal="center" vertical="center"/>
    </xf>
    <xf numFmtId="0" fontId="25" fillId="0" borderId="3" xfId="11" applyFont="1" applyFill="1" applyBorder="1" applyAlignment="1" applyProtection="1">
      <alignment horizontal="center" vertical="center"/>
    </xf>
    <xf numFmtId="0" fontId="25" fillId="0" borderId="15" xfId="11" applyFont="1" applyFill="1" applyBorder="1" applyAlignment="1" applyProtection="1">
      <alignment horizontal="center" vertical="center"/>
    </xf>
    <xf numFmtId="0" fontId="25" fillId="0" borderId="16" xfId="11" applyFont="1" applyFill="1" applyBorder="1" applyAlignment="1" applyProtection="1">
      <alignment horizontal="center" vertical="center"/>
    </xf>
    <xf numFmtId="0" fontId="25" fillId="0" borderId="17" xfId="11" applyFont="1" applyFill="1" applyBorder="1" applyAlignment="1" applyProtection="1">
      <alignment horizontal="center" vertical="center" textRotation="255" shrinkToFit="1"/>
    </xf>
    <xf numFmtId="0" fontId="25" fillId="0" borderId="0" xfId="11" applyFont="1" applyFill="1" applyBorder="1" applyAlignment="1" applyProtection="1"/>
    <xf numFmtId="0" fontId="25" fillId="0" borderId="0" xfId="11" applyFont="1" applyFill="1" applyBorder="1" applyAlignment="1" applyProtection="1">
      <alignment horizontal="distributed" vertical="center"/>
    </xf>
    <xf numFmtId="0" fontId="25" fillId="0" borderId="0" xfId="11" applyFont="1" applyFill="1" applyBorder="1" applyAlignment="1" applyProtection="1">
      <alignment horizontal="distributed"/>
    </xf>
    <xf numFmtId="0" fontId="25" fillId="0" borderId="13" xfId="11" applyFont="1" applyFill="1" applyBorder="1" applyAlignment="1" applyProtection="1">
      <alignment vertical="center"/>
    </xf>
    <xf numFmtId="0" fontId="25" fillId="0" borderId="0" xfId="11" applyFont="1" applyFill="1" applyBorder="1" applyAlignment="1" applyProtection="1">
      <alignment vertical="center"/>
    </xf>
    <xf numFmtId="0" fontId="25" fillId="0" borderId="6" xfId="11" applyFont="1" applyFill="1" applyBorder="1" applyAlignment="1" applyProtection="1">
      <alignment vertical="center"/>
    </xf>
    <xf numFmtId="0" fontId="25" fillId="0" borderId="18" xfId="11" applyFont="1" applyFill="1" applyBorder="1" applyAlignment="1" applyProtection="1">
      <alignment vertical="center"/>
    </xf>
    <xf numFmtId="0" fontId="25" fillId="0" borderId="19" xfId="11" applyFont="1" applyFill="1" applyBorder="1" applyAlignment="1" applyProtection="1">
      <alignment horizontal="center" vertical="distributed" textRotation="255"/>
    </xf>
    <xf numFmtId="0" fontId="25" fillId="0" borderId="20" xfId="11" applyFont="1" applyFill="1" applyBorder="1" applyAlignment="1" applyProtection="1">
      <alignment horizontal="center" vertical="distributed" textRotation="255"/>
    </xf>
    <xf numFmtId="0" fontId="25" fillId="0" borderId="17" xfId="11" applyFont="1" applyFill="1" applyBorder="1" applyAlignment="1" applyProtection="1">
      <alignment horizontal="center" vertical="distributed" textRotation="255"/>
    </xf>
    <xf numFmtId="0" fontId="25" fillId="0" borderId="21" xfId="11" applyFont="1" applyFill="1" applyBorder="1" applyAlignment="1" applyProtection="1">
      <alignment vertical="center"/>
    </xf>
    <xf numFmtId="0" fontId="25" fillId="0" borderId="22" xfId="11" applyFont="1" applyFill="1" applyBorder="1" applyAlignment="1" applyProtection="1">
      <alignment vertical="center"/>
    </xf>
    <xf numFmtId="0" fontId="25" fillId="0" borderId="0" xfId="11" applyFont="1" applyFill="1" applyBorder="1" applyAlignment="1" applyProtection="1">
      <alignment horizontal="right" vertical="center"/>
    </xf>
    <xf numFmtId="0" fontId="25" fillId="0" borderId="0" xfId="11" applyNumberFormat="1" applyFont="1" applyFill="1" applyBorder="1" applyAlignment="1" applyProtection="1">
      <alignment horizontal="right" vertical="center"/>
      <protection locked="0"/>
    </xf>
    <xf numFmtId="0" fontId="22" fillId="0" borderId="0" xfId="11" applyFont="1" applyFill="1" applyBorder="1" applyAlignment="1" applyProtection="1">
      <alignment horizontal="right" vertical="center"/>
    </xf>
    <xf numFmtId="0" fontId="25" fillId="0" borderId="23" xfId="11" applyFont="1" applyFill="1" applyBorder="1" applyAlignment="1" applyProtection="1">
      <alignment horizontal="center" vertical="center" textRotation="255" shrinkToFit="1"/>
    </xf>
    <xf numFmtId="0" fontId="25" fillId="0" borderId="24" xfId="11" applyFont="1" applyFill="1" applyBorder="1" applyAlignment="1" applyProtection="1"/>
    <xf numFmtId="0" fontId="25" fillId="0" borderId="24" xfId="11" applyFont="1" applyFill="1" applyBorder="1" applyAlignment="1" applyProtection="1">
      <alignment horizontal="distributed" vertical="center"/>
    </xf>
    <xf numFmtId="0" fontId="25" fillId="0" borderId="24" xfId="11" applyFont="1" applyFill="1" applyBorder="1" applyAlignment="1" applyProtection="1">
      <alignment horizontal="distributed"/>
    </xf>
    <xf numFmtId="0" fontId="25" fillId="0" borderId="25" xfId="11" applyFont="1" applyFill="1" applyBorder="1" applyAlignment="1" applyProtection="1">
      <alignment vertical="center"/>
    </xf>
    <xf numFmtId="0" fontId="25" fillId="0" borderId="24" xfId="11" applyFont="1" applyFill="1" applyBorder="1" applyAlignment="1" applyProtection="1">
      <alignment vertical="center"/>
    </xf>
    <xf numFmtId="0" fontId="25" fillId="0" borderId="26" xfId="11" applyFont="1" applyFill="1" applyBorder="1" applyAlignment="1" applyProtection="1">
      <alignment vertical="center"/>
    </xf>
    <xf numFmtId="0" fontId="25" fillId="0" borderId="27" xfId="11" applyFont="1" applyFill="1" applyBorder="1" applyAlignment="1" applyProtection="1">
      <alignment horizontal="center" vertical="distributed" textRotation="255"/>
    </xf>
    <xf numFmtId="0" fontId="25" fillId="0" borderId="28" xfId="11" applyFont="1" applyFill="1" applyBorder="1" applyAlignment="1" applyProtection="1">
      <alignment horizontal="center" vertical="distributed" textRotation="255"/>
    </xf>
    <xf numFmtId="0" fontId="25" fillId="0" borderId="29" xfId="11" applyFont="1" applyFill="1" applyBorder="1" applyAlignment="1" applyProtection="1">
      <alignment horizontal="center" vertical="distributed" textRotation="255"/>
    </xf>
    <xf numFmtId="0" fontId="25" fillId="0" borderId="0" xfId="11" applyFont="1" applyFill="1" applyBorder="1" applyAlignment="1" applyProtection="1">
      <alignment vertical="center" shrinkToFit="1"/>
    </xf>
    <xf numFmtId="0" fontId="25" fillId="0" borderId="12" xfId="11" applyFont="1" applyFill="1" applyBorder="1" applyAlignment="1" applyProtection="1">
      <alignment vertical="center"/>
    </xf>
    <xf numFmtId="49" fontId="25" fillId="0" borderId="30" xfId="11" applyNumberFormat="1" applyFont="1" applyFill="1" applyBorder="1" applyAlignment="1" applyProtection="1">
      <alignment horizontal="center" vertical="distributed" textRotation="255"/>
    </xf>
    <xf numFmtId="49" fontId="25" fillId="0" borderId="28" xfId="11" applyNumberFormat="1" applyFont="1" applyFill="1" applyBorder="1" applyAlignment="1" applyProtection="1">
      <alignment horizontal="distributed" vertical="center"/>
    </xf>
    <xf numFmtId="49" fontId="25" fillId="0" borderId="29" xfId="11" applyNumberFormat="1" applyFont="1" applyFill="1" applyBorder="1" applyAlignment="1" applyProtection="1">
      <alignment horizontal="center" vertical="distributed" textRotation="255"/>
    </xf>
    <xf numFmtId="0" fontId="25" fillId="0" borderId="12" xfId="11" applyFont="1" applyFill="1" applyBorder="1" applyAlignment="1" applyProtection="1">
      <alignment horizontal="distributed"/>
    </xf>
    <xf numFmtId="49" fontId="25" fillId="0" borderId="23" xfId="11" applyNumberFormat="1" applyFont="1" applyFill="1" applyBorder="1" applyAlignment="1" applyProtection="1">
      <alignment horizontal="center" vertical="distributed" textRotation="255"/>
    </xf>
    <xf numFmtId="49" fontId="25" fillId="0" borderId="31" xfId="11" applyNumberFormat="1" applyFont="1" applyFill="1" applyBorder="1" applyAlignment="1" applyProtection="1">
      <alignment horizontal="distributed" vertical="center"/>
    </xf>
    <xf numFmtId="0" fontId="25" fillId="0" borderId="31" xfId="11" applyFont="1" applyFill="1" applyBorder="1" applyAlignment="1" applyProtection="1">
      <alignment horizontal="center" vertical="distributed" textRotation="255"/>
    </xf>
    <xf numFmtId="0" fontId="25" fillId="0" borderId="23" xfId="11" applyFont="1" applyFill="1" applyBorder="1" applyAlignment="1" applyProtection="1">
      <alignment horizontal="center" vertical="distributed" textRotation="255"/>
    </xf>
    <xf numFmtId="0" fontId="25" fillId="0" borderId="30" xfId="11" applyFont="1" applyFill="1" applyBorder="1" applyAlignment="1" applyProtection="1">
      <alignment horizontal="center" vertical="distributed" textRotation="255" justifyLastLine="1"/>
    </xf>
    <xf numFmtId="0" fontId="25" fillId="0" borderId="28" xfId="11" applyFont="1" applyFill="1" applyBorder="1" applyAlignment="1" applyProtection="1">
      <alignment horizontal="distributed" vertical="center"/>
    </xf>
    <xf numFmtId="0" fontId="26" fillId="0" borderId="0" xfId="11" applyFont="1" applyFill="1" applyBorder="1" applyAlignment="1" applyProtection="1">
      <alignment horizontal="distributed" vertical="center"/>
    </xf>
    <xf numFmtId="0" fontId="25" fillId="0" borderId="0" xfId="11" applyFont="1" applyFill="1" applyBorder="1" applyAlignment="1" applyProtection="1">
      <alignment horizontal="distributed" wrapText="1"/>
    </xf>
    <xf numFmtId="0" fontId="25" fillId="0" borderId="18" xfId="11" applyNumberFormat="1" applyFont="1" applyFill="1" applyBorder="1" applyAlignment="1" applyProtection="1">
      <alignment horizontal="right" vertical="center"/>
    </xf>
    <xf numFmtId="0" fontId="25" fillId="0" borderId="32" xfId="11" applyFont="1" applyFill="1" applyBorder="1" applyAlignment="1" applyProtection="1">
      <alignment vertical="center"/>
    </xf>
    <xf numFmtId="0" fontId="25" fillId="0" borderId="33" xfId="11" applyFont="1" applyFill="1" applyBorder="1" applyAlignment="1" applyProtection="1">
      <alignment horizontal="distributed" vertical="center"/>
    </xf>
    <xf numFmtId="0" fontId="25" fillId="0" borderId="34" xfId="11" applyFont="1" applyFill="1" applyBorder="1" applyAlignment="1" applyProtection="1">
      <alignment vertical="center"/>
    </xf>
    <xf numFmtId="0" fontId="25" fillId="0" borderId="33" xfId="11" applyFont="1" applyFill="1" applyBorder="1" applyAlignment="1" applyProtection="1">
      <alignment horizontal="right" vertical="center"/>
    </xf>
    <xf numFmtId="0" fontId="25" fillId="0" borderId="33" xfId="11" applyNumberFormat="1" applyFont="1" applyFill="1" applyBorder="1" applyAlignment="1" applyProtection="1">
      <alignment horizontal="right" vertical="center"/>
      <protection locked="0"/>
    </xf>
    <xf numFmtId="0" fontId="22" fillId="0" borderId="33" xfId="11" applyFont="1" applyFill="1" applyBorder="1" applyAlignment="1" applyProtection="1">
      <alignment horizontal="right" vertical="center"/>
    </xf>
    <xf numFmtId="0" fontId="25" fillId="0" borderId="29" xfId="11" applyFont="1" applyFill="1" applyBorder="1" applyAlignment="1" applyProtection="1">
      <alignment horizontal="center" vertical="distributed" textRotation="255" justifyLastLine="1"/>
    </xf>
    <xf numFmtId="0" fontId="25" fillId="0" borderId="35" xfId="11" applyFont="1" applyFill="1" applyBorder="1" applyAlignment="1" applyProtection="1">
      <alignment horizontal="center" vertical="center" textRotation="255" shrinkToFit="1"/>
    </xf>
    <xf numFmtId="0" fontId="25" fillId="0" borderId="29" xfId="11" applyFont="1" applyFill="1" applyBorder="1" applyAlignment="1" applyProtection="1">
      <alignment horizontal="center" vertical="center" textRotation="255" shrinkToFit="1"/>
    </xf>
    <xf numFmtId="0" fontId="25" fillId="0" borderId="36" xfId="11" applyFont="1" applyFill="1" applyBorder="1" applyAlignment="1" applyProtection="1">
      <alignment horizontal="center" vertical="distributed" textRotation="255"/>
    </xf>
    <xf numFmtId="0" fontId="25" fillId="0" borderId="31" xfId="11" applyFont="1" applyFill="1" applyBorder="1" applyAlignment="1" applyProtection="1">
      <alignment horizontal="center" vertical="center" textRotation="255" shrinkToFit="1"/>
    </xf>
    <xf numFmtId="0" fontId="25" fillId="0" borderId="0" xfId="11" applyNumberFormat="1" applyFont="1" applyFill="1" applyBorder="1" applyAlignment="1" applyProtection="1">
      <alignment horizontal="right" vertical="center"/>
    </xf>
    <xf numFmtId="0" fontId="25" fillId="0" borderId="37" xfId="11" applyFont="1" applyFill="1" applyBorder="1" applyAlignment="1" applyProtection="1">
      <alignment horizontal="distributed" vertical="center"/>
    </xf>
    <xf numFmtId="0" fontId="26" fillId="0" borderId="33" xfId="11" applyFont="1" applyFill="1" applyBorder="1" applyAlignment="1" applyProtection="1">
      <alignment horizontal="distributed" vertical="center"/>
    </xf>
    <xf numFmtId="0" fontId="25" fillId="0" borderId="38" xfId="11" applyFont="1" applyFill="1" applyBorder="1" applyAlignment="1" applyProtection="1">
      <alignment horizontal="right" vertical="center"/>
    </xf>
    <xf numFmtId="0" fontId="25" fillId="0" borderId="33" xfId="11" applyNumberFormat="1" applyFont="1" applyFill="1" applyBorder="1" applyAlignment="1" applyProtection="1">
      <alignment horizontal="right" vertical="center"/>
    </xf>
    <xf numFmtId="0" fontId="25" fillId="0" borderId="39" xfId="11" applyFont="1" applyFill="1" applyBorder="1" applyAlignment="1" applyProtection="1">
      <alignment vertical="center"/>
    </xf>
    <xf numFmtId="0" fontId="25" fillId="0" borderId="24" xfId="11" applyFont="1" applyFill="1" applyBorder="1" applyAlignment="1" applyProtection="1">
      <alignment horizontal="right" vertical="center"/>
    </xf>
    <xf numFmtId="0" fontId="25" fillId="0" borderId="24" xfId="11" applyFont="1" applyFill="1" applyBorder="1" applyAlignment="1" applyProtection="1">
      <alignment horizontal="right" vertical="center"/>
      <protection locked="0"/>
    </xf>
    <xf numFmtId="0" fontId="25" fillId="0" borderId="23" xfId="11" applyFont="1" applyFill="1" applyBorder="1" applyAlignment="1" applyProtection="1">
      <alignment horizontal="center" vertical="distributed" textRotation="255" justifyLastLine="1"/>
    </xf>
    <xf numFmtId="0" fontId="25" fillId="0" borderId="40" xfId="11" applyFont="1" applyFill="1" applyBorder="1" applyAlignment="1" applyProtection="1">
      <alignment horizontal="center" vertical="center" textRotation="255"/>
    </xf>
    <xf numFmtId="0" fontId="25" fillId="0" borderId="35" xfId="11" applyFont="1" applyFill="1" applyBorder="1" applyAlignment="1" applyProtection="1">
      <alignment horizontal="distributed" vertical="center"/>
    </xf>
    <xf numFmtId="0" fontId="25" fillId="0" borderId="21" xfId="11" applyFont="1" applyFill="1" applyBorder="1" applyAlignment="1" applyProtection="1">
      <alignment horizontal="distributed" vertical="center"/>
    </xf>
    <xf numFmtId="0" fontId="25" fillId="0" borderId="21" xfId="11" applyFont="1" applyFill="1" applyBorder="1" applyAlignment="1" applyProtection="1">
      <alignment horizontal="distributed" wrapText="1"/>
    </xf>
    <xf numFmtId="0" fontId="25" fillId="0" borderId="41" xfId="11" applyFont="1" applyFill="1" applyBorder="1" applyAlignment="1" applyProtection="1">
      <alignment vertical="center"/>
    </xf>
    <xf numFmtId="0" fontId="25" fillId="0" borderId="21" xfId="11" applyNumberFormat="1" applyFont="1" applyFill="1" applyBorder="1" applyAlignment="1" applyProtection="1">
      <alignment horizontal="right" vertical="center"/>
    </xf>
    <xf numFmtId="0" fontId="25" fillId="0" borderId="42" xfId="11" applyNumberFormat="1" applyFont="1" applyFill="1" applyBorder="1" applyAlignment="1" applyProtection="1">
      <alignment horizontal="right" vertical="center"/>
    </xf>
    <xf numFmtId="0" fontId="25" fillId="0" borderId="27" xfId="11" applyFont="1" applyFill="1" applyBorder="1" applyAlignment="1" applyProtection="1">
      <alignment horizontal="center" vertical="center" textRotation="255" shrinkToFit="1"/>
    </xf>
    <xf numFmtId="0" fontId="25" fillId="0" borderId="0" xfId="11" applyFont="1" applyFill="1" applyBorder="1" applyAlignment="1" applyProtection="1">
      <alignment horizontal="distributed" vertical="center"/>
    </xf>
    <xf numFmtId="0" fontId="25" fillId="0" borderId="12" xfId="11" applyFont="1" applyFill="1" applyBorder="1" applyAlignment="1" applyProtection="1">
      <alignment horizontal="right" vertical="center"/>
    </xf>
    <xf numFmtId="186" fontId="27" fillId="0" borderId="13" xfId="11" applyNumberFormat="1" applyFont="1" applyFill="1" applyBorder="1" applyAlignment="1" applyProtection="1">
      <alignment horizontal="right" vertical="center"/>
    </xf>
    <xf numFmtId="0" fontId="27" fillId="0" borderId="0" xfId="11" applyFont="1" applyFill="1" applyBorder="1" applyAlignment="1" applyProtection="1">
      <alignment horizontal="right" vertical="center"/>
    </xf>
    <xf numFmtId="186" fontId="27" fillId="0" borderId="0" xfId="11" applyNumberFormat="1" applyFont="1" applyFill="1" applyBorder="1" applyAlignment="1" applyProtection="1">
      <alignment horizontal="right" vertical="center"/>
    </xf>
    <xf numFmtId="0" fontId="25" fillId="0" borderId="0" xfId="11" applyFont="1" applyFill="1" applyBorder="1" applyAlignment="1" applyProtection="1">
      <alignment horizontal="distributed" vertical="center" wrapText="1"/>
    </xf>
    <xf numFmtId="0" fontId="25" fillId="0" borderId="36" xfId="11" applyFont="1" applyFill="1" applyBorder="1" applyAlignment="1" applyProtection="1">
      <alignment horizontal="center" vertical="center" textRotation="255" shrinkToFit="1"/>
    </xf>
    <xf numFmtId="0" fontId="25" fillId="0" borderId="24" xfId="11" applyFont="1" applyFill="1" applyBorder="1" applyAlignment="1" applyProtection="1">
      <alignment horizontal="distributed" vertical="center"/>
    </xf>
    <xf numFmtId="186" fontId="27" fillId="0" borderId="25" xfId="11" applyNumberFormat="1" applyFont="1" applyFill="1" applyBorder="1" applyAlignment="1" applyProtection="1">
      <alignment horizontal="right" vertical="center"/>
    </xf>
    <xf numFmtId="0" fontId="27" fillId="0" borderId="24" xfId="11" applyFont="1" applyFill="1" applyBorder="1" applyAlignment="1" applyProtection="1">
      <alignment horizontal="right" vertical="center"/>
    </xf>
    <xf numFmtId="186" fontId="27" fillId="0" borderId="24" xfId="11" applyNumberFormat="1" applyFont="1" applyFill="1" applyBorder="1" applyAlignment="1" applyProtection="1">
      <alignment horizontal="right" vertical="center"/>
    </xf>
    <xf numFmtId="0" fontId="25" fillId="0" borderId="43" xfId="11" applyFont="1" applyFill="1" applyBorder="1" applyAlignment="1" applyProtection="1">
      <alignment horizontal="center" vertical="center" textRotation="255"/>
    </xf>
    <xf numFmtId="0" fontId="25" fillId="0" borderId="21" xfId="11" applyFont="1" applyFill="1" applyBorder="1" applyAlignment="1" applyProtection="1">
      <alignment horizontal="distributed" vertical="center"/>
    </xf>
    <xf numFmtId="0" fontId="25" fillId="0" borderId="22" xfId="11" applyFont="1" applyFill="1" applyBorder="1" applyAlignment="1" applyProtection="1">
      <alignment horizontal="right" vertical="center"/>
    </xf>
    <xf numFmtId="186" fontId="27" fillId="0" borderId="21" xfId="11" applyNumberFormat="1" applyFont="1" applyFill="1" applyBorder="1" applyAlignment="1" applyProtection="1">
      <alignment horizontal="right" vertical="center"/>
    </xf>
    <xf numFmtId="0" fontId="27" fillId="0" borderId="21" xfId="11" applyFont="1" applyFill="1" applyBorder="1" applyAlignment="1" applyProtection="1">
      <alignment horizontal="right" vertical="center"/>
    </xf>
    <xf numFmtId="0" fontId="22" fillId="0" borderId="0" xfId="11" applyFont="1" applyFill="1" applyAlignment="1" applyProtection="1">
      <alignment horizontal="right" vertical="center"/>
    </xf>
    <xf numFmtId="0" fontId="28" fillId="0" borderId="31" xfId="11" applyNumberFormat="1" applyFont="1" applyFill="1" applyBorder="1" applyAlignment="1" applyProtection="1">
      <alignment horizontal="left" vertical="center" wrapText="1"/>
    </xf>
    <xf numFmtId="0" fontId="25" fillId="0" borderId="24" xfId="11" applyNumberFormat="1" applyFont="1" applyFill="1" applyBorder="1" applyAlignment="1" applyProtection="1">
      <alignment horizontal="right" vertical="center"/>
    </xf>
    <xf numFmtId="0" fontId="25" fillId="0" borderId="26" xfId="11" applyNumberFormat="1" applyFont="1" applyFill="1" applyBorder="1" applyAlignment="1" applyProtection="1">
      <alignment horizontal="right" vertical="center"/>
    </xf>
    <xf numFmtId="0" fontId="25" fillId="0" borderId="27" xfId="11" applyFont="1" applyFill="1" applyBorder="1" applyAlignment="1" applyProtection="1">
      <alignment horizontal="center" vertical="center" textRotation="255"/>
    </xf>
    <xf numFmtId="0" fontId="29" fillId="0" borderId="29" xfId="11" applyFont="1" applyFill="1" applyBorder="1" applyAlignment="1" applyProtection="1">
      <alignment horizontal="center" vertical="center" textRotation="255" shrinkToFit="1"/>
    </xf>
    <xf numFmtId="0" fontId="26" fillId="0" borderId="0" xfId="11" applyFont="1" applyFill="1" applyBorder="1" applyAlignment="1" applyProtection="1">
      <alignment horizontal="distributed"/>
    </xf>
    <xf numFmtId="0" fontId="26" fillId="0" borderId="29" xfId="11" applyFont="1" applyFill="1" applyBorder="1" applyAlignment="1">
      <alignment horizontal="center" textRotation="255"/>
    </xf>
    <xf numFmtId="0" fontId="28" fillId="0" borderId="28" xfId="11" applyNumberFormat="1" applyFont="1" applyFill="1" applyBorder="1" applyAlignment="1" applyProtection="1">
      <alignment horizontal="right" vertical="center" wrapText="1"/>
    </xf>
    <xf numFmtId="0" fontId="28" fillId="0" borderId="0" xfId="11" applyNumberFormat="1" applyFont="1" applyFill="1" applyBorder="1" applyAlignment="1" applyProtection="1">
      <alignment horizontal="right" vertical="center" wrapText="1"/>
    </xf>
    <xf numFmtId="0" fontId="17" fillId="0" borderId="0" xfId="11" applyFont="1" applyFill="1" applyBorder="1" applyAlignment="1" applyProtection="1">
      <alignment horizontal="distributed" vertical="center" shrinkToFit="1"/>
    </xf>
    <xf numFmtId="0" fontId="17" fillId="0" borderId="0" xfId="11" applyFont="1" applyFill="1" applyBorder="1" applyAlignment="1" applyProtection="1">
      <alignment horizontal="distributed" vertical="center"/>
    </xf>
    <xf numFmtId="0" fontId="29" fillId="0" borderId="30" xfId="11" applyFont="1" applyFill="1" applyBorder="1" applyAlignment="1" applyProtection="1">
      <alignment horizontal="center" vertical="distributed" textRotation="255" justifyLastLine="1"/>
    </xf>
    <xf numFmtId="0" fontId="26" fillId="0" borderId="21" xfId="11" applyFont="1" applyFill="1" applyBorder="1" applyAlignment="1" applyProtection="1">
      <alignment horizontal="distributed"/>
    </xf>
    <xf numFmtId="0" fontId="29" fillId="0" borderId="29" xfId="11" applyFont="1" applyFill="1" applyBorder="1" applyAlignment="1" applyProtection="1">
      <alignment horizontal="center" vertical="distributed" textRotation="255" justifyLastLine="1"/>
    </xf>
    <xf numFmtId="0" fontId="25" fillId="0" borderId="36" xfId="11" applyFont="1" applyFill="1" applyBorder="1" applyAlignment="1" applyProtection="1">
      <alignment horizontal="center" vertical="center" textRotation="255"/>
    </xf>
    <xf numFmtId="0" fontId="25" fillId="0" borderId="39" xfId="11" applyFont="1" applyFill="1" applyBorder="1" applyAlignment="1" applyProtection="1">
      <alignment horizontal="right" vertical="center"/>
    </xf>
    <xf numFmtId="0" fontId="29" fillId="0" borderId="23" xfId="11" applyFont="1" applyFill="1" applyBorder="1" applyAlignment="1" applyProtection="1">
      <alignment horizontal="center" vertical="distributed" textRotation="255" justifyLastLine="1"/>
    </xf>
    <xf numFmtId="0" fontId="25" fillId="0" borderId="31" xfId="11" applyFont="1" applyFill="1" applyBorder="1" applyAlignment="1" applyProtection="1">
      <alignment horizontal="distributed" vertical="center"/>
    </xf>
    <xf numFmtId="0" fontId="26" fillId="0" borderId="24" xfId="11" applyFont="1" applyFill="1" applyBorder="1" applyAlignment="1" applyProtection="1">
      <alignment horizontal="distributed"/>
    </xf>
    <xf numFmtId="0" fontId="25" fillId="0" borderId="0" xfId="11" applyFont="1" applyFill="1" applyBorder="1" applyAlignment="1" applyProtection="1">
      <alignment horizontal="right" vertical="center"/>
      <protection locked="0"/>
    </xf>
    <xf numFmtId="0" fontId="29" fillId="0" borderId="30" xfId="11" applyFont="1" applyFill="1" applyBorder="1" applyAlignment="1" applyProtection="1">
      <alignment horizontal="center" vertical="center" textRotation="255" shrinkToFit="1"/>
    </xf>
    <xf numFmtId="0" fontId="26" fillId="0" borderId="22" xfId="11" applyFont="1" applyFill="1" applyBorder="1" applyAlignment="1" applyProtection="1">
      <alignment horizontal="distributed"/>
    </xf>
    <xf numFmtId="0" fontId="25" fillId="0" borderId="33" xfId="11" applyFont="1" applyFill="1" applyBorder="1" applyAlignment="1" applyProtection="1">
      <alignment horizontal="right" vertical="center"/>
      <protection locked="0"/>
    </xf>
    <xf numFmtId="0" fontId="26" fillId="0" borderId="12" xfId="11" applyFont="1" applyFill="1" applyBorder="1" applyAlignment="1" applyProtection="1">
      <alignment horizontal="distributed"/>
    </xf>
    <xf numFmtId="0" fontId="25" fillId="0" borderId="44" xfId="11" applyFont="1" applyFill="1" applyBorder="1" applyAlignment="1" applyProtection="1">
      <alignment horizontal="distributed" vertical="center"/>
    </xf>
    <xf numFmtId="0" fontId="25" fillId="0" borderId="21" xfId="11" applyFont="1" applyFill="1" applyBorder="1" applyAlignment="1" applyProtection="1">
      <alignment horizontal="right" vertical="center"/>
    </xf>
    <xf numFmtId="186" fontId="27" fillId="0" borderId="12" xfId="11" applyNumberFormat="1" applyFont="1" applyFill="1" applyBorder="1" applyAlignment="1" applyProtection="1">
      <alignment horizontal="right" vertical="center"/>
    </xf>
    <xf numFmtId="0" fontId="28" fillId="0" borderId="28" xfId="11" applyNumberFormat="1" applyFont="1" applyFill="1" applyBorder="1" applyAlignment="1" applyProtection="1">
      <alignment vertical="center" wrapText="1"/>
    </xf>
    <xf numFmtId="0" fontId="29" fillId="0" borderId="23" xfId="11" applyFont="1" applyFill="1" applyBorder="1" applyAlignment="1" applyProtection="1">
      <alignment horizontal="center" vertical="center" textRotation="255" shrinkToFit="1"/>
    </xf>
    <xf numFmtId="0" fontId="28" fillId="0" borderId="31" xfId="11" applyNumberFormat="1" applyFont="1" applyFill="1" applyBorder="1" applyAlignment="1" applyProtection="1">
      <alignment vertical="center" wrapText="1"/>
    </xf>
    <xf numFmtId="0" fontId="26" fillId="0" borderId="39" xfId="11" applyFont="1" applyFill="1" applyBorder="1" applyAlignment="1" applyProtection="1">
      <alignment horizontal="distributed"/>
    </xf>
    <xf numFmtId="0" fontId="29" fillId="0" borderId="30" xfId="11" applyFont="1" applyFill="1" applyBorder="1" applyAlignment="1" applyProtection="1">
      <alignment horizontal="center" vertical="distributed" textRotation="255"/>
    </xf>
    <xf numFmtId="0" fontId="29" fillId="0" borderId="29" xfId="11" applyFont="1" applyFill="1" applyBorder="1" applyAlignment="1" applyProtection="1">
      <alignment horizontal="center" vertical="distributed" textRotation="255"/>
    </xf>
    <xf numFmtId="0" fontId="28" fillId="0" borderId="0" xfId="11" applyNumberFormat="1" applyFont="1" applyFill="1" applyBorder="1" applyAlignment="1" applyProtection="1">
      <alignment vertical="center" wrapText="1"/>
    </xf>
    <xf numFmtId="0" fontId="27" fillId="0" borderId="0" xfId="11" applyFont="1" applyFill="1" applyBorder="1" applyAlignment="1" applyProtection="1">
      <alignment horizontal="distributed" vertical="center" shrinkToFit="1"/>
    </xf>
    <xf numFmtId="186" fontId="27" fillId="0" borderId="39" xfId="11" applyNumberFormat="1" applyFont="1" applyFill="1" applyBorder="1" applyAlignment="1" applyProtection="1">
      <alignment horizontal="right" vertical="center"/>
    </xf>
    <xf numFmtId="186" fontId="27" fillId="0" borderId="24" xfId="11" applyNumberFormat="1" applyFont="1" applyFill="1" applyBorder="1" applyAlignment="1" applyProtection="1">
      <alignment horizontal="right" vertical="center"/>
      <protection locked="0"/>
    </xf>
    <xf numFmtId="0" fontId="30" fillId="0" borderId="0" xfId="11" applyFont="1" applyFill="1" applyAlignment="1" applyProtection="1">
      <alignment horizontal="right" vertical="center"/>
    </xf>
    <xf numFmtId="0" fontId="29" fillId="0" borderId="23" xfId="11" applyFont="1" applyFill="1" applyBorder="1" applyAlignment="1" applyProtection="1">
      <alignment horizontal="center" vertical="distributed" textRotation="255"/>
    </xf>
    <xf numFmtId="0" fontId="22" fillId="0" borderId="21" xfId="11" applyFont="1" applyFill="1" applyBorder="1" applyAlignment="1" applyProtection="1">
      <alignment horizontal="right" vertical="center"/>
    </xf>
    <xf numFmtId="0" fontId="26" fillId="0" borderId="21" xfId="11" applyFont="1" applyFill="1" applyBorder="1" applyAlignment="1" applyProtection="1">
      <alignment horizontal="distributed" vertical="center"/>
    </xf>
    <xf numFmtId="186" fontId="27" fillId="0" borderId="0" xfId="11" applyNumberFormat="1" applyFont="1" applyFill="1" applyBorder="1" applyAlignment="1" applyProtection="1">
      <alignment horizontal="right" vertical="center"/>
      <protection locked="0"/>
    </xf>
    <xf numFmtId="0" fontId="30" fillId="0" borderId="24" xfId="11" applyFont="1" applyFill="1" applyBorder="1" applyAlignment="1" applyProtection="1">
      <alignment horizontal="right" vertical="center"/>
    </xf>
    <xf numFmtId="0" fontId="25" fillId="0" borderId="30" xfId="11" applyFont="1" applyFill="1" applyBorder="1" applyAlignment="1" applyProtection="1">
      <alignment vertical="center" textRotation="255" shrinkToFit="1"/>
    </xf>
    <xf numFmtId="0" fontId="26" fillId="0" borderId="29" xfId="11" applyFont="1" applyFill="1" applyBorder="1" applyAlignment="1">
      <alignment vertical="center" textRotation="255" shrinkToFit="1"/>
    </xf>
    <xf numFmtId="0" fontId="26" fillId="0" borderId="0" xfId="11" applyFont="1" applyFill="1" applyBorder="1" applyAlignment="1" applyProtection="1"/>
    <xf numFmtId="0" fontId="25" fillId="0" borderId="45" xfId="11" applyFont="1" applyFill="1" applyBorder="1" applyAlignment="1" applyProtection="1">
      <alignment vertical="center"/>
    </xf>
    <xf numFmtId="0" fontId="26" fillId="0" borderId="46" xfId="11" applyFont="1" applyFill="1" applyBorder="1" applyAlignment="1">
      <alignment vertical="center" textRotation="255" shrinkToFit="1"/>
    </xf>
    <xf numFmtId="0" fontId="25" fillId="0" borderId="47" xfId="11" applyFont="1" applyFill="1" applyBorder="1" applyAlignment="1" applyProtection="1">
      <alignment horizontal="distributed" vertical="center"/>
    </xf>
    <xf numFmtId="0" fontId="25" fillId="0" borderId="11" xfId="11" applyFont="1" applyFill="1" applyBorder="1" applyAlignment="1" applyProtection="1">
      <alignment horizontal="distributed" vertical="center"/>
    </xf>
    <xf numFmtId="0" fontId="26" fillId="0" borderId="11" xfId="11" applyFont="1" applyFill="1" applyBorder="1" applyAlignment="1" applyProtection="1">
      <alignment horizontal="distributed" vertical="center"/>
    </xf>
    <xf numFmtId="0" fontId="26" fillId="0" borderId="11" xfId="11" applyFont="1" applyFill="1" applyBorder="1" applyAlignment="1" applyProtection="1">
      <alignment horizontal="distributed"/>
    </xf>
    <xf numFmtId="0" fontId="25" fillId="0" borderId="10" xfId="11" applyFont="1" applyFill="1" applyBorder="1" applyAlignment="1" applyProtection="1">
      <alignment vertical="center"/>
    </xf>
    <xf numFmtId="0" fontId="25" fillId="0" borderId="11" xfId="11" applyFont="1" applyFill="1" applyBorder="1" applyAlignment="1" applyProtection="1">
      <alignment vertical="center"/>
    </xf>
    <xf numFmtId="0" fontId="25" fillId="0" borderId="11" xfId="11" applyNumberFormat="1" applyFont="1" applyFill="1" applyBorder="1" applyAlignment="1" applyProtection="1">
      <alignment horizontal="right" vertical="center"/>
    </xf>
    <xf numFmtId="0" fontId="25" fillId="0" borderId="48" xfId="11" applyNumberFormat="1" applyFont="1" applyFill="1" applyBorder="1" applyAlignment="1" applyProtection="1">
      <alignment horizontal="right" vertical="center"/>
    </xf>
    <xf numFmtId="0" fontId="25" fillId="0" borderId="49" xfId="11" applyFont="1" applyFill="1" applyBorder="1" applyAlignment="1" applyProtection="1">
      <alignment vertical="center"/>
    </xf>
    <xf numFmtId="0" fontId="25" fillId="0" borderId="50" xfId="11" applyFont="1" applyFill="1" applyBorder="1" applyAlignment="1" applyProtection="1">
      <alignment horizontal="distributed" vertical="center"/>
    </xf>
    <xf numFmtId="186" fontId="27" fillId="0" borderId="7" xfId="11" applyNumberFormat="1" applyFont="1" applyFill="1" applyBorder="1" applyAlignment="1" applyProtection="1">
      <alignment horizontal="right" vertical="center"/>
    </xf>
    <xf numFmtId="186" fontId="27" fillId="0" borderId="10" xfId="11" applyNumberFormat="1" applyFont="1" applyFill="1" applyBorder="1" applyAlignment="1" applyProtection="1">
      <alignment horizontal="right" vertical="center"/>
    </xf>
    <xf numFmtId="186" fontId="27" fillId="0" borderId="11" xfId="11" applyNumberFormat="1" applyFont="1" applyFill="1" applyBorder="1" applyAlignment="1" applyProtection="1">
      <alignment horizontal="right" vertical="center"/>
      <protection locked="0"/>
    </xf>
    <xf numFmtId="186" fontId="27" fillId="0" borderId="11" xfId="11" applyNumberFormat="1" applyFont="1" applyFill="1" applyBorder="1" applyAlignment="1" applyProtection="1">
      <alignment horizontal="right" vertical="center"/>
    </xf>
    <xf numFmtId="0" fontId="30" fillId="0" borderId="11" xfId="11" applyFont="1" applyFill="1" applyBorder="1" applyAlignment="1" applyProtection="1">
      <alignment horizontal="right" vertical="center"/>
    </xf>
    <xf numFmtId="0" fontId="25" fillId="0" borderId="51" xfId="11" applyFont="1" applyFill="1" applyBorder="1" applyAlignment="1" applyProtection="1">
      <alignment horizontal="center" vertical="center"/>
    </xf>
    <xf numFmtId="0" fontId="25" fillId="0" borderId="52" xfId="11" applyFont="1" applyFill="1" applyBorder="1" applyAlignment="1" applyProtection="1">
      <alignment horizontal="center" vertical="center"/>
    </xf>
    <xf numFmtId="38" fontId="25" fillId="0" borderId="51" xfId="2" applyFont="1" applyFill="1" applyBorder="1" applyAlignment="1" applyProtection="1">
      <alignment horizontal="right" vertical="center"/>
    </xf>
    <xf numFmtId="0" fontId="25" fillId="0" borderId="51" xfId="11" applyFont="1" applyFill="1" applyBorder="1" applyAlignment="1" applyProtection="1">
      <alignment horizontal="right" vertical="center"/>
    </xf>
    <xf numFmtId="0" fontId="25" fillId="0" borderId="53" xfId="11" applyFont="1" applyFill="1" applyBorder="1" applyAlignment="1" applyProtection="1">
      <alignment horizontal="distributed" vertical="center"/>
    </xf>
    <xf numFmtId="0" fontId="22" fillId="0" borderId="54" xfId="11" applyFont="1" applyFill="1" applyBorder="1" applyAlignment="1" applyProtection="1">
      <alignment horizontal="distributed" vertical="center"/>
    </xf>
    <xf numFmtId="0" fontId="31" fillId="0" borderId="51" xfId="11" applyFont="1" applyFill="1" applyBorder="1" applyAlignment="1" applyProtection="1">
      <alignment horizontal="center" vertical="center" justifyLastLine="1"/>
    </xf>
    <xf numFmtId="0" fontId="32" fillId="0" borderId="52" xfId="11" applyFont="1" applyFill="1" applyBorder="1" applyAlignment="1" applyProtection="1">
      <alignment vertical="center" justifyLastLine="1"/>
    </xf>
    <xf numFmtId="38" fontId="31" fillId="0" borderId="51" xfId="2" applyFont="1" applyFill="1" applyBorder="1" applyAlignment="1" applyProtection="1">
      <alignment horizontal="right" vertical="center"/>
    </xf>
    <xf numFmtId="0" fontId="31" fillId="0" borderId="51" xfId="11" applyFont="1" applyFill="1" applyBorder="1" applyAlignment="1" applyProtection="1">
      <alignment horizontal="right" vertical="center"/>
    </xf>
    <xf numFmtId="0" fontId="4" fillId="0" borderId="6" xfId="11" applyFont="1" applyFill="1" applyBorder="1" applyAlignment="1" applyProtection="1">
      <alignment horizontal="center" vertical="center"/>
    </xf>
    <xf numFmtId="0" fontId="33" fillId="0" borderId="0" xfId="7" applyFont="1" applyFill="1" applyAlignment="1">
      <alignment horizontal="left" vertical="center" wrapText="1" shrinkToFit="1"/>
    </xf>
    <xf numFmtId="0" fontId="33" fillId="0" borderId="0" xfId="7" applyFont="1" applyFill="1" applyAlignment="1">
      <alignment horizontal="left" vertical="center" wrapText="1" shrinkToFit="1"/>
    </xf>
    <xf numFmtId="0" fontId="34" fillId="0" borderId="0" xfId="7" applyFont="1" applyFill="1" applyAlignment="1">
      <alignment horizontal="left" vertical="center" wrapText="1" shrinkToFit="1"/>
    </xf>
    <xf numFmtId="0" fontId="35" fillId="0" borderId="0" xfId="7" applyFont="1" applyFill="1" applyBorder="1" applyAlignment="1">
      <alignment vertical="center" wrapText="1" shrinkToFit="1"/>
    </xf>
    <xf numFmtId="0" fontId="36" fillId="0" borderId="55" xfId="7" applyFont="1" applyFill="1" applyBorder="1" applyAlignment="1">
      <alignment horizontal="distributed" vertical="center" wrapText="1" justifyLastLine="1" shrinkToFit="1"/>
    </xf>
    <xf numFmtId="0" fontId="36" fillId="0" borderId="56" xfId="7" applyFont="1" applyFill="1" applyBorder="1" applyAlignment="1">
      <alignment horizontal="distributed" vertical="center" wrapText="1" justifyLastLine="1" shrinkToFit="1"/>
    </xf>
    <xf numFmtId="0" fontId="36" fillId="0" borderId="57" xfId="7" applyFont="1" applyFill="1" applyBorder="1" applyAlignment="1">
      <alignment horizontal="distributed" vertical="center" wrapText="1" justifyLastLine="1" shrinkToFit="1"/>
    </xf>
    <xf numFmtId="0" fontId="36" fillId="0" borderId="58" xfId="7" applyFont="1" applyFill="1" applyBorder="1" applyAlignment="1">
      <alignment horizontal="distributed" vertical="center" wrapText="1" justifyLastLine="1" shrinkToFit="1"/>
    </xf>
    <xf numFmtId="0" fontId="36" fillId="0" borderId="0" xfId="7" applyFont="1" applyFill="1" applyBorder="1" applyAlignment="1">
      <alignment horizontal="distributed" vertical="center" wrapText="1" justifyLastLine="1" shrinkToFit="1"/>
    </xf>
    <xf numFmtId="0" fontId="36" fillId="0" borderId="59" xfId="7" applyFont="1" applyFill="1" applyBorder="1" applyAlignment="1">
      <alignment horizontal="distributed" vertical="center" wrapText="1" justifyLastLine="1" shrinkToFit="1"/>
    </xf>
    <xf numFmtId="0" fontId="37" fillId="0" borderId="55" xfId="7" applyFont="1" applyFill="1" applyBorder="1" applyAlignment="1">
      <alignment horizontal="distributed" vertical="center" wrapText="1" justifyLastLine="1" shrinkToFit="1"/>
    </xf>
    <xf numFmtId="0" fontId="37" fillId="0" borderId="56" xfId="7" applyFont="1" applyFill="1" applyBorder="1" applyAlignment="1">
      <alignment horizontal="distributed" vertical="center" wrapText="1" justifyLastLine="1" shrinkToFit="1"/>
    </xf>
    <xf numFmtId="0" fontId="37" fillId="0" borderId="57" xfId="7" applyFont="1" applyFill="1" applyBorder="1" applyAlignment="1">
      <alignment horizontal="distributed" vertical="center" wrapText="1" justifyLastLine="1" shrinkToFit="1"/>
    </xf>
    <xf numFmtId="0" fontId="36" fillId="0" borderId="60" xfId="7" applyFont="1" applyFill="1" applyBorder="1" applyAlignment="1">
      <alignment horizontal="distributed" vertical="center" wrapText="1" justifyLastLine="1" shrinkToFit="1"/>
    </xf>
    <xf numFmtId="0" fontId="36" fillId="0" borderId="61" xfId="7" applyFont="1" applyFill="1" applyBorder="1" applyAlignment="1">
      <alignment horizontal="distributed" vertical="center" wrapText="1" justifyLastLine="1" shrinkToFit="1"/>
    </xf>
    <xf numFmtId="0" fontId="36" fillId="0" borderId="62" xfId="7" applyFont="1" applyFill="1" applyBorder="1" applyAlignment="1">
      <alignment horizontal="distributed" vertical="center" wrapText="1" justifyLastLine="1" shrinkToFit="1"/>
    </xf>
    <xf numFmtId="0" fontId="37" fillId="0" borderId="58" xfId="7" applyFont="1" applyFill="1" applyBorder="1" applyAlignment="1">
      <alignment horizontal="distributed" vertical="center" wrapText="1" justifyLastLine="1" shrinkToFit="1"/>
    </xf>
    <xf numFmtId="0" fontId="37" fillId="0" borderId="0" xfId="7" applyFont="1" applyFill="1" applyBorder="1" applyAlignment="1">
      <alignment horizontal="distributed" vertical="center" wrapText="1" justifyLastLine="1" shrinkToFit="1"/>
    </xf>
    <xf numFmtId="0" fontId="37" fillId="0" borderId="59" xfId="7" applyFont="1" applyFill="1" applyBorder="1" applyAlignment="1">
      <alignment horizontal="distributed" vertical="center" wrapText="1" justifyLastLine="1" shrinkToFit="1"/>
    </xf>
    <xf numFmtId="0" fontId="34" fillId="0" borderId="13" xfId="7" applyFont="1" applyFill="1" applyBorder="1" applyAlignment="1">
      <alignment horizontal="left" vertical="center" wrapText="1" shrinkToFit="1"/>
    </xf>
    <xf numFmtId="0" fontId="37" fillId="0" borderId="60" xfId="7" applyFont="1" applyFill="1" applyBorder="1" applyAlignment="1">
      <alignment horizontal="distributed" vertical="center" wrapText="1" justifyLastLine="1" shrinkToFit="1"/>
    </xf>
    <xf numFmtId="0" fontId="37" fillId="0" borderId="61" xfId="7" applyFont="1" applyFill="1" applyBorder="1" applyAlignment="1">
      <alignment horizontal="distributed" vertical="center" wrapText="1" justifyLastLine="1" shrinkToFit="1"/>
    </xf>
    <xf numFmtId="0" fontId="37" fillId="0" borderId="62" xfId="7" applyFont="1" applyFill="1" applyBorder="1" applyAlignment="1">
      <alignment horizontal="distributed" vertical="center" wrapText="1" justifyLastLine="1" shrinkToFit="1"/>
    </xf>
    <xf numFmtId="0" fontId="34" fillId="0" borderId="0" xfId="7" applyFont="1" applyFill="1" applyBorder="1" applyAlignment="1">
      <alignment vertical="center" wrapText="1" shrinkToFit="1"/>
    </xf>
    <xf numFmtId="0" fontId="34" fillId="0" borderId="0" xfId="7" applyFont="1" applyFill="1" applyBorder="1" applyAlignment="1">
      <alignment horizontal="left" vertical="center" wrapText="1" shrinkToFit="1"/>
    </xf>
    <xf numFmtId="0" fontId="34" fillId="0" borderId="0" xfId="7" applyFont="1" applyFill="1" applyAlignment="1">
      <alignment vertical="center" wrapText="1" shrinkToFit="1"/>
    </xf>
    <xf numFmtId="0" fontId="34" fillId="0" borderId="5" xfId="7" applyFont="1" applyFill="1" applyBorder="1" applyAlignment="1">
      <alignment horizontal="left" vertical="center" wrapText="1" shrinkToFit="1"/>
    </xf>
    <xf numFmtId="0" fontId="34" fillId="0" borderId="6" xfId="7" applyFont="1" applyFill="1" applyBorder="1" applyAlignment="1">
      <alignment horizontal="left" vertical="center" wrapText="1" shrinkToFit="1"/>
    </xf>
    <xf numFmtId="0" fontId="38" fillId="0" borderId="0" xfId="7" applyFont="1" applyFill="1" applyAlignment="1">
      <alignment horizontal="left" vertical="center" shrinkToFit="1"/>
    </xf>
    <xf numFmtId="0" fontId="38" fillId="0" borderId="59" xfId="7" applyFont="1" applyFill="1" applyBorder="1" applyAlignment="1">
      <alignment horizontal="left" vertical="center" shrinkToFit="1"/>
    </xf>
    <xf numFmtId="0" fontId="34" fillId="0" borderId="10" xfId="7" applyFont="1" applyFill="1" applyBorder="1" applyAlignment="1">
      <alignment horizontal="left" vertical="center" wrapText="1" shrinkToFit="1"/>
    </xf>
    <xf numFmtId="0" fontId="38" fillId="0" borderId="5" xfId="7" applyFont="1" applyFill="1" applyBorder="1" applyAlignment="1">
      <alignment horizontal="distributed" vertical="center" wrapText="1" justifyLastLine="1" shrinkToFit="1"/>
    </xf>
    <xf numFmtId="0" fontId="38" fillId="0" borderId="6" xfId="7" applyFont="1" applyFill="1" applyBorder="1" applyAlignment="1">
      <alignment horizontal="distributed" vertical="center" wrapText="1" justifyLastLine="1" shrinkToFit="1"/>
    </xf>
    <xf numFmtId="0" fontId="38" fillId="0" borderId="1" xfId="7" applyFont="1" applyFill="1" applyBorder="1" applyAlignment="1">
      <alignment horizontal="distributed" vertical="center" wrapText="1" justifyLastLine="1" shrinkToFit="1"/>
    </xf>
    <xf numFmtId="0" fontId="38" fillId="0" borderId="0" xfId="7" applyFont="1" applyFill="1" applyAlignment="1">
      <alignment horizontal="left" vertical="center" wrapText="1" shrinkToFit="1"/>
    </xf>
    <xf numFmtId="0" fontId="38" fillId="0" borderId="13" xfId="7" applyFont="1" applyFill="1" applyBorder="1" applyAlignment="1">
      <alignment horizontal="distributed" vertical="center" wrapText="1" justifyLastLine="1" shrinkToFit="1"/>
    </xf>
    <xf numFmtId="0" fontId="38" fillId="0" borderId="0" xfId="7" applyFont="1" applyFill="1" applyBorder="1" applyAlignment="1">
      <alignment horizontal="distributed" vertical="center" wrapText="1" justifyLastLine="1" shrinkToFit="1"/>
    </xf>
    <xf numFmtId="0" fontId="38" fillId="0" borderId="12" xfId="7" applyFont="1" applyFill="1" applyBorder="1" applyAlignment="1">
      <alignment horizontal="distributed" vertical="center" wrapText="1" justifyLastLine="1" shrinkToFit="1"/>
    </xf>
    <xf numFmtId="0" fontId="34" fillId="0" borderId="0" xfId="7" applyFont="1" applyFill="1" applyBorder="1" applyAlignment="1">
      <alignment horizontal="center" vertical="center" wrapText="1" shrinkToFit="1"/>
    </xf>
    <xf numFmtId="0" fontId="34" fillId="0" borderId="5" xfId="7" applyFont="1" applyFill="1" applyBorder="1" applyAlignment="1">
      <alignment horizontal="center" vertical="center" wrapText="1" shrinkToFit="1"/>
    </xf>
    <xf numFmtId="0" fontId="38" fillId="0" borderId="10" xfId="7" applyFont="1" applyFill="1" applyBorder="1" applyAlignment="1">
      <alignment horizontal="distributed" vertical="center" wrapText="1" justifyLastLine="1" shrinkToFit="1"/>
    </xf>
    <xf numFmtId="0" fontId="38" fillId="0" borderId="11" xfId="7" applyFont="1" applyFill="1" applyBorder="1" applyAlignment="1">
      <alignment horizontal="distributed" vertical="center" wrapText="1" justifyLastLine="1" shrinkToFit="1"/>
    </xf>
    <xf numFmtId="0" fontId="38" fillId="0" borderId="7" xfId="7" applyFont="1" applyFill="1" applyBorder="1" applyAlignment="1">
      <alignment horizontal="distributed" vertical="center" wrapText="1" justifyLastLine="1" shrinkToFit="1"/>
    </xf>
    <xf numFmtId="0" fontId="38" fillId="0" borderId="0" xfId="7" applyFont="1" applyFill="1" applyAlignment="1">
      <alignment horizontal="left" vertical="center" wrapText="1" shrinkToFit="1"/>
    </xf>
    <xf numFmtId="0" fontId="38" fillId="0" borderId="0" xfId="7" applyFont="1" applyFill="1" applyAlignment="1">
      <alignment horizontal="left" vertical="center" shrinkToFit="1"/>
    </xf>
    <xf numFmtId="0" fontId="34" fillId="0" borderId="10" xfId="7" applyFont="1" applyFill="1" applyBorder="1" applyAlignment="1">
      <alignment horizontal="center" vertical="center" wrapText="1" shrinkToFit="1"/>
    </xf>
    <xf numFmtId="0" fontId="37" fillId="0" borderId="0" xfId="7" applyFont="1" applyFill="1" applyBorder="1" applyAlignment="1">
      <alignment horizontal="distributed" vertical="center" wrapText="1" justifyLastLine="1" shrinkToFit="1"/>
    </xf>
    <xf numFmtId="0" fontId="37" fillId="0" borderId="63" xfId="7" applyFont="1" applyFill="1" applyBorder="1" applyAlignment="1">
      <alignment horizontal="distributed" vertical="center" wrapText="1" justifyLastLine="1" shrinkToFit="1"/>
    </xf>
    <xf numFmtId="0" fontId="38" fillId="0" borderId="0" xfId="7" applyFont="1" applyFill="1" applyBorder="1" applyAlignment="1">
      <alignment horizontal="distributed" vertical="center" wrapText="1" justifyLastLine="1" shrinkToFit="1"/>
    </xf>
    <xf numFmtId="0" fontId="38" fillId="0" borderId="5" xfId="7" applyFont="1" applyFill="1" applyBorder="1" applyAlignment="1">
      <alignment horizontal="distributed" vertical="center" wrapText="1" justifyLastLine="1" shrinkToFit="1"/>
    </xf>
    <xf numFmtId="0" fontId="34" fillId="0" borderId="1" xfId="7" applyFont="1" applyFill="1" applyBorder="1" applyAlignment="1">
      <alignment horizontal="left" vertical="center" wrapText="1" shrinkToFit="1"/>
    </xf>
    <xf numFmtId="0" fontId="34" fillId="0" borderId="13" xfId="7" applyFont="1" applyFill="1" applyBorder="1" applyAlignment="1">
      <alignment vertical="center" wrapText="1" shrinkToFit="1"/>
    </xf>
    <xf numFmtId="0" fontId="34" fillId="0" borderId="12" xfId="7" applyFont="1" applyFill="1" applyBorder="1" applyAlignment="1">
      <alignment horizontal="left" vertical="center" wrapText="1" shrinkToFit="1"/>
    </xf>
    <xf numFmtId="0" fontId="34" fillId="0" borderId="2" xfId="7" applyFont="1" applyFill="1" applyBorder="1" applyAlignment="1">
      <alignment horizontal="left" vertical="center" wrapText="1" shrinkToFit="1"/>
    </xf>
    <xf numFmtId="0" fontId="34" fillId="0" borderId="64" xfId="7" applyFont="1" applyFill="1" applyBorder="1" applyAlignment="1">
      <alignment horizontal="left" vertical="center" wrapText="1" shrinkToFit="1"/>
    </xf>
    <xf numFmtId="0" fontId="34" fillId="0" borderId="61" xfId="7" applyFont="1" applyFill="1" applyBorder="1" applyAlignment="1">
      <alignment horizontal="left" vertical="center" wrapText="1" shrinkToFit="1"/>
    </xf>
    <xf numFmtId="0" fontId="34" fillId="0" borderId="11" xfId="7" applyFont="1" applyFill="1" applyBorder="1" applyAlignment="1">
      <alignment horizontal="left" vertical="center" wrapText="1" shrinkToFit="1"/>
    </xf>
    <xf numFmtId="0" fontId="34" fillId="0" borderId="58" xfId="7" applyFont="1" applyFill="1" applyBorder="1" applyAlignment="1">
      <alignment horizontal="center" vertical="center" wrapText="1" shrinkToFit="1"/>
    </xf>
    <xf numFmtId="0" fontId="34" fillId="0" borderId="59" xfId="7" applyFont="1" applyFill="1" applyBorder="1" applyAlignment="1">
      <alignment vertical="center" wrapText="1" shrinkToFit="1"/>
    </xf>
    <xf numFmtId="0" fontId="8" fillId="0" borderId="58" xfId="7" applyFont="1" applyFill="1" applyBorder="1" applyAlignment="1">
      <alignment horizontal="center" vertical="center" wrapText="1" shrinkToFit="1"/>
    </xf>
    <xf numFmtId="0" fontId="34" fillId="0" borderId="12" xfId="7" applyFont="1" applyFill="1" applyBorder="1" applyAlignment="1">
      <alignment vertical="center" wrapText="1" shrinkToFit="1"/>
    </xf>
    <xf numFmtId="0" fontId="34" fillId="0" borderId="0" xfId="7" applyFont="1" applyFill="1" applyBorder="1" applyAlignment="1">
      <alignment horizontal="center" vertical="center" wrapText="1" shrinkToFit="1"/>
    </xf>
    <xf numFmtId="0" fontId="37" fillId="0" borderId="58" xfId="7" applyFont="1" applyFill="1" applyBorder="1" applyAlignment="1">
      <alignment horizontal="center" vertical="center" wrapText="1" justifyLastLine="1" shrinkToFit="1"/>
    </xf>
    <xf numFmtId="0" fontId="37" fillId="0" borderId="5" xfId="7" applyFont="1" applyFill="1" applyBorder="1" applyAlignment="1">
      <alignment horizontal="distributed" vertical="center" wrapText="1" justifyLastLine="1" shrinkToFit="1"/>
    </xf>
    <xf numFmtId="0" fontId="37" fillId="0" borderId="6" xfId="7" applyFont="1" applyFill="1" applyBorder="1" applyAlignment="1">
      <alignment horizontal="distributed" vertical="center" wrapText="1" justifyLastLine="1" shrinkToFit="1"/>
    </xf>
    <xf numFmtId="0" fontId="37" fillId="0" borderId="1" xfId="7" applyFont="1" applyFill="1" applyBorder="1" applyAlignment="1">
      <alignment horizontal="distributed" vertical="center" wrapText="1" justifyLastLine="1" shrinkToFit="1"/>
    </xf>
    <xf numFmtId="0" fontId="34" fillId="0" borderId="13" xfId="7" applyFont="1" applyFill="1" applyBorder="1" applyAlignment="1">
      <alignment horizontal="center" vertical="center" wrapText="1" shrinkToFit="1"/>
    </xf>
    <xf numFmtId="0" fontId="37" fillId="0" borderId="13" xfId="7" applyFont="1" applyFill="1" applyBorder="1" applyAlignment="1">
      <alignment horizontal="distributed" vertical="center" wrapText="1" justifyLastLine="1" shrinkToFit="1"/>
    </xf>
    <xf numFmtId="0" fontId="37" fillId="0" borderId="12" xfId="7" applyFont="1" applyFill="1" applyBorder="1" applyAlignment="1">
      <alignment horizontal="distributed" vertical="center" wrapText="1" justifyLastLine="1" shrinkToFit="1"/>
    </xf>
    <xf numFmtId="0" fontId="37" fillId="0" borderId="10" xfId="7" applyFont="1" applyFill="1" applyBorder="1" applyAlignment="1">
      <alignment horizontal="distributed" vertical="center" wrapText="1" justifyLastLine="1" shrinkToFit="1"/>
    </xf>
    <xf numFmtId="0" fontId="37" fillId="0" borderId="11" xfId="7" applyFont="1" applyFill="1" applyBorder="1" applyAlignment="1">
      <alignment horizontal="distributed" vertical="center" wrapText="1" justifyLastLine="1" shrinkToFit="1"/>
    </xf>
    <xf numFmtId="0" fontId="37" fillId="0" borderId="7" xfId="7" applyFont="1" applyFill="1" applyBorder="1" applyAlignment="1">
      <alignment horizontal="distributed" vertical="center" wrapText="1" justifyLastLine="1" shrinkToFit="1"/>
    </xf>
    <xf numFmtId="0" fontId="34" fillId="0" borderId="0" xfId="7" applyFont="1" applyFill="1" applyAlignment="1">
      <alignment horizontal="distributed" vertical="center" wrapText="1" shrinkToFit="1"/>
    </xf>
    <xf numFmtId="0" fontId="34" fillId="0" borderId="13" xfId="7" applyFont="1" applyFill="1" applyBorder="1" applyAlignment="1">
      <alignment horizontal="distributed" vertical="center" wrapText="1" shrinkToFit="1"/>
    </xf>
    <xf numFmtId="0" fontId="34" fillId="0" borderId="63" xfId="7" applyFont="1" applyFill="1" applyBorder="1" applyAlignment="1">
      <alignment horizontal="distributed" vertical="center" wrapText="1" shrinkToFit="1"/>
    </xf>
    <xf numFmtId="0" fontId="34" fillId="0" borderId="0" xfId="7" applyFont="1" applyFill="1" applyAlignment="1">
      <alignment horizontal="center" vertical="center" wrapText="1" shrinkToFit="1"/>
    </xf>
    <xf numFmtId="0" fontId="34" fillId="0" borderId="10" xfId="7" applyFont="1" applyFill="1" applyBorder="1" applyAlignment="1">
      <alignment horizontal="distributed" vertical="center" wrapText="1" shrinkToFit="1"/>
    </xf>
    <xf numFmtId="0" fontId="33" fillId="0" borderId="0" xfId="7" applyFont="1" applyFill="1" applyBorder="1" applyAlignment="1">
      <alignment horizontal="left" vertical="center" wrapText="1" shrinkToFit="1"/>
    </xf>
    <xf numFmtId="0" fontId="9" fillId="0" borderId="0" xfId="7" applyFont="1" applyFill="1" applyAlignment="1">
      <alignment wrapText="1"/>
    </xf>
    <xf numFmtId="0" fontId="33" fillId="0" borderId="5" xfId="7" applyFont="1" applyFill="1" applyBorder="1" applyAlignment="1">
      <alignment horizontal="distributed" vertical="center" wrapText="1" justifyLastLine="1"/>
    </xf>
    <xf numFmtId="0" fontId="33" fillId="0" borderId="6" xfId="7" applyFont="1" applyFill="1" applyBorder="1" applyAlignment="1">
      <alignment horizontal="distributed" vertical="center" wrapText="1" justifyLastLine="1"/>
    </xf>
    <xf numFmtId="0" fontId="33" fillId="0" borderId="1" xfId="7" applyFont="1" applyFill="1" applyBorder="1" applyAlignment="1">
      <alignment horizontal="distributed" vertical="center" wrapText="1" justifyLastLine="1"/>
    </xf>
    <xf numFmtId="0" fontId="34" fillId="0" borderId="9" xfId="7" applyFont="1" applyFill="1" applyBorder="1" applyAlignment="1">
      <alignment horizontal="left" vertical="center" wrapText="1" shrinkToFit="1"/>
    </xf>
    <xf numFmtId="0" fontId="33" fillId="0" borderId="13" xfId="7" applyFont="1" applyFill="1" applyBorder="1" applyAlignment="1">
      <alignment horizontal="center" vertical="center" wrapText="1" justifyLastLine="1"/>
    </xf>
    <xf numFmtId="0" fontId="9" fillId="0" borderId="0" xfId="7" applyFont="1" applyFill="1" applyBorder="1" applyAlignment="1">
      <alignment horizontal="distributed" vertical="center" wrapText="1" shrinkToFit="1"/>
    </xf>
    <xf numFmtId="0" fontId="33" fillId="0" borderId="10" xfId="7" applyFont="1" applyFill="1" applyBorder="1" applyAlignment="1">
      <alignment horizontal="distributed" vertical="center" wrapText="1" justifyLastLine="1"/>
    </xf>
    <xf numFmtId="0" fontId="33" fillId="0" borderId="11" xfId="7" applyFont="1" applyFill="1" applyBorder="1" applyAlignment="1">
      <alignment horizontal="distributed" vertical="center" wrapText="1" justifyLastLine="1"/>
    </xf>
    <xf numFmtId="0" fontId="33" fillId="0" borderId="7" xfId="7" applyFont="1" applyFill="1" applyBorder="1" applyAlignment="1">
      <alignment horizontal="distributed" vertical="center" wrapText="1" justifyLastLine="1"/>
    </xf>
    <xf numFmtId="0" fontId="34" fillId="0" borderId="65" xfId="7" applyFont="1" applyFill="1" applyBorder="1" applyAlignment="1">
      <alignment horizontal="left" vertical="center" wrapText="1" shrinkToFit="1"/>
    </xf>
    <xf numFmtId="0" fontId="34" fillId="0" borderId="66" xfId="7" applyFont="1" applyFill="1" applyBorder="1" applyAlignment="1">
      <alignment horizontal="left" vertical="center" wrapText="1" shrinkToFit="1"/>
    </xf>
    <xf numFmtId="0" fontId="38" fillId="0" borderId="0" xfId="7" applyFont="1" applyFill="1" applyBorder="1" applyAlignment="1">
      <alignment horizontal="left" vertical="center" wrapText="1" shrinkToFit="1"/>
    </xf>
    <xf numFmtId="0" fontId="34" fillId="0" borderId="0" xfId="7" applyFont="1" applyFill="1" applyAlignment="1">
      <alignment horizontal="center" vertical="center" wrapText="1" shrinkToFit="1"/>
    </xf>
    <xf numFmtId="0" fontId="38" fillId="0" borderId="0" xfId="7" applyFont="1" applyFill="1" applyBorder="1" applyAlignment="1">
      <alignment horizontal="center" vertical="center" wrapText="1" shrinkToFit="1"/>
    </xf>
    <xf numFmtId="0" fontId="34" fillId="0" borderId="67" xfId="7" applyFont="1" applyFill="1" applyBorder="1" applyAlignment="1">
      <alignment horizontal="left" vertical="center" wrapText="1" shrinkToFit="1"/>
    </xf>
    <xf numFmtId="0" fontId="34" fillId="0" borderId="14" xfId="7" applyFont="1" applyFill="1" applyBorder="1" applyAlignment="1">
      <alignment horizontal="left" vertical="center" wrapText="1" shrinkToFit="1"/>
    </xf>
    <xf numFmtId="0" fontId="34" fillId="0" borderId="6" xfId="7" applyFont="1" applyFill="1" applyBorder="1" applyAlignment="1">
      <alignment vertical="center" wrapText="1" shrinkToFit="1"/>
    </xf>
    <xf numFmtId="0" fontId="38" fillId="0" borderId="0" xfId="7" applyFont="1" applyFill="1" applyBorder="1" applyAlignment="1">
      <alignment horizontal="left" vertical="center" wrapText="1" shrinkToFit="1"/>
    </xf>
    <xf numFmtId="0" fontId="34" fillId="0" borderId="5" xfId="7" applyFont="1" applyFill="1" applyBorder="1" applyAlignment="1">
      <alignment horizontal="distributed" vertical="center" wrapText="1" shrinkToFit="1"/>
    </xf>
    <xf numFmtId="0" fontId="34" fillId="0" borderId="68" xfId="7" applyFont="1" applyFill="1" applyBorder="1" applyAlignment="1">
      <alignment horizontal="left" vertical="center" wrapText="1" shrinkToFit="1"/>
    </xf>
    <xf numFmtId="0" fontId="8" fillId="0" borderId="0" xfId="7" applyFont="1" applyFill="1" applyAlignment="1">
      <alignment horizontal="left" vertical="top" wrapText="1" shrinkToFit="1"/>
    </xf>
    <xf numFmtId="0" fontId="34" fillId="0" borderId="10" xfId="7" applyFont="1" applyFill="1" applyBorder="1" applyAlignment="1">
      <alignment vertical="center" wrapText="1" shrinkToFit="1"/>
    </xf>
    <xf numFmtId="0" fontId="33" fillId="0" borderId="5" xfId="7" applyFont="1" applyFill="1" applyBorder="1" applyAlignment="1">
      <alignment horizontal="center" vertical="center" wrapText="1" justifyLastLine="1"/>
    </xf>
    <xf numFmtId="0" fontId="33" fillId="0" borderId="6" xfId="7" applyFont="1" applyFill="1" applyBorder="1" applyAlignment="1">
      <alignment horizontal="center" vertical="center" wrapText="1" justifyLastLine="1"/>
    </xf>
    <xf numFmtId="0" fontId="33" fillId="0" borderId="1" xfId="7" applyFont="1" applyFill="1" applyBorder="1" applyAlignment="1">
      <alignment horizontal="center" vertical="center" wrapText="1" justifyLastLine="1"/>
    </xf>
    <xf numFmtId="0" fontId="33" fillId="0" borderId="0" xfId="7" applyFont="1" applyFill="1" applyBorder="1" applyAlignment="1">
      <alignment horizontal="center" vertical="center" wrapText="1" justifyLastLine="1"/>
    </xf>
    <xf numFmtId="0" fontId="34" fillId="0" borderId="13" xfId="7" applyFont="1" applyFill="1" applyBorder="1" applyAlignment="1">
      <alignment horizontal="distributed" vertical="center" wrapText="1" shrinkToFit="1"/>
    </xf>
    <xf numFmtId="0" fontId="34" fillId="0" borderId="69" xfId="7" applyFont="1" applyFill="1" applyBorder="1" applyAlignment="1">
      <alignment horizontal="left" vertical="center" wrapText="1" shrinkToFit="1"/>
    </xf>
    <xf numFmtId="0" fontId="33" fillId="0" borderId="10" xfId="7" applyFont="1" applyFill="1" applyBorder="1" applyAlignment="1">
      <alignment horizontal="center" vertical="center" wrapText="1" justifyLastLine="1"/>
    </xf>
    <xf numFmtId="0" fontId="33" fillId="0" borderId="11" xfId="7" applyFont="1" applyFill="1" applyBorder="1" applyAlignment="1">
      <alignment horizontal="center" vertical="center" wrapText="1" justifyLastLine="1"/>
    </xf>
    <xf numFmtId="0" fontId="33" fillId="0" borderId="7" xfId="7" applyFont="1" applyFill="1" applyBorder="1" applyAlignment="1">
      <alignment horizontal="center" vertical="center" wrapText="1" justifyLastLine="1"/>
    </xf>
    <xf numFmtId="0" fontId="34" fillId="0" borderId="10" xfId="7" applyFont="1" applyFill="1" applyBorder="1" applyAlignment="1">
      <alignment horizontal="distributed" vertical="center" wrapText="1" shrinkToFit="1"/>
    </xf>
    <xf numFmtId="0" fontId="34" fillId="0" borderId="70" xfId="7" applyFont="1" applyFill="1" applyBorder="1" applyAlignment="1">
      <alignment horizontal="left" vertical="center" wrapText="1" shrinkToFit="1"/>
    </xf>
    <xf numFmtId="0" fontId="33" fillId="0" borderId="5" xfId="7" applyFont="1" applyFill="1" applyBorder="1" applyAlignment="1">
      <alignment horizontal="left" vertical="center" wrapText="1" justifyLastLine="1"/>
    </xf>
    <xf numFmtId="0" fontId="33" fillId="0" borderId="6" xfId="7" applyFont="1" applyFill="1" applyBorder="1" applyAlignment="1">
      <alignment horizontal="left" vertical="center" wrapText="1" justifyLastLine="1"/>
    </xf>
    <xf numFmtId="0" fontId="33" fillId="0" borderId="1" xfId="7" applyFont="1" applyFill="1" applyBorder="1" applyAlignment="1">
      <alignment horizontal="left" vertical="center" wrapText="1" justifyLastLine="1"/>
    </xf>
    <xf numFmtId="0" fontId="33" fillId="0" borderId="0" xfId="7" applyFont="1" applyFill="1" applyBorder="1" applyAlignment="1">
      <alignment horizontal="left" vertical="center" wrapText="1" justifyLastLine="1"/>
    </xf>
    <xf numFmtId="0" fontId="34" fillId="0" borderId="4" xfId="7" applyFont="1" applyFill="1" applyBorder="1" applyAlignment="1">
      <alignment horizontal="left" vertical="center" wrapText="1" shrinkToFit="1"/>
    </xf>
    <xf numFmtId="0" fontId="33" fillId="0" borderId="13" xfId="7" applyFont="1" applyFill="1" applyBorder="1" applyAlignment="1">
      <alignment horizontal="left" vertical="center" wrapText="1" justifyLastLine="1"/>
    </xf>
    <xf numFmtId="0" fontId="33" fillId="0" borderId="0" xfId="7" applyFont="1" applyFill="1" applyBorder="1" applyAlignment="1">
      <alignment horizontal="left" vertical="center" wrapText="1" justifyLastLine="1"/>
    </xf>
    <xf numFmtId="0" fontId="33" fillId="0" borderId="12" xfId="7" applyFont="1" applyFill="1" applyBorder="1" applyAlignment="1">
      <alignment horizontal="left" vertical="center" wrapText="1" justifyLastLine="1"/>
    </xf>
    <xf numFmtId="0" fontId="38" fillId="0" borderId="0" xfId="7" applyFont="1" applyFill="1" applyBorder="1" applyAlignment="1">
      <alignment vertical="center" wrapText="1" shrinkToFit="1"/>
    </xf>
    <xf numFmtId="0" fontId="33" fillId="0" borderId="10" xfId="7" applyFont="1" applyFill="1" applyBorder="1" applyAlignment="1">
      <alignment horizontal="left" vertical="center" wrapText="1" justifyLastLine="1"/>
    </xf>
    <xf numFmtId="0" fontId="33" fillId="0" borderId="11" xfId="7" applyFont="1" applyFill="1" applyBorder="1" applyAlignment="1">
      <alignment horizontal="left" vertical="center" wrapText="1" justifyLastLine="1"/>
    </xf>
    <xf numFmtId="0" fontId="33" fillId="0" borderId="7" xfId="7" applyFont="1" applyFill="1" applyBorder="1" applyAlignment="1">
      <alignment horizontal="left" vertical="center" wrapText="1" justifyLastLine="1"/>
    </xf>
    <xf numFmtId="0" fontId="33" fillId="0" borderId="0" xfId="7" applyFont="1" applyFill="1" applyBorder="1" applyAlignment="1">
      <alignment vertical="center" wrapText="1" justifyLastLine="1"/>
    </xf>
    <xf numFmtId="0" fontId="34" fillId="0" borderId="5" xfId="7" applyFont="1" applyFill="1" applyBorder="1" applyAlignment="1">
      <alignment vertical="center" wrapText="1" shrinkToFit="1"/>
    </xf>
    <xf numFmtId="0" fontId="34" fillId="0" borderId="14" xfId="7" applyFont="1" applyFill="1" applyBorder="1" applyAlignment="1">
      <alignment vertical="center" wrapText="1" shrinkToFit="1"/>
    </xf>
    <xf numFmtId="0" fontId="33" fillId="0" borderId="0" xfId="7" applyFont="1" applyFill="1" applyBorder="1" applyAlignment="1">
      <alignment horizontal="distributed" vertical="center" wrapText="1" justifyLastLine="1"/>
    </xf>
    <xf numFmtId="0" fontId="8" fillId="0" borderId="0" xfId="7" applyFont="1" applyFill="1" applyAlignment="1">
      <alignment vertical="top" wrapText="1" shrinkToFit="1"/>
    </xf>
    <xf numFmtId="0" fontId="34" fillId="0" borderId="0" xfId="7" applyFont="1" applyFill="1" applyAlignment="1">
      <alignment horizontal="left" vertical="center" wrapText="1" shrinkToFit="1"/>
    </xf>
    <xf numFmtId="0" fontId="9" fillId="0" borderId="0" xfId="7" applyFont="1" applyFill="1" applyBorder="1" applyAlignment="1">
      <alignment wrapText="1"/>
    </xf>
    <xf numFmtId="0" fontId="34" fillId="0" borderId="69" xfId="7" applyFont="1" applyFill="1" applyBorder="1" applyAlignment="1">
      <alignment vertical="center" wrapText="1" shrinkToFit="1"/>
    </xf>
    <xf numFmtId="49" fontId="34" fillId="0" borderId="13" xfId="7" applyNumberFormat="1" applyFont="1" applyFill="1" applyBorder="1" applyAlignment="1">
      <alignment horizontal="left" vertical="center" wrapText="1" shrinkToFit="1"/>
    </xf>
    <xf numFmtId="0" fontId="34" fillId="0" borderId="70" xfId="7" applyFont="1" applyFill="1" applyBorder="1" applyAlignment="1">
      <alignment vertical="center" wrapText="1" shrinkToFit="1"/>
    </xf>
    <xf numFmtId="0" fontId="34" fillId="0" borderId="71" xfId="7" applyFont="1" applyFill="1" applyBorder="1" applyAlignment="1">
      <alignment horizontal="left" vertical="center" wrapText="1" shrinkToFit="1"/>
    </xf>
    <xf numFmtId="0" fontId="33" fillId="0" borderId="6" xfId="7" applyFont="1" applyFill="1" applyBorder="1" applyAlignment="1">
      <alignment vertical="center" wrapText="1" justifyLastLine="1"/>
    </xf>
    <xf numFmtId="0" fontId="34" fillId="0" borderId="0" xfId="7" applyFont="1" applyFill="1" applyBorder="1" applyAlignment="1">
      <alignment horizontal="left" vertical="center" wrapText="1" shrinkToFit="1"/>
    </xf>
    <xf numFmtId="0" fontId="33" fillId="0" borderId="13" xfId="7" applyFont="1" applyFill="1" applyBorder="1" applyAlignment="1">
      <alignment horizontal="distributed" vertical="center" wrapText="1" justifyLastLine="1"/>
    </xf>
    <xf numFmtId="49" fontId="34" fillId="0" borderId="10" xfId="7" applyNumberFormat="1" applyFont="1" applyFill="1" applyBorder="1" applyAlignment="1">
      <alignment horizontal="left" vertical="center" wrapText="1" shrinkToFit="1"/>
    </xf>
    <xf numFmtId="0" fontId="8" fillId="0" borderId="0" xfId="7" applyFont="1" applyFill="1" applyAlignment="1">
      <alignment vertical="top" wrapText="1" shrinkToFit="1"/>
    </xf>
    <xf numFmtId="0" fontId="34" fillId="0" borderId="72" xfId="7" applyFont="1" applyFill="1" applyBorder="1" applyAlignment="1">
      <alignment horizontal="left" vertical="center" wrapText="1" shrinkToFit="1"/>
    </xf>
    <xf numFmtId="0" fontId="38" fillId="0" borderId="0" xfId="7" applyFont="1" applyFill="1" applyBorder="1" applyAlignment="1">
      <alignment horizontal="left" vertical="center" shrinkToFit="1"/>
    </xf>
    <xf numFmtId="0" fontId="34" fillId="0" borderId="63" xfId="7" applyFont="1" applyFill="1" applyBorder="1" applyAlignment="1">
      <alignment horizontal="left" vertical="center" wrapText="1" shrinkToFit="1"/>
    </xf>
    <xf numFmtId="0" fontId="34" fillId="0" borderId="0" xfId="7" applyFont="1" applyFill="1" applyBorder="1" applyAlignment="1">
      <alignment vertical="center" wrapText="1"/>
    </xf>
    <xf numFmtId="0" fontId="33" fillId="0" borderId="10" xfId="7" applyFont="1" applyFill="1" applyBorder="1" applyAlignment="1">
      <alignment vertical="center" wrapText="1" justifyLastLine="1"/>
    </xf>
    <xf numFmtId="0" fontId="33" fillId="0" borderId="13" xfId="7" applyFont="1" applyFill="1" applyBorder="1" applyAlignment="1">
      <alignment vertical="center" wrapText="1" justifyLastLine="1"/>
    </xf>
    <xf numFmtId="180" fontId="34" fillId="0" borderId="0" xfId="7" applyNumberFormat="1" applyFont="1" applyFill="1" applyBorder="1" applyAlignment="1">
      <alignment vertical="center" wrapText="1" shrinkToFit="1"/>
    </xf>
    <xf numFmtId="0" fontId="33" fillId="0" borderId="5" xfId="7" applyFont="1" applyFill="1" applyBorder="1" applyAlignment="1">
      <alignment vertical="center" shrinkToFit="1"/>
    </xf>
    <xf numFmtId="0" fontId="33" fillId="0" borderId="6" xfId="7" applyFont="1" applyFill="1" applyBorder="1" applyAlignment="1">
      <alignment vertical="center" shrinkToFit="1"/>
    </xf>
    <xf numFmtId="0" fontId="33" fillId="0" borderId="1" xfId="7" applyFont="1" applyFill="1" applyBorder="1" applyAlignment="1">
      <alignment vertical="center" shrinkToFit="1"/>
    </xf>
    <xf numFmtId="0" fontId="33" fillId="0" borderId="10" xfId="7" applyFont="1" applyFill="1" applyBorder="1" applyAlignment="1">
      <alignment vertical="center" shrinkToFit="1"/>
    </xf>
    <xf numFmtId="0" fontId="33" fillId="0" borderId="11" xfId="7" applyFont="1" applyFill="1" applyBorder="1" applyAlignment="1">
      <alignment vertical="center" shrinkToFit="1"/>
    </xf>
    <xf numFmtId="0" fontId="33" fillId="0" borderId="7" xfId="7" applyFont="1" applyFill="1" applyBorder="1" applyAlignment="1">
      <alignment vertical="center" shrinkToFit="1"/>
    </xf>
    <xf numFmtId="0" fontId="38" fillId="0" borderId="13" xfId="7" applyFont="1" applyFill="1" applyBorder="1" applyAlignment="1">
      <alignment vertical="center" wrapText="1" shrinkToFit="1"/>
    </xf>
    <xf numFmtId="0" fontId="37" fillId="0" borderId="55" xfId="7" applyFont="1" applyFill="1" applyBorder="1" applyAlignment="1">
      <alignment horizontal="center" vertical="center" shrinkToFit="1"/>
    </xf>
    <xf numFmtId="0" fontId="37" fillId="0" borderId="56" xfId="7" applyFont="1" applyFill="1" applyBorder="1" applyAlignment="1">
      <alignment horizontal="center" vertical="center" shrinkToFit="1"/>
    </xf>
    <xf numFmtId="0" fontId="37" fillId="0" borderId="57" xfId="7" applyFont="1" applyFill="1" applyBorder="1" applyAlignment="1">
      <alignment horizontal="center" vertical="center" shrinkToFit="1"/>
    </xf>
    <xf numFmtId="0" fontId="37" fillId="0" borderId="58" xfId="7" applyFont="1" applyFill="1" applyBorder="1" applyAlignment="1">
      <alignment horizontal="center" vertical="center" shrinkToFit="1"/>
    </xf>
    <xf numFmtId="0" fontId="37" fillId="0" borderId="0" xfId="7" applyFont="1" applyFill="1" applyBorder="1" applyAlignment="1">
      <alignment horizontal="center" vertical="center" shrinkToFit="1"/>
    </xf>
    <xf numFmtId="0" fontId="37" fillId="0" borderId="59" xfId="7" applyFont="1" applyFill="1" applyBorder="1" applyAlignment="1">
      <alignment horizontal="center" vertical="center" shrinkToFit="1"/>
    </xf>
    <xf numFmtId="0" fontId="37" fillId="0" borderId="60" xfId="7" applyFont="1" applyFill="1" applyBorder="1" applyAlignment="1">
      <alignment horizontal="center" vertical="center" shrinkToFit="1"/>
    </xf>
    <xf numFmtId="0" fontId="37" fillId="0" borderId="61" xfId="7" applyFont="1" applyFill="1" applyBorder="1" applyAlignment="1">
      <alignment horizontal="center" vertical="center" shrinkToFit="1"/>
    </xf>
    <xf numFmtId="0" fontId="37" fillId="0" borderId="62" xfId="7" applyFont="1" applyFill="1" applyBorder="1" applyAlignment="1">
      <alignment horizontal="center" vertical="center" shrinkToFit="1"/>
    </xf>
    <xf numFmtId="0" fontId="38" fillId="0" borderId="10" xfId="7" applyFont="1" applyFill="1" applyBorder="1" applyAlignment="1">
      <alignment vertical="center" wrapText="1" shrinkToFit="1"/>
    </xf>
    <xf numFmtId="0" fontId="39" fillId="0" borderId="0" xfId="7" applyFont="1" applyFill="1" applyAlignment="1">
      <alignment horizontal="center" vertical="center" wrapText="1" shrinkToFit="1"/>
    </xf>
    <xf numFmtId="0" fontId="2" fillId="0" borderId="0" xfId="7" applyAlignment="1">
      <alignment vertical="center" wrapText="1" shrinkToFit="1"/>
    </xf>
    <xf numFmtId="0" fontId="34" fillId="0" borderId="73" xfId="7" applyFont="1" applyFill="1" applyBorder="1" applyAlignment="1">
      <alignment horizontal="left" vertical="center" wrapText="1" shrinkToFit="1"/>
    </xf>
    <xf numFmtId="38" fontId="4" fillId="0" borderId="1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4" fillId="0" borderId="3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center" vertical="center"/>
    </xf>
    <xf numFmtId="38" fontId="4" fillId="0" borderId="12" xfId="2" applyFont="1" applyFill="1" applyBorder="1" applyAlignment="1" applyProtection="1">
      <alignment horizontal="distributed" vertical="center" indent="1"/>
    </xf>
    <xf numFmtId="38" fontId="4" fillId="0" borderId="7" xfId="2" applyFont="1" applyFill="1" applyBorder="1" applyAlignment="1" applyProtection="1">
      <alignment horizontal="distributed" vertical="center" indent="1"/>
    </xf>
    <xf numFmtId="38" fontId="10" fillId="0" borderId="8" xfId="2" applyFont="1" applyFill="1" applyBorder="1" applyAlignment="1" applyProtection="1">
      <alignment horizontal="center" vertical="center" textRotation="255" wrapText="1"/>
    </xf>
    <xf numFmtId="38" fontId="10" fillId="0" borderId="7" xfId="2" applyFont="1" applyFill="1" applyBorder="1" applyAlignment="1" applyProtection="1">
      <alignment horizontal="center" vertical="center" wrapText="1"/>
    </xf>
    <xf numFmtId="38" fontId="10" fillId="0" borderId="2" xfId="2" applyFont="1" applyFill="1" applyBorder="1" applyAlignment="1" applyProtection="1">
      <alignment horizontal="center" vertical="center" wrapText="1"/>
    </xf>
    <xf numFmtId="38" fontId="12" fillId="0" borderId="6" xfId="2" applyFont="1" applyFill="1" applyBorder="1" applyAlignment="1" applyProtection="1">
      <alignment vertical="center"/>
    </xf>
    <xf numFmtId="38" fontId="12" fillId="0" borderId="6" xfId="2" applyFont="1" applyFill="1" applyBorder="1" applyAlignment="1" applyProtection="1">
      <alignment horizontal="right" vertical="center"/>
    </xf>
    <xf numFmtId="38" fontId="12" fillId="0" borderId="0" xfId="2" applyFont="1" applyFill="1" applyBorder="1" applyAlignment="1" applyProtection="1">
      <alignment vertical="center"/>
    </xf>
    <xf numFmtId="38" fontId="12" fillId="0" borderId="0" xfId="2" applyFont="1" applyFill="1" applyBorder="1" applyAlignment="1" applyProtection="1">
      <alignment horizontal="right" vertical="center"/>
    </xf>
    <xf numFmtId="38" fontId="4" fillId="0" borderId="7" xfId="2" applyFont="1" applyFill="1" applyBorder="1" applyAlignment="1" applyProtection="1">
      <alignment horizontal="distributed" vertical="center" indent="1" shrinkToFit="1"/>
    </xf>
    <xf numFmtId="38" fontId="4" fillId="0" borderId="11" xfId="2" applyFont="1" applyFill="1" applyBorder="1" applyAlignment="1" applyProtection="1">
      <alignment horizontal="right" vertical="center"/>
    </xf>
    <xf numFmtId="38" fontId="40" fillId="0" borderId="0" xfId="12" applyNumberFormat="1" applyFill="1" applyAlignment="1" applyProtection="1">
      <alignment vertical="center"/>
    </xf>
    <xf numFmtId="38" fontId="7" fillId="0" borderId="0" xfId="2" applyFont="1" applyFill="1" applyAlignment="1" applyProtection="1">
      <alignment horizontal="center" vertical="center"/>
    </xf>
    <xf numFmtId="38" fontId="41" fillId="0" borderId="0" xfId="2" applyFont="1" applyFill="1" applyAlignment="1" applyProtection="1">
      <alignment vertical="center"/>
    </xf>
    <xf numFmtId="182" fontId="4" fillId="0" borderId="11" xfId="2" applyNumberFormat="1" applyFont="1" applyFill="1" applyBorder="1" applyAlignment="1" applyProtection="1">
      <alignment horizontal="left" vertical="center" indent="1"/>
    </xf>
    <xf numFmtId="38" fontId="4" fillId="0" borderId="1" xfId="2" applyFont="1" applyFill="1" applyBorder="1" applyAlignment="1" applyProtection="1">
      <alignment horizontal="center" vertical="center" textRotation="255"/>
    </xf>
    <xf numFmtId="38" fontId="4" fillId="0" borderId="13" xfId="2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vertical="center"/>
    </xf>
    <xf numFmtId="176" fontId="4" fillId="0" borderId="13" xfId="2" applyNumberFormat="1" applyFont="1" applyFill="1" applyBorder="1" applyAlignment="1" applyProtection="1">
      <alignment vertical="center"/>
    </xf>
    <xf numFmtId="38" fontId="4" fillId="0" borderId="12" xfId="2" applyFont="1" applyFill="1" applyBorder="1" applyAlignment="1" applyProtection="1">
      <alignment horizontal="center" vertical="center" textRotation="255"/>
    </xf>
    <xf numFmtId="38" fontId="4" fillId="0" borderId="13" xfId="2" applyFont="1" applyFill="1" applyBorder="1" applyAlignment="1" applyProtection="1">
      <alignment horizontal="left" vertical="center" indent="2"/>
    </xf>
    <xf numFmtId="38" fontId="4" fillId="0" borderId="0" xfId="2" applyFont="1" applyFill="1" applyBorder="1" applyAlignment="1" applyProtection="1">
      <alignment horizontal="left" vertical="center" indent="2"/>
    </xf>
    <xf numFmtId="49" fontId="4" fillId="0" borderId="13" xfId="2" applyNumberFormat="1" applyFont="1" applyFill="1" applyBorder="1" applyAlignment="1" applyProtection="1">
      <alignment horizontal="center" vertical="center"/>
    </xf>
    <xf numFmtId="38" fontId="4" fillId="0" borderId="9" xfId="2" applyFont="1" applyFill="1" applyBorder="1" applyAlignment="1" applyProtection="1">
      <alignment vertical="center"/>
    </xf>
    <xf numFmtId="38" fontId="4" fillId="0" borderId="10" xfId="2" applyFont="1" applyFill="1" applyBorder="1" applyAlignment="1" applyProtection="1">
      <alignment vertical="center"/>
    </xf>
    <xf numFmtId="38" fontId="4" fillId="0" borderId="10" xfId="2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left" vertical="center" wrapText="1"/>
    </xf>
    <xf numFmtId="38" fontId="4" fillId="0" borderId="12" xfId="2" applyFont="1" applyFill="1" applyBorder="1" applyAlignment="1" applyProtection="1">
      <alignment horizontal="left" vertical="center" wrapText="1"/>
    </xf>
    <xf numFmtId="38" fontId="4" fillId="0" borderId="13" xfId="2" applyFont="1" applyFill="1" applyBorder="1" applyAlignment="1" applyProtection="1">
      <alignment horizontal="right" vertical="center"/>
    </xf>
    <xf numFmtId="176" fontId="4" fillId="0" borderId="10" xfId="2" applyNumberFormat="1" applyFont="1" applyFill="1" applyBorder="1" applyAlignment="1" applyProtection="1">
      <alignment vertical="center"/>
    </xf>
    <xf numFmtId="38" fontId="4" fillId="0" borderId="4" xfId="2" applyFont="1" applyFill="1" applyBorder="1" applyAlignment="1" applyProtection="1">
      <alignment vertical="center"/>
    </xf>
    <xf numFmtId="38" fontId="4" fillId="0" borderId="5" xfId="2" applyFont="1" applyFill="1" applyBorder="1" applyAlignment="1" applyProtection="1">
      <alignment horizontal="left" vertical="center" indent="1"/>
    </xf>
    <xf numFmtId="38" fontId="4" fillId="0" borderId="6" xfId="2" applyFont="1" applyFill="1" applyBorder="1" applyAlignment="1" applyProtection="1">
      <alignment vertical="center"/>
    </xf>
    <xf numFmtId="38" fontId="4" fillId="0" borderId="5" xfId="2" applyFont="1" applyFill="1" applyBorder="1" applyAlignment="1" applyProtection="1">
      <alignment horizontal="center" vertical="center"/>
    </xf>
    <xf numFmtId="38" fontId="4" fillId="0" borderId="7" xfId="2" applyFont="1" applyFill="1" applyBorder="1" applyAlignment="1" applyProtection="1">
      <alignment vertical="center"/>
    </xf>
    <xf numFmtId="38" fontId="4" fillId="0" borderId="7" xfId="2" applyFont="1" applyFill="1" applyBorder="1" applyAlignment="1" applyProtection="1">
      <alignment horizontal="center" vertical="center" textRotation="255"/>
    </xf>
    <xf numFmtId="38" fontId="4" fillId="0" borderId="10" xfId="2" quotePrefix="1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left" vertical="center" indent="1"/>
    </xf>
    <xf numFmtId="38" fontId="4" fillId="0" borderId="5" xfId="2" applyFont="1" applyFill="1" applyBorder="1" applyAlignment="1" applyProtection="1">
      <alignment vertical="center"/>
    </xf>
    <xf numFmtId="38" fontId="4" fillId="0" borderId="71" xfId="2" applyFont="1" applyFill="1" applyBorder="1" applyAlignment="1" applyProtection="1">
      <alignment vertical="center"/>
    </xf>
    <xf numFmtId="38" fontId="4" fillId="0" borderId="8" xfId="2" applyFont="1" applyFill="1" applyBorder="1" applyAlignment="1" applyProtection="1">
      <alignment vertical="center"/>
    </xf>
    <xf numFmtId="38" fontId="4" fillId="0" borderId="2" xfId="2" applyFont="1" applyFill="1" applyBorder="1" applyAlignment="1" applyProtection="1">
      <alignment vertical="center"/>
    </xf>
    <xf numFmtId="38" fontId="4" fillId="0" borderId="14" xfId="2" applyFont="1" applyFill="1" applyBorder="1" applyAlignment="1" applyProtection="1">
      <alignment vertical="center"/>
    </xf>
    <xf numFmtId="38" fontId="12" fillId="0" borderId="14" xfId="2" applyFont="1" applyFill="1" applyBorder="1" applyAlignment="1" applyProtection="1">
      <alignment horizontal="center" vertical="center"/>
    </xf>
    <xf numFmtId="38" fontId="12" fillId="0" borderId="3" xfId="2" applyFont="1" applyFill="1" applyBorder="1" applyAlignment="1" applyProtection="1">
      <alignment horizontal="center" vertical="center"/>
    </xf>
    <xf numFmtId="176" fontId="12" fillId="0" borderId="5" xfId="2" applyNumberFormat="1" applyFont="1" applyFill="1" applyBorder="1" applyAlignment="1" applyProtection="1">
      <alignment vertical="center"/>
    </xf>
    <xf numFmtId="38" fontId="4" fillId="0" borderId="12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 wrapText="1"/>
    </xf>
    <xf numFmtId="38" fontId="4" fillId="0" borderId="14" xfId="2" applyFont="1" applyFill="1" applyBorder="1" applyAlignment="1" applyProtection="1">
      <alignment horizontal="left" vertical="center" wrapText="1" indent="1"/>
    </xf>
    <xf numFmtId="187" fontId="4" fillId="0" borderId="0" xfId="2" applyNumberFormat="1" applyFont="1" applyFill="1" applyBorder="1" applyAlignment="1" applyProtection="1">
      <alignment vertical="center"/>
    </xf>
    <xf numFmtId="176" fontId="12" fillId="0" borderId="11" xfId="2" applyNumberFormat="1" applyFont="1" applyFill="1" applyBorder="1" applyAlignment="1" applyProtection="1">
      <alignment vertical="center"/>
    </xf>
    <xf numFmtId="187" fontId="4" fillId="0" borderId="11" xfId="2" applyNumberFormat="1" applyFont="1" applyFill="1" applyBorder="1" applyAlignment="1" applyProtection="1">
      <alignment vertical="center"/>
    </xf>
    <xf numFmtId="0" fontId="4" fillId="0" borderId="1" xfId="7" applyFont="1" applyFill="1" applyBorder="1" applyAlignment="1" applyProtection="1">
      <alignment horizontal="center" vertical="center"/>
    </xf>
    <xf numFmtId="188" fontId="4" fillId="0" borderId="0" xfId="2" applyNumberFormat="1" applyFont="1" applyFill="1" applyAlignment="1" applyProtection="1">
      <alignment vertical="center"/>
    </xf>
    <xf numFmtId="189" fontId="4" fillId="0" borderId="0" xfId="2" applyNumberFormat="1" applyFont="1" applyFill="1" applyAlignment="1" applyProtection="1">
      <alignment vertical="center"/>
    </xf>
    <xf numFmtId="38" fontId="4" fillId="0" borderId="0" xfId="2" applyFont="1" applyFill="1" applyBorder="1" applyAlignment="1" applyProtection="1">
      <alignment horizontal="center" vertical="center"/>
    </xf>
    <xf numFmtId="190" fontId="4" fillId="0" borderId="0" xfId="2" applyNumberFormat="1" applyFont="1" applyFill="1" applyBorder="1" applyAlignment="1" applyProtection="1">
      <alignment horizontal="center" vertical="center"/>
    </xf>
    <xf numFmtId="190" fontId="4" fillId="0" borderId="0" xfId="2" applyNumberFormat="1" applyFont="1" applyFill="1" applyBorder="1" applyAlignment="1" applyProtection="1">
      <alignment vertical="center"/>
    </xf>
    <xf numFmtId="38" fontId="4" fillId="0" borderId="0" xfId="2" applyFont="1" applyFill="1" applyAlignment="1" applyProtection="1">
      <alignment horizontal="left" vertical="center" indent="1"/>
    </xf>
    <xf numFmtId="0" fontId="4" fillId="0" borderId="1" xfId="2" applyNumberFormat="1" applyFont="1" applyFill="1" applyBorder="1" applyAlignment="1" applyProtection="1">
      <alignment horizontal="center" vertical="center" textRotation="255"/>
    </xf>
    <xf numFmtId="0" fontId="4" fillId="0" borderId="12" xfId="2" applyNumberFormat="1" applyFont="1" applyFill="1" applyBorder="1" applyAlignment="1" applyProtection="1">
      <alignment horizontal="center" vertical="center" textRotation="255"/>
    </xf>
    <xf numFmtId="38" fontId="4" fillId="0" borderId="71" xfId="2" applyFont="1" applyFill="1" applyBorder="1" applyAlignment="1" applyProtection="1">
      <alignment horizontal="center" vertical="center"/>
    </xf>
    <xf numFmtId="38" fontId="4" fillId="0" borderId="4" xfId="2" applyFont="1" applyFill="1" applyBorder="1" applyAlignment="1" applyProtection="1">
      <alignment horizontal="center" vertical="center" shrinkToFit="1"/>
    </xf>
    <xf numFmtId="38" fontId="4" fillId="0" borderId="0" xfId="2" applyFont="1" applyFill="1" applyBorder="1" applyAlignment="1" applyProtection="1">
      <alignment horizontal="center" vertical="center"/>
    </xf>
    <xf numFmtId="0" fontId="4" fillId="0" borderId="7" xfId="2" applyNumberFormat="1" applyFont="1" applyFill="1" applyBorder="1" applyAlignment="1" applyProtection="1">
      <alignment horizontal="center" vertical="center" textRotation="255"/>
    </xf>
    <xf numFmtId="38" fontId="4" fillId="0" borderId="9" xfId="2" applyFont="1" applyFill="1" applyBorder="1" applyAlignment="1" applyProtection="1">
      <alignment horizontal="center" vertical="center" shrinkToFit="1"/>
    </xf>
    <xf numFmtId="38" fontId="4" fillId="0" borderId="11" xfId="2" applyFont="1" applyFill="1" applyBorder="1" applyAlignment="1" applyProtection="1">
      <alignment horizontal="center" vertical="center"/>
    </xf>
    <xf numFmtId="38" fontId="12" fillId="0" borderId="41" xfId="2" applyFont="1" applyFill="1" applyBorder="1" applyAlignment="1" applyProtection="1">
      <alignment vertical="center"/>
    </xf>
    <xf numFmtId="38" fontId="4" fillId="0" borderId="21" xfId="2" applyFont="1" applyFill="1" applyBorder="1" applyAlignment="1" applyProtection="1">
      <alignment vertical="center"/>
    </xf>
    <xf numFmtId="38" fontId="4" fillId="0" borderId="21" xfId="2" applyFont="1" applyFill="1" applyBorder="1" applyAlignment="1" applyProtection="1">
      <alignment horizontal="center" vertical="center"/>
    </xf>
    <xf numFmtId="38" fontId="12" fillId="0" borderId="25" xfId="2" applyFont="1" applyFill="1" applyBorder="1" applyAlignment="1" applyProtection="1">
      <alignment vertical="center"/>
    </xf>
    <xf numFmtId="38" fontId="4" fillId="0" borderId="24" xfId="2" applyFont="1" applyFill="1" applyBorder="1" applyAlignment="1" applyProtection="1">
      <alignment vertical="center"/>
    </xf>
    <xf numFmtId="38" fontId="4" fillId="0" borderId="24" xfId="2" applyFont="1" applyFill="1" applyBorder="1" applyAlignment="1" applyProtection="1">
      <alignment horizontal="center" vertical="center"/>
    </xf>
    <xf numFmtId="38" fontId="4" fillId="0" borderId="24" xfId="2" applyFont="1" applyFill="1" applyBorder="1" applyAlignment="1" applyProtection="1">
      <alignment horizontal="right" vertical="center"/>
    </xf>
    <xf numFmtId="38" fontId="4" fillId="0" borderId="22" xfId="2" applyFont="1" applyFill="1" applyBorder="1" applyAlignment="1" applyProtection="1">
      <alignment horizontal="center" vertical="center"/>
    </xf>
    <xf numFmtId="38" fontId="4" fillId="0" borderId="22" xfId="2" applyFont="1" applyFill="1" applyBorder="1" applyAlignment="1" applyProtection="1">
      <alignment horizontal="center" vertical="center"/>
    </xf>
    <xf numFmtId="38" fontId="12" fillId="0" borderId="13" xfId="2" applyFont="1" applyFill="1" applyBorder="1" applyAlignment="1" applyProtection="1">
      <alignment vertical="center"/>
    </xf>
    <xf numFmtId="38" fontId="4" fillId="0" borderId="39" xfId="2" applyFont="1" applyFill="1" applyBorder="1" applyAlignment="1" applyProtection="1">
      <alignment horizontal="center" vertical="center"/>
    </xf>
    <xf numFmtId="38" fontId="4" fillId="0" borderId="39" xfId="2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horizontal="right" vertical="center"/>
    </xf>
    <xf numFmtId="38" fontId="12" fillId="0" borderId="10" xfId="2" applyFont="1" applyFill="1" applyBorder="1" applyAlignment="1" applyProtection="1">
      <alignment vertical="center"/>
    </xf>
    <xf numFmtId="38" fontId="4" fillId="0" borderId="6" xfId="2" applyFont="1" applyFill="1" applyBorder="1" applyAlignment="1" applyProtection="1">
      <alignment horizontal="right" vertical="center"/>
    </xf>
    <xf numFmtId="0" fontId="42" fillId="0" borderId="0" xfId="13" applyFill="1" applyAlignment="1" applyProtection="1">
      <alignment vertical="center"/>
    </xf>
    <xf numFmtId="0" fontId="6" fillId="0" borderId="0" xfId="7" applyFont="1" applyFill="1" applyAlignment="1" applyProtection="1">
      <alignment vertical="center"/>
    </xf>
    <xf numFmtId="185" fontId="6" fillId="0" borderId="0" xfId="7" applyNumberFormat="1" applyFont="1" applyFill="1" applyAlignment="1" applyProtection="1">
      <alignment vertical="center"/>
    </xf>
    <xf numFmtId="38" fontId="6" fillId="0" borderId="0" xfId="2" applyFont="1" applyFill="1" applyProtection="1"/>
    <xf numFmtId="191" fontId="6" fillId="0" borderId="0" xfId="2" applyNumberFormat="1" applyFont="1" applyFill="1" applyProtection="1"/>
    <xf numFmtId="192" fontId="6" fillId="0" borderId="0" xfId="2" applyNumberFormat="1" applyFont="1" applyFill="1" applyProtection="1"/>
    <xf numFmtId="193" fontId="6" fillId="0" borderId="0" xfId="2" applyNumberFormat="1" applyFont="1" applyFill="1" applyProtection="1"/>
    <xf numFmtId="38" fontId="4" fillId="0" borderId="11" xfId="2" applyFont="1" applyFill="1" applyBorder="1" applyProtection="1"/>
    <xf numFmtId="192" fontId="4" fillId="0" borderId="0" xfId="2" applyNumberFormat="1" applyFont="1" applyFill="1" applyProtection="1"/>
    <xf numFmtId="193" fontId="4" fillId="0" borderId="0" xfId="2" applyNumberFormat="1" applyFont="1" applyFill="1" applyAlignment="1" applyProtection="1">
      <alignment horizontal="right"/>
    </xf>
    <xf numFmtId="38" fontId="4" fillId="0" borderId="14" xfId="2" applyFont="1" applyFill="1" applyBorder="1" applyProtection="1"/>
    <xf numFmtId="38" fontId="4" fillId="0" borderId="8" xfId="2" applyFont="1" applyFill="1" applyBorder="1" applyAlignment="1" applyProtection="1">
      <alignment horizontal="center" vertical="center" wrapText="1"/>
    </xf>
    <xf numFmtId="192" fontId="4" fillId="0" borderId="8" xfId="2" applyNumberFormat="1" applyFont="1" applyFill="1" applyBorder="1" applyAlignment="1" applyProtection="1">
      <alignment horizontal="center" vertical="center"/>
    </xf>
    <xf numFmtId="193" fontId="4" fillId="0" borderId="14" xfId="2" applyNumberFormat="1" applyFont="1" applyFill="1" applyBorder="1" applyAlignment="1" applyProtection="1">
      <alignment horizontal="center" vertical="center"/>
    </xf>
    <xf numFmtId="192" fontId="4" fillId="0" borderId="0" xfId="2" applyNumberFormat="1" applyFont="1" applyFill="1" applyBorder="1" applyAlignment="1" applyProtection="1">
      <alignment vertical="center"/>
    </xf>
    <xf numFmtId="193" fontId="4" fillId="0" borderId="0" xfId="2" applyNumberFormat="1" applyFont="1" applyFill="1" applyBorder="1" applyAlignment="1" applyProtection="1">
      <alignment horizontal="right" vertical="center"/>
    </xf>
    <xf numFmtId="38" fontId="4" fillId="0" borderId="12" xfId="2" applyFont="1" applyFill="1" applyBorder="1" applyAlignment="1" applyProtection="1">
      <alignment horizontal="left" vertical="center"/>
    </xf>
    <xf numFmtId="38" fontId="4" fillId="0" borderId="12" xfId="2" applyFont="1" applyFill="1" applyBorder="1" applyAlignment="1" applyProtection="1">
      <alignment horizontal="left" vertical="center" wrapText="1"/>
    </xf>
    <xf numFmtId="38" fontId="12" fillId="0" borderId="11" xfId="2" applyFont="1" applyFill="1" applyBorder="1" applyAlignment="1" applyProtection="1">
      <alignment horizontal="center" vertical="center"/>
    </xf>
    <xf numFmtId="38" fontId="12" fillId="0" borderId="7" xfId="2" applyFont="1" applyFill="1" applyBorder="1" applyAlignment="1" applyProtection="1">
      <alignment horizontal="center" vertical="center"/>
    </xf>
    <xf numFmtId="38" fontId="12" fillId="0" borderId="11" xfId="2" applyFont="1" applyFill="1" applyBorder="1" applyAlignment="1" applyProtection="1">
      <alignment vertical="center"/>
    </xf>
    <xf numFmtId="192" fontId="12" fillId="0" borderId="11" xfId="2" applyNumberFormat="1" applyFont="1" applyFill="1" applyBorder="1" applyAlignment="1" applyProtection="1">
      <alignment vertical="center"/>
    </xf>
    <xf numFmtId="193" fontId="12" fillId="0" borderId="11" xfId="2" applyNumberFormat="1" applyFont="1" applyFill="1" applyBorder="1" applyAlignment="1" applyProtection="1">
      <alignment horizontal="right" vertical="center"/>
    </xf>
    <xf numFmtId="38" fontId="12" fillId="0" borderId="6" xfId="2" applyFont="1" applyFill="1" applyBorder="1" applyAlignment="1" applyProtection="1">
      <alignment horizontal="center" vertical="center"/>
    </xf>
    <xf numFmtId="192" fontId="12" fillId="0" borderId="6" xfId="2" applyNumberFormat="1" applyFont="1" applyFill="1" applyBorder="1" applyAlignment="1" applyProtection="1">
      <alignment vertical="center"/>
    </xf>
    <xf numFmtId="193" fontId="4" fillId="0" borderId="6" xfId="2" applyNumberFormat="1" applyFont="1" applyFill="1" applyBorder="1" applyAlignment="1" applyProtection="1">
      <alignment horizontal="right" vertical="center"/>
    </xf>
    <xf numFmtId="191" fontId="4" fillId="0" borderId="0" xfId="2" applyNumberFormat="1" applyFont="1" applyFill="1" applyProtection="1"/>
    <xf numFmtId="0" fontId="9" fillId="0" borderId="0" xfId="7" applyFont="1" applyFill="1" applyAlignment="1" applyProtection="1">
      <alignment vertical="center"/>
    </xf>
    <xf numFmtId="193" fontId="6" fillId="0" borderId="0" xfId="7" applyNumberFormat="1" applyFont="1" applyFill="1" applyAlignment="1" applyProtection="1">
      <alignment vertical="center"/>
    </xf>
    <xf numFmtId="193" fontId="4" fillId="0" borderId="0" xfId="7" applyNumberFormat="1" applyFont="1" applyFill="1" applyAlignment="1" applyProtection="1">
      <alignment vertical="center"/>
    </xf>
    <xf numFmtId="0" fontId="4" fillId="0" borderId="8" xfId="7" applyFont="1" applyFill="1" applyBorder="1" applyAlignment="1" applyProtection="1">
      <alignment horizontal="center" vertical="center"/>
    </xf>
    <xf numFmtId="193" fontId="4" fillId="0" borderId="8" xfId="7" applyNumberFormat="1" applyFont="1" applyFill="1" applyBorder="1" applyAlignment="1" applyProtection="1">
      <alignment horizontal="center" vertical="center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12" xfId="7" applyFont="1" applyFill="1" applyBorder="1" applyAlignment="1" applyProtection="1">
      <alignment vertical="center"/>
    </xf>
    <xf numFmtId="192" fontId="4" fillId="0" borderId="0" xfId="2" applyNumberFormat="1" applyFont="1" applyFill="1" applyAlignment="1" applyProtection="1">
      <alignment vertical="center"/>
    </xf>
    <xf numFmtId="193" fontId="4" fillId="0" borderId="0" xfId="2" applyNumberFormat="1" applyFont="1" applyFill="1" applyAlignment="1" applyProtection="1">
      <alignment vertical="center"/>
    </xf>
    <xf numFmtId="178" fontId="4" fillId="0" borderId="0" xfId="7" applyNumberFormat="1" applyFont="1" applyFill="1" applyAlignment="1" applyProtection="1">
      <alignment vertical="center"/>
    </xf>
    <xf numFmtId="0" fontId="12" fillId="0" borderId="11" xfId="7" applyFont="1" applyFill="1" applyBorder="1" applyAlignment="1" applyProtection="1">
      <alignment vertical="center"/>
    </xf>
    <xf numFmtId="0" fontId="12" fillId="0" borderId="7" xfId="7" applyFont="1" applyFill="1" applyBorder="1" applyAlignment="1" applyProtection="1">
      <alignment horizontal="center" vertical="center"/>
    </xf>
    <xf numFmtId="194" fontId="12" fillId="0" borderId="11" xfId="2" applyNumberFormat="1" applyFont="1" applyFill="1" applyBorder="1" applyAlignment="1" applyProtection="1">
      <alignment horizontal="right" vertical="center"/>
    </xf>
    <xf numFmtId="178" fontId="12" fillId="0" borderId="11" xfId="7" applyNumberFormat="1" applyFont="1" applyFill="1" applyBorder="1" applyAlignment="1" applyProtection="1">
      <alignment vertical="center"/>
    </xf>
    <xf numFmtId="185" fontId="6" fillId="0" borderId="0" xfId="7" applyNumberFormat="1" applyFont="1" applyFill="1" applyBorder="1" applyAlignment="1" applyProtection="1">
      <alignment vertical="center"/>
    </xf>
    <xf numFmtId="193" fontId="4" fillId="0" borderId="0" xfId="7" applyNumberFormat="1" applyFont="1" applyFill="1" applyBorder="1" applyAlignment="1" applyProtection="1">
      <alignment horizontal="right" vertical="center"/>
    </xf>
    <xf numFmtId="193" fontId="4" fillId="0" borderId="14" xfId="7" applyNumberFormat="1" applyFont="1" applyFill="1" applyBorder="1" applyAlignment="1" applyProtection="1">
      <alignment horizontal="center" vertical="center"/>
    </xf>
    <xf numFmtId="0" fontId="4" fillId="0" borderId="6" xfId="7" applyFont="1" applyFill="1" applyBorder="1" applyAlignment="1" applyProtection="1">
      <alignment vertical="center"/>
    </xf>
    <xf numFmtId="0" fontId="4" fillId="0" borderId="1" xfId="7" applyFont="1" applyFill="1" applyBorder="1" applyAlignment="1" applyProtection="1">
      <alignment vertical="center"/>
    </xf>
    <xf numFmtId="178" fontId="4" fillId="0" borderId="0" xfId="7" applyNumberFormat="1" applyFont="1" applyFill="1" applyBorder="1" applyAlignment="1" applyProtection="1">
      <alignment vertical="center"/>
    </xf>
    <xf numFmtId="193" fontId="4" fillId="0" borderId="0" xfId="7" applyNumberFormat="1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vertical="center"/>
    </xf>
    <xf numFmtId="178" fontId="4" fillId="0" borderId="0" xfId="7" applyNumberFormat="1" applyFont="1" applyFill="1" applyBorder="1" applyAlignment="1" applyProtection="1">
      <alignment horizontal="right" vertical="center"/>
    </xf>
    <xf numFmtId="193" fontId="12" fillId="0" borderId="11" xfId="7" applyNumberFormat="1" applyFont="1" applyFill="1" applyBorder="1" applyAlignment="1" applyProtection="1">
      <alignment vertical="center"/>
    </xf>
    <xf numFmtId="193" fontId="4" fillId="0" borderId="0" xfId="7" applyNumberFormat="1" applyFont="1" applyFill="1" applyAlignment="1" applyProtection="1">
      <alignment horizontal="right" vertical="center"/>
    </xf>
    <xf numFmtId="0" fontId="6" fillId="0" borderId="0" xfId="7" applyFont="1" applyFill="1" applyAlignment="1" applyProtection="1">
      <alignment horizontal="right" vertical="center"/>
    </xf>
    <xf numFmtId="38" fontId="6" fillId="0" borderId="0" xfId="2" applyNumberFormat="1" applyFont="1" applyFill="1" applyAlignment="1" applyProtection="1">
      <alignment vertical="center"/>
    </xf>
    <xf numFmtId="195" fontId="6" fillId="0" borderId="0" xfId="2" applyNumberFormat="1" applyFont="1" applyFill="1" applyAlignment="1" applyProtection="1">
      <alignment vertical="center"/>
    </xf>
    <xf numFmtId="196" fontId="6" fillId="0" borderId="0" xfId="7" applyNumberFormat="1" applyFont="1" applyFill="1" applyAlignment="1" applyProtection="1">
      <alignment vertical="center"/>
    </xf>
    <xf numFmtId="197" fontId="6" fillId="0" borderId="0" xfId="7" applyNumberFormat="1" applyFont="1" applyFill="1" applyAlignment="1" applyProtection="1">
      <alignment vertical="center"/>
    </xf>
    <xf numFmtId="185" fontId="6" fillId="0" borderId="0" xfId="2" applyNumberFormat="1" applyFont="1" applyFill="1" applyAlignment="1" applyProtection="1">
      <alignment vertical="center"/>
    </xf>
    <xf numFmtId="38" fontId="43" fillId="0" borderId="0" xfId="2" applyNumberFormat="1" applyFont="1" applyFill="1" applyAlignment="1" applyProtection="1">
      <alignment horizontal="left" vertical="center"/>
    </xf>
    <xf numFmtId="38" fontId="44" fillId="0" borderId="0" xfId="2" applyFont="1" applyFill="1" applyAlignment="1" applyProtection="1">
      <alignment vertical="center"/>
    </xf>
    <xf numFmtId="195" fontId="4" fillId="0" borderId="0" xfId="2" applyNumberFormat="1" applyFont="1" applyFill="1" applyAlignment="1" applyProtection="1">
      <alignment vertical="center"/>
    </xf>
    <xf numFmtId="196" fontId="4" fillId="0" borderId="0" xfId="7" applyNumberFormat="1" applyFont="1" applyFill="1" applyAlignment="1" applyProtection="1">
      <alignment vertical="center"/>
    </xf>
    <xf numFmtId="197" fontId="4" fillId="0" borderId="0" xfId="7" applyNumberFormat="1" applyFont="1" applyFill="1" applyAlignment="1" applyProtection="1">
      <alignment vertical="center"/>
    </xf>
    <xf numFmtId="38" fontId="4" fillId="0" borderId="8" xfId="2" applyNumberFormat="1" applyFont="1" applyFill="1" applyBorder="1" applyAlignment="1" applyProtection="1">
      <alignment horizontal="center" vertical="center"/>
    </xf>
    <xf numFmtId="195" fontId="8" fillId="0" borderId="0" xfId="2" applyNumberFormat="1" applyFont="1" applyFill="1" applyAlignment="1" applyProtection="1">
      <alignment vertical="center"/>
    </xf>
    <xf numFmtId="196" fontId="4" fillId="0" borderId="4" xfId="7" applyNumberFormat="1" applyFont="1" applyFill="1" applyBorder="1" applyAlignment="1" applyProtection="1">
      <alignment horizontal="center" vertical="center"/>
    </xf>
    <xf numFmtId="198" fontId="4" fillId="0" borderId="4" xfId="7" applyNumberFormat="1" applyFont="1" applyFill="1" applyBorder="1" applyAlignment="1" applyProtection="1">
      <alignment horizontal="center" vertical="center"/>
    </xf>
    <xf numFmtId="0" fontId="4" fillId="0" borderId="4" xfId="7" applyFont="1" applyFill="1" applyBorder="1" applyAlignment="1" applyProtection="1">
      <alignment horizontal="center" vertical="center"/>
    </xf>
    <xf numFmtId="185" fontId="4" fillId="0" borderId="4" xfId="7" applyNumberFormat="1" applyFont="1" applyFill="1" applyBorder="1" applyAlignment="1" applyProtection="1">
      <alignment horizontal="center" vertical="center"/>
    </xf>
    <xf numFmtId="185" fontId="4" fillId="0" borderId="0" xfId="2" applyNumberFormat="1" applyFont="1" applyFill="1" applyBorder="1" applyAlignment="1" applyProtection="1">
      <alignment vertical="center"/>
    </xf>
    <xf numFmtId="38" fontId="4" fillId="0" borderId="0" xfId="2" applyNumberFormat="1" applyFont="1" applyFill="1" applyBorder="1" applyAlignment="1" applyProtection="1">
      <alignment vertical="center"/>
    </xf>
    <xf numFmtId="38" fontId="4" fillId="0" borderId="0" xfId="2" applyNumberFormat="1" applyFont="1" applyFill="1" applyAlignment="1" applyProtection="1">
      <alignment vertical="center"/>
    </xf>
    <xf numFmtId="49" fontId="4" fillId="0" borderId="74" xfId="2" applyNumberFormat="1" applyFont="1" applyFill="1" applyBorder="1" applyAlignment="1" applyProtection="1">
      <alignment horizontal="center" vertical="center" textRotation="255"/>
    </xf>
    <xf numFmtId="196" fontId="4" fillId="0" borderId="75" xfId="7" applyNumberFormat="1" applyFont="1" applyFill="1" applyBorder="1" applyAlignment="1" applyProtection="1">
      <alignment vertical="center"/>
    </xf>
    <xf numFmtId="198" fontId="4" fillId="0" borderId="75" xfId="7" applyNumberFormat="1" applyFont="1" applyFill="1" applyBorder="1" applyAlignment="1" applyProtection="1">
      <alignment vertical="center"/>
    </xf>
    <xf numFmtId="0" fontId="4" fillId="0" borderId="75" xfId="7" applyFont="1" applyFill="1" applyBorder="1" applyAlignment="1" applyProtection="1">
      <alignment vertical="center"/>
    </xf>
    <xf numFmtId="185" fontId="4" fillId="0" borderId="75" xfId="7" applyNumberFormat="1" applyFont="1" applyFill="1" applyBorder="1" applyAlignment="1" applyProtection="1">
      <alignment vertical="center"/>
    </xf>
    <xf numFmtId="198" fontId="4" fillId="0" borderId="76" xfId="7" applyNumberFormat="1" applyFont="1" applyFill="1" applyBorder="1" applyAlignment="1" applyProtection="1">
      <alignment horizontal="right" vertical="center"/>
    </xf>
    <xf numFmtId="49" fontId="4" fillId="0" borderId="77" xfId="2" applyNumberFormat="1" applyFont="1" applyFill="1" applyBorder="1" applyAlignment="1" applyProtection="1">
      <alignment horizontal="center" vertical="center" textRotation="255"/>
    </xf>
    <xf numFmtId="196" fontId="4" fillId="0" borderId="8" xfId="7" applyNumberFormat="1" applyFont="1" applyFill="1" applyBorder="1" applyAlignment="1" applyProtection="1">
      <alignment vertical="center"/>
    </xf>
    <xf numFmtId="198" fontId="4" fillId="0" borderId="8" xfId="7" applyNumberFormat="1" applyFont="1" applyFill="1" applyBorder="1" applyAlignment="1" applyProtection="1">
      <alignment vertical="center"/>
    </xf>
    <xf numFmtId="0" fontId="4" fillId="0" borderId="8" xfId="7" applyFont="1" applyFill="1" applyBorder="1" applyAlignment="1" applyProtection="1">
      <alignment vertical="center"/>
    </xf>
    <xf numFmtId="185" fontId="4" fillId="0" borderId="8" xfId="7" applyNumberFormat="1" applyFont="1" applyFill="1" applyBorder="1" applyAlignment="1" applyProtection="1">
      <alignment vertical="center"/>
    </xf>
    <xf numFmtId="198" fontId="4" fillId="0" borderId="78" xfId="7" applyNumberFormat="1" applyFont="1" applyFill="1" applyBorder="1" applyAlignment="1" applyProtection="1">
      <alignment horizontal="right" vertical="center"/>
    </xf>
    <xf numFmtId="196" fontId="4" fillId="0" borderId="79" xfId="7" applyNumberFormat="1" applyFont="1" applyFill="1" applyBorder="1" applyAlignment="1" applyProtection="1">
      <alignment vertical="center"/>
    </xf>
    <xf numFmtId="198" fontId="4" fillId="0" borderId="79" xfId="7" applyNumberFormat="1" applyFont="1" applyFill="1" applyBorder="1" applyAlignment="1" applyProtection="1">
      <alignment vertical="center"/>
    </xf>
    <xf numFmtId="0" fontId="4" fillId="0" borderId="79" xfId="7" applyFont="1" applyFill="1" applyBorder="1" applyAlignment="1" applyProtection="1">
      <alignment vertical="center"/>
    </xf>
    <xf numFmtId="185" fontId="4" fillId="0" borderId="79" xfId="7" applyNumberFormat="1" applyFont="1" applyFill="1" applyBorder="1" applyAlignment="1" applyProtection="1">
      <alignment vertical="center"/>
    </xf>
    <xf numFmtId="198" fontId="4" fillId="0" borderId="80" xfId="7" applyNumberFormat="1" applyFont="1" applyFill="1" applyBorder="1" applyAlignment="1" applyProtection="1">
      <alignment horizontal="right" vertical="center"/>
    </xf>
    <xf numFmtId="38" fontId="12" fillId="0" borderId="7" xfId="2" applyFont="1" applyFill="1" applyBorder="1" applyAlignment="1" applyProtection="1">
      <alignment horizontal="center" vertical="center"/>
    </xf>
    <xf numFmtId="185" fontId="12" fillId="0" borderId="11" xfId="2" applyNumberFormat="1" applyFont="1" applyFill="1" applyBorder="1" applyAlignment="1" applyProtection="1">
      <alignment vertical="center"/>
    </xf>
    <xf numFmtId="49" fontId="4" fillId="0" borderId="81" xfId="2" applyNumberFormat="1" applyFont="1" applyFill="1" applyBorder="1" applyAlignment="1" applyProtection="1">
      <alignment horizontal="center" vertical="center" textRotation="255"/>
    </xf>
    <xf numFmtId="196" fontId="4" fillId="0" borderId="82" xfId="7" applyNumberFormat="1" applyFont="1" applyFill="1" applyBorder="1" applyAlignment="1" applyProtection="1">
      <alignment vertical="center"/>
    </xf>
    <xf numFmtId="197" fontId="4" fillId="0" borderId="82" xfId="7" applyNumberFormat="1" applyFont="1" applyFill="1" applyBorder="1" applyAlignment="1" applyProtection="1">
      <alignment vertical="center"/>
    </xf>
    <xf numFmtId="0" fontId="4" fillId="0" borderId="82" xfId="7" applyFont="1" applyFill="1" applyBorder="1" applyAlignment="1" applyProtection="1">
      <alignment vertical="center"/>
    </xf>
    <xf numFmtId="185" fontId="4" fillId="0" borderId="82" xfId="2" applyNumberFormat="1" applyFont="1" applyFill="1" applyBorder="1" applyAlignment="1" applyProtection="1">
      <alignment vertical="center"/>
    </xf>
    <xf numFmtId="38" fontId="4" fillId="0" borderId="83" xfId="2" applyFont="1" applyFill="1" applyBorder="1" applyAlignment="1" applyProtection="1">
      <alignment vertical="center"/>
    </xf>
    <xf numFmtId="38" fontId="4" fillId="0" borderId="75" xfId="2" applyNumberFormat="1" applyFont="1" applyFill="1" applyBorder="1" applyAlignment="1" applyProtection="1">
      <alignment vertical="center"/>
    </xf>
    <xf numFmtId="38" fontId="4" fillId="0" borderId="8" xfId="2" applyNumberFormat="1" applyFont="1" applyFill="1" applyBorder="1" applyAlignment="1" applyProtection="1">
      <alignment vertical="center"/>
    </xf>
    <xf numFmtId="199" fontId="4" fillId="0" borderId="0" xfId="2" applyNumberFormat="1" applyFont="1" applyFill="1" applyBorder="1" applyAlignment="1" applyProtection="1">
      <alignment vertical="center"/>
    </xf>
    <xf numFmtId="38" fontId="4" fillId="0" borderId="79" xfId="2" applyNumberFormat="1" applyFont="1" applyFill="1" applyBorder="1" applyAlignment="1" applyProtection="1">
      <alignment vertical="center"/>
    </xf>
    <xf numFmtId="38" fontId="4" fillId="0" borderId="82" xfId="2" applyNumberFormat="1" applyFont="1" applyFill="1" applyBorder="1" applyAlignment="1" applyProtection="1">
      <alignment vertical="center"/>
    </xf>
    <xf numFmtId="198" fontId="4" fillId="0" borderId="0" xfId="7" applyNumberFormat="1" applyFont="1" applyFill="1" applyBorder="1" applyAlignment="1" applyProtection="1">
      <alignment vertical="center"/>
    </xf>
    <xf numFmtId="38" fontId="9" fillId="0" borderId="0" xfId="2" applyFont="1" applyFill="1" applyAlignment="1" applyProtection="1">
      <alignment vertical="center"/>
    </xf>
    <xf numFmtId="184" fontId="4" fillId="0" borderId="0" xfId="2" applyNumberFormat="1" applyFont="1" applyFill="1" applyAlignment="1" applyProtection="1">
      <alignment vertical="center"/>
    </xf>
    <xf numFmtId="38" fontId="4" fillId="0" borderId="12" xfId="2" applyFont="1" applyFill="1" applyBorder="1" applyAlignment="1" applyProtection="1">
      <alignment vertical="center" wrapText="1"/>
    </xf>
    <xf numFmtId="38" fontId="15" fillId="0" borderId="0" xfId="2" applyFont="1" applyFill="1" applyAlignment="1" applyProtection="1">
      <alignment vertical="center"/>
    </xf>
    <xf numFmtId="199" fontId="15" fillId="0" borderId="0" xfId="2" applyNumberFormat="1" applyFont="1" applyFill="1" applyAlignment="1" applyProtection="1">
      <alignment vertical="center"/>
    </xf>
    <xf numFmtId="38" fontId="15" fillId="0" borderId="0" xfId="2" applyNumberFormat="1" applyFont="1" applyFill="1" applyAlignment="1" applyProtection="1">
      <alignment vertical="center"/>
    </xf>
    <xf numFmtId="199" fontId="15" fillId="0" borderId="0" xfId="2" applyNumberFormat="1" applyFont="1" applyFill="1" applyAlignment="1" applyProtection="1">
      <alignment horizontal="right" vertical="center"/>
    </xf>
    <xf numFmtId="38" fontId="45" fillId="0" borderId="0" xfId="2" applyFont="1" applyFill="1" applyAlignment="1" applyProtection="1">
      <alignment vertical="center"/>
    </xf>
    <xf numFmtId="38" fontId="10" fillId="0" borderId="0" xfId="2" applyFont="1" applyFill="1" applyAlignment="1" applyProtection="1">
      <alignment vertical="center"/>
    </xf>
    <xf numFmtId="38" fontId="10" fillId="0" borderId="0" xfId="2" applyFont="1" applyFill="1" applyAlignment="1" applyProtection="1">
      <alignment horizontal="right" vertical="center"/>
    </xf>
    <xf numFmtId="199" fontId="10" fillId="0" borderId="0" xfId="2" applyNumberFormat="1" applyFont="1" applyFill="1" applyAlignment="1" applyProtection="1">
      <alignment vertical="center"/>
    </xf>
    <xf numFmtId="38" fontId="10" fillId="0" borderId="1" xfId="2" applyFont="1" applyFill="1" applyBorder="1" applyAlignment="1" applyProtection="1">
      <alignment horizontal="center" vertical="center"/>
    </xf>
    <xf numFmtId="38" fontId="10" fillId="0" borderId="2" xfId="2" applyFont="1" applyFill="1" applyBorder="1" applyAlignment="1" applyProtection="1">
      <alignment horizontal="center" vertical="center"/>
    </xf>
    <xf numFmtId="38" fontId="10" fillId="0" borderId="14" xfId="2" applyFont="1" applyFill="1" applyBorder="1" applyAlignment="1" applyProtection="1">
      <alignment horizontal="center" vertical="center"/>
    </xf>
    <xf numFmtId="38" fontId="10" fillId="0" borderId="3" xfId="2" applyFont="1" applyFill="1" applyBorder="1" applyAlignment="1" applyProtection="1">
      <alignment horizontal="center" vertical="center"/>
    </xf>
    <xf numFmtId="38" fontId="10" fillId="0" borderId="7" xfId="2" applyFont="1" applyFill="1" applyBorder="1" applyAlignment="1" applyProtection="1">
      <alignment horizontal="center" vertical="center"/>
    </xf>
    <xf numFmtId="38" fontId="10" fillId="0" borderId="8" xfId="2" applyFont="1" applyFill="1" applyBorder="1" applyAlignment="1" applyProtection="1">
      <alignment horizontal="center" vertical="center"/>
    </xf>
    <xf numFmtId="185" fontId="10" fillId="0" borderId="8" xfId="2" applyNumberFormat="1" applyFont="1" applyFill="1" applyBorder="1" applyAlignment="1" applyProtection="1">
      <alignment horizontal="center" vertical="center"/>
    </xf>
    <xf numFmtId="38" fontId="10" fillId="0" borderId="14" xfId="2" applyFont="1" applyFill="1" applyBorder="1" applyAlignment="1" applyProtection="1">
      <alignment horizontal="center" vertical="center"/>
    </xf>
    <xf numFmtId="185" fontId="10" fillId="0" borderId="8" xfId="2" applyNumberFormat="1" applyFont="1" applyFill="1" applyBorder="1" applyAlignment="1" applyProtection="1">
      <alignment horizontal="right" vertical="center"/>
    </xf>
    <xf numFmtId="38" fontId="19" fillId="0" borderId="1" xfId="2" applyFont="1" applyFill="1" applyBorder="1" applyAlignment="1" applyProtection="1">
      <alignment horizontal="center" vertical="center"/>
    </xf>
    <xf numFmtId="38" fontId="19" fillId="0" borderId="6" xfId="2" applyFont="1" applyFill="1" applyBorder="1" applyAlignment="1" applyProtection="1">
      <alignment vertical="center"/>
    </xf>
    <xf numFmtId="185" fontId="19" fillId="0" borderId="6" xfId="2" applyNumberFormat="1" applyFont="1" applyFill="1" applyBorder="1" applyAlignment="1" applyProtection="1">
      <alignment vertical="center"/>
    </xf>
    <xf numFmtId="191" fontId="19" fillId="0" borderId="6" xfId="2" applyNumberFormat="1" applyFont="1" applyFill="1" applyBorder="1" applyAlignment="1" applyProtection="1">
      <alignment horizontal="right" vertical="center"/>
    </xf>
    <xf numFmtId="191" fontId="10" fillId="0" borderId="6" xfId="2" applyNumberFormat="1" applyFont="1" applyFill="1" applyBorder="1" applyAlignment="1" applyProtection="1">
      <alignment horizontal="right" vertical="center"/>
    </xf>
    <xf numFmtId="185" fontId="19" fillId="0" borderId="6" xfId="2" applyNumberFormat="1" applyFont="1" applyFill="1" applyBorder="1" applyAlignment="1" applyProtection="1">
      <alignment horizontal="right" vertical="center"/>
    </xf>
    <xf numFmtId="38" fontId="10" fillId="0" borderId="12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185" fontId="10" fillId="0" borderId="0" xfId="2" applyNumberFormat="1" applyFont="1" applyFill="1" applyBorder="1" applyAlignment="1" applyProtection="1">
      <alignment vertical="center"/>
    </xf>
    <xf numFmtId="191" fontId="10" fillId="0" borderId="0" xfId="2" applyNumberFormat="1" applyFont="1" applyFill="1" applyBorder="1" applyAlignment="1" applyProtection="1">
      <alignment horizontal="right" vertical="center"/>
    </xf>
    <xf numFmtId="38" fontId="19" fillId="0" borderId="0" xfId="2" applyFont="1" applyFill="1" applyBorder="1" applyAlignment="1" applyProtection="1">
      <alignment vertical="center"/>
    </xf>
    <xf numFmtId="185" fontId="10" fillId="0" borderId="0" xfId="2" applyNumberFormat="1" applyFont="1" applyFill="1" applyBorder="1" applyAlignment="1" applyProtection="1">
      <alignment horizontal="right" vertical="center"/>
    </xf>
    <xf numFmtId="38" fontId="10" fillId="0" borderId="12" xfId="2" applyFont="1" applyFill="1" applyBorder="1" applyAlignment="1" applyProtection="1">
      <alignment horizontal="left" vertical="center" indent="1"/>
    </xf>
    <xf numFmtId="38" fontId="10" fillId="0" borderId="0" xfId="2" applyFont="1" applyFill="1" applyBorder="1" applyAlignment="1" applyProtection="1">
      <alignment horizontal="right" vertical="center"/>
    </xf>
    <xf numFmtId="38" fontId="10" fillId="0" borderId="7" xfId="2" applyFont="1" applyFill="1" applyBorder="1" applyAlignment="1" applyProtection="1">
      <alignment vertical="center"/>
    </xf>
    <xf numFmtId="38" fontId="10" fillId="0" borderId="11" xfId="2" applyFont="1" applyFill="1" applyBorder="1" applyAlignment="1" applyProtection="1">
      <alignment vertical="center"/>
    </xf>
    <xf numFmtId="185" fontId="10" fillId="0" borderId="11" xfId="2" applyNumberFormat="1" applyFont="1" applyFill="1" applyBorder="1" applyAlignment="1" applyProtection="1">
      <alignment vertical="center"/>
    </xf>
    <xf numFmtId="191" fontId="10" fillId="0" borderId="11" xfId="2" applyNumberFormat="1" applyFont="1" applyFill="1" applyBorder="1" applyAlignment="1" applyProtection="1">
      <alignment horizontal="right" vertical="center"/>
    </xf>
    <xf numFmtId="38" fontId="19" fillId="0" borderId="11" xfId="2" applyFont="1" applyFill="1" applyBorder="1" applyAlignment="1" applyProtection="1">
      <alignment vertical="center"/>
    </xf>
    <xf numFmtId="185" fontId="10" fillId="0" borderId="11" xfId="2" applyNumberFormat="1" applyFont="1" applyFill="1" applyBorder="1" applyAlignment="1" applyProtection="1">
      <alignment horizontal="right" vertical="center"/>
    </xf>
    <xf numFmtId="38" fontId="15" fillId="0" borderId="0" xfId="2" applyFont="1" applyFill="1" applyBorder="1" applyAlignment="1" applyProtection="1">
      <alignment vertical="center"/>
    </xf>
    <xf numFmtId="199" fontId="15" fillId="0" borderId="0" xfId="2" applyNumberFormat="1" applyFont="1" applyFill="1" applyBorder="1" applyAlignment="1" applyProtection="1">
      <alignment horizontal="right" vertical="center"/>
    </xf>
    <xf numFmtId="199" fontId="15" fillId="0" borderId="0" xfId="2" applyNumberFormat="1" applyFont="1" applyFill="1" applyBorder="1" applyAlignment="1" applyProtection="1">
      <alignment vertical="center"/>
    </xf>
    <xf numFmtId="38" fontId="10" fillId="0" borderId="0" xfId="2" applyNumberFormat="1" applyFont="1" applyFill="1" applyAlignment="1" applyProtection="1">
      <alignment vertical="center"/>
    </xf>
    <xf numFmtId="199" fontId="10" fillId="0" borderId="0" xfId="2" applyNumberFormat="1" applyFont="1" applyFill="1" applyBorder="1" applyAlignment="1" applyProtection="1">
      <alignment horizontal="right" vertical="center"/>
    </xf>
    <xf numFmtId="199" fontId="10" fillId="0" borderId="0" xfId="2" applyNumberFormat="1" applyFont="1" applyFill="1" applyBorder="1" applyAlignment="1" applyProtection="1">
      <alignment vertical="center"/>
    </xf>
    <xf numFmtId="38" fontId="10" fillId="0" borderId="0" xfId="2" applyNumberFormat="1" applyFont="1" applyFill="1" applyBorder="1" applyAlignment="1" applyProtection="1">
      <alignment vertical="center"/>
    </xf>
    <xf numFmtId="38" fontId="10" fillId="0" borderId="8" xfId="2" applyFont="1" applyFill="1" applyBorder="1" applyAlignment="1" applyProtection="1">
      <alignment horizontal="right" vertical="center"/>
    </xf>
    <xf numFmtId="38" fontId="19" fillId="0" borderId="6" xfId="2" applyNumberFormat="1" applyFont="1" applyFill="1" applyBorder="1" applyAlignment="1" applyProtection="1">
      <alignment vertical="center"/>
    </xf>
    <xf numFmtId="38" fontId="10" fillId="0" borderId="12" xfId="2" applyFont="1" applyFill="1" applyBorder="1" applyAlignment="1" applyProtection="1">
      <alignment horizontal="left" vertical="center"/>
    </xf>
    <xf numFmtId="38" fontId="10" fillId="0" borderId="12" xfId="2" applyFont="1" applyFill="1" applyBorder="1" applyAlignment="1" applyProtection="1">
      <alignment horizontal="left" vertical="center" indent="2"/>
    </xf>
    <xf numFmtId="38" fontId="46" fillId="0" borderId="0" xfId="2" applyFont="1" applyFill="1" applyAlignment="1" applyProtection="1">
      <alignment horizontal="right" vertical="center"/>
    </xf>
    <xf numFmtId="192" fontId="10" fillId="0" borderId="0" xfId="2" applyNumberFormat="1" applyFont="1" applyFill="1" applyAlignment="1" applyProtection="1">
      <alignment horizontal="right" vertical="center"/>
    </xf>
    <xf numFmtId="191" fontId="10" fillId="0" borderId="0" xfId="2" applyNumberFormat="1" applyFont="1" applyFill="1" applyAlignment="1" applyProtection="1">
      <alignment horizontal="right" vertical="center"/>
    </xf>
    <xf numFmtId="0" fontId="10" fillId="0" borderId="0" xfId="14" applyNumberFormat="1" applyFont="1" applyFill="1" applyBorder="1" applyAlignment="1" applyProtection="1">
      <alignment horizontal="right" vertical="center"/>
    </xf>
    <xf numFmtId="49" fontId="10" fillId="0" borderId="0" xfId="14" applyNumberFormat="1" applyFont="1" applyFill="1" applyBorder="1" applyAlignment="1" applyProtection="1">
      <alignment horizontal="right" vertical="center"/>
    </xf>
    <xf numFmtId="49" fontId="10" fillId="0" borderId="11" xfId="14" applyNumberFormat="1" applyFont="1" applyFill="1" applyBorder="1" applyAlignment="1" applyProtection="1">
      <alignment horizontal="right" vertical="center"/>
    </xf>
    <xf numFmtId="38" fontId="8" fillId="0" borderId="0" xfId="2" applyFont="1" applyAlignment="1" applyProtection="1">
      <alignment vertical="center"/>
    </xf>
    <xf numFmtId="38" fontId="4" fillId="0" borderId="0" xfId="2" applyFont="1" applyAlignment="1" applyProtection="1">
      <alignment vertical="center"/>
    </xf>
    <xf numFmtId="38" fontId="4" fillId="0" borderId="3" xfId="2" applyFont="1" applyBorder="1" applyAlignment="1" applyProtection="1">
      <alignment horizontal="center" vertical="center"/>
    </xf>
    <xf numFmtId="38" fontId="4" fillId="0" borderId="8" xfId="2" applyFont="1" applyBorder="1" applyAlignment="1" applyProtection="1">
      <alignment horizontal="center" vertical="center" wrapText="1"/>
    </xf>
    <xf numFmtId="38" fontId="4" fillId="0" borderId="8" xfId="2" applyFont="1" applyBorder="1" applyAlignment="1" applyProtection="1">
      <alignment horizontal="center" vertical="center"/>
    </xf>
    <xf numFmtId="38" fontId="4" fillId="0" borderId="14" xfId="2" applyFont="1" applyBorder="1" applyAlignment="1" applyProtection="1">
      <alignment horizontal="center" vertical="center" wrapText="1"/>
    </xf>
    <xf numFmtId="38" fontId="4" fillId="0" borderId="0" xfId="2" applyFont="1" applyProtection="1"/>
    <xf numFmtId="176" fontId="4" fillId="2" borderId="10" xfId="2" applyNumberFormat="1" applyFont="1" applyFill="1" applyBorder="1" applyAlignment="1" applyProtection="1">
      <alignment vertical="center"/>
    </xf>
    <xf numFmtId="176" fontId="4" fillId="2" borderId="11" xfId="2" applyNumberFormat="1" applyFont="1" applyFill="1" applyBorder="1" applyAlignment="1" applyProtection="1">
      <alignment vertical="center"/>
    </xf>
    <xf numFmtId="183" fontId="4" fillId="2" borderId="0" xfId="2" applyNumberFormat="1" applyFont="1" applyFill="1" applyBorder="1" applyAlignment="1" applyProtection="1">
      <alignment vertical="center"/>
    </xf>
    <xf numFmtId="38" fontId="4" fillId="0" borderId="6" xfId="2" applyFont="1" applyBorder="1" applyAlignment="1" applyProtection="1">
      <alignment vertical="center"/>
    </xf>
    <xf numFmtId="38" fontId="4" fillId="0" borderId="0" xfId="2" applyFont="1" applyFill="1" applyAlignment="1" applyProtection="1"/>
    <xf numFmtId="176" fontId="4" fillId="0" borderId="0" xfId="2" applyNumberFormat="1" applyFont="1" applyFill="1" applyAlignment="1" applyProtection="1">
      <alignment horizontal="right" vertical="center"/>
    </xf>
    <xf numFmtId="38" fontId="4" fillId="0" borderId="12" xfId="2" applyFont="1" applyFill="1" applyBorder="1" applyAlignment="1" applyProtection="1">
      <alignment vertical="center" shrinkToFit="1"/>
    </xf>
    <xf numFmtId="38" fontId="10" fillId="0" borderId="3" xfId="2" applyFont="1" applyFill="1" applyBorder="1" applyAlignment="1" applyProtection="1">
      <alignment horizontal="center" vertical="center"/>
    </xf>
    <xf numFmtId="38" fontId="10" fillId="0" borderId="2" xfId="2" applyFont="1" applyFill="1" applyBorder="1" applyAlignment="1" applyProtection="1">
      <alignment horizontal="center" vertical="center"/>
    </xf>
    <xf numFmtId="38" fontId="11" fillId="0" borderId="12" xfId="2" applyFont="1" applyFill="1" applyBorder="1" applyAlignment="1" applyProtection="1">
      <alignment vertical="center"/>
    </xf>
    <xf numFmtId="38" fontId="11" fillId="0" borderId="12" xfId="2" applyFont="1" applyFill="1" applyBorder="1" applyAlignment="1" applyProtection="1">
      <alignment horizontal="left" vertical="center"/>
    </xf>
    <xf numFmtId="38" fontId="11" fillId="0" borderId="7" xfId="2" applyFont="1" applyFill="1" applyBorder="1" applyAlignment="1" applyProtection="1">
      <alignment vertical="center"/>
    </xf>
    <xf numFmtId="38" fontId="16" fillId="0" borderId="1" xfId="2" applyFont="1" applyFill="1" applyBorder="1" applyAlignment="1" applyProtection="1">
      <alignment horizontal="center" vertical="center"/>
    </xf>
    <xf numFmtId="38" fontId="20" fillId="0" borderId="12" xfId="2" applyFont="1" applyFill="1" applyBorder="1" applyAlignment="1" applyProtection="1">
      <alignment horizontal="left" vertical="center" shrinkToFit="1"/>
    </xf>
    <xf numFmtId="38" fontId="11" fillId="0" borderId="12" xfId="2" applyFont="1" applyFill="1" applyBorder="1" applyAlignment="1" applyProtection="1">
      <alignment horizontal="left" vertical="center" shrinkToFit="1"/>
    </xf>
    <xf numFmtId="38" fontId="11" fillId="0" borderId="7" xfId="2" applyFont="1" applyFill="1" applyBorder="1" applyAlignment="1" applyProtection="1">
      <alignment horizontal="left" vertical="center"/>
    </xf>
    <xf numFmtId="200" fontId="4" fillId="0" borderId="11" xfId="7" applyNumberFormat="1" applyFont="1" applyFill="1" applyBorder="1"/>
    <xf numFmtId="38" fontId="4" fillId="0" borderId="0" xfId="2" applyFont="1" applyFill="1" applyAlignment="1" applyProtection="1">
      <alignment horizontal="left"/>
    </xf>
    <xf numFmtId="38" fontId="11" fillId="0" borderId="14" xfId="2" applyFont="1" applyFill="1" applyBorder="1" applyAlignment="1" applyProtection="1">
      <alignment horizontal="center" vertical="center"/>
    </xf>
    <xf numFmtId="38" fontId="11" fillId="0" borderId="3" xfId="2" applyFont="1" applyFill="1" applyBorder="1" applyAlignment="1" applyProtection="1">
      <alignment horizontal="center" vertical="center"/>
    </xf>
    <xf numFmtId="38" fontId="11" fillId="0" borderId="3" xfId="2" applyFont="1" applyFill="1" applyBorder="1" applyAlignment="1" applyProtection="1">
      <alignment horizontal="center" vertical="center"/>
    </xf>
    <xf numFmtId="38" fontId="11" fillId="0" borderId="8" xfId="2" applyFont="1" applyFill="1" applyBorder="1" applyAlignment="1" applyProtection="1">
      <alignment horizontal="center" vertical="center"/>
    </xf>
    <xf numFmtId="38" fontId="11" fillId="0" borderId="7" xfId="2" applyFont="1" applyFill="1" applyBorder="1" applyAlignment="1" applyProtection="1">
      <alignment horizontal="center" vertical="center"/>
    </xf>
    <xf numFmtId="38" fontId="11" fillId="0" borderId="11" xfId="2" applyFont="1" applyFill="1" applyBorder="1" applyAlignment="1" applyProtection="1">
      <alignment horizontal="center" vertical="center"/>
    </xf>
    <xf numFmtId="176" fontId="11" fillId="0" borderId="0" xfId="2" applyNumberFormat="1" applyFont="1" applyFill="1" applyBorder="1" applyAlignment="1" applyProtection="1">
      <alignment vertical="center"/>
    </xf>
    <xf numFmtId="201" fontId="11" fillId="0" borderId="12" xfId="2" applyNumberFormat="1" applyFont="1" applyFill="1" applyBorder="1" applyAlignment="1" applyProtection="1">
      <alignment vertical="center"/>
    </xf>
    <xf numFmtId="38" fontId="11" fillId="0" borderId="71" xfId="2" applyFont="1" applyFill="1" applyBorder="1" applyAlignment="1" applyProtection="1">
      <alignment vertical="center"/>
    </xf>
    <xf numFmtId="176" fontId="11" fillId="0" borderId="0" xfId="2" applyNumberFormat="1" applyFont="1" applyFill="1" applyAlignment="1" applyProtection="1">
      <alignment vertical="center"/>
    </xf>
    <xf numFmtId="184" fontId="11" fillId="0" borderId="0" xfId="2" applyNumberFormat="1" applyFont="1" applyFill="1" applyAlignment="1" applyProtection="1">
      <alignment vertical="center"/>
    </xf>
    <xf numFmtId="202" fontId="4" fillId="0" borderId="0" xfId="2" applyNumberFormat="1" applyFont="1" applyFill="1" applyAlignment="1" applyProtection="1">
      <alignment vertical="center"/>
    </xf>
    <xf numFmtId="176" fontId="11" fillId="0" borderId="13" xfId="2" applyNumberFormat="1" applyFont="1" applyFill="1" applyBorder="1" applyAlignment="1" applyProtection="1">
      <alignment vertical="center"/>
    </xf>
    <xf numFmtId="38" fontId="11" fillId="0" borderId="71" xfId="2" applyFont="1" applyFill="1" applyBorder="1" applyAlignment="1" applyProtection="1">
      <alignment vertical="center" wrapText="1"/>
    </xf>
    <xf numFmtId="176" fontId="11" fillId="0" borderId="0" xfId="2" applyNumberFormat="1" applyFont="1" applyFill="1" applyBorder="1" applyAlignment="1" applyProtection="1">
      <alignment horizontal="right" vertical="center"/>
    </xf>
    <xf numFmtId="203" fontId="11" fillId="0" borderId="12" xfId="2" applyNumberFormat="1" applyFont="1" applyFill="1" applyBorder="1" applyAlignment="1" applyProtection="1">
      <alignment vertical="center"/>
    </xf>
    <xf numFmtId="203" fontId="11" fillId="0" borderId="0" xfId="2" applyNumberFormat="1" applyFont="1" applyFill="1" applyBorder="1" applyAlignment="1" applyProtection="1">
      <alignment horizontal="right" vertical="center"/>
    </xf>
    <xf numFmtId="38" fontId="11" fillId="0" borderId="84" xfId="2" applyFont="1" applyFill="1" applyBorder="1" applyAlignment="1" applyProtection="1">
      <alignment horizontal="center" vertical="center"/>
    </xf>
    <xf numFmtId="176" fontId="11" fillId="0" borderId="85" xfId="2" applyNumberFormat="1" applyFont="1" applyFill="1" applyBorder="1" applyAlignment="1" applyProtection="1">
      <alignment vertical="center"/>
    </xf>
    <xf numFmtId="203" fontId="11" fillId="0" borderId="84" xfId="2" applyNumberFormat="1" applyFont="1" applyFill="1" applyBorder="1" applyAlignment="1" applyProtection="1">
      <alignment vertical="center"/>
    </xf>
    <xf numFmtId="38" fontId="11" fillId="0" borderId="86" xfId="2" applyFont="1" applyFill="1" applyBorder="1" applyAlignment="1" applyProtection="1">
      <alignment horizontal="center" vertical="center"/>
    </xf>
    <xf numFmtId="184" fontId="11" fillId="0" borderId="85" xfId="2" applyNumberFormat="1" applyFont="1" applyFill="1" applyBorder="1" applyAlignment="1" applyProtection="1">
      <alignment vertical="center"/>
    </xf>
    <xf numFmtId="38" fontId="16" fillId="0" borderId="14" xfId="2" applyFont="1" applyFill="1" applyBorder="1" applyAlignment="1" applyProtection="1">
      <alignment horizontal="right" vertical="center"/>
    </xf>
    <xf numFmtId="38" fontId="19" fillId="0" borderId="14" xfId="2" applyFont="1" applyFill="1" applyBorder="1" applyAlignment="1" applyProtection="1">
      <alignment vertical="center"/>
    </xf>
    <xf numFmtId="38" fontId="19" fillId="0" borderId="14" xfId="2" applyFont="1" applyFill="1" applyBorder="1" applyAlignment="1" applyProtection="1">
      <alignment horizontal="right" vertical="center"/>
    </xf>
    <xf numFmtId="176" fontId="16" fillId="0" borderId="14" xfId="2" applyNumberFormat="1" applyFont="1" applyFill="1" applyBorder="1" applyAlignment="1" applyProtection="1">
      <alignment vertical="center"/>
    </xf>
    <xf numFmtId="197" fontId="4" fillId="0" borderId="0" xfId="2" applyNumberFormat="1" applyFont="1" applyFill="1" applyAlignment="1" applyProtection="1">
      <alignment vertical="center"/>
    </xf>
    <xf numFmtId="0" fontId="13" fillId="0" borderId="0" xfId="13" applyFont="1" applyAlignment="1" applyProtection="1">
      <alignment vertical="center"/>
    </xf>
    <xf numFmtId="0" fontId="13" fillId="0" borderId="0" xfId="12" applyFont="1" applyAlignment="1" applyProtection="1">
      <alignment vertical="center"/>
    </xf>
    <xf numFmtId="0" fontId="3" fillId="0" borderId="0" xfId="3" applyFont="1">
      <alignment vertical="center"/>
    </xf>
  </cellXfs>
  <cellStyles count="15"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桁区切り 2" xfId="2"/>
    <cellStyle name="桁区切り 2 2" xfId="4"/>
    <cellStyle name="桁区切り 2 2 2" xfId="8"/>
    <cellStyle name="桁区切り 3" xfId="5"/>
    <cellStyle name="標準" xfId="0" builtinId="0"/>
    <cellStyle name="標準 2" xfId="1"/>
    <cellStyle name="標準 2 2" xfId="7"/>
    <cellStyle name="標準 3" xfId="6"/>
    <cellStyle name="標準 4" xfId="10"/>
    <cellStyle name="標準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20</xdr:col>
      <xdr:colOff>0</xdr:colOff>
      <xdr:row>15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410950" y="819150"/>
          <a:ext cx="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20</xdr:col>
      <xdr:colOff>0</xdr:colOff>
      <xdr:row>15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410950" y="819150"/>
          <a:ext cx="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</xdr:colOff>
      <xdr:row>1</xdr:row>
      <xdr:rowOff>66675</xdr:rowOff>
    </xdr:from>
    <xdr:to>
      <xdr:col>28</xdr:col>
      <xdr:colOff>54429</xdr:colOff>
      <xdr:row>5</xdr:row>
      <xdr:rowOff>13607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87630" y="238125"/>
          <a:ext cx="6481899" cy="5565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en-US" altLang="ja-JP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13-25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．越谷市行政機構図（平成２６年４月１日現在）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zoomScale="115" zoomScaleNormal="115" workbookViewId="0"/>
  </sheetViews>
  <sheetFormatPr defaultRowHeight="13.5" x14ac:dyDescent="0.15"/>
  <cols>
    <col min="1" max="16384" width="9" style="1"/>
  </cols>
  <sheetData>
    <row r="1" spans="1:1" x14ac:dyDescent="0.15">
      <c r="A1" s="4" t="s">
        <v>0</v>
      </c>
    </row>
    <row r="2" spans="1:1" s="4" customFormat="1" x14ac:dyDescent="0.15">
      <c r="A2" s="754" t="s">
        <v>824</v>
      </c>
    </row>
    <row r="3" spans="1:1" s="4" customFormat="1" x14ac:dyDescent="0.15">
      <c r="A3" s="754" t="s">
        <v>825</v>
      </c>
    </row>
    <row r="4" spans="1:1" s="4" customFormat="1" x14ac:dyDescent="0.15">
      <c r="A4" s="754" t="s">
        <v>826</v>
      </c>
    </row>
    <row r="5" spans="1:1" s="4" customFormat="1" x14ac:dyDescent="0.15">
      <c r="A5" s="754" t="s">
        <v>827</v>
      </c>
    </row>
    <row r="6" spans="1:1" s="4" customFormat="1" x14ac:dyDescent="0.15">
      <c r="A6" s="754" t="s">
        <v>828</v>
      </c>
    </row>
    <row r="7" spans="1:1" s="4" customFormat="1" x14ac:dyDescent="0.15">
      <c r="A7" s="754" t="s">
        <v>829</v>
      </c>
    </row>
    <row r="8" spans="1:1" s="4" customFormat="1" x14ac:dyDescent="0.15">
      <c r="A8" s="754" t="s">
        <v>830</v>
      </c>
    </row>
    <row r="9" spans="1:1" s="4" customFormat="1" x14ac:dyDescent="0.15">
      <c r="A9" s="754" t="s">
        <v>831</v>
      </c>
    </row>
    <row r="10" spans="1:1" s="4" customFormat="1" x14ac:dyDescent="0.15">
      <c r="A10" s="754" t="s">
        <v>832</v>
      </c>
    </row>
    <row r="11" spans="1:1" s="4" customFormat="1" x14ac:dyDescent="0.15">
      <c r="A11" s="755" t="s">
        <v>695</v>
      </c>
    </row>
    <row r="12" spans="1:1" s="4" customFormat="1" x14ac:dyDescent="0.15">
      <c r="A12" s="755" t="s">
        <v>696</v>
      </c>
    </row>
    <row r="13" spans="1:1" s="4" customFormat="1" x14ac:dyDescent="0.15">
      <c r="A13" s="755" t="s">
        <v>697</v>
      </c>
    </row>
    <row r="14" spans="1:1" x14ac:dyDescent="0.15">
      <c r="A14" s="755" t="s">
        <v>698</v>
      </c>
    </row>
    <row r="15" spans="1:1" x14ac:dyDescent="0.15">
      <c r="A15" s="755" t="s">
        <v>699</v>
      </c>
    </row>
    <row r="16" spans="1:1" x14ac:dyDescent="0.15">
      <c r="A16" s="755" t="s">
        <v>700</v>
      </c>
    </row>
    <row r="17" spans="1:1" x14ac:dyDescent="0.15">
      <c r="A17" s="755" t="s">
        <v>701</v>
      </c>
    </row>
    <row r="18" spans="1:1" x14ac:dyDescent="0.15">
      <c r="A18" s="755" t="s">
        <v>702</v>
      </c>
    </row>
    <row r="19" spans="1:1" x14ac:dyDescent="0.15">
      <c r="A19" s="755" t="s">
        <v>703</v>
      </c>
    </row>
    <row r="20" spans="1:1" x14ac:dyDescent="0.15">
      <c r="A20" s="755" t="s">
        <v>704</v>
      </c>
    </row>
    <row r="21" spans="1:1" x14ac:dyDescent="0.15">
      <c r="A21" s="756" t="s">
        <v>4</v>
      </c>
    </row>
    <row r="22" spans="1:1" x14ac:dyDescent="0.15">
      <c r="A22" s="756" t="s">
        <v>5</v>
      </c>
    </row>
    <row r="23" spans="1:1" x14ac:dyDescent="0.15">
      <c r="A23" s="756" t="s">
        <v>6</v>
      </c>
    </row>
    <row r="24" spans="1:1" x14ac:dyDescent="0.15">
      <c r="A24" s="756" t="s">
        <v>7</v>
      </c>
    </row>
    <row r="25" spans="1:1" x14ac:dyDescent="0.15">
      <c r="A25" s="756" t="s">
        <v>8</v>
      </c>
    </row>
    <row r="26" spans="1:1" x14ac:dyDescent="0.15">
      <c r="A26" s="756" t="s">
        <v>9</v>
      </c>
    </row>
    <row r="27" spans="1:1" x14ac:dyDescent="0.15">
      <c r="A27" s="756" t="s">
        <v>10</v>
      </c>
    </row>
    <row r="28" spans="1:1" x14ac:dyDescent="0.15">
      <c r="A28" s="756" t="s">
        <v>11</v>
      </c>
    </row>
    <row r="29" spans="1:1" x14ac:dyDescent="0.15">
      <c r="A29" s="4"/>
    </row>
    <row r="30" spans="1:1" x14ac:dyDescent="0.15">
      <c r="A30" s="4"/>
    </row>
    <row r="31" spans="1:1" x14ac:dyDescent="0.15">
      <c r="A31" s="4"/>
    </row>
    <row r="32" spans="1:1" x14ac:dyDescent="0.15">
      <c r="A32" s="4"/>
    </row>
  </sheetData>
  <phoneticPr fontId="1"/>
  <hyperlinks>
    <hyperlink ref="A2" location="'13-1'!A1" display="13-1.平成25年度予算総括表"/>
    <hyperlink ref="A3" location="'13-2'!A1" display="13-2.平成24年度一般会計決算状況(目的別内訳）"/>
    <hyperlink ref="A4" location="'13-3'!A1" display="13-3.平成24年度一般会計決算状況(性質別内訳）"/>
    <hyperlink ref="A5" location="'13-4'!A1" display="13-4.平成24年度特別会計決算状況"/>
    <hyperlink ref="A6" location="'13-5'!R1C1" display="13-5.一般会計決算額の推移"/>
    <hyperlink ref="A7" location="'13-6'!R1C1" display="13-6.一般会計歳入総額に占める市税の割合"/>
    <hyperlink ref="A8" location="'13-7'!R1C1" display="13-7.市債現在高(一般会計）"/>
    <hyperlink ref="A9" location="'13-8'!R1C1" display="13-8.年度別市債の状況(一般会計）"/>
    <hyperlink ref="A10" location="'13-9'!R1C1" display="13-9.自主財源と依存財源"/>
    <hyperlink ref="A11" location="'13-10'!A1" display="13-10.市税税率一覧"/>
    <hyperlink ref="A12" location="'13-11'!A1" display="13-11.市税収入の推移"/>
    <hyperlink ref="A13" location="'13-12'!A1" display="13-12.市たばこ税売渡し本数・調定額"/>
    <hyperlink ref="A14" location="'13-13'!A1" display="13-13.軽自動車税課税台数･調定額"/>
    <hyperlink ref="A15" location="'13-14'!A1" display="13-14.個人市民税納税義務者数・調定額（現年課税分）"/>
    <hyperlink ref="A16" location="'13-15'!A1" display="13-15.法人市民税納税義務者数・調定額（現年課税分）"/>
    <hyperlink ref="A17" location="'13-16'!A1" display="13-16.固定資産税資産別納税義務者"/>
    <hyperlink ref="A18" location="'13-17'!A1" display="13-17.固定資産税資産別調定額（現年課税分）"/>
    <hyperlink ref="A19" location="'13-18'!A1" display="13-18.都市計画税資産別調定額（現年課税分）"/>
    <hyperlink ref="A20" location="'13-19'!A1" display="13-19.公有財産"/>
    <hyperlink ref="A21" location="'13-20'!A1" display="13-20.歴代市長・副市長・収入役"/>
    <hyperlink ref="A22" location="'13-21'!A1" display="13-21.市職員数の推移"/>
    <hyperlink ref="A23" location="'13-22'!A1" display="13-22.年齢別市職員数"/>
    <hyperlink ref="A24" location="'13-23'!A1" display="13-23.職員研修の状況"/>
    <hyperlink ref="A25" location="'13-24'!A1" display="13-24.部課所別市職員数"/>
    <hyperlink ref="A26" location="'13-25'!A1" display="13-25.越谷市行政機構図"/>
    <hyperlink ref="A27" location="'13-26'!A1" display="13-26.請負契約実績状況"/>
    <hyperlink ref="A28" location="'13-27'!A1" display="13-27.競争入札件数及び随意契約件数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115" workbookViewId="0"/>
  </sheetViews>
  <sheetFormatPr defaultRowHeight="14.25" customHeight="1" x14ac:dyDescent="0.15"/>
  <cols>
    <col min="1" max="1" width="17.125" style="5" customWidth="1"/>
    <col min="2" max="2" width="13.125" style="5" customWidth="1"/>
    <col min="3" max="3" width="10.5" style="5" customWidth="1"/>
    <col min="4" max="4" width="22.25" style="5" customWidth="1"/>
    <col min="5" max="5" width="13.125" style="5" customWidth="1"/>
    <col min="6" max="6" width="10.625" style="5" customWidth="1"/>
    <col min="7" max="16384" width="9" style="5"/>
  </cols>
  <sheetData>
    <row r="1" spans="1:8" s="543" customFormat="1" ht="15" customHeight="1" x14ac:dyDescent="0.15">
      <c r="A1" s="542" t="s">
        <v>1</v>
      </c>
      <c r="G1" s="544"/>
    </row>
    <row r="2" spans="1:8" ht="13.5" customHeight="1" x14ac:dyDescent="0.15">
      <c r="A2" s="14" t="s">
        <v>1073</v>
      </c>
      <c r="C2" s="472"/>
    </row>
    <row r="3" spans="1:8" ht="12.75" customHeight="1" x14ac:dyDescent="0.15">
      <c r="A3" s="726" t="s">
        <v>1074</v>
      </c>
      <c r="B3" s="713"/>
      <c r="C3" s="713"/>
      <c r="D3" s="713"/>
      <c r="E3" s="713"/>
      <c r="F3" s="71" t="s">
        <v>801</v>
      </c>
    </row>
    <row r="4" spans="1:8" ht="12" customHeight="1" x14ac:dyDescent="0.15">
      <c r="A4" s="727" t="s">
        <v>1075</v>
      </c>
      <c r="B4" s="727"/>
      <c r="C4" s="728"/>
      <c r="D4" s="727" t="s">
        <v>1076</v>
      </c>
      <c r="E4" s="727"/>
      <c r="F4" s="727"/>
    </row>
    <row r="5" spans="1:8" ht="12" customHeight="1" x14ac:dyDescent="0.15">
      <c r="A5" s="729" t="s">
        <v>1077</v>
      </c>
      <c r="B5" s="730" t="s">
        <v>954</v>
      </c>
      <c r="C5" s="731" t="s">
        <v>149</v>
      </c>
      <c r="D5" s="730" t="s">
        <v>1077</v>
      </c>
      <c r="E5" s="730" t="s">
        <v>954</v>
      </c>
      <c r="F5" s="732" t="s">
        <v>149</v>
      </c>
    </row>
    <row r="6" spans="1:8" ht="12" customHeight="1" x14ac:dyDescent="0.15">
      <c r="A6" s="718" t="s">
        <v>958</v>
      </c>
      <c r="B6" s="733">
        <v>45894632</v>
      </c>
      <c r="C6" s="734">
        <v>49.2</v>
      </c>
      <c r="D6" s="735" t="s">
        <v>959</v>
      </c>
      <c r="E6" s="736">
        <v>711103</v>
      </c>
      <c r="F6" s="737">
        <v>0.8</v>
      </c>
      <c r="H6" s="738"/>
    </row>
    <row r="7" spans="1:8" ht="12" customHeight="1" x14ac:dyDescent="0.15">
      <c r="A7" s="718" t="s">
        <v>969</v>
      </c>
      <c r="B7" s="733">
        <v>1277313</v>
      </c>
      <c r="C7" s="734">
        <v>1.4</v>
      </c>
      <c r="D7" s="735" t="s">
        <v>960</v>
      </c>
      <c r="E7" s="736">
        <v>89146</v>
      </c>
      <c r="F7" s="737">
        <v>0.1</v>
      </c>
      <c r="H7" s="738"/>
    </row>
    <row r="8" spans="1:8" ht="12" customHeight="1" x14ac:dyDescent="0.15">
      <c r="A8" s="718" t="s">
        <v>970</v>
      </c>
      <c r="B8" s="733">
        <v>988630</v>
      </c>
      <c r="C8" s="734">
        <v>1.1000000000000001</v>
      </c>
      <c r="D8" s="735" t="s">
        <v>961</v>
      </c>
      <c r="E8" s="736">
        <v>189194</v>
      </c>
      <c r="F8" s="737">
        <v>0.2</v>
      </c>
      <c r="H8" s="738"/>
    </row>
    <row r="9" spans="1:8" ht="12" customHeight="1" x14ac:dyDescent="0.15">
      <c r="A9" s="718" t="s">
        <v>973</v>
      </c>
      <c r="B9" s="739">
        <v>307479</v>
      </c>
      <c r="C9" s="734">
        <v>0.3</v>
      </c>
      <c r="D9" s="735" t="s">
        <v>962</v>
      </c>
      <c r="E9" s="736">
        <v>311167</v>
      </c>
      <c r="F9" s="737">
        <v>0.3</v>
      </c>
      <c r="H9" s="738"/>
    </row>
    <row r="10" spans="1:8" ht="12" customHeight="1" x14ac:dyDescent="0.15">
      <c r="A10" s="718" t="s">
        <v>974</v>
      </c>
      <c r="B10" s="733">
        <v>12300</v>
      </c>
      <c r="C10" s="734">
        <v>0</v>
      </c>
      <c r="D10" s="735" t="s">
        <v>963</v>
      </c>
      <c r="E10" s="736">
        <v>2536893</v>
      </c>
      <c r="F10" s="737">
        <v>2.7</v>
      </c>
      <c r="H10" s="738"/>
    </row>
    <row r="11" spans="1:8" ht="12" customHeight="1" x14ac:dyDescent="0.15">
      <c r="A11" s="718" t="s">
        <v>975</v>
      </c>
      <c r="B11" s="733">
        <v>2524988</v>
      </c>
      <c r="C11" s="734">
        <v>2.7</v>
      </c>
      <c r="D11" s="740" t="s">
        <v>964</v>
      </c>
      <c r="E11" s="736">
        <v>282178</v>
      </c>
      <c r="F11" s="737">
        <v>0.3</v>
      </c>
      <c r="H11" s="738"/>
    </row>
    <row r="12" spans="1:8" ht="12" customHeight="1" x14ac:dyDescent="0.15">
      <c r="A12" s="718" t="s">
        <v>976</v>
      </c>
      <c r="B12" s="741">
        <v>4846804</v>
      </c>
      <c r="C12" s="734">
        <v>5.2</v>
      </c>
      <c r="D12" s="740" t="s">
        <v>965</v>
      </c>
      <c r="E12" s="736">
        <v>320154</v>
      </c>
      <c r="F12" s="737">
        <v>0.3</v>
      </c>
      <c r="H12" s="738"/>
    </row>
    <row r="13" spans="1:8" ht="12" customHeight="1" x14ac:dyDescent="0.15">
      <c r="A13" s="718" t="s">
        <v>977</v>
      </c>
      <c r="B13" s="733">
        <v>2857332</v>
      </c>
      <c r="C13" s="734">
        <v>3.1</v>
      </c>
      <c r="D13" s="735" t="s">
        <v>966</v>
      </c>
      <c r="E13" s="736">
        <v>3846381</v>
      </c>
      <c r="F13" s="737">
        <v>4.0999999999999996</v>
      </c>
      <c r="H13" s="738"/>
    </row>
    <row r="14" spans="1:8" ht="12" customHeight="1" x14ac:dyDescent="0.15">
      <c r="A14" s="718"/>
      <c r="B14" s="741"/>
      <c r="C14" s="734"/>
      <c r="D14" s="740" t="s">
        <v>968</v>
      </c>
      <c r="E14" s="736">
        <v>55362</v>
      </c>
      <c r="F14" s="737">
        <v>0.1</v>
      </c>
      <c r="H14" s="738"/>
    </row>
    <row r="15" spans="1:8" ht="12" customHeight="1" x14ac:dyDescent="0.15">
      <c r="A15" s="718"/>
      <c r="B15" s="733"/>
      <c r="C15" s="742"/>
      <c r="D15" s="735" t="s">
        <v>971</v>
      </c>
      <c r="E15" s="736">
        <v>13501211</v>
      </c>
      <c r="F15" s="737">
        <v>14.5</v>
      </c>
      <c r="H15" s="738"/>
    </row>
    <row r="16" spans="1:8" ht="12" customHeight="1" x14ac:dyDescent="0.15">
      <c r="A16" s="718"/>
      <c r="B16" s="733"/>
      <c r="C16" s="742"/>
      <c r="D16" s="735" t="s">
        <v>972</v>
      </c>
      <c r="E16" s="736">
        <v>4861196</v>
      </c>
      <c r="F16" s="737">
        <v>5.2</v>
      </c>
      <c r="H16" s="738"/>
    </row>
    <row r="17" spans="1:8" ht="12" customHeight="1" x14ac:dyDescent="0.15">
      <c r="A17" s="718"/>
      <c r="B17" s="741"/>
      <c r="C17" s="743"/>
      <c r="D17" s="735" t="s">
        <v>1078</v>
      </c>
      <c r="E17" s="736">
        <v>7808900</v>
      </c>
      <c r="F17" s="737">
        <v>8.4</v>
      </c>
      <c r="H17" s="738"/>
    </row>
    <row r="18" spans="1:8" ht="12" customHeight="1" x14ac:dyDescent="0.15">
      <c r="A18" s="744" t="s">
        <v>1079</v>
      </c>
      <c r="B18" s="745">
        <v>58709478</v>
      </c>
      <c r="C18" s="746">
        <v>63</v>
      </c>
      <c r="D18" s="747" t="s">
        <v>1079</v>
      </c>
      <c r="E18" s="745">
        <v>34512885</v>
      </c>
      <c r="F18" s="748">
        <v>37</v>
      </c>
    </row>
    <row r="19" spans="1:8" ht="13.5" customHeight="1" x14ac:dyDescent="0.15">
      <c r="A19" s="749"/>
      <c r="B19" s="750"/>
      <c r="C19" s="751" t="s">
        <v>883</v>
      </c>
      <c r="D19" s="752">
        <v>93222363</v>
      </c>
      <c r="E19" s="750"/>
      <c r="F19" s="750"/>
    </row>
    <row r="20" spans="1:8" ht="12" x14ac:dyDescent="0.15">
      <c r="F20" s="2" t="s">
        <v>853</v>
      </c>
    </row>
    <row r="21" spans="1:8" ht="15" customHeight="1" x14ac:dyDescent="0.15"/>
    <row r="22" spans="1:8" ht="14.25" customHeight="1" x14ac:dyDescent="0.15">
      <c r="C22" s="753"/>
      <c r="E22" s="753"/>
      <c r="F22" s="753"/>
    </row>
    <row r="23" spans="1:8" ht="14.25" customHeight="1" x14ac:dyDescent="0.15">
      <c r="C23" s="753"/>
      <c r="E23" s="753"/>
    </row>
    <row r="24" spans="1:8" ht="14.25" customHeight="1" x14ac:dyDescent="0.15">
      <c r="C24" s="753"/>
      <c r="E24" s="753"/>
    </row>
    <row r="25" spans="1:8" ht="14.25" customHeight="1" x14ac:dyDescent="0.15">
      <c r="C25" s="753"/>
      <c r="E25" s="753"/>
    </row>
    <row r="26" spans="1:8" ht="14.25" customHeight="1" x14ac:dyDescent="0.15">
      <c r="C26" s="753"/>
      <c r="E26" s="753"/>
    </row>
    <row r="27" spans="1:8" ht="14.25" customHeight="1" x14ac:dyDescent="0.15">
      <c r="C27" s="753"/>
      <c r="E27" s="753"/>
    </row>
    <row r="28" spans="1:8" ht="14.25" customHeight="1" x14ac:dyDescent="0.15">
      <c r="C28" s="753"/>
      <c r="E28" s="753"/>
    </row>
    <row r="29" spans="1:8" ht="14.25" customHeight="1" x14ac:dyDescent="0.15">
      <c r="C29" s="753"/>
      <c r="E29" s="753"/>
    </row>
    <row r="30" spans="1:8" ht="14.25" customHeight="1" x14ac:dyDescent="0.15">
      <c r="E30" s="753"/>
    </row>
    <row r="31" spans="1:8" ht="14.25" customHeight="1" x14ac:dyDescent="0.15">
      <c r="E31" s="753"/>
    </row>
    <row r="32" spans="1:8" ht="14.25" customHeight="1" x14ac:dyDescent="0.15">
      <c r="E32" s="753"/>
    </row>
    <row r="33" spans="5:5" ht="14.25" customHeight="1" x14ac:dyDescent="0.15">
      <c r="E33" s="753"/>
    </row>
  </sheetData>
  <mergeCells count="2">
    <mergeCell ref="A4:C4"/>
    <mergeCell ref="D4:F4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="110" zoomScaleNormal="110" workbookViewId="0"/>
  </sheetViews>
  <sheetFormatPr defaultColWidth="8.875" defaultRowHeight="14.25" customHeight="1" x14ac:dyDescent="0.15"/>
  <cols>
    <col min="1" max="1" width="11.125" style="5" customWidth="1"/>
    <col min="2" max="2" width="18" style="5" customWidth="1"/>
    <col min="3" max="3" width="20.25" style="5" customWidth="1"/>
    <col min="4" max="4" width="8.875" style="5" customWidth="1"/>
    <col min="5" max="5" width="28.5" style="5" customWidth="1"/>
    <col min="6" max="16384" width="8.875" style="5"/>
  </cols>
  <sheetData>
    <row r="1" spans="1:5" ht="14.25" customHeight="1" x14ac:dyDescent="0.15">
      <c r="A1" s="470" t="s">
        <v>1</v>
      </c>
    </row>
    <row r="2" spans="1:5" ht="22.5" customHeight="1" x14ac:dyDescent="0.15">
      <c r="A2" s="471" t="s">
        <v>705</v>
      </c>
      <c r="B2" s="471"/>
      <c r="C2" s="471"/>
      <c r="D2" s="471"/>
      <c r="E2" s="471"/>
    </row>
    <row r="3" spans="1:5" ht="15" customHeight="1" x14ac:dyDescent="0.15"/>
    <row r="4" spans="1:5" ht="15" customHeight="1" x14ac:dyDescent="0.15">
      <c r="A4" s="14" t="s">
        <v>706</v>
      </c>
      <c r="C4" s="472"/>
    </row>
    <row r="5" spans="1:5" ht="15" customHeight="1" x14ac:dyDescent="0.15">
      <c r="A5" s="473">
        <v>41730</v>
      </c>
      <c r="B5" s="473"/>
      <c r="E5" s="2" t="s">
        <v>707</v>
      </c>
    </row>
    <row r="6" spans="1:5" ht="17.25" customHeight="1" x14ac:dyDescent="0.15">
      <c r="A6" s="457" t="s">
        <v>708</v>
      </c>
      <c r="B6" s="456"/>
      <c r="C6" s="455" t="s">
        <v>709</v>
      </c>
      <c r="D6" s="456"/>
      <c r="E6" s="19" t="s">
        <v>710</v>
      </c>
    </row>
    <row r="7" spans="1:5" ht="17.25" customHeight="1" x14ac:dyDescent="0.15">
      <c r="A7" s="474" t="s">
        <v>711</v>
      </c>
      <c r="B7" s="81" t="s">
        <v>712</v>
      </c>
      <c r="C7" s="475" t="s">
        <v>713</v>
      </c>
      <c r="D7" s="476"/>
      <c r="E7" s="477">
        <v>3500</v>
      </c>
    </row>
    <row r="8" spans="1:5" ht="17.25" customHeight="1" x14ac:dyDescent="0.15">
      <c r="A8" s="478"/>
      <c r="B8" s="81"/>
      <c r="C8" s="475" t="s">
        <v>714</v>
      </c>
      <c r="D8" s="476"/>
      <c r="E8" s="477"/>
    </row>
    <row r="9" spans="1:5" ht="17.25" customHeight="1" x14ac:dyDescent="0.15">
      <c r="A9" s="478"/>
      <c r="B9" s="81"/>
      <c r="C9" s="479" t="s">
        <v>715</v>
      </c>
      <c r="D9" s="480"/>
      <c r="E9" s="477">
        <v>50000</v>
      </c>
    </row>
    <row r="10" spans="1:5" ht="17.25" customHeight="1" x14ac:dyDescent="0.15">
      <c r="A10" s="478"/>
      <c r="B10" s="81"/>
      <c r="C10" s="479" t="s">
        <v>716</v>
      </c>
      <c r="D10" s="480"/>
      <c r="E10" s="477">
        <v>120000</v>
      </c>
    </row>
    <row r="11" spans="1:5" ht="17.25" customHeight="1" x14ac:dyDescent="0.15">
      <c r="A11" s="478"/>
      <c r="B11" s="81"/>
      <c r="C11" s="479" t="s">
        <v>717</v>
      </c>
      <c r="D11" s="480"/>
      <c r="E11" s="477">
        <v>130000</v>
      </c>
    </row>
    <row r="12" spans="1:5" ht="17.25" customHeight="1" x14ac:dyDescent="0.15">
      <c r="A12" s="478"/>
      <c r="B12" s="81"/>
      <c r="C12" s="479" t="s">
        <v>718</v>
      </c>
      <c r="D12" s="480"/>
      <c r="E12" s="477">
        <v>150000</v>
      </c>
    </row>
    <row r="13" spans="1:5" ht="17.25" customHeight="1" x14ac:dyDescent="0.15">
      <c r="A13" s="478"/>
      <c r="B13" s="81"/>
      <c r="C13" s="479" t="s">
        <v>719</v>
      </c>
      <c r="D13" s="480"/>
      <c r="E13" s="477">
        <v>160000</v>
      </c>
    </row>
    <row r="14" spans="1:5" ht="17.25" customHeight="1" x14ac:dyDescent="0.15">
      <c r="A14" s="478"/>
      <c r="B14" s="81"/>
      <c r="C14" s="479" t="s">
        <v>720</v>
      </c>
      <c r="D14" s="480"/>
      <c r="E14" s="477">
        <v>400000</v>
      </c>
    </row>
    <row r="15" spans="1:5" ht="17.25" customHeight="1" x14ac:dyDescent="0.15">
      <c r="A15" s="478"/>
      <c r="B15" s="81"/>
      <c r="C15" s="479" t="s">
        <v>721</v>
      </c>
      <c r="D15" s="480"/>
      <c r="E15" s="477">
        <v>410000</v>
      </c>
    </row>
    <row r="16" spans="1:5" ht="17.25" customHeight="1" x14ac:dyDescent="0.15">
      <c r="A16" s="478"/>
      <c r="B16" s="81"/>
      <c r="C16" s="479" t="s">
        <v>722</v>
      </c>
      <c r="D16" s="480"/>
      <c r="E16" s="477">
        <v>1750000</v>
      </c>
    </row>
    <row r="17" spans="1:5" ht="17.25" customHeight="1" x14ac:dyDescent="0.15">
      <c r="A17" s="478"/>
      <c r="B17" s="81"/>
      <c r="C17" s="479" t="s">
        <v>723</v>
      </c>
      <c r="D17" s="480"/>
      <c r="E17" s="477">
        <v>3000000</v>
      </c>
    </row>
    <row r="18" spans="1:5" ht="17.25" customHeight="1" x14ac:dyDescent="0.15">
      <c r="A18" s="478"/>
      <c r="B18" s="81"/>
      <c r="C18" s="475" t="s">
        <v>724</v>
      </c>
      <c r="D18" s="476"/>
      <c r="E18" s="481" t="s">
        <v>725</v>
      </c>
    </row>
    <row r="19" spans="1:5" ht="17.25" customHeight="1" x14ac:dyDescent="0.15">
      <c r="A19" s="478"/>
      <c r="B19" s="482"/>
      <c r="C19" s="483" t="s">
        <v>726</v>
      </c>
      <c r="D19" s="70"/>
      <c r="E19" s="484" t="s">
        <v>727</v>
      </c>
    </row>
    <row r="20" spans="1:5" ht="17.25" customHeight="1" x14ac:dyDescent="0.15">
      <c r="A20" s="478"/>
      <c r="B20" s="81" t="s">
        <v>728</v>
      </c>
      <c r="C20" s="475" t="s">
        <v>729</v>
      </c>
      <c r="D20" s="476"/>
      <c r="E20" s="485" t="s">
        <v>730</v>
      </c>
    </row>
    <row r="21" spans="1:5" ht="17.25" customHeight="1" x14ac:dyDescent="0.15">
      <c r="A21" s="478"/>
      <c r="B21" s="81"/>
      <c r="C21" s="475" t="s">
        <v>731</v>
      </c>
      <c r="D21" s="476"/>
      <c r="E21" s="485" t="s">
        <v>730</v>
      </c>
    </row>
    <row r="22" spans="1:5" ht="17.25" customHeight="1" x14ac:dyDescent="0.15">
      <c r="A22" s="478"/>
      <c r="B22" s="482"/>
      <c r="C22" s="483" t="s">
        <v>732</v>
      </c>
      <c r="D22" s="70"/>
      <c r="E22" s="484" t="s">
        <v>730</v>
      </c>
    </row>
    <row r="23" spans="1:5" ht="17.25" customHeight="1" x14ac:dyDescent="0.15">
      <c r="A23" s="478"/>
      <c r="B23" s="81" t="s">
        <v>733</v>
      </c>
      <c r="C23" s="475" t="s">
        <v>734</v>
      </c>
      <c r="D23" s="476"/>
      <c r="E23" s="477">
        <v>1000</v>
      </c>
    </row>
    <row r="24" spans="1:5" ht="17.25" customHeight="1" x14ac:dyDescent="0.15">
      <c r="A24" s="478"/>
      <c r="B24" s="81"/>
      <c r="C24" s="475" t="s">
        <v>735</v>
      </c>
      <c r="D24" s="476"/>
      <c r="E24" s="477">
        <v>1200</v>
      </c>
    </row>
    <row r="25" spans="1:5" ht="17.25" customHeight="1" x14ac:dyDescent="0.15">
      <c r="A25" s="478"/>
      <c r="B25" s="81"/>
      <c r="C25" s="486" t="s">
        <v>736</v>
      </c>
      <c r="D25" s="487"/>
      <c r="E25" s="477">
        <v>1600</v>
      </c>
    </row>
    <row r="26" spans="1:5" ht="17.25" customHeight="1" x14ac:dyDescent="0.15">
      <c r="A26" s="478"/>
      <c r="B26" s="81"/>
      <c r="C26" s="475" t="s">
        <v>737</v>
      </c>
      <c r="D26" s="476"/>
      <c r="E26" s="477">
        <v>2500</v>
      </c>
    </row>
    <row r="27" spans="1:5" ht="17.25" customHeight="1" x14ac:dyDescent="0.15">
      <c r="A27" s="478"/>
      <c r="B27" s="81"/>
      <c r="C27" s="475" t="s">
        <v>738</v>
      </c>
      <c r="D27" s="476"/>
      <c r="E27" s="477">
        <v>2400</v>
      </c>
    </row>
    <row r="28" spans="1:5" ht="17.25" customHeight="1" x14ac:dyDescent="0.15">
      <c r="A28" s="478"/>
      <c r="B28" s="81"/>
      <c r="C28" s="475" t="s">
        <v>739</v>
      </c>
      <c r="D28" s="476"/>
      <c r="E28" s="477">
        <v>3100</v>
      </c>
    </row>
    <row r="29" spans="1:5" ht="17.25" customHeight="1" x14ac:dyDescent="0.15">
      <c r="A29" s="478"/>
      <c r="B29" s="81"/>
      <c r="C29" s="475" t="s">
        <v>740</v>
      </c>
      <c r="D29" s="476" t="s">
        <v>741</v>
      </c>
      <c r="E29" s="477">
        <v>5500</v>
      </c>
    </row>
    <row r="30" spans="1:5" ht="17.25" customHeight="1" x14ac:dyDescent="0.15">
      <c r="A30" s="478"/>
      <c r="B30" s="81"/>
      <c r="C30" s="488"/>
      <c r="D30" s="476" t="s">
        <v>742</v>
      </c>
      <c r="E30" s="477">
        <v>7200</v>
      </c>
    </row>
    <row r="31" spans="1:5" ht="17.25" customHeight="1" x14ac:dyDescent="0.15">
      <c r="A31" s="478"/>
      <c r="B31" s="81"/>
      <c r="C31" s="475" t="s">
        <v>743</v>
      </c>
      <c r="D31" s="476" t="s">
        <v>741</v>
      </c>
      <c r="E31" s="477">
        <v>3000</v>
      </c>
    </row>
    <row r="32" spans="1:5" ht="17.25" customHeight="1" x14ac:dyDescent="0.15">
      <c r="A32" s="478"/>
      <c r="B32" s="81"/>
      <c r="C32" s="488"/>
      <c r="D32" s="476" t="s">
        <v>742</v>
      </c>
      <c r="E32" s="477">
        <v>4000</v>
      </c>
    </row>
    <row r="33" spans="1:5" ht="17.25" customHeight="1" x14ac:dyDescent="0.15">
      <c r="A33" s="478"/>
      <c r="B33" s="81"/>
      <c r="C33" s="475" t="s">
        <v>744</v>
      </c>
      <c r="D33" s="476" t="s">
        <v>745</v>
      </c>
      <c r="E33" s="477">
        <v>1600</v>
      </c>
    </row>
    <row r="34" spans="1:5" ht="17.25" customHeight="1" x14ac:dyDescent="0.15">
      <c r="A34" s="478"/>
      <c r="B34" s="81"/>
      <c r="C34" s="488"/>
      <c r="D34" s="476" t="s">
        <v>746</v>
      </c>
      <c r="E34" s="477">
        <v>4700</v>
      </c>
    </row>
    <row r="35" spans="1:5" ht="17.25" customHeight="1" x14ac:dyDescent="0.15">
      <c r="A35" s="478"/>
      <c r="B35" s="482"/>
      <c r="C35" s="483" t="s">
        <v>747</v>
      </c>
      <c r="D35" s="70"/>
      <c r="E35" s="489">
        <v>4000</v>
      </c>
    </row>
    <row r="36" spans="1:5" ht="17.25" customHeight="1" x14ac:dyDescent="0.15">
      <c r="A36" s="478"/>
      <c r="B36" s="490" t="s">
        <v>748</v>
      </c>
      <c r="C36" s="491" t="s">
        <v>749</v>
      </c>
      <c r="D36" s="492"/>
      <c r="E36" s="493" t="s">
        <v>750</v>
      </c>
    </row>
    <row r="37" spans="1:5" ht="17.25" customHeight="1" x14ac:dyDescent="0.15">
      <c r="A37" s="478"/>
      <c r="B37" s="483"/>
      <c r="C37" s="483"/>
      <c r="D37" s="494"/>
      <c r="E37" s="458" t="s">
        <v>751</v>
      </c>
    </row>
    <row r="38" spans="1:5" ht="17.25" customHeight="1" x14ac:dyDescent="0.15">
      <c r="A38" s="478"/>
      <c r="B38" s="81" t="s">
        <v>752</v>
      </c>
      <c r="C38" s="475" t="s">
        <v>753</v>
      </c>
      <c r="D38" s="476"/>
      <c r="E38" s="485" t="s">
        <v>730</v>
      </c>
    </row>
    <row r="39" spans="1:5" ht="17.25" customHeight="1" x14ac:dyDescent="0.15">
      <c r="A39" s="495"/>
      <c r="B39" s="494"/>
      <c r="C39" s="483" t="s">
        <v>754</v>
      </c>
      <c r="D39" s="70"/>
      <c r="E39" s="496" t="s">
        <v>755</v>
      </c>
    </row>
    <row r="40" spans="1:5" ht="17.25" customHeight="1" x14ac:dyDescent="0.15">
      <c r="A40" s="474" t="s">
        <v>756</v>
      </c>
      <c r="B40" s="81" t="s">
        <v>757</v>
      </c>
      <c r="C40" s="497" t="s">
        <v>749</v>
      </c>
      <c r="D40" s="476"/>
      <c r="E40" s="485" t="s">
        <v>758</v>
      </c>
    </row>
    <row r="41" spans="1:5" ht="17.25" customHeight="1" x14ac:dyDescent="0.15">
      <c r="A41" s="478"/>
      <c r="B41" s="490" t="s">
        <v>759</v>
      </c>
      <c r="C41" s="498" t="s">
        <v>760</v>
      </c>
      <c r="D41" s="492"/>
      <c r="E41" s="493" t="s">
        <v>761</v>
      </c>
    </row>
    <row r="42" spans="1:5" ht="17.25" customHeight="1" x14ac:dyDescent="0.15">
      <c r="A42" s="478"/>
      <c r="B42" s="499"/>
      <c r="C42" s="475" t="s">
        <v>762</v>
      </c>
      <c r="D42" s="476"/>
      <c r="E42" s="485" t="s">
        <v>763</v>
      </c>
    </row>
    <row r="43" spans="1:5" ht="17.25" customHeight="1" x14ac:dyDescent="0.15">
      <c r="A43" s="495"/>
      <c r="B43" s="500" t="s">
        <v>764</v>
      </c>
      <c r="C43" s="501" t="s">
        <v>765</v>
      </c>
      <c r="D43" s="502"/>
      <c r="E43" s="19" t="s">
        <v>766</v>
      </c>
    </row>
    <row r="44" spans="1:5" ht="17.25" customHeight="1" x14ac:dyDescent="0.15">
      <c r="E44" s="2" t="s">
        <v>767</v>
      </c>
    </row>
  </sheetData>
  <mergeCells count="7">
    <mergeCell ref="A40:A43"/>
    <mergeCell ref="A2:E2"/>
    <mergeCell ref="A5:B5"/>
    <mergeCell ref="A6:B6"/>
    <mergeCell ref="C6:D6"/>
    <mergeCell ref="A7:A39"/>
    <mergeCell ref="C25:D2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115" zoomScaleNormal="115" workbookViewId="0"/>
  </sheetViews>
  <sheetFormatPr defaultColWidth="10.875" defaultRowHeight="14.25" customHeight="1" x14ac:dyDescent="0.15"/>
  <cols>
    <col min="1" max="1" width="8.125" style="5" customWidth="1"/>
    <col min="2" max="2" width="19.875" style="5" customWidth="1"/>
    <col min="3" max="5" width="19.375" style="5" customWidth="1"/>
    <col min="6" max="16384" width="10.875" style="5"/>
  </cols>
  <sheetData>
    <row r="1" spans="1:5" ht="14.25" customHeight="1" x14ac:dyDescent="0.15">
      <c r="A1" s="470" t="s">
        <v>1</v>
      </c>
    </row>
    <row r="2" spans="1:5" ht="15" customHeight="1" x14ac:dyDescent="0.15">
      <c r="A2" s="14" t="s">
        <v>768</v>
      </c>
    </row>
    <row r="3" spans="1:5" ht="15" customHeight="1" x14ac:dyDescent="0.15">
      <c r="C3" s="2"/>
      <c r="D3" s="2"/>
      <c r="E3" s="71" t="s">
        <v>769</v>
      </c>
    </row>
    <row r="4" spans="1:5" ht="16.5" customHeight="1" x14ac:dyDescent="0.15">
      <c r="A4" s="457" t="s">
        <v>770</v>
      </c>
      <c r="B4" s="456"/>
      <c r="C4" s="17" t="s">
        <v>181</v>
      </c>
      <c r="D4" s="19" t="s">
        <v>182</v>
      </c>
      <c r="E4" s="19" t="s">
        <v>183</v>
      </c>
    </row>
    <row r="5" spans="1:5" ht="16.5" customHeight="1" x14ac:dyDescent="0.15">
      <c r="A5" s="503" t="s">
        <v>771</v>
      </c>
      <c r="B5" s="504"/>
      <c r="C5" s="505">
        <v>45535601</v>
      </c>
      <c r="D5" s="21">
        <v>46277944</v>
      </c>
      <c r="E5" s="21">
        <v>45894632</v>
      </c>
    </row>
    <row r="6" spans="1:5" ht="15" customHeight="1" x14ac:dyDescent="0.15">
      <c r="A6" s="478" t="s">
        <v>772</v>
      </c>
      <c r="B6" s="81" t="s">
        <v>712</v>
      </c>
      <c r="C6" s="25">
        <v>21610934</v>
      </c>
      <c r="D6" s="25">
        <v>22807191</v>
      </c>
      <c r="E6" s="25">
        <v>22317253</v>
      </c>
    </row>
    <row r="7" spans="1:5" ht="15" customHeight="1" x14ac:dyDescent="0.15">
      <c r="A7" s="478"/>
      <c r="B7" s="81" t="s">
        <v>728</v>
      </c>
      <c r="C7" s="25">
        <v>18249729</v>
      </c>
      <c r="D7" s="25">
        <v>17830725</v>
      </c>
      <c r="E7" s="25">
        <v>17737615</v>
      </c>
    </row>
    <row r="8" spans="1:5" ht="15" customHeight="1" x14ac:dyDescent="0.15">
      <c r="A8" s="478"/>
      <c r="B8" s="81" t="s">
        <v>733</v>
      </c>
      <c r="C8" s="25">
        <v>246409</v>
      </c>
      <c r="D8" s="25">
        <v>253913</v>
      </c>
      <c r="E8" s="25">
        <v>264532</v>
      </c>
    </row>
    <row r="9" spans="1:5" ht="15" customHeight="1" x14ac:dyDescent="0.15">
      <c r="A9" s="478"/>
      <c r="B9" s="81" t="s">
        <v>748</v>
      </c>
      <c r="C9" s="25">
        <v>2339729</v>
      </c>
      <c r="D9" s="25">
        <v>2329574</v>
      </c>
      <c r="E9" s="25">
        <v>2545555</v>
      </c>
    </row>
    <row r="10" spans="1:5" ht="15" customHeight="1" x14ac:dyDescent="0.15">
      <c r="A10" s="495"/>
      <c r="B10" s="494" t="s">
        <v>752</v>
      </c>
      <c r="C10" s="477">
        <v>0</v>
      </c>
      <c r="D10" s="9">
        <v>0</v>
      </c>
      <c r="E10" s="9">
        <v>0</v>
      </c>
    </row>
    <row r="11" spans="1:5" ht="15" customHeight="1" x14ac:dyDescent="0.15">
      <c r="A11" s="506" t="s">
        <v>756</v>
      </c>
      <c r="B11" s="81" t="s">
        <v>759</v>
      </c>
      <c r="C11" s="25">
        <v>687756</v>
      </c>
      <c r="D11" s="25">
        <v>729113</v>
      </c>
      <c r="E11" s="25">
        <v>703485</v>
      </c>
    </row>
    <row r="12" spans="1:5" ht="15" customHeight="1" x14ac:dyDescent="0.15">
      <c r="A12" s="77"/>
      <c r="B12" s="494" t="s">
        <v>764</v>
      </c>
      <c r="C12" s="11">
        <v>2401044</v>
      </c>
      <c r="D12" s="11">
        <v>2327428</v>
      </c>
      <c r="E12" s="11">
        <v>2326192</v>
      </c>
    </row>
    <row r="13" spans="1:5" ht="15" customHeight="1" x14ac:dyDescent="0.15">
      <c r="C13" s="2"/>
      <c r="D13" s="2"/>
      <c r="E13" s="2" t="s">
        <v>767</v>
      </c>
    </row>
  </sheetData>
  <mergeCells count="4">
    <mergeCell ref="A4:B4"/>
    <mergeCell ref="A5:B5"/>
    <mergeCell ref="A6:A10"/>
    <mergeCell ref="A11:A12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="115" workbookViewId="0"/>
  </sheetViews>
  <sheetFormatPr defaultColWidth="11" defaultRowHeight="15" customHeight="1" x14ac:dyDescent="0.15"/>
  <cols>
    <col min="1" max="1" width="13.625" style="5" customWidth="1"/>
    <col min="2" max="2" width="14.75" style="5" customWidth="1"/>
    <col min="3" max="3" width="12.75" style="5" customWidth="1"/>
    <col min="4" max="4" width="17.625" style="5" customWidth="1"/>
    <col min="5" max="5" width="12.75" style="5" customWidth="1"/>
    <col min="6" max="6" width="15.25" style="5" customWidth="1"/>
    <col min="7" max="16384" width="11" style="5"/>
  </cols>
  <sheetData>
    <row r="1" spans="1:6" ht="14.25" customHeight="1" x14ac:dyDescent="0.15">
      <c r="A1" s="470" t="s">
        <v>1</v>
      </c>
    </row>
    <row r="2" spans="1:6" ht="15" customHeight="1" x14ac:dyDescent="0.15">
      <c r="A2" s="14" t="s">
        <v>773</v>
      </c>
    </row>
    <row r="3" spans="1:6" ht="12.75" customHeight="1" x14ac:dyDescent="0.15">
      <c r="F3" s="71" t="s">
        <v>774</v>
      </c>
    </row>
    <row r="4" spans="1:6" ht="15" customHeight="1" x14ac:dyDescent="0.15">
      <c r="A4" s="16" t="s">
        <v>775</v>
      </c>
      <c r="B4" s="17" t="s">
        <v>776</v>
      </c>
      <c r="C4" s="17" t="s">
        <v>777</v>
      </c>
      <c r="D4" s="17" t="s">
        <v>778</v>
      </c>
      <c r="E4" s="17" t="s">
        <v>777</v>
      </c>
      <c r="F4" s="507" t="s">
        <v>779</v>
      </c>
    </row>
    <row r="5" spans="1:6" ht="15" customHeight="1" x14ac:dyDescent="0.15">
      <c r="A5" s="3" t="s">
        <v>780</v>
      </c>
      <c r="B5" s="477">
        <v>514489825</v>
      </c>
      <c r="C5" s="82">
        <v>88.333622751137938</v>
      </c>
      <c r="D5" s="9">
        <v>2339728683</v>
      </c>
      <c r="E5" s="82">
        <v>113.98330679033874</v>
      </c>
      <c r="F5" s="9">
        <v>4.5494360752713705</v>
      </c>
    </row>
    <row r="6" spans="1:6" ht="15" customHeight="1" x14ac:dyDescent="0.15">
      <c r="A6" s="6" t="s">
        <v>152</v>
      </c>
      <c r="B6" s="477">
        <v>514320664</v>
      </c>
      <c r="C6" s="82">
        <v>100.00599642429246</v>
      </c>
      <c r="D6" s="9">
        <v>2329384667</v>
      </c>
      <c r="E6" s="82">
        <v>99.557896773452512</v>
      </c>
      <c r="F6" s="9">
        <v>4.5290512904610809</v>
      </c>
    </row>
    <row r="7" spans="1:6" ht="15" customHeight="1" x14ac:dyDescent="0.15">
      <c r="A7" s="7" t="s">
        <v>153</v>
      </c>
      <c r="B7" s="489">
        <v>499443546</v>
      </c>
      <c r="C7" s="88">
        <v>97.107423628617809</v>
      </c>
      <c r="D7" s="11">
        <v>2545555157</v>
      </c>
      <c r="E7" s="88">
        <v>109.28015424255389</v>
      </c>
      <c r="F7" s="11">
        <v>5.0967825640898363</v>
      </c>
    </row>
    <row r="8" spans="1:6" ht="12" x14ac:dyDescent="0.15">
      <c r="A8" s="5" t="s">
        <v>781</v>
      </c>
      <c r="F8" s="2" t="s">
        <v>782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15" workbookViewId="0"/>
  </sheetViews>
  <sheetFormatPr defaultColWidth="8.875" defaultRowHeight="14.25" customHeight="1" x14ac:dyDescent="0.15"/>
  <cols>
    <col min="1" max="1" width="13.625" style="5" customWidth="1"/>
    <col min="2" max="2" width="15.125" style="5" customWidth="1"/>
    <col min="3" max="3" width="12.125" style="5" customWidth="1"/>
    <col min="4" max="4" width="16.125" style="5" customWidth="1"/>
    <col min="5" max="5" width="13.125" style="5" customWidth="1"/>
    <col min="6" max="6" width="16.125" style="5" customWidth="1"/>
    <col min="7" max="16384" width="8.875" style="5"/>
  </cols>
  <sheetData>
    <row r="1" spans="1:6" ht="14.25" customHeight="1" x14ac:dyDescent="0.15">
      <c r="A1" s="470" t="s">
        <v>1</v>
      </c>
    </row>
    <row r="2" spans="1:6" ht="15" customHeight="1" x14ac:dyDescent="0.15">
      <c r="A2" s="14" t="s">
        <v>783</v>
      </c>
    </row>
    <row r="3" spans="1:6" ht="12.75" customHeight="1" x14ac:dyDescent="0.15">
      <c r="F3" s="71" t="s">
        <v>784</v>
      </c>
    </row>
    <row r="4" spans="1:6" ht="15" customHeight="1" x14ac:dyDescent="0.15">
      <c r="A4" s="16" t="s">
        <v>775</v>
      </c>
      <c r="B4" s="17" t="s">
        <v>785</v>
      </c>
      <c r="C4" s="17" t="s">
        <v>777</v>
      </c>
      <c r="D4" s="17" t="s">
        <v>778</v>
      </c>
      <c r="E4" s="17" t="s">
        <v>777</v>
      </c>
      <c r="F4" s="507" t="s">
        <v>786</v>
      </c>
    </row>
    <row r="5" spans="1:6" ht="15" customHeight="1" x14ac:dyDescent="0.15">
      <c r="A5" s="3" t="s">
        <v>780</v>
      </c>
      <c r="B5" s="477">
        <v>53966</v>
      </c>
      <c r="C5" s="82">
        <v>101.09778943424503</v>
      </c>
      <c r="D5" s="9">
        <v>247305300</v>
      </c>
      <c r="E5" s="82">
        <v>102.76482567960252</v>
      </c>
      <c r="F5" s="9">
        <v>4582.6131267835308</v>
      </c>
    </row>
    <row r="6" spans="1:6" ht="15" customHeight="1" x14ac:dyDescent="0.15">
      <c r="A6" s="6" t="s">
        <v>152</v>
      </c>
      <c r="B6" s="477">
        <v>54821</v>
      </c>
      <c r="C6" s="82">
        <v>101.58433087499536</v>
      </c>
      <c r="D6" s="9">
        <v>254729100</v>
      </c>
      <c r="E6" s="82">
        <v>103.00187662779567</v>
      </c>
      <c r="F6" s="9">
        <v>4646.5606245781728</v>
      </c>
    </row>
    <row r="7" spans="1:6" ht="15" customHeight="1" x14ac:dyDescent="0.15">
      <c r="A7" s="7" t="s">
        <v>153</v>
      </c>
      <c r="B7" s="489">
        <v>56209</v>
      </c>
      <c r="C7" s="88">
        <v>102.53187647069552</v>
      </c>
      <c r="D7" s="11">
        <v>265280200</v>
      </c>
      <c r="E7" s="88">
        <v>104.14208663242637</v>
      </c>
      <c r="F7" s="11">
        <v>4719.5324592147163</v>
      </c>
    </row>
    <row r="8" spans="1:6" ht="15" customHeight="1" x14ac:dyDescent="0.15">
      <c r="A8" s="5" t="s">
        <v>781</v>
      </c>
      <c r="F8" s="2" t="s">
        <v>782</v>
      </c>
    </row>
    <row r="9" spans="1:6" ht="15" customHeight="1" x14ac:dyDescent="0.15"/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="115" workbookViewId="0"/>
  </sheetViews>
  <sheetFormatPr defaultColWidth="8.875" defaultRowHeight="15" customHeight="1" x14ac:dyDescent="0.15"/>
  <cols>
    <col min="1" max="1" width="15.375" style="5" customWidth="1"/>
    <col min="2" max="2" width="16.125" style="5" customWidth="1"/>
    <col min="3" max="3" width="10.875" style="5" customWidth="1"/>
    <col min="4" max="4" width="18.125" style="5" customWidth="1"/>
    <col min="5" max="5" width="10.875" style="5" customWidth="1"/>
    <col min="6" max="6" width="14.625" style="5" customWidth="1"/>
    <col min="7" max="16384" width="8.875" style="5"/>
  </cols>
  <sheetData>
    <row r="1" spans="1:6" ht="14.25" customHeight="1" x14ac:dyDescent="0.15">
      <c r="A1" s="470" t="s">
        <v>1</v>
      </c>
    </row>
    <row r="2" spans="1:6" ht="15" customHeight="1" x14ac:dyDescent="0.15">
      <c r="A2" s="14" t="s">
        <v>787</v>
      </c>
    </row>
    <row r="3" spans="1:6" ht="12" x14ac:dyDescent="0.15">
      <c r="F3" s="71" t="s">
        <v>788</v>
      </c>
    </row>
    <row r="4" spans="1:6" ht="30" customHeight="1" x14ac:dyDescent="0.15">
      <c r="A4" s="16" t="s">
        <v>775</v>
      </c>
      <c r="B4" s="17" t="s">
        <v>789</v>
      </c>
      <c r="C4" s="17" t="s">
        <v>777</v>
      </c>
      <c r="D4" s="17" t="s">
        <v>778</v>
      </c>
      <c r="E4" s="17" t="s">
        <v>777</v>
      </c>
      <c r="F4" s="508" t="s">
        <v>790</v>
      </c>
    </row>
    <row r="5" spans="1:6" ht="15" customHeight="1" x14ac:dyDescent="0.15">
      <c r="A5" s="3" t="s">
        <v>780</v>
      </c>
      <c r="B5" s="477">
        <v>157108</v>
      </c>
      <c r="C5" s="82">
        <v>100.41159627773801</v>
      </c>
      <c r="D5" s="9">
        <v>18559948962</v>
      </c>
      <c r="E5" s="82">
        <v>98.360271537862289</v>
      </c>
      <c r="F5" s="9">
        <v>118134.97060620719</v>
      </c>
    </row>
    <row r="6" spans="1:6" ht="15" customHeight="1" x14ac:dyDescent="0.15">
      <c r="A6" s="6" t="s">
        <v>152</v>
      </c>
      <c r="B6" s="477">
        <v>158117</v>
      </c>
      <c r="C6" s="82">
        <v>100.64223336812891</v>
      </c>
      <c r="D6" s="9">
        <v>19429107126</v>
      </c>
      <c r="E6" s="82">
        <v>104.68297712337211</v>
      </c>
      <c r="F6" s="9">
        <v>122878.04047635611</v>
      </c>
    </row>
    <row r="7" spans="1:6" ht="15" customHeight="1" x14ac:dyDescent="0.15">
      <c r="A7" s="7" t="s">
        <v>153</v>
      </c>
      <c r="B7" s="489">
        <v>159768</v>
      </c>
      <c r="C7" s="88">
        <v>101.044163499181</v>
      </c>
      <c r="D7" s="11">
        <v>19295658638</v>
      </c>
      <c r="E7" s="88">
        <v>99.313151720588237</v>
      </c>
      <c r="F7" s="11">
        <v>120772.98731911271</v>
      </c>
    </row>
    <row r="8" spans="1:6" ht="12" x14ac:dyDescent="0.15">
      <c r="A8" s="5" t="s">
        <v>781</v>
      </c>
      <c r="F8" s="2" t="s">
        <v>782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="115" workbookViewId="0"/>
  </sheetViews>
  <sheetFormatPr defaultColWidth="8.875" defaultRowHeight="15" customHeight="1" x14ac:dyDescent="0.15"/>
  <cols>
    <col min="1" max="1" width="15.375" style="5" customWidth="1"/>
    <col min="2" max="2" width="16.125" style="5" customWidth="1"/>
    <col min="3" max="3" width="10.875" style="5" customWidth="1"/>
    <col min="4" max="4" width="18.125" style="5" customWidth="1"/>
    <col min="5" max="5" width="10.875" style="5" customWidth="1"/>
    <col min="6" max="6" width="14.625" style="5" customWidth="1"/>
    <col min="7" max="16384" width="8.875" style="5"/>
  </cols>
  <sheetData>
    <row r="1" spans="1:6" ht="14.25" customHeight="1" x14ac:dyDescent="0.15">
      <c r="A1" s="470" t="s">
        <v>1</v>
      </c>
    </row>
    <row r="2" spans="1:6" ht="15" customHeight="1" x14ac:dyDescent="0.15">
      <c r="A2" s="14" t="s">
        <v>791</v>
      </c>
      <c r="B2" s="13"/>
      <c r="C2" s="13"/>
      <c r="D2" s="13"/>
      <c r="E2" s="13"/>
      <c r="F2" s="13"/>
    </row>
    <row r="3" spans="1:6" ht="12" x14ac:dyDescent="0.15">
      <c r="F3" s="71" t="s">
        <v>792</v>
      </c>
    </row>
    <row r="4" spans="1:6" ht="30" customHeight="1" x14ac:dyDescent="0.15">
      <c r="A4" s="16" t="s">
        <v>775</v>
      </c>
      <c r="B4" s="17" t="s">
        <v>789</v>
      </c>
      <c r="C4" s="17" t="s">
        <v>777</v>
      </c>
      <c r="D4" s="17" t="s">
        <v>778</v>
      </c>
      <c r="E4" s="17" t="s">
        <v>777</v>
      </c>
      <c r="F4" s="507" t="s">
        <v>793</v>
      </c>
    </row>
    <row r="5" spans="1:6" ht="15" customHeight="1" x14ac:dyDescent="0.15">
      <c r="A5" s="3" t="s">
        <v>780</v>
      </c>
      <c r="B5" s="477">
        <v>7586</v>
      </c>
      <c r="C5" s="82">
        <v>100.26434047052604</v>
      </c>
      <c r="D5" s="9">
        <v>2984823500</v>
      </c>
      <c r="E5" s="82">
        <v>101.87100838705653</v>
      </c>
      <c r="F5" s="9">
        <v>393464.73767466383</v>
      </c>
    </row>
    <row r="6" spans="1:6" ht="15" customHeight="1" x14ac:dyDescent="0.15">
      <c r="A6" s="6" t="s">
        <v>152</v>
      </c>
      <c r="B6" s="477">
        <v>7656</v>
      </c>
      <c r="C6" s="82">
        <v>100.92275243870287</v>
      </c>
      <c r="D6" s="9">
        <v>3355630200</v>
      </c>
      <c r="E6" s="82">
        <v>112.4230695717854</v>
      </c>
      <c r="F6" s="9">
        <v>438300.70532915363</v>
      </c>
    </row>
    <row r="7" spans="1:6" ht="15" customHeight="1" x14ac:dyDescent="0.15">
      <c r="A7" s="7" t="s">
        <v>153</v>
      </c>
      <c r="B7" s="489">
        <v>7733</v>
      </c>
      <c r="C7" s="88">
        <v>101.00574712643677</v>
      </c>
      <c r="D7" s="11">
        <v>3079080600</v>
      </c>
      <c r="E7" s="88">
        <v>91.758638958488334</v>
      </c>
      <c r="F7" s="11">
        <v>398174.13681624207</v>
      </c>
    </row>
    <row r="8" spans="1:6" ht="12" x14ac:dyDescent="0.15">
      <c r="A8" s="5" t="s">
        <v>781</v>
      </c>
      <c r="F8" s="2" t="s">
        <v>782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15" zoomScaleNormal="115" workbookViewId="0"/>
  </sheetViews>
  <sheetFormatPr defaultColWidth="15.875" defaultRowHeight="15" customHeight="1" x14ac:dyDescent="0.15"/>
  <cols>
    <col min="1" max="1" width="17.5" style="5" customWidth="1"/>
    <col min="2" max="3" width="17.125" style="5" customWidth="1"/>
    <col min="4" max="4" width="18" style="5" customWidth="1"/>
    <col min="5" max="5" width="17.125" style="5" customWidth="1"/>
    <col min="6" max="16384" width="15.875" style="5"/>
  </cols>
  <sheetData>
    <row r="1" spans="1:5" ht="14.25" customHeight="1" x14ac:dyDescent="0.15">
      <c r="A1" s="470" t="s">
        <v>1</v>
      </c>
    </row>
    <row r="2" spans="1:5" ht="15" customHeight="1" x14ac:dyDescent="0.15">
      <c r="A2" s="14" t="s">
        <v>794</v>
      </c>
    </row>
    <row r="3" spans="1:5" ht="13.5" customHeight="1" x14ac:dyDescent="0.15">
      <c r="E3" s="71" t="s">
        <v>795</v>
      </c>
    </row>
    <row r="4" spans="1:5" ht="15" customHeight="1" x14ac:dyDescent="0.15">
      <c r="A4" s="16" t="s">
        <v>775</v>
      </c>
      <c r="B4" s="17" t="s">
        <v>796</v>
      </c>
      <c r="C4" s="17" t="s">
        <v>797</v>
      </c>
      <c r="D4" s="17" t="s">
        <v>798</v>
      </c>
      <c r="E4" s="18" t="s">
        <v>777</v>
      </c>
    </row>
    <row r="5" spans="1:5" ht="15" customHeight="1" x14ac:dyDescent="0.15">
      <c r="A5" s="3" t="s">
        <v>780</v>
      </c>
      <c r="B5" s="477">
        <v>107267</v>
      </c>
      <c r="C5" s="9">
        <v>2744</v>
      </c>
      <c r="D5" s="23">
        <v>110011</v>
      </c>
      <c r="E5" s="509">
        <v>101.11</v>
      </c>
    </row>
    <row r="6" spans="1:5" ht="15" customHeight="1" x14ac:dyDescent="0.15">
      <c r="A6" s="6" t="s">
        <v>152</v>
      </c>
      <c r="B6" s="477">
        <v>108305</v>
      </c>
      <c r="C6" s="9">
        <v>2897</v>
      </c>
      <c r="D6" s="23">
        <v>111202</v>
      </c>
      <c r="E6" s="509">
        <v>101.08</v>
      </c>
    </row>
    <row r="7" spans="1:5" ht="15" customHeight="1" x14ac:dyDescent="0.15">
      <c r="A7" s="7" t="s">
        <v>153</v>
      </c>
      <c r="B7" s="489">
        <v>109500</v>
      </c>
      <c r="C7" s="11">
        <v>2913</v>
      </c>
      <c r="D7" s="510">
        <v>112413</v>
      </c>
      <c r="E7" s="511">
        <v>101.09</v>
      </c>
    </row>
    <row r="8" spans="1:5" ht="15" customHeight="1" x14ac:dyDescent="0.15">
      <c r="E8" s="2" t="s">
        <v>799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15" workbookViewId="0"/>
  </sheetViews>
  <sheetFormatPr defaultColWidth="13.375" defaultRowHeight="15" customHeight="1" x14ac:dyDescent="0.15"/>
  <cols>
    <col min="1" max="1" width="13.625" style="5" customWidth="1"/>
    <col min="2" max="4" width="14.5" style="5" customWidth="1"/>
    <col min="5" max="5" width="15.125" style="5" customWidth="1"/>
    <col min="6" max="6" width="14.5" style="5" customWidth="1"/>
    <col min="7" max="16384" width="13.375" style="5"/>
  </cols>
  <sheetData>
    <row r="1" spans="1:6" ht="14.25" customHeight="1" x14ac:dyDescent="0.15">
      <c r="A1" s="470" t="s">
        <v>1</v>
      </c>
    </row>
    <row r="2" spans="1:6" ht="15" customHeight="1" x14ac:dyDescent="0.15">
      <c r="A2" s="14" t="s">
        <v>800</v>
      </c>
    </row>
    <row r="3" spans="1:6" ht="12" x14ac:dyDescent="0.15">
      <c r="F3" s="71" t="s">
        <v>801</v>
      </c>
    </row>
    <row r="4" spans="1:6" ht="15" customHeight="1" x14ac:dyDescent="0.15">
      <c r="A4" s="16" t="s">
        <v>775</v>
      </c>
      <c r="B4" s="16" t="s">
        <v>802</v>
      </c>
      <c r="C4" s="17" t="s">
        <v>803</v>
      </c>
      <c r="D4" s="17" t="s">
        <v>797</v>
      </c>
      <c r="E4" s="17" t="s">
        <v>798</v>
      </c>
      <c r="F4" s="18" t="s">
        <v>777</v>
      </c>
    </row>
    <row r="5" spans="1:6" ht="15" customHeight="1" x14ac:dyDescent="0.15">
      <c r="A5" s="512" t="s">
        <v>780</v>
      </c>
      <c r="B5" s="9">
        <v>8674542</v>
      </c>
      <c r="C5" s="9">
        <v>7514081</v>
      </c>
      <c r="D5" s="9">
        <v>1960472</v>
      </c>
      <c r="E5" s="23">
        <v>18149095</v>
      </c>
      <c r="F5" s="509">
        <v>100.38</v>
      </c>
    </row>
    <row r="6" spans="1:6" ht="15" customHeight="1" x14ac:dyDescent="0.15">
      <c r="A6" s="6" t="s">
        <v>152</v>
      </c>
      <c r="B6" s="9">
        <v>8669284</v>
      </c>
      <c r="C6" s="9">
        <v>6935260</v>
      </c>
      <c r="D6" s="9">
        <v>1927009</v>
      </c>
      <c r="E6" s="23">
        <v>17531553</v>
      </c>
      <c r="F6" s="509">
        <v>96.6</v>
      </c>
    </row>
    <row r="7" spans="1:6" ht="15" customHeight="1" x14ac:dyDescent="0.15">
      <c r="A7" s="7" t="s">
        <v>153</v>
      </c>
      <c r="B7" s="489">
        <v>8579796</v>
      </c>
      <c r="C7" s="11">
        <v>7220497</v>
      </c>
      <c r="D7" s="11">
        <v>1888405</v>
      </c>
      <c r="E7" s="510">
        <v>17688698</v>
      </c>
      <c r="F7" s="511">
        <v>100.9</v>
      </c>
    </row>
    <row r="8" spans="1:6" ht="15" customHeight="1" x14ac:dyDescent="0.15">
      <c r="C8" s="476"/>
      <c r="D8" s="476"/>
      <c r="E8" s="476"/>
      <c r="F8" s="2" t="s">
        <v>799</v>
      </c>
    </row>
    <row r="9" spans="1:6" ht="15" customHeight="1" x14ac:dyDescent="0.15">
      <c r="F9" s="513"/>
    </row>
    <row r="10" spans="1:6" ht="15" customHeight="1" x14ac:dyDescent="0.15">
      <c r="F10" s="513"/>
    </row>
    <row r="11" spans="1:6" ht="15" customHeight="1" x14ac:dyDescent="0.15">
      <c r="F11" s="513"/>
    </row>
    <row r="12" spans="1:6" ht="15" customHeight="1" x14ac:dyDescent="0.15">
      <c r="E12" s="514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workbookViewId="0"/>
  </sheetViews>
  <sheetFormatPr defaultColWidth="13.375" defaultRowHeight="15" customHeight="1" x14ac:dyDescent="0.15"/>
  <cols>
    <col min="1" max="1" width="17.375" style="5" customWidth="1"/>
    <col min="2" max="3" width="17.125" style="5" customWidth="1"/>
    <col min="4" max="4" width="17.875" style="5" customWidth="1"/>
    <col min="5" max="5" width="17.125" style="5" customWidth="1"/>
    <col min="6" max="16384" width="13.375" style="5"/>
  </cols>
  <sheetData>
    <row r="1" spans="1:6" ht="14.25" customHeight="1" x14ac:dyDescent="0.15">
      <c r="A1" s="470" t="s">
        <v>1</v>
      </c>
    </row>
    <row r="2" spans="1:6" ht="15" customHeight="1" x14ac:dyDescent="0.15">
      <c r="A2" s="14" t="s">
        <v>804</v>
      </c>
    </row>
    <row r="3" spans="1:6" ht="12" x14ac:dyDescent="0.15">
      <c r="E3" s="71" t="s">
        <v>805</v>
      </c>
    </row>
    <row r="4" spans="1:6" ht="15" customHeight="1" x14ac:dyDescent="0.15">
      <c r="A4" s="18" t="s">
        <v>775</v>
      </c>
      <c r="B4" s="19" t="s">
        <v>802</v>
      </c>
      <c r="C4" s="19" t="s">
        <v>803</v>
      </c>
      <c r="D4" s="19" t="s">
        <v>798</v>
      </c>
      <c r="E4" s="19" t="s">
        <v>777</v>
      </c>
    </row>
    <row r="5" spans="1:6" ht="15" customHeight="1" x14ac:dyDescent="0.15">
      <c r="A5" s="512" t="s">
        <v>780</v>
      </c>
      <c r="B5" s="477">
        <v>1443674</v>
      </c>
      <c r="C5" s="9">
        <v>948249</v>
      </c>
      <c r="D5" s="23">
        <v>2391923</v>
      </c>
      <c r="E5" s="509">
        <v>100.08</v>
      </c>
    </row>
    <row r="6" spans="1:6" ht="15" customHeight="1" x14ac:dyDescent="0.15">
      <c r="A6" s="6" t="s">
        <v>152</v>
      </c>
      <c r="B6" s="477">
        <v>1430703</v>
      </c>
      <c r="C6" s="9">
        <v>872704</v>
      </c>
      <c r="D6" s="23">
        <v>2303407</v>
      </c>
      <c r="E6" s="509">
        <v>96.3</v>
      </c>
    </row>
    <row r="7" spans="1:6" ht="15" customHeight="1" x14ac:dyDescent="0.15">
      <c r="A7" s="7" t="s">
        <v>153</v>
      </c>
      <c r="B7" s="489">
        <v>1412785</v>
      </c>
      <c r="C7" s="11">
        <v>912800</v>
      </c>
      <c r="D7" s="510">
        <v>2325585</v>
      </c>
      <c r="E7" s="511">
        <v>100.96</v>
      </c>
    </row>
    <row r="8" spans="1:6" ht="15" customHeight="1" x14ac:dyDescent="0.15">
      <c r="B8" s="492"/>
      <c r="C8" s="492"/>
      <c r="D8" s="492"/>
      <c r="E8" s="2" t="s">
        <v>799</v>
      </c>
    </row>
    <row r="10" spans="1:6" ht="15" customHeight="1" x14ac:dyDescent="0.15">
      <c r="A10" s="515"/>
      <c r="B10" s="515"/>
      <c r="C10" s="515"/>
      <c r="D10" s="515"/>
      <c r="E10" s="516"/>
      <c r="F10" s="515"/>
    </row>
    <row r="11" spans="1:6" ht="15" customHeight="1" x14ac:dyDescent="0.15">
      <c r="A11" s="515"/>
      <c r="B11" s="476"/>
      <c r="C11" s="476"/>
      <c r="D11" s="515"/>
      <c r="E11" s="516"/>
      <c r="F11" s="476"/>
    </row>
    <row r="12" spans="1:6" ht="15" customHeight="1" x14ac:dyDescent="0.15">
      <c r="A12" s="515"/>
      <c r="B12" s="476"/>
      <c r="C12" s="476"/>
      <c r="D12" s="517"/>
      <c r="E12" s="476"/>
      <c r="F12" s="476"/>
    </row>
    <row r="13" spans="1:6" ht="15" customHeight="1" x14ac:dyDescent="0.15">
      <c r="A13" s="515"/>
      <c r="B13" s="476"/>
      <c r="C13" s="476"/>
      <c r="D13" s="476"/>
      <c r="E13" s="476"/>
      <c r="F13" s="476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110" zoomScaleNormal="110" workbookViewId="0"/>
  </sheetViews>
  <sheetFormatPr defaultColWidth="8.875" defaultRowHeight="15" customHeight="1" x14ac:dyDescent="0.15"/>
  <cols>
    <col min="1" max="1" width="3.375" style="545" customWidth="1"/>
    <col min="2" max="2" width="31.5" style="545" customWidth="1"/>
    <col min="3" max="4" width="13.5" style="545" customWidth="1"/>
    <col min="5" max="5" width="14.375" style="545" customWidth="1"/>
    <col min="6" max="6" width="10.75" style="546" customWidth="1"/>
    <col min="7" max="16384" width="8.875" style="545"/>
  </cols>
  <sheetData>
    <row r="1" spans="1:7" s="543" customFormat="1" ht="15" customHeight="1" x14ac:dyDescent="0.15">
      <c r="A1" s="542" t="s">
        <v>1</v>
      </c>
      <c r="G1" s="544"/>
    </row>
    <row r="2" spans="1:7" ht="30" customHeight="1" x14ac:dyDescent="0.15">
      <c r="A2" s="471" t="s">
        <v>833</v>
      </c>
      <c r="B2" s="471"/>
      <c r="C2" s="471"/>
      <c r="D2" s="471"/>
      <c r="E2" s="471"/>
      <c r="F2" s="471"/>
    </row>
    <row r="3" spans="1:7" ht="15.75" customHeight="1" x14ac:dyDescent="0.15"/>
    <row r="4" spans="1:7" ht="15.75" customHeight="1" x14ac:dyDescent="0.15"/>
    <row r="5" spans="1:7" ht="15.75" customHeight="1" x14ac:dyDescent="0.15">
      <c r="A5" s="14" t="s">
        <v>834</v>
      </c>
      <c r="E5" s="547"/>
      <c r="F5" s="548"/>
    </row>
    <row r="6" spans="1:7" s="92" customFormat="1" ht="13.5" customHeight="1" x14ac:dyDescent="0.15">
      <c r="A6" s="549"/>
      <c r="E6" s="550"/>
      <c r="F6" s="551" t="s">
        <v>835</v>
      </c>
    </row>
    <row r="7" spans="1:7" s="92" customFormat="1" ht="30" customHeight="1" x14ac:dyDescent="0.15">
      <c r="A7" s="552"/>
      <c r="B7" s="18" t="s">
        <v>836</v>
      </c>
      <c r="C7" s="553" t="s">
        <v>837</v>
      </c>
      <c r="D7" s="553" t="s">
        <v>838</v>
      </c>
      <c r="E7" s="554" t="s">
        <v>839</v>
      </c>
      <c r="F7" s="555" t="s">
        <v>840</v>
      </c>
    </row>
    <row r="8" spans="1:7" s="92" customFormat="1" ht="21" customHeight="1" x14ac:dyDescent="0.15">
      <c r="A8" s="5">
        <v>1</v>
      </c>
      <c r="B8" s="81" t="s">
        <v>841</v>
      </c>
      <c r="C8" s="475">
        <v>83400000</v>
      </c>
      <c r="D8" s="476">
        <v>86200000</v>
      </c>
      <c r="E8" s="556">
        <v>2800000</v>
      </c>
      <c r="F8" s="557">
        <v>3.4</v>
      </c>
    </row>
    <row r="9" spans="1:7" s="92" customFormat="1" ht="21" customHeight="1" x14ac:dyDescent="0.15">
      <c r="A9" s="5">
        <v>2</v>
      </c>
      <c r="B9" s="81" t="s">
        <v>842</v>
      </c>
      <c r="C9" s="475">
        <v>61504000</v>
      </c>
      <c r="D9" s="476">
        <v>63617000</v>
      </c>
      <c r="E9" s="556">
        <v>2113000</v>
      </c>
      <c r="F9" s="557">
        <v>3.4</v>
      </c>
    </row>
    <row r="10" spans="1:7" s="92" customFormat="1" ht="21" customHeight="1" x14ac:dyDescent="0.15">
      <c r="A10" s="5"/>
      <c r="B10" s="558" t="s">
        <v>843</v>
      </c>
      <c r="C10" s="475">
        <v>34130000</v>
      </c>
      <c r="D10" s="476">
        <v>34780000</v>
      </c>
      <c r="E10" s="556">
        <v>650000</v>
      </c>
      <c r="F10" s="557">
        <v>1.9</v>
      </c>
    </row>
    <row r="11" spans="1:7" s="92" customFormat="1" ht="21" customHeight="1" x14ac:dyDescent="0.15">
      <c r="A11" s="5"/>
      <c r="B11" s="558" t="s">
        <v>844</v>
      </c>
      <c r="C11" s="475">
        <v>2690000</v>
      </c>
      <c r="D11" s="476">
        <v>2900000</v>
      </c>
      <c r="E11" s="556">
        <v>210000</v>
      </c>
      <c r="F11" s="557">
        <v>7.8</v>
      </c>
    </row>
    <row r="12" spans="1:7" s="92" customFormat="1" ht="21" customHeight="1" x14ac:dyDescent="0.15">
      <c r="A12" s="5"/>
      <c r="B12" s="558" t="s">
        <v>845</v>
      </c>
      <c r="C12" s="475">
        <v>13150000</v>
      </c>
      <c r="D12" s="476">
        <v>14300000</v>
      </c>
      <c r="E12" s="556">
        <v>1150000</v>
      </c>
      <c r="F12" s="557">
        <v>8.6999999999999993</v>
      </c>
    </row>
    <row r="13" spans="1:7" s="92" customFormat="1" ht="21" customHeight="1" x14ac:dyDescent="0.15">
      <c r="A13" s="5"/>
      <c r="B13" s="559" t="s">
        <v>846</v>
      </c>
      <c r="C13" s="475">
        <v>440000</v>
      </c>
      <c r="D13" s="476">
        <v>400000</v>
      </c>
      <c r="E13" s="556">
        <v>-40000</v>
      </c>
      <c r="F13" s="557">
        <v>-9.1</v>
      </c>
    </row>
    <row r="14" spans="1:7" s="92" customFormat="1" ht="21" customHeight="1" x14ac:dyDescent="0.15">
      <c r="A14" s="5"/>
      <c r="B14" s="559" t="s">
        <v>847</v>
      </c>
      <c r="C14" s="475">
        <v>290000</v>
      </c>
      <c r="D14" s="539">
        <v>280000</v>
      </c>
      <c r="E14" s="556">
        <v>-10000</v>
      </c>
      <c r="F14" s="557">
        <v>-3.4</v>
      </c>
    </row>
    <row r="15" spans="1:7" s="92" customFormat="1" ht="21" customHeight="1" x14ac:dyDescent="0.15">
      <c r="A15" s="5"/>
      <c r="B15" s="559" t="s">
        <v>848</v>
      </c>
      <c r="C15" s="475">
        <v>2330000</v>
      </c>
      <c r="D15" s="476">
        <v>2590000</v>
      </c>
      <c r="E15" s="556">
        <v>260000</v>
      </c>
      <c r="F15" s="557">
        <v>11.2</v>
      </c>
    </row>
    <row r="16" spans="1:7" s="92" customFormat="1" ht="21" customHeight="1" x14ac:dyDescent="0.15">
      <c r="A16" s="5"/>
      <c r="B16" s="559" t="s">
        <v>849</v>
      </c>
      <c r="C16" s="475">
        <v>7820000</v>
      </c>
      <c r="D16" s="476">
        <v>7810000</v>
      </c>
      <c r="E16" s="556">
        <v>-10000</v>
      </c>
      <c r="F16" s="557">
        <v>-0.1</v>
      </c>
    </row>
    <row r="17" spans="1:6" s="92" customFormat="1" ht="21" customHeight="1" x14ac:dyDescent="0.15">
      <c r="A17" s="5"/>
      <c r="B17" s="558" t="s">
        <v>850</v>
      </c>
      <c r="C17" s="475">
        <v>594000</v>
      </c>
      <c r="D17" s="476">
        <v>557000</v>
      </c>
      <c r="E17" s="556">
        <v>-37000</v>
      </c>
      <c r="F17" s="557">
        <v>-6.2</v>
      </c>
    </row>
    <row r="18" spans="1:6" s="92" customFormat="1" ht="21" customHeight="1" x14ac:dyDescent="0.15">
      <c r="A18" s="5"/>
      <c r="B18" s="558" t="s">
        <v>851</v>
      </c>
      <c r="C18" s="475">
        <v>60000</v>
      </c>
      <c r="D18" s="539" t="s">
        <v>749</v>
      </c>
      <c r="E18" s="556">
        <v>-60000</v>
      </c>
      <c r="F18" s="557" t="s">
        <v>852</v>
      </c>
    </row>
    <row r="19" spans="1:6" s="92" customFormat="1" ht="21" customHeight="1" x14ac:dyDescent="0.15">
      <c r="A19" s="560" t="s">
        <v>319</v>
      </c>
      <c r="B19" s="561"/>
      <c r="C19" s="540">
        <v>144904000</v>
      </c>
      <c r="D19" s="562">
        <v>149817000</v>
      </c>
      <c r="E19" s="563">
        <v>4913000</v>
      </c>
      <c r="F19" s="564">
        <v>3.4</v>
      </c>
    </row>
    <row r="20" spans="1:6" s="92" customFormat="1" ht="21" customHeight="1" x14ac:dyDescent="0.15">
      <c r="A20" s="565"/>
      <c r="B20" s="565"/>
      <c r="C20" s="464"/>
      <c r="D20" s="464"/>
      <c r="E20" s="566"/>
      <c r="F20" s="567" t="s">
        <v>853</v>
      </c>
    </row>
    <row r="21" spans="1:6" s="92" customFormat="1" ht="21" customHeight="1" x14ac:dyDescent="0.15">
      <c r="F21" s="91"/>
    </row>
    <row r="22" spans="1:6" s="92" customFormat="1" ht="15.75" customHeight="1" x14ac:dyDescent="0.15">
      <c r="F22" s="91"/>
    </row>
    <row r="23" spans="1:6" s="92" customFormat="1" ht="15" customHeight="1" x14ac:dyDescent="0.15">
      <c r="F23" s="568"/>
    </row>
    <row r="24" spans="1:6" s="92" customFormat="1" ht="15" customHeight="1" x14ac:dyDescent="0.15">
      <c r="F24" s="568"/>
    </row>
  </sheetData>
  <mergeCells count="3">
    <mergeCell ref="A2:F2"/>
    <mergeCell ref="A19:B19"/>
    <mergeCell ref="A20:B20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15" workbookViewId="0"/>
  </sheetViews>
  <sheetFormatPr defaultColWidth="8.875" defaultRowHeight="15" customHeight="1" x14ac:dyDescent="0.15"/>
  <cols>
    <col min="1" max="1" width="3.75" style="5" customWidth="1"/>
    <col min="2" max="2" width="4.875" style="5" bestFit="1" customWidth="1"/>
    <col min="3" max="3" width="9.5" style="5" bestFit="1" customWidth="1"/>
    <col min="4" max="4" width="7.5" style="5" customWidth="1"/>
    <col min="5" max="5" width="7.125" style="5" customWidth="1"/>
    <col min="6" max="7" width="8.125" style="5" customWidth="1"/>
    <col min="8" max="8" width="7.5" style="5" customWidth="1"/>
    <col min="9" max="9" width="7.75" style="5" bestFit="1" customWidth="1"/>
    <col min="10" max="10" width="7.125" style="5" customWidth="1"/>
    <col min="11" max="12" width="4.25" style="5" customWidth="1"/>
    <col min="13" max="13" width="7.125" style="5" customWidth="1"/>
    <col min="14" max="16384" width="8.875" style="5"/>
  </cols>
  <sheetData>
    <row r="1" spans="1:13" ht="14.25" customHeight="1" x14ac:dyDescent="0.15">
      <c r="A1" s="470" t="s">
        <v>1</v>
      </c>
    </row>
    <row r="2" spans="1:13" ht="15" customHeight="1" x14ac:dyDescent="0.15">
      <c r="A2" s="14" t="s">
        <v>806</v>
      </c>
    </row>
    <row r="3" spans="1:13" ht="15" customHeight="1" x14ac:dyDescent="0.15">
      <c r="A3" s="518" t="s">
        <v>807</v>
      </c>
      <c r="M3" s="2" t="s">
        <v>808</v>
      </c>
    </row>
    <row r="4" spans="1:13" ht="15" customHeight="1" x14ac:dyDescent="0.15">
      <c r="A4" s="519" t="s">
        <v>809</v>
      </c>
      <c r="B4" s="454" t="s">
        <v>810</v>
      </c>
      <c r="C4" s="73" t="s">
        <v>811</v>
      </c>
      <c r="D4" s="455" t="s">
        <v>812</v>
      </c>
      <c r="E4" s="457"/>
      <c r="F4" s="457"/>
      <c r="G4" s="457"/>
      <c r="H4" s="457"/>
      <c r="I4" s="456"/>
      <c r="J4" s="457" t="s">
        <v>813</v>
      </c>
      <c r="K4" s="457"/>
      <c r="L4" s="457"/>
      <c r="M4" s="457"/>
    </row>
    <row r="5" spans="1:13" ht="15" customHeight="1" x14ac:dyDescent="0.15">
      <c r="A5" s="520"/>
      <c r="B5" s="506"/>
      <c r="C5" s="521"/>
      <c r="D5" s="73" t="s">
        <v>814</v>
      </c>
      <c r="E5" s="73" t="s">
        <v>2</v>
      </c>
      <c r="F5" s="455" t="s">
        <v>815</v>
      </c>
      <c r="G5" s="457"/>
      <c r="H5" s="457"/>
      <c r="I5" s="456"/>
      <c r="J5" s="73" t="s">
        <v>816</v>
      </c>
      <c r="K5" s="522" t="s">
        <v>817</v>
      </c>
      <c r="L5" s="522" t="s">
        <v>818</v>
      </c>
      <c r="M5" s="523" t="s">
        <v>2</v>
      </c>
    </row>
    <row r="6" spans="1:13" ht="15" customHeight="1" x14ac:dyDescent="0.15">
      <c r="A6" s="524"/>
      <c r="B6" s="77"/>
      <c r="C6" s="78"/>
      <c r="D6" s="78"/>
      <c r="E6" s="78"/>
      <c r="F6" s="17" t="s">
        <v>819</v>
      </c>
      <c r="G6" s="17" t="s">
        <v>820</v>
      </c>
      <c r="H6" s="17" t="s">
        <v>821</v>
      </c>
      <c r="I6" s="26" t="s">
        <v>2</v>
      </c>
      <c r="J6" s="78"/>
      <c r="K6" s="525"/>
      <c r="L6" s="525"/>
      <c r="M6" s="526"/>
    </row>
    <row r="7" spans="1:13" ht="15.75" customHeight="1" x14ac:dyDescent="0.15">
      <c r="A7" s="454">
        <v>24</v>
      </c>
      <c r="B7" s="24" t="s">
        <v>802</v>
      </c>
      <c r="C7" s="527">
        <v>2421673</v>
      </c>
      <c r="D7" s="528">
        <v>15990</v>
      </c>
      <c r="E7" s="528">
        <v>83094</v>
      </c>
      <c r="F7" s="528">
        <v>966075</v>
      </c>
      <c r="G7" s="528">
        <v>22226</v>
      </c>
      <c r="H7" s="528">
        <v>842150</v>
      </c>
      <c r="I7" s="528">
        <v>366377</v>
      </c>
      <c r="J7" s="528">
        <v>61511</v>
      </c>
      <c r="K7" s="529"/>
      <c r="L7" s="529"/>
      <c r="M7" s="528">
        <v>64250</v>
      </c>
    </row>
    <row r="8" spans="1:13" ht="15.75" customHeight="1" x14ac:dyDescent="0.15">
      <c r="A8" s="506"/>
      <c r="B8" s="24" t="s">
        <v>822</v>
      </c>
      <c r="C8" s="530">
        <v>561236</v>
      </c>
      <c r="D8" s="531">
        <v>17442</v>
      </c>
      <c r="E8" s="531">
        <v>35168</v>
      </c>
      <c r="F8" s="531">
        <v>322024</v>
      </c>
      <c r="G8" s="531">
        <v>10542</v>
      </c>
      <c r="H8" s="531">
        <v>4949</v>
      </c>
      <c r="I8" s="531">
        <v>156190</v>
      </c>
      <c r="J8" s="531">
        <v>13103</v>
      </c>
      <c r="K8" s="532"/>
      <c r="L8" s="532"/>
      <c r="M8" s="533">
        <v>1818</v>
      </c>
    </row>
    <row r="9" spans="1:13" ht="15" customHeight="1" x14ac:dyDescent="0.15">
      <c r="A9" s="534">
        <v>25</v>
      </c>
      <c r="B9" s="535" t="s">
        <v>802</v>
      </c>
      <c r="C9" s="536">
        <v>2430157</v>
      </c>
      <c r="D9" s="476">
        <v>15990</v>
      </c>
      <c r="E9" s="476">
        <v>93937</v>
      </c>
      <c r="F9" s="476">
        <v>966075</v>
      </c>
      <c r="G9" s="476">
        <v>22226</v>
      </c>
      <c r="H9" s="476">
        <v>846754</v>
      </c>
      <c r="I9" s="476">
        <v>369236</v>
      </c>
      <c r="J9" s="476">
        <v>51649</v>
      </c>
      <c r="K9" s="515"/>
      <c r="L9" s="515"/>
      <c r="M9" s="476">
        <v>64290</v>
      </c>
    </row>
    <row r="10" spans="1:13" ht="15" customHeight="1" x14ac:dyDescent="0.15">
      <c r="A10" s="537"/>
      <c r="B10" s="538" t="s">
        <v>822</v>
      </c>
      <c r="C10" s="536">
        <v>573187</v>
      </c>
      <c r="D10" s="476">
        <v>17442</v>
      </c>
      <c r="E10" s="476">
        <v>35302</v>
      </c>
      <c r="F10" s="476">
        <v>322024</v>
      </c>
      <c r="G10" s="476">
        <v>10542</v>
      </c>
      <c r="H10" s="476">
        <v>4992</v>
      </c>
      <c r="I10" s="476">
        <v>168913</v>
      </c>
      <c r="J10" s="476">
        <v>12154</v>
      </c>
      <c r="K10" s="515"/>
      <c r="L10" s="515"/>
      <c r="M10" s="539">
        <v>1818</v>
      </c>
    </row>
    <row r="11" spans="1:13" ht="15" customHeight="1" x14ac:dyDescent="0.15">
      <c r="A11" s="506">
        <v>26</v>
      </c>
      <c r="B11" s="24" t="s">
        <v>802</v>
      </c>
      <c r="C11" s="527">
        <v>2414241</v>
      </c>
      <c r="D11" s="528">
        <v>15990</v>
      </c>
      <c r="E11" s="528">
        <v>99624</v>
      </c>
      <c r="F11" s="528">
        <v>966258</v>
      </c>
      <c r="G11" s="528">
        <v>22226</v>
      </c>
      <c r="H11" s="528">
        <v>853720</v>
      </c>
      <c r="I11" s="528">
        <v>336784</v>
      </c>
      <c r="J11" s="528">
        <v>61454</v>
      </c>
      <c r="K11" s="529"/>
      <c r="L11" s="529"/>
      <c r="M11" s="528">
        <v>58185</v>
      </c>
    </row>
    <row r="12" spans="1:13" ht="15" customHeight="1" x14ac:dyDescent="0.15">
      <c r="A12" s="77"/>
      <c r="B12" s="26" t="s">
        <v>822</v>
      </c>
      <c r="C12" s="540">
        <v>571774</v>
      </c>
      <c r="D12" s="70">
        <v>17442</v>
      </c>
      <c r="E12" s="70">
        <v>35269</v>
      </c>
      <c r="F12" s="70">
        <v>322024</v>
      </c>
      <c r="G12" s="70">
        <v>10542</v>
      </c>
      <c r="H12" s="70">
        <v>5018</v>
      </c>
      <c r="I12" s="70">
        <v>172028</v>
      </c>
      <c r="J12" s="70">
        <v>7633</v>
      </c>
      <c r="K12" s="458"/>
      <c r="L12" s="458"/>
      <c r="M12" s="469">
        <v>1818</v>
      </c>
    </row>
    <row r="13" spans="1:13" ht="15" customHeight="1" x14ac:dyDescent="0.15">
      <c r="J13" s="541" t="s">
        <v>823</v>
      </c>
      <c r="K13" s="541"/>
      <c r="L13" s="541"/>
      <c r="M13" s="541"/>
    </row>
  </sheetData>
  <mergeCells count="16">
    <mergeCell ref="L5:L6"/>
    <mergeCell ref="M5:M6"/>
    <mergeCell ref="A7:A8"/>
    <mergeCell ref="A9:A10"/>
    <mergeCell ref="A11:A12"/>
    <mergeCell ref="J13:M13"/>
    <mergeCell ref="A4:A6"/>
    <mergeCell ref="B4:B6"/>
    <mergeCell ref="C4:C6"/>
    <mergeCell ref="D4:I4"/>
    <mergeCell ref="J4:M4"/>
    <mergeCell ref="D5:D6"/>
    <mergeCell ref="E5:E6"/>
    <mergeCell ref="F5:I5"/>
    <mergeCell ref="J5:J6"/>
    <mergeCell ref="K5:K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="110" zoomScaleNormal="110" zoomScaleSheetLayoutView="110" workbookViewId="0"/>
  </sheetViews>
  <sheetFormatPr defaultColWidth="18" defaultRowHeight="13.5" customHeight="1" x14ac:dyDescent="0.15"/>
  <cols>
    <col min="1" max="1" width="10.625" style="29" customWidth="1"/>
    <col min="2" max="4" width="25" style="29" customWidth="1"/>
    <col min="5" max="16384" width="18" style="29"/>
  </cols>
  <sheetData>
    <row r="1" spans="1:5" ht="13.5" customHeight="1" x14ac:dyDescent="0.15">
      <c r="A1" s="28" t="s">
        <v>1</v>
      </c>
    </row>
    <row r="3" spans="1:5" ht="26.25" customHeight="1" x14ac:dyDescent="0.15">
      <c r="A3" s="30" t="s">
        <v>12</v>
      </c>
      <c r="B3" s="30"/>
      <c r="C3" s="30"/>
      <c r="D3" s="30"/>
    </row>
    <row r="4" spans="1:5" ht="12.6" customHeight="1" x14ac:dyDescent="0.15">
      <c r="A4" s="31" t="s">
        <v>13</v>
      </c>
      <c r="B4" s="32"/>
      <c r="C4" s="33"/>
      <c r="D4" s="32"/>
    </row>
    <row r="5" spans="1:5" ht="12.6" customHeight="1" x14ac:dyDescent="0.15">
      <c r="A5" s="31"/>
      <c r="B5" s="32"/>
      <c r="C5" s="33"/>
      <c r="D5" s="32"/>
    </row>
    <row r="6" spans="1:5" ht="12.6" customHeight="1" x14ac:dyDescent="0.15">
      <c r="A6" s="34" t="s">
        <v>14</v>
      </c>
      <c r="B6" s="32"/>
      <c r="C6" s="32"/>
      <c r="D6" s="32"/>
    </row>
    <row r="7" spans="1:5" ht="12.6" customHeight="1" x14ac:dyDescent="0.15">
      <c r="A7" s="35" t="s">
        <v>15</v>
      </c>
      <c r="B7" s="36" t="s">
        <v>16</v>
      </c>
      <c r="C7" s="37" t="s">
        <v>17</v>
      </c>
      <c r="D7" s="36" t="s">
        <v>18</v>
      </c>
      <c r="E7" s="38"/>
    </row>
    <row r="8" spans="1:5" ht="12.6" customHeight="1" x14ac:dyDescent="0.15">
      <c r="A8" s="39">
        <v>1</v>
      </c>
      <c r="B8" s="40" t="s">
        <v>19</v>
      </c>
      <c r="C8" s="41" t="s">
        <v>20</v>
      </c>
      <c r="D8" s="41" t="s">
        <v>21</v>
      </c>
    </row>
    <row r="9" spans="1:5" ht="12.6" customHeight="1" x14ac:dyDescent="0.15">
      <c r="A9" s="39">
        <v>2</v>
      </c>
      <c r="B9" s="40" t="s">
        <v>19</v>
      </c>
      <c r="C9" s="41" t="s">
        <v>22</v>
      </c>
      <c r="D9" s="41" t="s">
        <v>23</v>
      </c>
    </row>
    <row r="10" spans="1:5" ht="12.6" customHeight="1" x14ac:dyDescent="0.15">
      <c r="A10" s="39">
        <v>3</v>
      </c>
      <c r="B10" s="40" t="s">
        <v>19</v>
      </c>
      <c r="C10" s="41" t="s">
        <v>24</v>
      </c>
      <c r="D10" s="41" t="s">
        <v>25</v>
      </c>
    </row>
    <row r="11" spans="1:5" ht="12.6" customHeight="1" x14ac:dyDescent="0.15">
      <c r="A11" s="39">
        <v>4</v>
      </c>
      <c r="B11" s="40" t="s">
        <v>26</v>
      </c>
      <c r="C11" s="41" t="s">
        <v>27</v>
      </c>
      <c r="D11" s="41" t="s">
        <v>28</v>
      </c>
    </row>
    <row r="12" spans="1:5" ht="12.6" customHeight="1" x14ac:dyDescent="0.15">
      <c r="A12" s="39">
        <v>5</v>
      </c>
      <c r="B12" s="40" t="s">
        <v>29</v>
      </c>
      <c r="C12" s="41" t="s">
        <v>30</v>
      </c>
      <c r="D12" s="41" t="s">
        <v>31</v>
      </c>
    </row>
    <row r="13" spans="1:5" ht="12.6" customHeight="1" x14ac:dyDescent="0.15">
      <c r="A13" s="39">
        <v>6</v>
      </c>
      <c r="B13" s="40" t="s">
        <v>32</v>
      </c>
      <c r="C13" s="41" t="s">
        <v>33</v>
      </c>
      <c r="D13" s="41" t="s">
        <v>34</v>
      </c>
    </row>
    <row r="14" spans="1:5" ht="12.6" customHeight="1" x14ac:dyDescent="0.15">
      <c r="A14" s="39">
        <v>7</v>
      </c>
      <c r="B14" s="40" t="s">
        <v>32</v>
      </c>
      <c r="C14" s="41" t="s">
        <v>35</v>
      </c>
      <c r="D14" s="41" t="s">
        <v>36</v>
      </c>
    </row>
    <row r="15" spans="1:5" ht="12.6" customHeight="1" x14ac:dyDescent="0.15">
      <c r="A15" s="39">
        <v>8</v>
      </c>
      <c r="B15" s="40" t="s">
        <v>32</v>
      </c>
      <c r="C15" s="41" t="s">
        <v>37</v>
      </c>
      <c r="D15" s="41" t="s">
        <v>38</v>
      </c>
    </row>
    <row r="16" spans="1:5" ht="12.6" customHeight="1" x14ac:dyDescent="0.15">
      <c r="A16" s="39">
        <v>9</v>
      </c>
      <c r="B16" s="40" t="s">
        <v>32</v>
      </c>
      <c r="C16" s="41" t="s">
        <v>39</v>
      </c>
      <c r="D16" s="41" t="s">
        <v>40</v>
      </c>
    </row>
    <row r="17" spans="1:4" ht="12.6" customHeight="1" x14ac:dyDescent="0.15">
      <c r="A17" s="39">
        <v>10</v>
      </c>
      <c r="B17" s="42" t="s">
        <v>32</v>
      </c>
      <c r="C17" s="41" t="s">
        <v>41</v>
      </c>
      <c r="D17" s="41" t="s">
        <v>42</v>
      </c>
    </row>
    <row r="18" spans="1:4" ht="12.6" customHeight="1" x14ac:dyDescent="0.15">
      <c r="A18" s="39">
        <v>11</v>
      </c>
      <c r="B18" s="42" t="s">
        <v>43</v>
      </c>
      <c r="C18" s="43" t="s">
        <v>44</v>
      </c>
      <c r="D18" s="43" t="s">
        <v>45</v>
      </c>
    </row>
    <row r="19" spans="1:4" ht="12.6" customHeight="1" x14ac:dyDescent="0.15">
      <c r="A19" s="39">
        <v>12</v>
      </c>
      <c r="B19" s="42" t="s">
        <v>43</v>
      </c>
      <c r="C19" s="43" t="s">
        <v>46</v>
      </c>
      <c r="D19" s="43" t="s">
        <v>47</v>
      </c>
    </row>
    <row r="20" spans="1:4" ht="12.6" customHeight="1" x14ac:dyDescent="0.15">
      <c r="A20" s="39">
        <v>13</v>
      </c>
      <c r="B20" s="42" t="s">
        <v>43</v>
      </c>
      <c r="C20" s="43" t="s">
        <v>48</v>
      </c>
      <c r="D20" s="43" t="s">
        <v>49</v>
      </c>
    </row>
    <row r="21" spans="1:4" ht="12.6" customHeight="1" x14ac:dyDescent="0.15">
      <c r="A21" s="39">
        <v>14</v>
      </c>
      <c r="B21" s="42" t="s">
        <v>3</v>
      </c>
      <c r="C21" s="43" t="s">
        <v>50</v>
      </c>
      <c r="D21" s="43" t="s">
        <v>51</v>
      </c>
    </row>
    <row r="22" spans="1:4" ht="12.6" customHeight="1" x14ac:dyDescent="0.15">
      <c r="A22" s="44">
        <v>15</v>
      </c>
      <c r="B22" s="45" t="s">
        <v>3</v>
      </c>
      <c r="C22" s="46" t="s">
        <v>52</v>
      </c>
      <c r="D22" s="46"/>
    </row>
    <row r="23" spans="1:4" ht="12.6" customHeight="1" x14ac:dyDescent="0.15">
      <c r="A23" s="12"/>
      <c r="B23" s="42"/>
      <c r="C23" s="43"/>
      <c r="D23" s="43"/>
    </row>
    <row r="24" spans="1:4" ht="12.6" customHeight="1" x14ac:dyDescent="0.15">
      <c r="A24" s="34" t="s">
        <v>53</v>
      </c>
      <c r="B24" s="32"/>
      <c r="C24" s="47"/>
      <c r="D24" s="47"/>
    </row>
    <row r="25" spans="1:4" ht="12.6" customHeight="1" x14ac:dyDescent="0.15">
      <c r="A25" s="35" t="s">
        <v>15</v>
      </c>
      <c r="B25" s="36" t="s">
        <v>16</v>
      </c>
      <c r="C25" s="48" t="s">
        <v>17</v>
      </c>
      <c r="D25" s="49" t="s">
        <v>18</v>
      </c>
    </row>
    <row r="26" spans="1:4" ht="12.6" customHeight="1" x14ac:dyDescent="0.15">
      <c r="A26" s="39">
        <v>1</v>
      </c>
      <c r="B26" s="40" t="s">
        <v>54</v>
      </c>
      <c r="C26" s="41" t="s">
        <v>55</v>
      </c>
      <c r="D26" s="41" t="s">
        <v>56</v>
      </c>
    </row>
    <row r="27" spans="1:4" ht="12.6" customHeight="1" x14ac:dyDescent="0.15">
      <c r="A27" s="39">
        <v>2</v>
      </c>
      <c r="B27" s="40" t="s">
        <v>54</v>
      </c>
      <c r="C27" s="41" t="s">
        <v>57</v>
      </c>
      <c r="D27" s="41" t="s">
        <v>58</v>
      </c>
    </row>
    <row r="28" spans="1:4" ht="12.6" customHeight="1" x14ac:dyDescent="0.15">
      <c r="A28" s="39">
        <v>3</v>
      </c>
      <c r="B28" s="40" t="s">
        <v>59</v>
      </c>
      <c r="C28" s="41" t="s">
        <v>60</v>
      </c>
      <c r="D28" s="41" t="s">
        <v>61</v>
      </c>
    </row>
    <row r="29" spans="1:4" ht="12.6" customHeight="1" x14ac:dyDescent="0.15">
      <c r="A29" s="39">
        <v>4</v>
      </c>
      <c r="B29" s="40" t="s">
        <v>62</v>
      </c>
      <c r="C29" s="41" t="s">
        <v>63</v>
      </c>
      <c r="D29" s="41" t="s">
        <v>64</v>
      </c>
    </row>
    <row r="30" spans="1:4" ht="12.6" customHeight="1" x14ac:dyDescent="0.15">
      <c r="A30" s="39">
        <v>5</v>
      </c>
      <c r="B30" s="40" t="s">
        <v>62</v>
      </c>
      <c r="C30" s="41" t="s">
        <v>65</v>
      </c>
      <c r="D30" s="41" t="s">
        <v>66</v>
      </c>
    </row>
    <row r="31" spans="1:4" ht="12.6" customHeight="1" x14ac:dyDescent="0.15">
      <c r="A31" s="39">
        <v>6</v>
      </c>
      <c r="B31" s="40" t="s">
        <v>67</v>
      </c>
      <c r="C31" s="41" t="s">
        <v>68</v>
      </c>
      <c r="D31" s="41" t="s">
        <v>69</v>
      </c>
    </row>
    <row r="32" spans="1:4" ht="12.6" customHeight="1" x14ac:dyDescent="0.15">
      <c r="A32" s="39">
        <v>7</v>
      </c>
      <c r="B32" s="40" t="s">
        <v>67</v>
      </c>
      <c r="C32" s="41" t="s">
        <v>70</v>
      </c>
      <c r="D32" s="41" t="s">
        <v>71</v>
      </c>
    </row>
    <row r="33" spans="1:4" ht="12.6" customHeight="1" x14ac:dyDescent="0.15">
      <c r="A33" s="39">
        <v>8</v>
      </c>
      <c r="B33" s="40" t="s">
        <v>72</v>
      </c>
      <c r="C33" s="41" t="s">
        <v>73</v>
      </c>
      <c r="D33" s="41" t="s">
        <v>74</v>
      </c>
    </row>
    <row r="34" spans="1:4" ht="12.6" customHeight="1" x14ac:dyDescent="0.15">
      <c r="A34" s="39">
        <v>9</v>
      </c>
      <c r="B34" s="40" t="s">
        <v>72</v>
      </c>
      <c r="C34" s="41" t="s">
        <v>75</v>
      </c>
      <c r="D34" s="41" t="s">
        <v>76</v>
      </c>
    </row>
    <row r="35" spans="1:4" ht="12.6" customHeight="1" x14ac:dyDescent="0.15">
      <c r="A35" s="39">
        <v>10</v>
      </c>
      <c r="B35" s="40" t="s">
        <v>77</v>
      </c>
      <c r="C35" s="41" t="s">
        <v>78</v>
      </c>
      <c r="D35" s="41" t="s">
        <v>79</v>
      </c>
    </row>
    <row r="36" spans="1:4" ht="12.6" customHeight="1" x14ac:dyDescent="0.15">
      <c r="A36" s="39">
        <v>11</v>
      </c>
      <c r="B36" s="40" t="s">
        <v>72</v>
      </c>
      <c r="C36" s="41" t="s">
        <v>80</v>
      </c>
      <c r="D36" s="41" t="s">
        <v>81</v>
      </c>
    </row>
    <row r="37" spans="1:4" ht="12.6" customHeight="1" x14ac:dyDescent="0.15">
      <c r="A37" s="39">
        <v>12</v>
      </c>
      <c r="B37" s="42" t="s">
        <v>82</v>
      </c>
      <c r="C37" s="41" t="s">
        <v>83</v>
      </c>
      <c r="D37" s="41" t="s">
        <v>84</v>
      </c>
    </row>
    <row r="38" spans="1:4" ht="12.6" customHeight="1" x14ac:dyDescent="0.15">
      <c r="A38" s="39">
        <v>13</v>
      </c>
      <c r="B38" s="42" t="s">
        <v>85</v>
      </c>
      <c r="C38" s="41" t="s">
        <v>86</v>
      </c>
      <c r="D38" s="41" t="s">
        <v>87</v>
      </c>
    </row>
    <row r="39" spans="1:4" ht="12.6" customHeight="1" x14ac:dyDescent="0.15">
      <c r="A39" s="39">
        <v>14</v>
      </c>
      <c r="B39" s="42" t="s">
        <v>72</v>
      </c>
      <c r="C39" s="41" t="s">
        <v>88</v>
      </c>
      <c r="D39" s="41" t="s">
        <v>89</v>
      </c>
    </row>
    <row r="40" spans="1:4" ht="12.6" customHeight="1" x14ac:dyDescent="0.15">
      <c r="A40" s="39">
        <v>15</v>
      </c>
      <c r="B40" s="42" t="s">
        <v>90</v>
      </c>
      <c r="C40" s="43" t="s">
        <v>91</v>
      </c>
      <c r="D40" s="43" t="s">
        <v>92</v>
      </c>
    </row>
    <row r="41" spans="1:4" ht="12.6" customHeight="1" x14ac:dyDescent="0.15">
      <c r="A41" s="39">
        <v>16</v>
      </c>
      <c r="B41" s="42" t="s">
        <v>72</v>
      </c>
      <c r="C41" s="43" t="s">
        <v>93</v>
      </c>
      <c r="D41" s="43" t="s">
        <v>94</v>
      </c>
    </row>
    <row r="42" spans="1:4" ht="12.6" customHeight="1" x14ac:dyDescent="0.15">
      <c r="A42" s="39">
        <v>17</v>
      </c>
      <c r="B42" s="42" t="s">
        <v>95</v>
      </c>
      <c r="C42" s="43" t="s">
        <v>96</v>
      </c>
      <c r="D42" s="43" t="s">
        <v>97</v>
      </c>
    </row>
    <row r="43" spans="1:4" ht="12.6" customHeight="1" x14ac:dyDescent="0.15">
      <c r="A43" s="39">
        <v>18</v>
      </c>
      <c r="B43" s="42" t="s">
        <v>98</v>
      </c>
      <c r="C43" s="43" t="s">
        <v>99</v>
      </c>
      <c r="D43" s="43" t="s">
        <v>100</v>
      </c>
    </row>
    <row r="44" spans="1:4" ht="12.6" customHeight="1" x14ac:dyDescent="0.15">
      <c r="A44" s="39">
        <v>19</v>
      </c>
      <c r="B44" s="42" t="s">
        <v>95</v>
      </c>
      <c r="C44" s="43" t="s">
        <v>101</v>
      </c>
      <c r="D44" s="43" t="s">
        <v>102</v>
      </c>
    </row>
    <row r="45" spans="1:4" ht="12.6" customHeight="1" x14ac:dyDescent="0.15">
      <c r="A45" s="39">
        <v>20</v>
      </c>
      <c r="B45" s="42" t="s">
        <v>98</v>
      </c>
      <c r="C45" s="43" t="s">
        <v>103</v>
      </c>
      <c r="D45" s="43" t="s">
        <v>104</v>
      </c>
    </row>
    <row r="46" spans="1:4" ht="12.6" customHeight="1" x14ac:dyDescent="0.15">
      <c r="A46" s="44">
        <v>21</v>
      </c>
      <c r="B46" s="45" t="s">
        <v>98</v>
      </c>
      <c r="C46" s="46" t="s">
        <v>105</v>
      </c>
      <c r="D46" s="46"/>
    </row>
    <row r="47" spans="1:4" ht="12.6" customHeight="1" x14ac:dyDescent="0.15">
      <c r="A47" s="50" t="s">
        <v>106</v>
      </c>
      <c r="B47" s="51"/>
      <c r="C47" s="51"/>
      <c r="D47" s="51"/>
    </row>
    <row r="48" spans="1:4" ht="12.6" customHeight="1" x14ac:dyDescent="0.15">
      <c r="A48" s="50" t="s">
        <v>107</v>
      </c>
      <c r="B48" s="50"/>
      <c r="C48" s="50"/>
      <c r="D48" s="50"/>
    </row>
    <row r="49" spans="1:4" ht="12.6" customHeight="1" x14ac:dyDescent="0.15">
      <c r="A49" s="52"/>
      <c r="B49" s="52"/>
      <c r="C49" s="52"/>
      <c r="D49" s="52"/>
    </row>
    <row r="50" spans="1:4" ht="12.6" customHeight="1" x14ac:dyDescent="0.15">
      <c r="A50" s="53" t="s">
        <v>108</v>
      </c>
      <c r="B50" s="54"/>
      <c r="C50" s="55"/>
      <c r="D50" s="55"/>
    </row>
    <row r="51" spans="1:4" ht="12.6" customHeight="1" x14ac:dyDescent="0.15">
      <c r="A51" s="56" t="s">
        <v>15</v>
      </c>
      <c r="B51" s="57" t="s">
        <v>109</v>
      </c>
      <c r="C51" s="58" t="s">
        <v>17</v>
      </c>
      <c r="D51" s="59" t="s">
        <v>18</v>
      </c>
    </row>
    <row r="52" spans="1:4" ht="12.6" customHeight="1" x14ac:dyDescent="0.15">
      <c r="A52" s="60">
        <v>1</v>
      </c>
      <c r="B52" s="61" t="s">
        <v>110</v>
      </c>
      <c r="C52" s="62" t="s">
        <v>55</v>
      </c>
      <c r="D52" s="62" t="s">
        <v>111</v>
      </c>
    </row>
    <row r="53" spans="1:4" ht="12.6" customHeight="1" x14ac:dyDescent="0.15">
      <c r="A53" s="60">
        <v>2</v>
      </c>
      <c r="B53" s="61" t="s">
        <v>110</v>
      </c>
      <c r="C53" s="62" t="s">
        <v>112</v>
      </c>
      <c r="D53" s="62" t="s">
        <v>58</v>
      </c>
    </row>
    <row r="54" spans="1:4" ht="12.6" customHeight="1" x14ac:dyDescent="0.15">
      <c r="A54" s="60">
        <v>3</v>
      </c>
      <c r="B54" s="61" t="s">
        <v>110</v>
      </c>
      <c r="C54" s="62" t="s">
        <v>113</v>
      </c>
      <c r="D54" s="62" t="s">
        <v>114</v>
      </c>
    </row>
    <row r="55" spans="1:4" ht="12.6" customHeight="1" x14ac:dyDescent="0.15">
      <c r="A55" s="60">
        <v>4</v>
      </c>
      <c r="B55" s="61" t="s">
        <v>115</v>
      </c>
      <c r="C55" s="62" t="s">
        <v>116</v>
      </c>
      <c r="D55" s="62" t="s">
        <v>117</v>
      </c>
    </row>
    <row r="56" spans="1:4" ht="12.6" customHeight="1" x14ac:dyDescent="0.15">
      <c r="A56" s="60">
        <v>5</v>
      </c>
      <c r="B56" s="61" t="s">
        <v>118</v>
      </c>
      <c r="C56" s="62" t="s">
        <v>119</v>
      </c>
      <c r="D56" s="62" t="s">
        <v>120</v>
      </c>
    </row>
    <row r="57" spans="1:4" ht="12.6" customHeight="1" x14ac:dyDescent="0.15">
      <c r="A57" s="60">
        <v>6</v>
      </c>
      <c r="B57" s="61" t="s">
        <v>118</v>
      </c>
      <c r="C57" s="62" t="s">
        <v>121</v>
      </c>
      <c r="D57" s="62" t="s">
        <v>122</v>
      </c>
    </row>
    <row r="58" spans="1:4" ht="12.6" customHeight="1" x14ac:dyDescent="0.15">
      <c r="A58" s="60">
        <v>7</v>
      </c>
      <c r="B58" s="61" t="s">
        <v>118</v>
      </c>
      <c r="C58" s="62" t="s">
        <v>123</v>
      </c>
      <c r="D58" s="62" t="s">
        <v>124</v>
      </c>
    </row>
    <row r="59" spans="1:4" ht="12.6" customHeight="1" x14ac:dyDescent="0.15">
      <c r="A59" s="60">
        <v>8</v>
      </c>
      <c r="B59" s="61" t="s">
        <v>125</v>
      </c>
      <c r="C59" s="62" t="s">
        <v>126</v>
      </c>
      <c r="D59" s="62" t="s">
        <v>127</v>
      </c>
    </row>
    <row r="60" spans="1:4" ht="12.6" customHeight="1" x14ac:dyDescent="0.15">
      <c r="A60" s="60">
        <v>9</v>
      </c>
      <c r="B60" s="61" t="s">
        <v>125</v>
      </c>
      <c r="C60" s="62" t="s">
        <v>128</v>
      </c>
      <c r="D60" s="62" t="s">
        <v>129</v>
      </c>
    </row>
    <row r="61" spans="1:4" ht="12.6" customHeight="1" x14ac:dyDescent="0.15">
      <c r="A61" s="60">
        <v>10</v>
      </c>
      <c r="B61" s="63" t="s">
        <v>125</v>
      </c>
      <c r="C61" s="62" t="s">
        <v>130</v>
      </c>
      <c r="D61" s="62" t="s">
        <v>131</v>
      </c>
    </row>
    <row r="62" spans="1:4" ht="12.6" customHeight="1" x14ac:dyDescent="0.15">
      <c r="A62" s="60">
        <v>11</v>
      </c>
      <c r="B62" s="63" t="s">
        <v>125</v>
      </c>
      <c r="C62" s="64" t="s">
        <v>132</v>
      </c>
      <c r="D62" s="62" t="s">
        <v>133</v>
      </c>
    </row>
    <row r="63" spans="1:4" ht="12.6" customHeight="1" x14ac:dyDescent="0.15">
      <c r="A63" s="60">
        <v>12</v>
      </c>
      <c r="B63" s="63" t="s">
        <v>125</v>
      </c>
      <c r="C63" s="64" t="s">
        <v>134</v>
      </c>
      <c r="D63" s="64" t="s">
        <v>135</v>
      </c>
    </row>
    <row r="64" spans="1:4" ht="12.6" customHeight="1" x14ac:dyDescent="0.15">
      <c r="A64" s="65">
        <v>13</v>
      </c>
      <c r="B64" s="66" t="s">
        <v>136</v>
      </c>
      <c r="C64" s="67" t="s">
        <v>137</v>
      </c>
      <c r="D64" s="67" t="s">
        <v>138</v>
      </c>
    </row>
    <row r="65" spans="1:4" ht="13.5" customHeight="1" x14ac:dyDescent="0.15">
      <c r="A65" s="68" t="s">
        <v>139</v>
      </c>
      <c r="B65" s="68"/>
      <c r="C65" s="68"/>
      <c r="D65" s="68"/>
    </row>
    <row r="66" spans="1:4" ht="13.5" customHeight="1" x14ac:dyDescent="0.15">
      <c r="A66" s="54"/>
      <c r="B66" s="54"/>
      <c r="C66" s="54"/>
      <c r="D66" s="69" t="s">
        <v>140</v>
      </c>
    </row>
  </sheetData>
  <mergeCells count="3">
    <mergeCell ref="A3:D3"/>
    <mergeCell ref="A47:D47"/>
    <mergeCell ref="A48:D48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15" workbookViewId="0"/>
  </sheetViews>
  <sheetFormatPr defaultColWidth="13.625" defaultRowHeight="15" customHeight="1" x14ac:dyDescent="0.15"/>
  <cols>
    <col min="1" max="1" width="11.25" style="5" customWidth="1"/>
    <col min="2" max="2" width="13.625" style="5" customWidth="1"/>
    <col min="3" max="6" width="12.125" style="5" customWidth="1"/>
    <col min="7" max="7" width="13.625" style="5" customWidth="1"/>
    <col min="8" max="11" width="7.375" style="5" customWidth="1"/>
    <col min="12" max="16384" width="13.625" style="5"/>
  </cols>
  <sheetData>
    <row r="1" spans="1:9" s="29" customFormat="1" ht="13.5" customHeight="1" x14ac:dyDescent="0.15">
      <c r="A1" s="28" t="s">
        <v>1</v>
      </c>
    </row>
    <row r="2" spans="1:9" ht="14.25" customHeight="1" x14ac:dyDescent="0.15">
      <c r="A2" s="14" t="s">
        <v>141</v>
      </c>
      <c r="B2" s="70"/>
      <c r="G2" s="71" t="s">
        <v>142</v>
      </c>
    </row>
    <row r="3" spans="1:9" ht="14.25" customHeight="1" x14ac:dyDescent="0.15">
      <c r="A3" s="72" t="s">
        <v>143</v>
      </c>
      <c r="B3" s="73" t="s">
        <v>144</v>
      </c>
      <c r="C3" s="74" t="s">
        <v>145</v>
      </c>
      <c r="D3" s="75"/>
      <c r="E3" s="74" t="s">
        <v>146</v>
      </c>
      <c r="F3" s="74"/>
      <c r="G3" s="76" t="s">
        <v>147</v>
      </c>
    </row>
    <row r="4" spans="1:9" ht="14.25" customHeight="1" x14ac:dyDescent="0.15">
      <c r="A4" s="77"/>
      <c r="B4" s="78"/>
      <c r="C4" s="16" t="s">
        <v>148</v>
      </c>
      <c r="D4" s="16" t="s">
        <v>149</v>
      </c>
      <c r="E4" s="16" t="s">
        <v>148</v>
      </c>
      <c r="F4" s="18" t="s">
        <v>149</v>
      </c>
      <c r="G4" s="79"/>
      <c r="I4" s="80"/>
    </row>
    <row r="5" spans="1:9" ht="14.25" customHeight="1" x14ac:dyDescent="0.15">
      <c r="A5" s="81" t="s">
        <v>150</v>
      </c>
      <c r="B5" s="23">
        <v>2549</v>
      </c>
      <c r="C5" s="9">
        <v>1488</v>
      </c>
      <c r="D5" s="82">
        <v>58.375833660258927</v>
      </c>
      <c r="E5" s="9">
        <v>1061</v>
      </c>
      <c r="F5" s="83">
        <v>41.624166339741073</v>
      </c>
      <c r="G5" s="82">
        <v>128.19999999999999</v>
      </c>
    </row>
    <row r="6" spans="1:9" ht="14.25" customHeight="1" x14ac:dyDescent="0.15">
      <c r="A6" s="84" t="s">
        <v>151</v>
      </c>
      <c r="B6" s="23">
        <v>2591</v>
      </c>
      <c r="C6" s="9">
        <v>1508</v>
      </c>
      <c r="D6" s="82">
        <v>58.201466615206485</v>
      </c>
      <c r="E6" s="9">
        <v>1083</v>
      </c>
      <c r="F6" s="83">
        <v>41.798533384793515</v>
      </c>
      <c r="G6" s="82">
        <v>126.88112697800076</v>
      </c>
    </row>
    <row r="7" spans="1:9" ht="14.25" customHeight="1" x14ac:dyDescent="0.15">
      <c r="A7" s="84" t="s">
        <v>152</v>
      </c>
      <c r="B7" s="23">
        <v>2671</v>
      </c>
      <c r="C7" s="9">
        <v>1528</v>
      </c>
      <c r="D7" s="82">
        <v>57.207038562336201</v>
      </c>
      <c r="E7" s="9">
        <v>1143</v>
      </c>
      <c r="F7" s="83">
        <v>42.792961437663799</v>
      </c>
      <c r="G7" s="82">
        <v>123.4</v>
      </c>
    </row>
    <row r="8" spans="1:9" ht="14.25" customHeight="1" x14ac:dyDescent="0.15">
      <c r="A8" s="84" t="s">
        <v>153</v>
      </c>
      <c r="B8" s="8">
        <v>2776</v>
      </c>
      <c r="C8" s="9">
        <v>1580</v>
      </c>
      <c r="D8" s="82">
        <v>56.9164265129683</v>
      </c>
      <c r="E8" s="9">
        <v>1196</v>
      </c>
      <c r="F8" s="83">
        <v>43.0835734870317</v>
      </c>
      <c r="G8" s="82">
        <v>119.03025936599424</v>
      </c>
    </row>
    <row r="9" spans="1:9" ht="14.25" customHeight="1" x14ac:dyDescent="0.15">
      <c r="A9" s="85" t="s">
        <v>154</v>
      </c>
      <c r="B9" s="10">
        <v>2823</v>
      </c>
      <c r="C9" s="11">
        <v>1591</v>
      </c>
      <c r="D9" s="86">
        <v>56.358483882394601</v>
      </c>
      <c r="E9" s="11">
        <v>1232</v>
      </c>
      <c r="F9" s="87">
        <v>43.641516117605399</v>
      </c>
      <c r="G9" s="88">
        <v>117.86928799149841</v>
      </c>
    </row>
    <row r="10" spans="1:9" ht="14.25" customHeight="1" x14ac:dyDescent="0.15">
      <c r="A10" s="5" t="s">
        <v>155</v>
      </c>
      <c r="D10" s="89"/>
      <c r="G10" s="90"/>
    </row>
    <row r="11" spans="1:9" ht="14.25" customHeight="1" x14ac:dyDescent="0.15">
      <c r="G11" s="91" t="s">
        <v>156</v>
      </c>
    </row>
  </sheetData>
  <mergeCells count="3">
    <mergeCell ref="A3:A4"/>
    <mergeCell ref="B3:B4"/>
    <mergeCell ref="G3:G4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="115" workbookViewId="0"/>
  </sheetViews>
  <sheetFormatPr defaultColWidth="11.625" defaultRowHeight="15" customHeight="1" x14ac:dyDescent="0.15"/>
  <cols>
    <col min="1" max="1" width="15.375" style="92" customWidth="1"/>
    <col min="2" max="4" width="23.75" style="92" customWidth="1"/>
    <col min="5" max="16384" width="11.625" style="92"/>
  </cols>
  <sheetData>
    <row r="1" spans="1:4" s="29" customFormat="1" ht="13.5" customHeight="1" x14ac:dyDescent="0.15">
      <c r="A1" s="28" t="s">
        <v>1</v>
      </c>
    </row>
    <row r="2" spans="1:4" ht="14.25" customHeight="1" x14ac:dyDescent="0.15">
      <c r="A2" s="14" t="s">
        <v>157</v>
      </c>
    </row>
    <row r="3" spans="1:4" ht="14.25" customHeight="1" x14ac:dyDescent="0.15">
      <c r="A3" s="93" t="s">
        <v>158</v>
      </c>
      <c r="B3" s="94"/>
      <c r="C3" s="94"/>
      <c r="D3" s="94" t="s">
        <v>159</v>
      </c>
    </row>
    <row r="4" spans="1:4" ht="14.25" customHeight="1" x14ac:dyDescent="0.15">
      <c r="A4" s="95" t="s">
        <v>160</v>
      </c>
      <c r="B4" s="19" t="s">
        <v>161</v>
      </c>
      <c r="C4" s="19" t="s">
        <v>162</v>
      </c>
      <c r="D4" s="19" t="s">
        <v>163</v>
      </c>
    </row>
    <row r="5" spans="1:4" ht="14.25" customHeight="1" x14ac:dyDescent="0.15">
      <c r="A5" s="20" t="s">
        <v>144</v>
      </c>
      <c r="B5" s="96">
        <v>2513</v>
      </c>
      <c r="C5" s="96">
        <v>2621</v>
      </c>
      <c r="D5" s="96">
        <v>2667</v>
      </c>
    </row>
    <row r="6" spans="1:4" ht="14.25" customHeight="1" x14ac:dyDescent="0.15">
      <c r="A6" s="24" t="s">
        <v>164</v>
      </c>
      <c r="B6" s="97">
        <v>9</v>
      </c>
      <c r="C6" s="97">
        <v>10</v>
      </c>
      <c r="D6" s="97">
        <v>10</v>
      </c>
    </row>
    <row r="7" spans="1:4" ht="14.25" customHeight="1" x14ac:dyDescent="0.15">
      <c r="A7" s="24" t="s">
        <v>165</v>
      </c>
      <c r="B7" s="97">
        <v>131</v>
      </c>
      <c r="C7" s="97">
        <v>142</v>
      </c>
      <c r="D7" s="97">
        <v>147</v>
      </c>
    </row>
    <row r="8" spans="1:4" ht="14.25" customHeight="1" x14ac:dyDescent="0.15">
      <c r="A8" s="24" t="s">
        <v>166</v>
      </c>
      <c r="B8" s="97">
        <v>271</v>
      </c>
      <c r="C8" s="97">
        <v>313</v>
      </c>
      <c r="D8" s="97">
        <v>334</v>
      </c>
    </row>
    <row r="9" spans="1:4" ht="14.25" customHeight="1" x14ac:dyDescent="0.15">
      <c r="A9" s="24" t="s">
        <v>167</v>
      </c>
      <c r="B9" s="97">
        <v>265</v>
      </c>
      <c r="C9" s="97">
        <v>291</v>
      </c>
      <c r="D9" s="97">
        <v>313</v>
      </c>
    </row>
    <row r="10" spans="1:4" ht="14.25" customHeight="1" x14ac:dyDescent="0.15">
      <c r="A10" s="24" t="s">
        <v>168</v>
      </c>
      <c r="B10" s="97">
        <v>319</v>
      </c>
      <c r="C10" s="97">
        <v>322</v>
      </c>
      <c r="D10" s="97">
        <v>312</v>
      </c>
    </row>
    <row r="11" spans="1:4" ht="14.25" customHeight="1" x14ac:dyDescent="0.15">
      <c r="A11" s="24" t="s">
        <v>169</v>
      </c>
      <c r="B11" s="97">
        <v>316</v>
      </c>
      <c r="C11" s="97">
        <v>333</v>
      </c>
      <c r="D11" s="97">
        <v>345</v>
      </c>
    </row>
    <row r="12" spans="1:4" ht="14.25" customHeight="1" x14ac:dyDescent="0.15">
      <c r="A12" s="24" t="s">
        <v>170</v>
      </c>
      <c r="B12" s="97">
        <v>266</v>
      </c>
      <c r="C12" s="97">
        <v>276</v>
      </c>
      <c r="D12" s="97">
        <v>284</v>
      </c>
    </row>
    <row r="13" spans="1:4" ht="14.25" customHeight="1" x14ac:dyDescent="0.15">
      <c r="A13" s="24" t="s">
        <v>171</v>
      </c>
      <c r="B13" s="97">
        <v>185</v>
      </c>
      <c r="C13" s="97">
        <v>220</v>
      </c>
      <c r="D13" s="97">
        <v>232</v>
      </c>
    </row>
    <row r="14" spans="1:4" ht="14.25" customHeight="1" x14ac:dyDescent="0.15">
      <c r="A14" s="24" t="s">
        <v>172</v>
      </c>
      <c r="B14" s="97">
        <v>198</v>
      </c>
      <c r="C14" s="97">
        <v>176</v>
      </c>
      <c r="D14" s="97">
        <v>165</v>
      </c>
    </row>
    <row r="15" spans="1:4" ht="14.25" customHeight="1" x14ac:dyDescent="0.15">
      <c r="A15" s="24" t="s">
        <v>173</v>
      </c>
      <c r="B15" s="97">
        <v>312</v>
      </c>
      <c r="C15" s="97">
        <v>284</v>
      </c>
      <c r="D15" s="97">
        <v>248</v>
      </c>
    </row>
    <row r="16" spans="1:4" ht="14.25" customHeight="1" x14ac:dyDescent="0.15">
      <c r="A16" s="24" t="s">
        <v>174</v>
      </c>
      <c r="B16" s="97">
        <v>236</v>
      </c>
      <c r="C16" s="97">
        <v>249</v>
      </c>
      <c r="D16" s="97">
        <v>264</v>
      </c>
    </row>
    <row r="17" spans="1:4" ht="14.25" customHeight="1" x14ac:dyDescent="0.15">
      <c r="A17" s="24" t="s">
        <v>175</v>
      </c>
      <c r="B17" s="97">
        <v>5</v>
      </c>
      <c r="C17" s="97">
        <v>5</v>
      </c>
      <c r="D17" s="97">
        <v>13</v>
      </c>
    </row>
    <row r="18" spans="1:4" ht="14.25" customHeight="1" x14ac:dyDescent="0.15">
      <c r="A18" s="26" t="s">
        <v>176</v>
      </c>
      <c r="B18" s="98">
        <v>0</v>
      </c>
      <c r="C18" s="98">
        <v>0</v>
      </c>
      <c r="D18" s="98">
        <v>0</v>
      </c>
    </row>
    <row r="19" spans="1:4" ht="14.25" customHeight="1" x14ac:dyDescent="0.15">
      <c r="A19" s="5" t="s">
        <v>177</v>
      </c>
      <c r="B19" s="99"/>
      <c r="C19" s="100"/>
      <c r="D19" s="100"/>
    </row>
    <row r="20" spans="1:4" ht="14.25" customHeight="1" x14ac:dyDescent="0.15">
      <c r="A20" s="5"/>
      <c r="B20" s="5"/>
      <c r="C20" s="2"/>
      <c r="D20" s="2" t="s">
        <v>178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="115" workbookViewId="0"/>
  </sheetViews>
  <sheetFormatPr defaultColWidth="8" defaultRowHeight="12" customHeight="1" x14ac:dyDescent="0.15"/>
  <cols>
    <col min="1" max="1" width="16.875" style="102" customWidth="1"/>
    <col min="2" max="7" width="11.625" style="102" customWidth="1"/>
    <col min="8" max="16384" width="8" style="102"/>
  </cols>
  <sheetData>
    <row r="1" spans="1:7" s="29" customFormat="1" ht="13.5" customHeight="1" x14ac:dyDescent="0.15">
      <c r="A1" s="28" t="s">
        <v>1</v>
      </c>
    </row>
    <row r="2" spans="1:7" ht="14.25" customHeight="1" x14ac:dyDescent="0.15">
      <c r="A2" s="101" t="s">
        <v>179</v>
      </c>
    </row>
    <row r="3" spans="1:7" ht="14.25" customHeight="1" x14ac:dyDescent="0.15">
      <c r="A3" s="103" t="s">
        <v>180</v>
      </c>
      <c r="B3" s="104" t="s">
        <v>181</v>
      </c>
      <c r="C3" s="105"/>
      <c r="D3" s="104" t="s">
        <v>182</v>
      </c>
      <c r="E3" s="106"/>
      <c r="F3" s="104" t="s">
        <v>183</v>
      </c>
      <c r="G3" s="106"/>
    </row>
    <row r="4" spans="1:7" ht="14.25" customHeight="1" x14ac:dyDescent="0.15">
      <c r="A4" s="107"/>
      <c r="B4" s="108" t="s">
        <v>184</v>
      </c>
      <c r="C4" s="109" t="s">
        <v>185</v>
      </c>
      <c r="D4" s="108" t="s">
        <v>184</v>
      </c>
      <c r="E4" s="109" t="s">
        <v>185</v>
      </c>
      <c r="F4" s="108" t="s">
        <v>184</v>
      </c>
      <c r="G4" s="109" t="s">
        <v>185</v>
      </c>
    </row>
    <row r="5" spans="1:7" ht="14.25" customHeight="1" x14ac:dyDescent="0.15">
      <c r="A5" s="110" t="s">
        <v>186</v>
      </c>
      <c r="B5" s="9">
        <v>13</v>
      </c>
      <c r="C5" s="9">
        <v>827</v>
      </c>
      <c r="D5" s="9">
        <v>14</v>
      </c>
      <c r="E5" s="9">
        <v>1015</v>
      </c>
      <c r="F5" s="9">
        <v>13</v>
      </c>
      <c r="G5" s="9">
        <v>830</v>
      </c>
    </row>
    <row r="6" spans="1:7" ht="14.25" customHeight="1" x14ac:dyDescent="0.15">
      <c r="A6" s="110" t="s">
        <v>187</v>
      </c>
      <c r="B6" s="9">
        <v>6</v>
      </c>
      <c r="C6" s="9">
        <v>227</v>
      </c>
      <c r="D6" s="9">
        <v>6</v>
      </c>
      <c r="E6" s="9">
        <v>318</v>
      </c>
      <c r="F6" s="9">
        <v>6</v>
      </c>
      <c r="G6" s="9">
        <v>301</v>
      </c>
    </row>
    <row r="7" spans="1:7" ht="14.25" customHeight="1" x14ac:dyDescent="0.15">
      <c r="A7" s="110" t="s">
        <v>188</v>
      </c>
      <c r="B7" s="9">
        <v>24</v>
      </c>
      <c r="C7" s="9">
        <v>1384</v>
      </c>
      <c r="D7" s="9">
        <v>20</v>
      </c>
      <c r="E7" s="9">
        <v>1176</v>
      </c>
      <c r="F7" s="9">
        <v>20</v>
      </c>
      <c r="G7" s="9">
        <v>1013</v>
      </c>
    </row>
    <row r="8" spans="1:7" ht="14.25" customHeight="1" x14ac:dyDescent="0.15">
      <c r="A8" s="110" t="s">
        <v>189</v>
      </c>
      <c r="B8" s="9">
        <v>35</v>
      </c>
      <c r="C8" s="9">
        <v>68</v>
      </c>
      <c r="D8" s="9">
        <v>36</v>
      </c>
      <c r="E8" s="9">
        <v>63</v>
      </c>
      <c r="F8" s="9">
        <v>34</v>
      </c>
      <c r="G8" s="9">
        <v>54</v>
      </c>
    </row>
    <row r="9" spans="1:7" ht="14.25" customHeight="1" x14ac:dyDescent="0.15">
      <c r="A9" s="111" t="s">
        <v>190</v>
      </c>
      <c r="B9" s="11">
        <v>83</v>
      </c>
      <c r="C9" s="11">
        <v>249</v>
      </c>
      <c r="D9" s="11">
        <v>100</v>
      </c>
      <c r="E9" s="11">
        <v>272</v>
      </c>
      <c r="F9" s="11">
        <v>89</v>
      </c>
      <c r="G9" s="11">
        <v>267</v>
      </c>
    </row>
    <row r="10" spans="1:7" ht="14.25" customHeight="1" x14ac:dyDescent="0.15">
      <c r="C10" s="91"/>
      <c r="E10" s="91"/>
      <c r="G10" s="91" t="s">
        <v>156</v>
      </c>
    </row>
  </sheetData>
  <mergeCells count="4">
    <mergeCell ref="A3:A4"/>
    <mergeCell ref="B3:C3"/>
    <mergeCell ref="D3:E3"/>
    <mergeCell ref="F3:G3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zoomScale="115" zoomScaleNormal="100" zoomScaleSheetLayoutView="115" workbookViewId="0"/>
  </sheetViews>
  <sheetFormatPr defaultColWidth="6.125" defaultRowHeight="14.25" customHeight="1" x14ac:dyDescent="0.15"/>
  <cols>
    <col min="1" max="1" width="3.5" style="116" customWidth="1"/>
    <col min="2" max="2" width="0.875" style="116" customWidth="1"/>
    <col min="3" max="3" width="2.625" style="116" customWidth="1"/>
    <col min="4" max="4" width="20.625" style="116" customWidth="1"/>
    <col min="5" max="5" width="0.875" style="116" customWidth="1"/>
    <col min="6" max="6" width="5.375" style="116" customWidth="1"/>
    <col min="7" max="7" width="0.875" style="116" customWidth="1"/>
    <col min="8" max="8" width="5.375" style="116" customWidth="1"/>
    <col min="9" max="9" width="0.875" style="116" customWidth="1"/>
    <col min="10" max="10" width="5.375" style="116" customWidth="1"/>
    <col min="11" max="11" width="0.875" style="116" customWidth="1"/>
    <col min="12" max="12" width="3.5" style="116" customWidth="1"/>
    <col min="13" max="13" width="0.875" style="116" customWidth="1"/>
    <col min="14" max="14" width="2.875" style="116" customWidth="1"/>
    <col min="15" max="15" width="18.75" style="116" customWidth="1"/>
    <col min="16" max="16" width="0.875" style="116" customWidth="1"/>
    <col min="17" max="17" width="5.375" style="116" customWidth="1"/>
    <col min="18" max="18" width="0.875" style="116" customWidth="1"/>
    <col min="19" max="19" width="5.375" style="116" customWidth="1"/>
    <col min="20" max="20" width="0.875" style="116" customWidth="1"/>
    <col min="21" max="21" width="5.375" style="116" customWidth="1"/>
    <col min="22" max="22" width="0.875" style="116" customWidth="1"/>
    <col min="23" max="16384" width="6.125" style="116"/>
  </cols>
  <sheetData>
    <row r="1" spans="1:22" s="29" customFormat="1" ht="13.5" customHeight="1" x14ac:dyDescent="0.15">
      <c r="A1" s="28" t="s">
        <v>1</v>
      </c>
    </row>
    <row r="2" spans="1:22" ht="15" customHeight="1" x14ac:dyDescent="0.15">
      <c r="A2" s="112" t="s">
        <v>191</v>
      </c>
      <c r="B2" s="113"/>
      <c r="C2" s="113"/>
      <c r="D2" s="113"/>
      <c r="E2" s="113"/>
      <c r="F2" s="114"/>
      <c r="G2" s="113"/>
      <c r="H2" s="113"/>
      <c r="I2" s="113"/>
      <c r="J2" s="113"/>
      <c r="K2" s="113"/>
      <c r="L2" s="113"/>
      <c r="M2" s="115"/>
      <c r="N2" s="115"/>
      <c r="O2" s="115"/>
      <c r="P2" s="115"/>
      <c r="Q2" s="115"/>
      <c r="R2" s="115"/>
      <c r="S2" s="115"/>
      <c r="T2" s="115"/>
      <c r="U2" s="115"/>
      <c r="V2" s="113"/>
    </row>
    <row r="3" spans="1:22" ht="12" customHeight="1" x14ac:dyDescent="0.15">
      <c r="A3" s="117">
        <v>41730</v>
      </c>
      <c r="B3" s="118"/>
      <c r="C3" s="118"/>
      <c r="D3" s="118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20"/>
      <c r="V3" s="119"/>
    </row>
    <row r="4" spans="1:22" ht="14.85" customHeight="1" x14ac:dyDescent="0.15">
      <c r="A4" s="121" t="s">
        <v>192</v>
      </c>
      <c r="B4" s="121"/>
      <c r="C4" s="121"/>
      <c r="D4" s="121"/>
      <c r="E4" s="122"/>
      <c r="F4" s="123" t="s">
        <v>193</v>
      </c>
      <c r="G4" s="121"/>
      <c r="H4" s="123" t="s">
        <v>194</v>
      </c>
      <c r="I4" s="124"/>
      <c r="J4" s="121" t="s">
        <v>195</v>
      </c>
      <c r="K4" s="125"/>
      <c r="L4" s="126" t="s">
        <v>192</v>
      </c>
      <c r="M4" s="121"/>
      <c r="N4" s="121"/>
      <c r="O4" s="121"/>
      <c r="P4" s="122"/>
      <c r="Q4" s="123" t="s">
        <v>193</v>
      </c>
      <c r="R4" s="124"/>
      <c r="S4" s="123" t="s">
        <v>194</v>
      </c>
      <c r="T4" s="124"/>
      <c r="U4" s="123" t="s">
        <v>195</v>
      </c>
      <c r="V4" s="121"/>
    </row>
    <row r="5" spans="1:22" ht="14.85" customHeight="1" x14ac:dyDescent="0.15">
      <c r="A5" s="127" t="s">
        <v>196</v>
      </c>
      <c r="B5" s="128"/>
      <c r="C5" s="129" t="s">
        <v>197</v>
      </c>
      <c r="D5" s="129"/>
      <c r="E5" s="130"/>
      <c r="F5" s="131">
        <f t="shared" ref="F5:F59" si="0">SUM(H5,J5)</f>
        <v>9</v>
      </c>
      <c r="G5" s="132"/>
      <c r="H5" s="133">
        <v>7</v>
      </c>
      <c r="I5" s="132"/>
      <c r="J5" s="133">
        <v>2</v>
      </c>
      <c r="K5" s="134"/>
      <c r="L5" s="135" t="s">
        <v>198</v>
      </c>
      <c r="M5" s="136" t="s">
        <v>199</v>
      </c>
      <c r="N5" s="137"/>
      <c r="O5" s="138" t="s">
        <v>200</v>
      </c>
      <c r="P5" s="139">
        <v>54</v>
      </c>
      <c r="Q5" s="140">
        <f>SUM(S5,U5)</f>
        <v>70</v>
      </c>
      <c r="R5" s="141"/>
      <c r="S5" s="140">
        <v>50</v>
      </c>
      <c r="T5" s="141"/>
      <c r="U5" s="140">
        <v>20</v>
      </c>
      <c r="V5" s="142"/>
    </row>
    <row r="6" spans="1:22" ht="14.85" customHeight="1" x14ac:dyDescent="0.15">
      <c r="A6" s="143"/>
      <c r="B6" s="144"/>
      <c r="C6" s="145" t="s">
        <v>201</v>
      </c>
      <c r="D6" s="145"/>
      <c r="E6" s="146"/>
      <c r="F6" s="147">
        <f t="shared" si="0"/>
        <v>11</v>
      </c>
      <c r="G6" s="148"/>
      <c r="H6" s="148">
        <v>8</v>
      </c>
      <c r="I6" s="148"/>
      <c r="J6" s="148">
        <v>3</v>
      </c>
      <c r="K6" s="149"/>
      <c r="L6" s="150"/>
      <c r="M6" s="151"/>
      <c r="N6" s="152"/>
      <c r="O6" s="153" t="s">
        <v>202</v>
      </c>
      <c r="P6" s="154">
        <v>7</v>
      </c>
      <c r="Q6" s="140">
        <f t="shared" ref="Q6:Q59" si="1">SUM(S6,U6)</f>
        <v>18</v>
      </c>
      <c r="R6" s="141"/>
      <c r="S6" s="140">
        <v>12</v>
      </c>
      <c r="T6" s="141"/>
      <c r="U6" s="140">
        <v>6</v>
      </c>
      <c r="V6" s="142"/>
    </row>
    <row r="7" spans="1:22" ht="14.85" customHeight="1" x14ac:dyDescent="0.15">
      <c r="A7" s="155" t="s">
        <v>203</v>
      </c>
      <c r="B7" s="156"/>
      <c r="C7" s="129" t="s">
        <v>204</v>
      </c>
      <c r="D7" s="129"/>
      <c r="E7" s="130"/>
      <c r="F7" s="131">
        <f t="shared" si="0"/>
        <v>13</v>
      </c>
      <c r="G7" s="132"/>
      <c r="H7" s="132">
        <v>10</v>
      </c>
      <c r="I7" s="132"/>
      <c r="J7" s="132">
        <v>3</v>
      </c>
      <c r="K7" s="134"/>
      <c r="L7" s="150"/>
      <c r="M7" s="151"/>
      <c r="N7" s="152"/>
      <c r="O7" s="132" t="s">
        <v>205</v>
      </c>
      <c r="P7" s="154">
        <v>16</v>
      </c>
      <c r="Q7" s="140">
        <f t="shared" si="1"/>
        <v>19</v>
      </c>
      <c r="R7" s="141"/>
      <c r="S7" s="140">
        <v>15</v>
      </c>
      <c r="T7" s="141"/>
      <c r="U7" s="140">
        <v>4</v>
      </c>
      <c r="V7" s="142"/>
    </row>
    <row r="8" spans="1:22" ht="14.85" customHeight="1" x14ac:dyDescent="0.15">
      <c r="A8" s="157"/>
      <c r="B8" s="156"/>
      <c r="C8" s="129" t="s">
        <v>206</v>
      </c>
      <c r="D8" s="129"/>
      <c r="E8" s="158"/>
      <c r="F8" s="131">
        <f t="shared" si="0"/>
        <v>9</v>
      </c>
      <c r="G8" s="132"/>
      <c r="H8" s="132">
        <v>6</v>
      </c>
      <c r="I8" s="132"/>
      <c r="J8" s="132">
        <v>3</v>
      </c>
      <c r="K8" s="134"/>
      <c r="L8" s="150"/>
      <c r="M8" s="151"/>
      <c r="N8" s="152"/>
      <c r="O8" s="132" t="s">
        <v>207</v>
      </c>
      <c r="P8" s="154">
        <v>1</v>
      </c>
      <c r="Q8" s="140">
        <f t="shared" si="1"/>
        <v>1</v>
      </c>
      <c r="R8" s="141"/>
      <c r="S8" s="140">
        <v>1</v>
      </c>
      <c r="T8" s="141"/>
      <c r="U8" s="140">
        <v>0</v>
      </c>
      <c r="V8" s="142"/>
    </row>
    <row r="9" spans="1:22" ht="14.85" customHeight="1" x14ac:dyDescent="0.15">
      <c r="A9" s="157"/>
      <c r="B9" s="156"/>
      <c r="C9" s="129" t="s">
        <v>208</v>
      </c>
      <c r="D9" s="129"/>
      <c r="E9" s="158"/>
      <c r="F9" s="131">
        <f t="shared" si="0"/>
        <v>7</v>
      </c>
      <c r="G9" s="132"/>
      <c r="H9" s="132">
        <v>5</v>
      </c>
      <c r="I9" s="132"/>
      <c r="J9" s="132">
        <v>2</v>
      </c>
      <c r="K9" s="134"/>
      <c r="L9" s="150"/>
      <c r="M9" s="151"/>
      <c r="N9" s="152"/>
      <c r="O9" s="132" t="s">
        <v>209</v>
      </c>
      <c r="P9" s="154"/>
      <c r="Q9" s="140">
        <f t="shared" si="1"/>
        <v>1</v>
      </c>
      <c r="R9" s="141"/>
      <c r="S9" s="140">
        <v>1</v>
      </c>
      <c r="T9" s="141"/>
      <c r="U9" s="140">
        <v>0</v>
      </c>
      <c r="V9" s="142"/>
    </row>
    <row r="10" spans="1:22" ht="14.85" customHeight="1" x14ac:dyDescent="0.15">
      <c r="A10" s="157"/>
      <c r="B10" s="156"/>
      <c r="C10" s="129" t="s">
        <v>210</v>
      </c>
      <c r="D10" s="129"/>
      <c r="E10" s="158"/>
      <c r="F10" s="131">
        <f t="shared" si="0"/>
        <v>14</v>
      </c>
      <c r="G10" s="132"/>
      <c r="H10" s="132">
        <v>12</v>
      </c>
      <c r="I10" s="132"/>
      <c r="J10" s="132">
        <v>2</v>
      </c>
      <c r="K10" s="134"/>
      <c r="L10" s="150"/>
      <c r="M10" s="151"/>
      <c r="N10" s="152"/>
      <c r="O10" s="132" t="s">
        <v>211</v>
      </c>
      <c r="P10" s="154">
        <v>9</v>
      </c>
      <c r="Q10" s="140">
        <f t="shared" si="1"/>
        <v>28</v>
      </c>
      <c r="R10" s="141"/>
      <c r="S10" s="140">
        <v>8</v>
      </c>
      <c r="T10" s="141"/>
      <c r="U10" s="140">
        <v>20</v>
      </c>
      <c r="V10" s="142"/>
    </row>
    <row r="11" spans="1:22" ht="14.85" customHeight="1" x14ac:dyDescent="0.15">
      <c r="A11" s="157"/>
      <c r="B11" s="156"/>
      <c r="C11" s="129" t="s">
        <v>212</v>
      </c>
      <c r="D11" s="129"/>
      <c r="E11" s="158"/>
      <c r="F11" s="131">
        <f t="shared" si="0"/>
        <v>7</v>
      </c>
      <c r="G11" s="132"/>
      <c r="H11" s="132">
        <v>6</v>
      </c>
      <c r="I11" s="132"/>
      <c r="J11" s="132">
        <v>1</v>
      </c>
      <c r="K11" s="134"/>
      <c r="L11" s="150"/>
      <c r="M11" s="151"/>
      <c r="N11" s="152"/>
      <c r="O11" s="132" t="s">
        <v>213</v>
      </c>
      <c r="P11" s="154">
        <v>1</v>
      </c>
      <c r="Q11" s="140">
        <f t="shared" si="1"/>
        <v>1</v>
      </c>
      <c r="R11" s="141"/>
      <c r="S11" s="140">
        <v>1</v>
      </c>
      <c r="T11" s="141"/>
      <c r="U11" s="140">
        <v>0</v>
      </c>
      <c r="V11" s="142"/>
    </row>
    <row r="12" spans="1:22" ht="14.85" customHeight="1" x14ac:dyDescent="0.15">
      <c r="A12" s="157"/>
      <c r="B12" s="156"/>
      <c r="C12" s="129" t="s">
        <v>214</v>
      </c>
      <c r="D12" s="129"/>
      <c r="E12" s="130"/>
      <c r="F12" s="131">
        <f t="shared" si="0"/>
        <v>6</v>
      </c>
      <c r="G12" s="132"/>
      <c r="H12" s="132">
        <v>4</v>
      </c>
      <c r="I12" s="132"/>
      <c r="J12" s="132">
        <v>2</v>
      </c>
      <c r="K12" s="134"/>
      <c r="L12" s="150"/>
      <c r="M12" s="151"/>
      <c r="N12" s="152"/>
      <c r="O12" s="132" t="s">
        <v>215</v>
      </c>
      <c r="P12" s="154">
        <v>5</v>
      </c>
      <c r="Q12" s="140">
        <f t="shared" si="1"/>
        <v>22</v>
      </c>
      <c r="R12" s="141"/>
      <c r="S12" s="140">
        <v>10</v>
      </c>
      <c r="T12" s="141"/>
      <c r="U12" s="140">
        <v>12</v>
      </c>
      <c r="V12" s="142"/>
    </row>
    <row r="13" spans="1:22" ht="14.85" customHeight="1" x14ac:dyDescent="0.15">
      <c r="A13" s="159"/>
      <c r="B13" s="160"/>
      <c r="C13" s="145" t="s">
        <v>216</v>
      </c>
      <c r="D13" s="145"/>
      <c r="E13" s="146"/>
      <c r="F13" s="147">
        <f t="shared" si="0"/>
        <v>5</v>
      </c>
      <c r="G13" s="148"/>
      <c r="H13" s="148">
        <v>3</v>
      </c>
      <c r="I13" s="148"/>
      <c r="J13" s="148">
        <v>2</v>
      </c>
      <c r="K13" s="149"/>
      <c r="L13" s="150"/>
      <c r="M13" s="161"/>
      <c r="N13" s="162"/>
      <c r="O13" s="132" t="s">
        <v>217</v>
      </c>
      <c r="P13" s="154">
        <v>17</v>
      </c>
      <c r="Q13" s="140">
        <f t="shared" si="1"/>
        <v>21</v>
      </c>
      <c r="R13" s="141"/>
      <c r="S13" s="140">
        <v>16</v>
      </c>
      <c r="T13" s="141"/>
      <c r="U13" s="140">
        <v>5</v>
      </c>
      <c r="V13" s="142"/>
    </row>
    <row r="14" spans="1:22" ht="14.85" customHeight="1" x14ac:dyDescent="0.15">
      <c r="A14" s="163" t="s">
        <v>218</v>
      </c>
      <c r="B14" s="164"/>
      <c r="C14" s="129" t="s">
        <v>219</v>
      </c>
      <c r="D14" s="165"/>
      <c r="E14" s="166"/>
      <c r="F14" s="131">
        <f t="shared" si="0"/>
        <v>13</v>
      </c>
      <c r="G14" s="132"/>
      <c r="H14" s="132">
        <v>10</v>
      </c>
      <c r="I14" s="132"/>
      <c r="J14" s="132">
        <v>3</v>
      </c>
      <c r="K14" s="167"/>
      <c r="L14" s="150"/>
      <c r="M14" s="168"/>
      <c r="N14" s="169" t="s">
        <v>220</v>
      </c>
      <c r="O14" s="169"/>
      <c r="P14" s="170"/>
      <c r="Q14" s="171">
        <f t="shared" si="1"/>
        <v>363</v>
      </c>
      <c r="R14" s="172"/>
      <c r="S14" s="171">
        <v>22</v>
      </c>
      <c r="T14" s="172"/>
      <c r="U14" s="171">
        <v>341</v>
      </c>
      <c r="V14" s="173"/>
    </row>
    <row r="15" spans="1:22" ht="14.85" customHeight="1" x14ac:dyDescent="0.15">
      <c r="A15" s="174"/>
      <c r="B15" s="164"/>
      <c r="C15" s="129" t="s">
        <v>221</v>
      </c>
      <c r="D15" s="129"/>
      <c r="E15" s="166"/>
      <c r="F15" s="131">
        <f t="shared" si="0"/>
        <v>21</v>
      </c>
      <c r="G15" s="132"/>
      <c r="H15" s="132">
        <v>19</v>
      </c>
      <c r="I15" s="132"/>
      <c r="J15" s="132">
        <v>2</v>
      </c>
      <c r="K15" s="167"/>
      <c r="L15" s="150"/>
      <c r="M15" s="175" t="s">
        <v>222</v>
      </c>
      <c r="N15" s="176"/>
      <c r="O15" s="132" t="s">
        <v>223</v>
      </c>
      <c r="P15" s="154">
        <v>23</v>
      </c>
      <c r="Q15" s="140">
        <f t="shared" si="1"/>
        <v>29</v>
      </c>
      <c r="R15" s="141"/>
      <c r="S15" s="140">
        <v>24</v>
      </c>
      <c r="T15" s="141"/>
      <c r="U15" s="140">
        <v>5</v>
      </c>
      <c r="V15" s="142"/>
    </row>
    <row r="16" spans="1:22" ht="14.85" customHeight="1" x14ac:dyDescent="0.15">
      <c r="A16" s="174"/>
      <c r="B16" s="164"/>
      <c r="C16" s="129" t="s">
        <v>224</v>
      </c>
      <c r="D16" s="129"/>
      <c r="E16" s="166"/>
      <c r="F16" s="131">
        <f t="shared" si="0"/>
        <v>6</v>
      </c>
      <c r="G16" s="132"/>
      <c r="H16" s="132">
        <v>3</v>
      </c>
      <c r="I16" s="132"/>
      <c r="J16" s="132">
        <v>3</v>
      </c>
      <c r="K16" s="167"/>
      <c r="L16" s="177"/>
      <c r="M16" s="178"/>
      <c r="N16" s="143"/>
      <c r="O16" s="148" t="s">
        <v>225</v>
      </c>
      <c r="P16" s="154">
        <v>8</v>
      </c>
      <c r="Q16" s="140">
        <f t="shared" si="1"/>
        <v>14</v>
      </c>
      <c r="R16" s="141"/>
      <c r="S16" s="140">
        <v>9</v>
      </c>
      <c r="T16" s="141"/>
      <c r="U16" s="140">
        <v>5</v>
      </c>
      <c r="V16" s="142"/>
    </row>
    <row r="17" spans="1:22" ht="14.85" customHeight="1" x14ac:dyDescent="0.15">
      <c r="A17" s="174"/>
      <c r="B17" s="164"/>
      <c r="C17" s="129" t="s">
        <v>226</v>
      </c>
      <c r="D17" s="129"/>
      <c r="E17" s="166"/>
      <c r="F17" s="131">
        <f t="shared" si="0"/>
        <v>10</v>
      </c>
      <c r="G17" s="132"/>
      <c r="H17" s="132">
        <v>8</v>
      </c>
      <c r="I17" s="179"/>
      <c r="J17" s="132">
        <v>2</v>
      </c>
      <c r="K17" s="167"/>
      <c r="L17" s="180" t="s">
        <v>227</v>
      </c>
      <c r="M17" s="169"/>
      <c r="N17" s="169"/>
      <c r="O17" s="169"/>
      <c r="P17" s="181"/>
      <c r="Q17" s="182">
        <f t="shared" si="1"/>
        <v>10</v>
      </c>
      <c r="R17" s="171"/>
      <c r="S17" s="172">
        <v>4</v>
      </c>
      <c r="T17" s="183"/>
      <c r="U17" s="172">
        <v>6</v>
      </c>
      <c r="V17" s="183"/>
    </row>
    <row r="18" spans="1:22" ht="14.85" customHeight="1" x14ac:dyDescent="0.15">
      <c r="A18" s="174"/>
      <c r="B18" s="164"/>
      <c r="C18" s="129" t="s">
        <v>228</v>
      </c>
      <c r="D18" s="129"/>
      <c r="E18" s="166"/>
      <c r="F18" s="131">
        <f t="shared" si="0"/>
        <v>28</v>
      </c>
      <c r="G18" s="132"/>
      <c r="H18" s="132">
        <v>25</v>
      </c>
      <c r="I18" s="179"/>
      <c r="J18" s="132">
        <v>3</v>
      </c>
      <c r="K18" s="167"/>
      <c r="L18" s="180" t="s">
        <v>229</v>
      </c>
      <c r="M18" s="169"/>
      <c r="N18" s="169"/>
      <c r="O18" s="169"/>
      <c r="P18" s="184"/>
      <c r="Q18" s="185">
        <f t="shared" si="1"/>
        <v>13</v>
      </c>
      <c r="R18" s="185"/>
      <c r="S18" s="186">
        <v>9</v>
      </c>
      <c r="T18" s="185"/>
      <c r="U18" s="186">
        <v>4</v>
      </c>
      <c r="V18" s="185"/>
    </row>
    <row r="19" spans="1:22" ht="14.85" customHeight="1" x14ac:dyDescent="0.15">
      <c r="A19" s="187"/>
      <c r="B19" s="164"/>
      <c r="C19" s="129" t="s">
        <v>230</v>
      </c>
      <c r="D19" s="129"/>
      <c r="E19" s="166"/>
      <c r="F19" s="131">
        <f t="shared" si="0"/>
        <v>3</v>
      </c>
      <c r="G19" s="132"/>
      <c r="H19" s="132">
        <v>3</v>
      </c>
      <c r="I19" s="179"/>
      <c r="J19" s="132">
        <v>0</v>
      </c>
      <c r="K19" s="167"/>
      <c r="L19" s="180" t="s">
        <v>231</v>
      </c>
      <c r="M19" s="169"/>
      <c r="N19" s="169"/>
      <c r="O19" s="169"/>
      <c r="P19" s="170"/>
      <c r="Q19" s="182">
        <f t="shared" si="1"/>
        <v>278</v>
      </c>
      <c r="R19" s="171"/>
      <c r="S19" s="183">
        <f>SUM(S20:S32)</f>
        <v>186</v>
      </c>
      <c r="T19" s="183"/>
      <c r="U19" s="183">
        <f>SUM(U20:U32)</f>
        <v>92</v>
      </c>
      <c r="V19" s="171"/>
    </row>
    <row r="20" spans="1:22" ht="14.85" customHeight="1" x14ac:dyDescent="0.15">
      <c r="A20" s="188" t="s">
        <v>232</v>
      </c>
      <c r="B20" s="189"/>
      <c r="C20" s="190" t="s">
        <v>233</v>
      </c>
      <c r="D20" s="190"/>
      <c r="E20" s="191"/>
      <c r="F20" s="192">
        <f t="shared" si="0"/>
        <v>36</v>
      </c>
      <c r="G20" s="138"/>
      <c r="H20" s="138">
        <v>18</v>
      </c>
      <c r="I20" s="193"/>
      <c r="J20" s="138">
        <v>18</v>
      </c>
      <c r="K20" s="194"/>
      <c r="L20" s="195" t="s">
        <v>234</v>
      </c>
      <c r="M20" s="196"/>
      <c r="N20" s="190" t="s">
        <v>235</v>
      </c>
      <c r="O20" s="190"/>
      <c r="P20" s="197"/>
      <c r="Q20" s="198">
        <f t="shared" si="1"/>
        <v>8</v>
      </c>
      <c r="R20" s="199"/>
      <c r="S20" s="200">
        <v>7</v>
      </c>
      <c r="T20" s="200"/>
      <c r="U20" s="200">
        <v>1</v>
      </c>
      <c r="V20" s="140"/>
    </row>
    <row r="21" spans="1:22" ht="14.85" customHeight="1" x14ac:dyDescent="0.15">
      <c r="A21" s="188"/>
      <c r="B21" s="164"/>
      <c r="C21" s="129" t="s">
        <v>236</v>
      </c>
      <c r="D21" s="129"/>
      <c r="E21" s="201"/>
      <c r="F21" s="131">
        <f t="shared" si="0"/>
        <v>33</v>
      </c>
      <c r="G21" s="132"/>
      <c r="H21" s="132">
        <v>20</v>
      </c>
      <c r="I21" s="179"/>
      <c r="J21" s="132">
        <v>13</v>
      </c>
      <c r="K21" s="167"/>
      <c r="L21" s="195"/>
      <c r="M21" s="196"/>
      <c r="N21" s="129" t="s">
        <v>237</v>
      </c>
      <c r="O21" s="129"/>
      <c r="P21" s="197"/>
      <c r="Q21" s="198">
        <f t="shared" si="1"/>
        <v>24</v>
      </c>
      <c r="R21" s="199"/>
      <c r="S21" s="200">
        <v>14</v>
      </c>
      <c r="T21" s="200"/>
      <c r="U21" s="200">
        <v>10</v>
      </c>
      <c r="V21" s="140"/>
    </row>
    <row r="22" spans="1:22" ht="14.85" customHeight="1" x14ac:dyDescent="0.15">
      <c r="A22" s="188"/>
      <c r="B22" s="164"/>
      <c r="C22" s="129" t="s">
        <v>238</v>
      </c>
      <c r="D22" s="129"/>
      <c r="E22" s="201"/>
      <c r="F22" s="131">
        <f t="shared" si="0"/>
        <v>35</v>
      </c>
      <c r="G22" s="132"/>
      <c r="H22" s="132">
        <v>24</v>
      </c>
      <c r="I22" s="179"/>
      <c r="J22" s="132">
        <v>11</v>
      </c>
      <c r="K22" s="167"/>
      <c r="L22" s="195"/>
      <c r="M22" s="196"/>
      <c r="N22" s="129" t="s">
        <v>239</v>
      </c>
      <c r="O22" s="129"/>
      <c r="P22" s="197"/>
      <c r="Q22" s="198">
        <f t="shared" si="1"/>
        <v>18</v>
      </c>
      <c r="R22" s="199"/>
      <c r="S22" s="200">
        <v>15</v>
      </c>
      <c r="T22" s="200"/>
      <c r="U22" s="200">
        <v>3</v>
      </c>
      <c r="V22" s="140"/>
    </row>
    <row r="23" spans="1:22" ht="14.85" customHeight="1" x14ac:dyDescent="0.15">
      <c r="A23" s="188"/>
      <c r="B23" s="164"/>
      <c r="C23" s="129" t="s">
        <v>240</v>
      </c>
      <c r="D23" s="129"/>
      <c r="E23" s="196"/>
      <c r="F23" s="131">
        <f t="shared" si="0"/>
        <v>57</v>
      </c>
      <c r="G23" s="132"/>
      <c r="H23" s="132">
        <v>23</v>
      </c>
      <c r="I23" s="179"/>
      <c r="J23" s="132">
        <v>34</v>
      </c>
      <c r="K23" s="167"/>
      <c r="L23" s="202"/>
      <c r="M23" s="203"/>
      <c r="N23" s="145" t="s">
        <v>241</v>
      </c>
      <c r="O23" s="145"/>
      <c r="P23" s="197"/>
      <c r="Q23" s="204">
        <f t="shared" si="1"/>
        <v>20</v>
      </c>
      <c r="R23" s="205"/>
      <c r="S23" s="206">
        <v>6</v>
      </c>
      <c r="T23" s="206"/>
      <c r="U23" s="206">
        <v>14</v>
      </c>
      <c r="V23" s="185"/>
    </row>
    <row r="24" spans="1:22" ht="14.85" customHeight="1" x14ac:dyDescent="0.15">
      <c r="A24" s="188"/>
      <c r="B24" s="164"/>
      <c r="C24" s="129" t="s">
        <v>242</v>
      </c>
      <c r="D24" s="129"/>
      <c r="E24" s="196"/>
      <c r="F24" s="131">
        <f t="shared" si="0"/>
        <v>8</v>
      </c>
      <c r="G24" s="132"/>
      <c r="H24" s="132">
        <v>4</v>
      </c>
      <c r="I24" s="179"/>
      <c r="J24" s="132">
        <v>4</v>
      </c>
      <c r="K24" s="167"/>
      <c r="L24" s="207" t="s">
        <v>243</v>
      </c>
      <c r="M24" s="208"/>
      <c r="N24" s="190" t="s">
        <v>244</v>
      </c>
      <c r="O24" s="190"/>
      <c r="P24" s="209"/>
      <c r="Q24" s="210">
        <f t="shared" si="1"/>
        <v>11</v>
      </c>
      <c r="R24" s="211"/>
      <c r="S24" s="210">
        <v>9</v>
      </c>
      <c r="T24" s="210"/>
      <c r="U24" s="210">
        <v>2</v>
      </c>
      <c r="V24" s="212"/>
    </row>
    <row r="25" spans="1:22" ht="14.85" customHeight="1" x14ac:dyDescent="0.15">
      <c r="A25" s="188"/>
      <c r="B25" s="213"/>
      <c r="C25" s="145" t="s">
        <v>245</v>
      </c>
      <c r="D25" s="145"/>
      <c r="E25" s="203"/>
      <c r="F25" s="147">
        <f t="shared" si="0"/>
        <v>7</v>
      </c>
      <c r="G25" s="148"/>
      <c r="H25" s="148">
        <v>3</v>
      </c>
      <c r="I25" s="214"/>
      <c r="J25" s="148">
        <v>4</v>
      </c>
      <c r="K25" s="215"/>
      <c r="L25" s="216"/>
      <c r="M25" s="196"/>
      <c r="N25" s="129" t="s">
        <v>246</v>
      </c>
      <c r="O25" s="129"/>
      <c r="P25" s="197"/>
      <c r="Q25" s="198">
        <f t="shared" si="1"/>
        <v>15</v>
      </c>
      <c r="R25" s="199"/>
      <c r="S25" s="200">
        <v>8</v>
      </c>
      <c r="T25" s="200"/>
      <c r="U25" s="200">
        <v>7</v>
      </c>
      <c r="V25" s="140"/>
    </row>
    <row r="26" spans="1:22" ht="14.85" customHeight="1" x14ac:dyDescent="0.15">
      <c r="A26" s="217" t="s">
        <v>247</v>
      </c>
      <c r="B26" s="164"/>
      <c r="C26" s="129" t="s">
        <v>248</v>
      </c>
      <c r="D26" s="129"/>
      <c r="E26" s="218"/>
      <c r="F26" s="131">
        <f t="shared" si="0"/>
        <v>15</v>
      </c>
      <c r="G26" s="132"/>
      <c r="H26" s="132">
        <v>11</v>
      </c>
      <c r="I26" s="179"/>
      <c r="J26" s="132">
        <v>4</v>
      </c>
      <c r="K26" s="167"/>
      <c r="L26" s="216"/>
      <c r="M26" s="196"/>
      <c r="N26" s="129" t="s">
        <v>249</v>
      </c>
      <c r="O26" s="129"/>
      <c r="P26" s="197"/>
      <c r="Q26" s="198">
        <f t="shared" si="1"/>
        <v>26</v>
      </c>
      <c r="R26" s="199"/>
      <c r="S26" s="200">
        <v>19</v>
      </c>
      <c r="T26" s="200"/>
      <c r="U26" s="200">
        <v>7</v>
      </c>
      <c r="V26" s="140"/>
    </row>
    <row r="27" spans="1:22" ht="14.85" customHeight="1" x14ac:dyDescent="0.15">
      <c r="A27" s="219"/>
      <c r="B27" s="220"/>
      <c r="C27" s="221"/>
      <c r="D27" s="196" t="s">
        <v>250</v>
      </c>
      <c r="E27" s="218"/>
      <c r="F27" s="131">
        <f t="shared" si="0"/>
        <v>53</v>
      </c>
      <c r="G27" s="132"/>
      <c r="H27" s="132">
        <v>39</v>
      </c>
      <c r="I27" s="179"/>
      <c r="J27" s="132">
        <v>14</v>
      </c>
      <c r="K27" s="167"/>
      <c r="L27" s="216"/>
      <c r="M27" s="196"/>
      <c r="N27" s="129" t="s">
        <v>251</v>
      </c>
      <c r="O27" s="129"/>
      <c r="P27" s="197"/>
      <c r="Q27" s="198">
        <f t="shared" si="1"/>
        <v>10</v>
      </c>
      <c r="R27" s="199"/>
      <c r="S27" s="200">
        <v>5</v>
      </c>
      <c r="T27" s="200"/>
      <c r="U27" s="200">
        <v>5</v>
      </c>
      <c r="V27" s="140"/>
    </row>
    <row r="28" spans="1:22" ht="14.85" customHeight="1" x14ac:dyDescent="0.15">
      <c r="A28" s="219"/>
      <c r="B28" s="164"/>
      <c r="C28" s="129" t="s">
        <v>252</v>
      </c>
      <c r="D28" s="129"/>
      <c r="E28" s="218"/>
      <c r="F28" s="131">
        <f t="shared" si="0"/>
        <v>7</v>
      </c>
      <c r="G28" s="132"/>
      <c r="H28" s="132">
        <v>6</v>
      </c>
      <c r="I28" s="179"/>
      <c r="J28" s="132">
        <v>1</v>
      </c>
      <c r="K28" s="167"/>
      <c r="L28" s="216"/>
      <c r="M28" s="196"/>
      <c r="N28" s="222" t="s">
        <v>253</v>
      </c>
      <c r="O28" s="222"/>
      <c r="P28" s="197"/>
      <c r="Q28" s="198">
        <f t="shared" si="1"/>
        <v>37</v>
      </c>
      <c r="R28" s="199"/>
      <c r="S28" s="200">
        <v>22</v>
      </c>
      <c r="T28" s="200"/>
      <c r="U28" s="200">
        <v>15</v>
      </c>
      <c r="V28" s="140"/>
    </row>
    <row r="29" spans="1:22" ht="14.85" customHeight="1" x14ac:dyDescent="0.15">
      <c r="A29" s="219"/>
      <c r="B29" s="164"/>
      <c r="C29" s="129" t="s">
        <v>254</v>
      </c>
      <c r="D29" s="129"/>
      <c r="E29" s="218"/>
      <c r="F29" s="131">
        <f t="shared" si="0"/>
        <v>11</v>
      </c>
      <c r="G29" s="132"/>
      <c r="H29" s="132">
        <v>9</v>
      </c>
      <c r="I29" s="179"/>
      <c r="J29" s="132">
        <v>2</v>
      </c>
      <c r="K29" s="167"/>
      <c r="L29" s="216"/>
      <c r="M29" s="196"/>
      <c r="N29" s="223" t="s">
        <v>255</v>
      </c>
      <c r="O29" s="223"/>
      <c r="P29" s="197"/>
      <c r="Q29" s="198">
        <f t="shared" si="1"/>
        <v>31</v>
      </c>
      <c r="R29" s="199"/>
      <c r="S29" s="200">
        <v>19</v>
      </c>
      <c r="T29" s="200"/>
      <c r="U29" s="200">
        <v>12</v>
      </c>
      <c r="V29" s="140"/>
    </row>
    <row r="30" spans="1:22" ht="14.85" customHeight="1" x14ac:dyDescent="0.15">
      <c r="A30" s="224" t="s">
        <v>256</v>
      </c>
      <c r="B30" s="189"/>
      <c r="C30" s="190" t="s">
        <v>257</v>
      </c>
      <c r="D30" s="190"/>
      <c r="E30" s="225"/>
      <c r="F30" s="192">
        <f t="shared" si="0"/>
        <v>58</v>
      </c>
      <c r="G30" s="138"/>
      <c r="H30" s="138">
        <v>51</v>
      </c>
      <c r="I30" s="193"/>
      <c r="J30" s="138">
        <v>7</v>
      </c>
      <c r="K30" s="194"/>
      <c r="L30" s="216"/>
      <c r="M30" s="196"/>
      <c r="N30" s="222" t="s">
        <v>258</v>
      </c>
      <c r="O30" s="222"/>
      <c r="P30" s="197"/>
      <c r="Q30" s="198">
        <f t="shared" si="1"/>
        <v>35</v>
      </c>
      <c r="R30" s="199"/>
      <c r="S30" s="200">
        <v>21</v>
      </c>
      <c r="T30" s="200"/>
      <c r="U30" s="200">
        <v>14</v>
      </c>
      <c r="V30" s="140"/>
    </row>
    <row r="31" spans="1:22" ht="14.85" customHeight="1" x14ac:dyDescent="0.15">
      <c r="A31" s="226"/>
      <c r="B31" s="164"/>
      <c r="C31" s="129" t="s">
        <v>259</v>
      </c>
      <c r="D31" s="129"/>
      <c r="E31" s="218"/>
      <c r="F31" s="131">
        <f t="shared" si="0"/>
        <v>32</v>
      </c>
      <c r="G31" s="132"/>
      <c r="H31" s="132">
        <v>16</v>
      </c>
      <c r="I31" s="179"/>
      <c r="J31" s="132">
        <v>16</v>
      </c>
      <c r="K31" s="167"/>
      <c r="L31" s="216"/>
      <c r="M31" s="196"/>
      <c r="N31" s="129" t="s">
        <v>260</v>
      </c>
      <c r="O31" s="129"/>
      <c r="P31" s="197"/>
      <c r="Q31" s="198">
        <f t="shared" si="1"/>
        <v>28</v>
      </c>
      <c r="R31" s="199"/>
      <c r="S31" s="200">
        <v>28</v>
      </c>
      <c r="T31" s="200"/>
      <c r="U31" s="200">
        <v>0</v>
      </c>
      <c r="V31" s="140"/>
    </row>
    <row r="32" spans="1:22" ht="14.85" customHeight="1" x14ac:dyDescent="0.15">
      <c r="A32" s="226"/>
      <c r="B32" s="164"/>
      <c r="C32" s="129" t="s">
        <v>261</v>
      </c>
      <c r="D32" s="129"/>
      <c r="E32" s="218"/>
      <c r="F32" s="131">
        <f t="shared" si="0"/>
        <v>48</v>
      </c>
      <c r="G32" s="132"/>
      <c r="H32" s="132">
        <v>16</v>
      </c>
      <c r="I32" s="179"/>
      <c r="J32" s="132">
        <v>32</v>
      </c>
      <c r="K32" s="167"/>
      <c r="L32" s="227"/>
      <c r="M32" s="203"/>
      <c r="N32" s="145" t="s">
        <v>262</v>
      </c>
      <c r="O32" s="145"/>
      <c r="P32" s="228"/>
      <c r="Q32" s="206">
        <f t="shared" si="1"/>
        <v>15</v>
      </c>
      <c r="R32" s="205"/>
      <c r="S32" s="206">
        <v>13</v>
      </c>
      <c r="T32" s="206"/>
      <c r="U32" s="206">
        <v>2</v>
      </c>
      <c r="V32" s="212"/>
    </row>
    <row r="33" spans="1:22" ht="14.85" customHeight="1" x14ac:dyDescent="0.15">
      <c r="A33" s="229"/>
      <c r="B33" s="230"/>
      <c r="C33" s="145" t="s">
        <v>263</v>
      </c>
      <c r="D33" s="145"/>
      <c r="E33" s="231"/>
      <c r="F33" s="147">
        <f t="shared" si="0"/>
        <v>41</v>
      </c>
      <c r="G33" s="148"/>
      <c r="H33" s="148">
        <v>24</v>
      </c>
      <c r="I33" s="214"/>
      <c r="J33" s="148">
        <v>17</v>
      </c>
      <c r="K33" s="215"/>
      <c r="L33" s="180" t="s">
        <v>264</v>
      </c>
      <c r="M33" s="169"/>
      <c r="N33" s="169"/>
      <c r="O33" s="169"/>
      <c r="P33" s="154"/>
      <c r="Q33" s="140">
        <f t="shared" si="1"/>
        <v>3</v>
      </c>
      <c r="R33" s="140"/>
      <c r="S33" s="232">
        <v>2</v>
      </c>
      <c r="T33" s="140"/>
      <c r="U33" s="232">
        <v>1</v>
      </c>
      <c r="V33" s="171"/>
    </row>
    <row r="34" spans="1:22" ht="14.85" customHeight="1" x14ac:dyDescent="0.15">
      <c r="A34" s="233" t="s">
        <v>265</v>
      </c>
      <c r="B34" s="189"/>
      <c r="C34" s="190" t="s">
        <v>266</v>
      </c>
      <c r="D34" s="190"/>
      <c r="E34" s="234"/>
      <c r="F34" s="131">
        <f t="shared" si="0"/>
        <v>20</v>
      </c>
      <c r="G34" s="132"/>
      <c r="H34" s="132">
        <v>8</v>
      </c>
      <c r="I34" s="179"/>
      <c r="J34" s="132">
        <v>12</v>
      </c>
      <c r="K34" s="167"/>
      <c r="L34" s="180" t="s">
        <v>267</v>
      </c>
      <c r="M34" s="169"/>
      <c r="N34" s="169"/>
      <c r="O34" s="169"/>
      <c r="P34" s="170"/>
      <c r="Q34" s="171">
        <f t="shared" si="1"/>
        <v>8</v>
      </c>
      <c r="R34" s="171"/>
      <c r="S34" s="235">
        <v>4</v>
      </c>
      <c r="T34" s="171"/>
      <c r="U34" s="235">
        <v>4</v>
      </c>
      <c r="V34" s="171"/>
    </row>
    <row r="35" spans="1:22" ht="14.85" customHeight="1" x14ac:dyDescent="0.15">
      <c r="A35" s="217"/>
      <c r="B35" s="220"/>
      <c r="C35" s="221"/>
      <c r="D35" s="153" t="s">
        <v>268</v>
      </c>
      <c r="E35" s="236"/>
      <c r="F35" s="131">
        <f t="shared" si="0"/>
        <v>44</v>
      </c>
      <c r="G35" s="132"/>
      <c r="H35" s="132">
        <v>7</v>
      </c>
      <c r="I35" s="179"/>
      <c r="J35" s="132">
        <v>37</v>
      </c>
      <c r="K35" s="167"/>
      <c r="L35" s="180" t="s">
        <v>269</v>
      </c>
      <c r="M35" s="169"/>
      <c r="N35" s="169"/>
      <c r="O35" s="169"/>
      <c r="P35" s="154"/>
      <c r="Q35" s="140">
        <f t="shared" si="1"/>
        <v>6</v>
      </c>
      <c r="R35" s="140"/>
      <c r="S35" s="232">
        <v>5</v>
      </c>
      <c r="T35" s="140"/>
      <c r="U35" s="232">
        <v>1</v>
      </c>
      <c r="V35" s="171"/>
    </row>
    <row r="36" spans="1:22" ht="14.85" customHeight="1" x14ac:dyDescent="0.15">
      <c r="A36" s="217"/>
      <c r="B36" s="164"/>
      <c r="C36" s="129" t="s">
        <v>270</v>
      </c>
      <c r="D36" s="129"/>
      <c r="E36" s="236"/>
      <c r="F36" s="131">
        <f t="shared" si="0"/>
        <v>23</v>
      </c>
      <c r="G36" s="132"/>
      <c r="H36" s="132">
        <v>9</v>
      </c>
      <c r="I36" s="179"/>
      <c r="J36" s="132">
        <v>14</v>
      </c>
      <c r="K36" s="167"/>
      <c r="L36" s="237" t="s">
        <v>271</v>
      </c>
      <c r="M36" s="190"/>
      <c r="N36" s="190"/>
      <c r="O36" s="190"/>
      <c r="P36" s="209">
        <v>295</v>
      </c>
      <c r="Q36" s="238">
        <f t="shared" si="1"/>
        <v>318</v>
      </c>
      <c r="R36" s="238"/>
      <c r="S36" s="193">
        <f>SUM(S37:S46)</f>
        <v>305</v>
      </c>
      <c r="T36" s="193"/>
      <c r="U36" s="193">
        <f>SUM(U37:U46)</f>
        <v>13</v>
      </c>
      <c r="V36" s="212"/>
    </row>
    <row r="37" spans="1:22" ht="14.85" customHeight="1" x14ac:dyDescent="0.15">
      <c r="A37" s="217"/>
      <c r="B37" s="164"/>
      <c r="C37" s="196"/>
      <c r="D37" s="196" t="s">
        <v>272</v>
      </c>
      <c r="E37" s="236"/>
      <c r="F37" s="131">
        <f t="shared" si="0"/>
        <v>335</v>
      </c>
      <c r="G37" s="132"/>
      <c r="H37" s="132">
        <v>31</v>
      </c>
      <c r="I37" s="179"/>
      <c r="J37" s="132">
        <v>304</v>
      </c>
      <c r="K37" s="167"/>
      <c r="L37" s="132"/>
      <c r="M37" s="132"/>
      <c r="N37" s="129" t="s">
        <v>273</v>
      </c>
      <c r="O37" s="129"/>
      <c r="P37" s="239">
        <v>14</v>
      </c>
      <c r="Q37" s="198">
        <f t="shared" si="1"/>
        <v>16</v>
      </c>
      <c r="R37" s="200"/>
      <c r="S37" s="200">
        <v>15</v>
      </c>
      <c r="T37" s="200"/>
      <c r="U37" s="200">
        <v>1</v>
      </c>
      <c r="V37" s="140"/>
    </row>
    <row r="38" spans="1:22" ht="14.85" customHeight="1" x14ac:dyDescent="0.15">
      <c r="A38" s="217"/>
      <c r="B38" s="240"/>
      <c r="C38" s="129" t="s">
        <v>274</v>
      </c>
      <c r="D38" s="129"/>
      <c r="E38" s="236"/>
      <c r="F38" s="131">
        <f t="shared" si="0"/>
        <v>9</v>
      </c>
      <c r="G38" s="132"/>
      <c r="H38" s="132">
        <v>7</v>
      </c>
      <c r="I38" s="179"/>
      <c r="J38" s="132">
        <v>2</v>
      </c>
      <c r="K38" s="167"/>
      <c r="L38" s="132"/>
      <c r="M38" s="132"/>
      <c r="N38" s="129" t="s">
        <v>275</v>
      </c>
      <c r="O38" s="129"/>
      <c r="P38" s="239">
        <v>13</v>
      </c>
      <c r="Q38" s="198">
        <f t="shared" si="1"/>
        <v>14</v>
      </c>
      <c r="R38" s="200"/>
      <c r="S38" s="200">
        <v>13</v>
      </c>
      <c r="T38" s="200"/>
      <c r="U38" s="200">
        <v>1</v>
      </c>
      <c r="V38" s="140"/>
    </row>
    <row r="39" spans="1:22" ht="14.85" customHeight="1" x14ac:dyDescent="0.15">
      <c r="A39" s="241"/>
      <c r="B39" s="242"/>
      <c r="C39" s="203"/>
      <c r="D39" s="203" t="s">
        <v>276</v>
      </c>
      <c r="E39" s="243"/>
      <c r="F39" s="147">
        <f t="shared" si="0"/>
        <v>11</v>
      </c>
      <c r="G39" s="148"/>
      <c r="H39" s="148">
        <v>5</v>
      </c>
      <c r="I39" s="214"/>
      <c r="J39" s="148">
        <v>6</v>
      </c>
      <c r="K39" s="215"/>
      <c r="L39" s="132"/>
      <c r="M39" s="132"/>
      <c r="N39" s="129" t="s">
        <v>277</v>
      </c>
      <c r="O39" s="129"/>
      <c r="P39" s="239">
        <v>6</v>
      </c>
      <c r="Q39" s="198">
        <f t="shared" si="1"/>
        <v>9</v>
      </c>
      <c r="R39" s="200"/>
      <c r="S39" s="200">
        <v>9</v>
      </c>
      <c r="T39" s="200"/>
      <c r="U39" s="200">
        <v>0</v>
      </c>
      <c r="V39" s="140"/>
    </row>
    <row r="40" spans="1:22" ht="14.85" customHeight="1" x14ac:dyDescent="0.15">
      <c r="A40" s="233" t="s">
        <v>278</v>
      </c>
      <c r="B40" s="240"/>
      <c r="C40" s="129" t="s">
        <v>279</v>
      </c>
      <c r="D40" s="129"/>
      <c r="E40" s="218"/>
      <c r="F40" s="131">
        <f t="shared" si="0"/>
        <v>8</v>
      </c>
      <c r="G40" s="132"/>
      <c r="H40" s="132">
        <v>7</v>
      </c>
      <c r="I40" s="179"/>
      <c r="J40" s="132">
        <v>1</v>
      </c>
      <c r="K40" s="167"/>
      <c r="L40" s="132"/>
      <c r="M40" s="132"/>
      <c r="N40" s="129" t="s">
        <v>280</v>
      </c>
      <c r="O40" s="129"/>
      <c r="P40" s="239">
        <v>17</v>
      </c>
      <c r="Q40" s="198">
        <f t="shared" si="1"/>
        <v>18</v>
      </c>
      <c r="R40" s="200"/>
      <c r="S40" s="200">
        <v>18</v>
      </c>
      <c r="T40" s="200"/>
      <c r="U40" s="200">
        <v>0</v>
      </c>
      <c r="V40" s="140"/>
    </row>
    <row r="41" spans="1:22" ht="14.85" customHeight="1" x14ac:dyDescent="0.15">
      <c r="A41" s="217"/>
      <c r="B41" s="240"/>
      <c r="C41" s="129" t="s">
        <v>281</v>
      </c>
      <c r="D41" s="129"/>
      <c r="E41" s="218"/>
      <c r="F41" s="131">
        <f t="shared" si="0"/>
        <v>43</v>
      </c>
      <c r="G41" s="132"/>
      <c r="H41" s="132">
        <v>2</v>
      </c>
      <c r="I41" s="179"/>
      <c r="J41" s="132">
        <v>41</v>
      </c>
      <c r="K41" s="167"/>
      <c r="L41" s="132"/>
      <c r="M41" s="132"/>
      <c r="N41" s="129" t="s">
        <v>282</v>
      </c>
      <c r="O41" s="129"/>
      <c r="P41" s="239">
        <v>55</v>
      </c>
      <c r="Q41" s="198">
        <f t="shared" si="1"/>
        <v>61</v>
      </c>
      <c r="R41" s="200"/>
      <c r="S41" s="200">
        <v>58</v>
      </c>
      <c r="T41" s="200"/>
      <c r="U41" s="200">
        <v>3</v>
      </c>
      <c r="V41" s="140"/>
    </row>
    <row r="42" spans="1:22" ht="14.85" customHeight="1" x14ac:dyDescent="0.15">
      <c r="A42" s="241"/>
      <c r="B42" s="242"/>
      <c r="C42" s="145" t="s">
        <v>283</v>
      </c>
      <c r="D42" s="145"/>
      <c r="E42" s="231"/>
      <c r="F42" s="147">
        <f t="shared" si="0"/>
        <v>30</v>
      </c>
      <c r="G42" s="148"/>
      <c r="H42" s="148">
        <v>14</v>
      </c>
      <c r="I42" s="214"/>
      <c r="J42" s="148">
        <v>16</v>
      </c>
      <c r="K42" s="215"/>
      <c r="L42" s="132"/>
      <c r="M42" s="132"/>
      <c r="N42" s="129" t="s">
        <v>284</v>
      </c>
      <c r="O42" s="129"/>
      <c r="P42" s="239">
        <v>39</v>
      </c>
      <c r="Q42" s="198">
        <f t="shared" si="1"/>
        <v>37</v>
      </c>
      <c r="R42" s="200"/>
      <c r="S42" s="200">
        <v>37</v>
      </c>
      <c r="T42" s="200"/>
      <c r="U42" s="200">
        <v>0</v>
      </c>
      <c r="V42" s="140"/>
    </row>
    <row r="43" spans="1:22" ht="14.85" customHeight="1" x14ac:dyDescent="0.15">
      <c r="A43" s="244" t="s">
        <v>285</v>
      </c>
      <c r="B43" s="189"/>
      <c r="C43" s="129" t="s">
        <v>286</v>
      </c>
      <c r="D43" s="129"/>
      <c r="E43" s="225"/>
      <c r="F43" s="192">
        <f t="shared" si="0"/>
        <v>19</v>
      </c>
      <c r="G43" s="138"/>
      <c r="H43" s="138">
        <v>16</v>
      </c>
      <c r="I43" s="193"/>
      <c r="J43" s="138">
        <v>3</v>
      </c>
      <c r="K43" s="194"/>
      <c r="L43" s="132"/>
      <c r="M43" s="132"/>
      <c r="N43" s="129" t="s">
        <v>287</v>
      </c>
      <c r="O43" s="129"/>
      <c r="P43" s="239">
        <v>37</v>
      </c>
      <c r="Q43" s="198">
        <f t="shared" si="1"/>
        <v>49</v>
      </c>
      <c r="R43" s="200"/>
      <c r="S43" s="200">
        <v>45</v>
      </c>
      <c r="T43" s="200"/>
      <c r="U43" s="200">
        <v>4</v>
      </c>
      <c r="V43" s="140"/>
    </row>
    <row r="44" spans="1:22" ht="14.85" customHeight="1" x14ac:dyDescent="0.15">
      <c r="A44" s="245"/>
      <c r="B44" s="164"/>
      <c r="C44" s="129" t="s">
        <v>288</v>
      </c>
      <c r="D44" s="129"/>
      <c r="E44" s="218"/>
      <c r="F44" s="131">
        <f t="shared" si="0"/>
        <v>11</v>
      </c>
      <c r="G44" s="132"/>
      <c r="H44" s="132">
        <v>7</v>
      </c>
      <c r="I44" s="179"/>
      <c r="J44" s="132">
        <v>4</v>
      </c>
      <c r="K44" s="167"/>
      <c r="L44" s="132"/>
      <c r="M44" s="132"/>
      <c r="N44" s="129" t="s">
        <v>289</v>
      </c>
      <c r="O44" s="129"/>
      <c r="P44" s="239">
        <v>39</v>
      </c>
      <c r="Q44" s="198">
        <f t="shared" si="1"/>
        <v>37</v>
      </c>
      <c r="R44" s="200"/>
      <c r="S44" s="200">
        <v>37</v>
      </c>
      <c r="T44" s="200"/>
      <c r="U44" s="200">
        <v>0</v>
      </c>
      <c r="V44" s="140"/>
    </row>
    <row r="45" spans="1:22" ht="14.85" customHeight="1" x14ac:dyDescent="0.15">
      <c r="A45" s="245"/>
      <c r="B45" s="240"/>
      <c r="C45" s="246"/>
      <c r="D45" s="247" t="s">
        <v>290</v>
      </c>
      <c r="E45" s="218"/>
      <c r="F45" s="131">
        <f t="shared" si="0"/>
        <v>55</v>
      </c>
      <c r="G45" s="132"/>
      <c r="H45" s="132">
        <v>52</v>
      </c>
      <c r="I45" s="179"/>
      <c r="J45" s="132">
        <v>3</v>
      </c>
      <c r="K45" s="167"/>
      <c r="L45" s="132"/>
      <c r="M45" s="132"/>
      <c r="N45" s="129" t="s">
        <v>291</v>
      </c>
      <c r="O45" s="129"/>
      <c r="P45" s="239">
        <v>38</v>
      </c>
      <c r="Q45" s="198">
        <f t="shared" si="1"/>
        <v>37</v>
      </c>
      <c r="R45" s="200"/>
      <c r="S45" s="200">
        <v>37</v>
      </c>
      <c r="T45" s="200"/>
      <c r="U45" s="200">
        <v>0</v>
      </c>
      <c r="V45" s="140"/>
    </row>
    <row r="46" spans="1:22" ht="14.85" customHeight="1" x14ac:dyDescent="0.15">
      <c r="A46" s="245"/>
      <c r="B46" s="164"/>
      <c r="C46" s="129" t="s">
        <v>292</v>
      </c>
      <c r="D46" s="129"/>
      <c r="E46" s="218"/>
      <c r="F46" s="131">
        <f t="shared" si="0"/>
        <v>20</v>
      </c>
      <c r="G46" s="132"/>
      <c r="H46" s="132">
        <v>15</v>
      </c>
      <c r="I46" s="179"/>
      <c r="J46" s="132">
        <v>5</v>
      </c>
      <c r="K46" s="167"/>
      <c r="L46" s="148"/>
      <c r="M46" s="148"/>
      <c r="N46" s="145" t="s">
        <v>293</v>
      </c>
      <c r="O46" s="145"/>
      <c r="P46" s="248">
        <v>37</v>
      </c>
      <c r="Q46" s="206">
        <f t="shared" si="1"/>
        <v>40</v>
      </c>
      <c r="R46" s="249"/>
      <c r="S46" s="206">
        <v>36</v>
      </c>
      <c r="T46" s="249"/>
      <c r="U46" s="206">
        <v>4</v>
      </c>
      <c r="V46" s="250"/>
    </row>
    <row r="47" spans="1:22" ht="14.85" customHeight="1" x14ac:dyDescent="0.15">
      <c r="A47" s="251"/>
      <c r="B47" s="230"/>
      <c r="C47" s="129" t="s">
        <v>294</v>
      </c>
      <c r="D47" s="129"/>
      <c r="E47" s="231"/>
      <c r="F47" s="147">
        <f t="shared" si="0"/>
        <v>18</v>
      </c>
      <c r="G47" s="148"/>
      <c r="H47" s="148">
        <v>15</v>
      </c>
      <c r="I47" s="214"/>
      <c r="J47" s="148">
        <v>3</v>
      </c>
      <c r="K47" s="215"/>
      <c r="L47" s="237" t="s">
        <v>295</v>
      </c>
      <c r="M47" s="190"/>
      <c r="N47" s="190"/>
      <c r="O47" s="190"/>
      <c r="P47" s="209">
        <v>90</v>
      </c>
      <c r="Q47" s="238">
        <f t="shared" si="1"/>
        <v>105</v>
      </c>
      <c r="R47" s="238"/>
      <c r="S47" s="193">
        <f>SUM(S48:S51)</f>
        <v>88</v>
      </c>
      <c r="T47" s="193"/>
      <c r="U47" s="193">
        <f>SUM(U48:U51)</f>
        <v>17</v>
      </c>
      <c r="V47" s="252"/>
    </row>
    <row r="48" spans="1:22" ht="14.85" customHeight="1" x14ac:dyDescent="0.15">
      <c r="A48" s="152" t="s">
        <v>296</v>
      </c>
      <c r="B48" s="189"/>
      <c r="C48" s="190" t="s">
        <v>297</v>
      </c>
      <c r="D48" s="253"/>
      <c r="E48" s="225"/>
      <c r="F48" s="131">
        <f t="shared" si="0"/>
        <v>19</v>
      </c>
      <c r="G48" s="132"/>
      <c r="H48" s="132">
        <v>18</v>
      </c>
      <c r="I48" s="179"/>
      <c r="J48" s="132">
        <v>1</v>
      </c>
      <c r="K48" s="167"/>
      <c r="L48" s="132"/>
      <c r="M48" s="132"/>
      <c r="N48" s="129" t="s">
        <v>273</v>
      </c>
      <c r="O48" s="129"/>
      <c r="P48" s="239">
        <v>16</v>
      </c>
      <c r="Q48" s="198">
        <f t="shared" si="1"/>
        <v>24</v>
      </c>
      <c r="R48" s="200"/>
      <c r="S48" s="200">
        <v>16</v>
      </c>
      <c r="T48" s="200"/>
      <c r="U48" s="200">
        <v>8</v>
      </c>
      <c r="V48" s="140"/>
    </row>
    <row r="49" spans="1:22" ht="14.85" customHeight="1" x14ac:dyDescent="0.15">
      <c r="A49" s="152"/>
      <c r="B49" s="164"/>
      <c r="C49" s="129" t="s">
        <v>298</v>
      </c>
      <c r="D49" s="165"/>
      <c r="E49" s="218"/>
      <c r="F49" s="131">
        <f t="shared" si="0"/>
        <v>20</v>
      </c>
      <c r="G49" s="132"/>
      <c r="H49" s="132">
        <v>20</v>
      </c>
      <c r="I49" s="179"/>
      <c r="J49" s="132">
        <v>0</v>
      </c>
      <c r="K49" s="167"/>
      <c r="L49" s="132"/>
      <c r="M49" s="132"/>
      <c r="N49" s="129" t="s">
        <v>299</v>
      </c>
      <c r="O49" s="129"/>
      <c r="P49" s="239">
        <v>18</v>
      </c>
      <c r="Q49" s="198">
        <f t="shared" si="1"/>
        <v>23</v>
      </c>
      <c r="R49" s="200"/>
      <c r="S49" s="200">
        <v>15</v>
      </c>
      <c r="T49" s="200"/>
      <c r="U49" s="200">
        <v>8</v>
      </c>
      <c r="V49" s="140"/>
    </row>
    <row r="50" spans="1:22" ht="14.85" customHeight="1" x14ac:dyDescent="0.15">
      <c r="A50" s="152"/>
      <c r="B50" s="164"/>
      <c r="C50" s="129" t="s">
        <v>300</v>
      </c>
      <c r="D50" s="165"/>
      <c r="E50" s="218"/>
      <c r="F50" s="131">
        <f t="shared" si="0"/>
        <v>14</v>
      </c>
      <c r="G50" s="132"/>
      <c r="H50" s="132">
        <v>14</v>
      </c>
      <c r="I50" s="179"/>
      <c r="J50" s="132">
        <v>0</v>
      </c>
      <c r="K50" s="167"/>
      <c r="L50" s="132"/>
      <c r="M50" s="132"/>
      <c r="N50" s="129" t="s">
        <v>301</v>
      </c>
      <c r="O50" s="129"/>
      <c r="P50" s="239">
        <v>31</v>
      </c>
      <c r="Q50" s="198">
        <f t="shared" si="1"/>
        <v>32</v>
      </c>
      <c r="R50" s="200"/>
      <c r="S50" s="200">
        <v>32</v>
      </c>
      <c r="T50" s="200"/>
      <c r="U50" s="200">
        <v>0</v>
      </c>
      <c r="V50" s="140"/>
    </row>
    <row r="51" spans="1:22" ht="14.85" customHeight="1" x14ac:dyDescent="0.15">
      <c r="A51" s="152"/>
      <c r="B51" s="164"/>
      <c r="C51" s="129" t="s">
        <v>302</v>
      </c>
      <c r="D51" s="165"/>
      <c r="E51" s="218"/>
      <c r="F51" s="131">
        <f t="shared" si="0"/>
        <v>16</v>
      </c>
      <c r="G51" s="132"/>
      <c r="H51" s="132">
        <v>16</v>
      </c>
      <c r="I51" s="179"/>
      <c r="J51" s="132">
        <v>0</v>
      </c>
      <c r="K51" s="167"/>
      <c r="L51" s="132"/>
      <c r="M51" s="132"/>
      <c r="N51" s="145" t="s">
        <v>303</v>
      </c>
      <c r="O51" s="145"/>
      <c r="P51" s="248">
        <v>25</v>
      </c>
      <c r="Q51" s="200">
        <f t="shared" si="1"/>
        <v>26</v>
      </c>
      <c r="R51" s="254"/>
      <c r="S51" s="200">
        <v>25</v>
      </c>
      <c r="T51" s="254"/>
      <c r="U51" s="200">
        <v>1</v>
      </c>
      <c r="V51" s="255"/>
    </row>
    <row r="52" spans="1:22" ht="14.85" customHeight="1" x14ac:dyDescent="0.15">
      <c r="A52" s="152"/>
      <c r="B52" s="164"/>
      <c r="C52" s="129" t="s">
        <v>304</v>
      </c>
      <c r="D52" s="165"/>
      <c r="E52" s="218"/>
      <c r="F52" s="131">
        <f t="shared" si="0"/>
        <v>16</v>
      </c>
      <c r="G52" s="132"/>
      <c r="H52" s="132">
        <v>16</v>
      </c>
      <c r="I52" s="179"/>
      <c r="J52" s="132">
        <v>0</v>
      </c>
      <c r="K52" s="167"/>
      <c r="L52" s="237" t="s">
        <v>305</v>
      </c>
      <c r="M52" s="190"/>
      <c r="N52" s="190"/>
      <c r="O52" s="190"/>
      <c r="P52" s="209">
        <v>44</v>
      </c>
      <c r="Q52" s="238">
        <f t="shared" si="1"/>
        <v>47</v>
      </c>
      <c r="R52" s="238"/>
      <c r="S52" s="193">
        <f>SUM(S53:S58)</f>
        <v>40</v>
      </c>
      <c r="T52" s="193"/>
      <c r="U52" s="193">
        <f>SUM(U53:U58)</f>
        <v>7</v>
      </c>
      <c r="V52" s="212"/>
    </row>
    <row r="53" spans="1:22" ht="14.85" customHeight="1" x14ac:dyDescent="0.15">
      <c r="A53" s="152"/>
      <c r="B53" s="164"/>
      <c r="C53" s="129" t="s">
        <v>306</v>
      </c>
      <c r="D53" s="165"/>
      <c r="E53" s="218"/>
      <c r="F53" s="131">
        <f t="shared" si="0"/>
        <v>38</v>
      </c>
      <c r="G53" s="132"/>
      <c r="H53" s="132">
        <v>38</v>
      </c>
      <c r="I53" s="179"/>
      <c r="J53" s="132">
        <v>0</v>
      </c>
      <c r="K53" s="167"/>
      <c r="L53" s="132"/>
      <c r="M53" s="132"/>
      <c r="N53" s="129" t="s">
        <v>307</v>
      </c>
      <c r="O53" s="129"/>
      <c r="P53" s="239">
        <v>10</v>
      </c>
      <c r="Q53" s="198">
        <f t="shared" si="1"/>
        <v>11</v>
      </c>
      <c r="R53" s="200"/>
      <c r="S53" s="200">
        <v>7</v>
      </c>
      <c r="T53" s="200"/>
      <c r="U53" s="200">
        <v>4</v>
      </c>
      <c r="V53" s="140"/>
    </row>
    <row r="54" spans="1:22" ht="14.85" customHeight="1" x14ac:dyDescent="0.15">
      <c r="A54" s="256" t="s">
        <v>308</v>
      </c>
      <c r="B54" s="189"/>
      <c r="C54" s="190" t="s">
        <v>309</v>
      </c>
      <c r="D54" s="253"/>
      <c r="E54" s="225"/>
      <c r="F54" s="192">
        <f t="shared" si="0"/>
        <v>14</v>
      </c>
      <c r="G54" s="138"/>
      <c r="H54" s="138">
        <v>11</v>
      </c>
      <c r="I54" s="193"/>
      <c r="J54" s="138">
        <v>3</v>
      </c>
      <c r="K54" s="194"/>
      <c r="L54" s="132"/>
      <c r="M54" s="132"/>
      <c r="N54" s="129" t="s">
        <v>273</v>
      </c>
      <c r="O54" s="129"/>
      <c r="P54" s="239">
        <v>8</v>
      </c>
      <c r="Q54" s="198">
        <f t="shared" si="1"/>
        <v>9</v>
      </c>
      <c r="R54" s="200"/>
      <c r="S54" s="200">
        <v>7</v>
      </c>
      <c r="T54" s="200"/>
      <c r="U54" s="200">
        <v>2</v>
      </c>
      <c r="V54" s="140"/>
    </row>
    <row r="55" spans="1:22" ht="14.85" customHeight="1" x14ac:dyDescent="0.15">
      <c r="A55" s="257"/>
      <c r="B55" s="164"/>
      <c r="C55" s="129" t="s">
        <v>310</v>
      </c>
      <c r="D55" s="165"/>
      <c r="E55" s="218"/>
      <c r="F55" s="131">
        <f t="shared" si="0"/>
        <v>24</v>
      </c>
      <c r="G55" s="132"/>
      <c r="H55" s="132">
        <v>24</v>
      </c>
      <c r="I55" s="179"/>
      <c r="J55" s="132">
        <v>0</v>
      </c>
      <c r="K55" s="167"/>
      <c r="L55" s="132"/>
      <c r="M55" s="132"/>
      <c r="N55" s="129" t="s">
        <v>311</v>
      </c>
      <c r="O55" s="129"/>
      <c r="P55" s="239">
        <v>9</v>
      </c>
      <c r="Q55" s="198">
        <f t="shared" si="1"/>
        <v>11</v>
      </c>
      <c r="R55" s="200"/>
      <c r="S55" s="200">
        <v>10</v>
      </c>
      <c r="T55" s="200"/>
      <c r="U55" s="200">
        <v>1</v>
      </c>
      <c r="V55" s="140"/>
    </row>
    <row r="56" spans="1:22" ht="14.85" customHeight="1" x14ac:dyDescent="0.15">
      <c r="A56" s="257"/>
      <c r="B56" s="164"/>
      <c r="C56" s="129" t="s">
        <v>312</v>
      </c>
      <c r="D56" s="165"/>
      <c r="E56" s="258"/>
      <c r="F56" s="131">
        <f t="shared" si="0"/>
        <v>11</v>
      </c>
      <c r="G56" s="132"/>
      <c r="H56" s="132">
        <v>10</v>
      </c>
      <c r="I56" s="179"/>
      <c r="J56" s="132">
        <v>1</v>
      </c>
      <c r="K56" s="167"/>
      <c r="L56" s="132"/>
      <c r="M56" s="132"/>
      <c r="N56" s="129" t="s">
        <v>313</v>
      </c>
      <c r="O56" s="129"/>
      <c r="P56" s="239">
        <v>8</v>
      </c>
      <c r="Q56" s="198">
        <f t="shared" si="1"/>
        <v>9</v>
      </c>
      <c r="R56" s="200"/>
      <c r="S56" s="200">
        <v>9</v>
      </c>
      <c r="T56" s="200"/>
      <c r="U56" s="200">
        <v>0</v>
      </c>
      <c r="V56" s="140"/>
    </row>
    <row r="57" spans="1:22" ht="14.85" customHeight="1" x14ac:dyDescent="0.15">
      <c r="A57" s="257"/>
      <c r="B57" s="164"/>
      <c r="C57" s="129" t="s">
        <v>314</v>
      </c>
      <c r="D57" s="165"/>
      <c r="E57" s="218"/>
      <c r="F57" s="131">
        <f t="shared" si="0"/>
        <v>14</v>
      </c>
      <c r="G57" s="132"/>
      <c r="H57" s="132">
        <v>14</v>
      </c>
      <c r="I57" s="179"/>
      <c r="J57" s="132">
        <v>0</v>
      </c>
      <c r="K57" s="167"/>
      <c r="L57" s="259"/>
      <c r="M57" s="132"/>
      <c r="N57" s="129" t="s">
        <v>315</v>
      </c>
      <c r="O57" s="129"/>
      <c r="P57" s="239">
        <v>8</v>
      </c>
      <c r="Q57" s="198">
        <f t="shared" si="1"/>
        <v>6</v>
      </c>
      <c r="R57" s="200"/>
      <c r="S57" s="200">
        <v>6</v>
      </c>
      <c r="T57" s="200"/>
      <c r="U57" s="200">
        <v>0</v>
      </c>
      <c r="V57" s="140"/>
    </row>
    <row r="58" spans="1:22" ht="14.85" customHeight="1" thickBot="1" x14ac:dyDescent="0.2">
      <c r="A58" s="260"/>
      <c r="B58" s="261"/>
      <c r="C58" s="262" t="s">
        <v>316</v>
      </c>
      <c r="D58" s="263"/>
      <c r="E58" s="264"/>
      <c r="F58" s="265">
        <f t="shared" si="0"/>
        <v>13</v>
      </c>
      <c r="G58" s="266"/>
      <c r="H58" s="266">
        <v>10</v>
      </c>
      <c r="I58" s="267"/>
      <c r="J58" s="266">
        <v>3</v>
      </c>
      <c r="K58" s="268"/>
      <c r="L58" s="269"/>
      <c r="M58" s="266"/>
      <c r="N58" s="270" t="s">
        <v>317</v>
      </c>
      <c r="O58" s="270"/>
      <c r="P58" s="271">
        <v>1</v>
      </c>
      <c r="Q58" s="272">
        <f t="shared" si="1"/>
        <v>1</v>
      </c>
      <c r="R58" s="273"/>
      <c r="S58" s="274">
        <v>1</v>
      </c>
      <c r="T58" s="273"/>
      <c r="U58" s="274">
        <v>0</v>
      </c>
      <c r="V58" s="275"/>
    </row>
    <row r="59" spans="1:22" ht="14.25" customHeight="1" thickTop="1" x14ac:dyDescent="0.15">
      <c r="A59" s="276" t="s">
        <v>318</v>
      </c>
      <c r="B59" s="276"/>
      <c r="C59" s="276"/>
      <c r="D59" s="276"/>
      <c r="E59" s="277"/>
      <c r="F59" s="278">
        <f t="shared" si="0"/>
        <v>1448</v>
      </c>
      <c r="G59" s="279"/>
      <c r="H59" s="279">
        <f>SUM(H5:I58)</f>
        <v>779</v>
      </c>
      <c r="I59" s="279"/>
      <c r="J59" s="279">
        <f>SUM(J5:K58)</f>
        <v>669</v>
      </c>
      <c r="K59" s="280"/>
      <c r="L59" s="281"/>
      <c r="M59" s="282" t="s">
        <v>319</v>
      </c>
      <c r="N59" s="282"/>
      <c r="O59" s="282"/>
      <c r="P59" s="283"/>
      <c r="Q59" s="284">
        <f t="shared" si="1"/>
        <v>2823</v>
      </c>
      <c r="R59" s="285"/>
      <c r="S59" s="284">
        <f>SUM(H59,S5:S19,S33:S36,S47,S52)</f>
        <v>1591</v>
      </c>
      <c r="T59" s="285"/>
      <c r="U59" s="284">
        <f>SUM(J59,U5:U19,U33:U36,U47,U52)</f>
        <v>1232</v>
      </c>
      <c r="V59" s="279"/>
    </row>
    <row r="60" spans="1:22" ht="14.25" customHeight="1" x14ac:dyDescent="0.15">
      <c r="S60" s="286" t="s">
        <v>320</v>
      </c>
      <c r="T60" s="286"/>
      <c r="U60" s="286"/>
    </row>
  </sheetData>
  <mergeCells count="121">
    <mergeCell ref="C57:D57"/>
    <mergeCell ref="N57:O57"/>
    <mergeCell ref="C58:D58"/>
    <mergeCell ref="N58:O58"/>
    <mergeCell ref="M59:O59"/>
    <mergeCell ref="S60:U60"/>
    <mergeCell ref="L52:O52"/>
    <mergeCell ref="C53:D53"/>
    <mergeCell ref="N53:O53"/>
    <mergeCell ref="A54:A58"/>
    <mergeCell ref="C54:D54"/>
    <mergeCell ref="N54:O54"/>
    <mergeCell ref="C55:D55"/>
    <mergeCell ref="N55:O55"/>
    <mergeCell ref="C56:D56"/>
    <mergeCell ref="N56:O56"/>
    <mergeCell ref="A48:A53"/>
    <mergeCell ref="C48:D48"/>
    <mergeCell ref="N48:O48"/>
    <mergeCell ref="C49:D49"/>
    <mergeCell ref="N49:O49"/>
    <mergeCell ref="C50:D50"/>
    <mergeCell ref="N50:O50"/>
    <mergeCell ref="C51:D51"/>
    <mergeCell ref="N51:O51"/>
    <mergeCell ref="C52:D52"/>
    <mergeCell ref="A43:A47"/>
    <mergeCell ref="C43:D43"/>
    <mergeCell ref="N43:O43"/>
    <mergeCell ref="C44:D44"/>
    <mergeCell ref="N44:O44"/>
    <mergeCell ref="N45:O45"/>
    <mergeCell ref="C46:D46"/>
    <mergeCell ref="N46:O46"/>
    <mergeCell ref="C47:D47"/>
    <mergeCell ref="L47:O47"/>
    <mergeCell ref="N39:O39"/>
    <mergeCell ref="A40:A42"/>
    <mergeCell ref="C40:D40"/>
    <mergeCell ref="N40:O40"/>
    <mergeCell ref="C41:D41"/>
    <mergeCell ref="N41:O41"/>
    <mergeCell ref="C42:D42"/>
    <mergeCell ref="N42:O42"/>
    <mergeCell ref="A34:A39"/>
    <mergeCell ref="C34:D34"/>
    <mergeCell ref="L34:O34"/>
    <mergeCell ref="B35:C35"/>
    <mergeCell ref="L35:O35"/>
    <mergeCell ref="C36:D36"/>
    <mergeCell ref="L36:O36"/>
    <mergeCell ref="N37:O37"/>
    <mergeCell ref="C38:D38"/>
    <mergeCell ref="N38:O38"/>
    <mergeCell ref="A30:A33"/>
    <mergeCell ref="C30:D30"/>
    <mergeCell ref="N30:O30"/>
    <mergeCell ref="C31:D31"/>
    <mergeCell ref="N31:O31"/>
    <mergeCell ref="C32:D32"/>
    <mergeCell ref="N32:O32"/>
    <mergeCell ref="C33:D33"/>
    <mergeCell ref="L33:O33"/>
    <mergeCell ref="A26:A29"/>
    <mergeCell ref="C26:D26"/>
    <mergeCell ref="N26:O26"/>
    <mergeCell ref="B27:C27"/>
    <mergeCell ref="N27:O27"/>
    <mergeCell ref="C28:D28"/>
    <mergeCell ref="N28:O28"/>
    <mergeCell ref="C29:D29"/>
    <mergeCell ref="N29:O29"/>
    <mergeCell ref="C23:D23"/>
    <mergeCell ref="N23:O23"/>
    <mergeCell ref="C24:D24"/>
    <mergeCell ref="L24:L32"/>
    <mergeCell ref="N24:O24"/>
    <mergeCell ref="C25:D25"/>
    <mergeCell ref="N25:O25"/>
    <mergeCell ref="C19:D19"/>
    <mergeCell ref="L19:O19"/>
    <mergeCell ref="A20:A25"/>
    <mergeCell ref="C20:D20"/>
    <mergeCell ref="L20:L23"/>
    <mergeCell ref="N20:O20"/>
    <mergeCell ref="C21:D21"/>
    <mergeCell ref="N21:O21"/>
    <mergeCell ref="C22:D22"/>
    <mergeCell ref="N22:O22"/>
    <mergeCell ref="A14:A19"/>
    <mergeCell ref="C14:D14"/>
    <mergeCell ref="N14:O14"/>
    <mergeCell ref="C15:D15"/>
    <mergeCell ref="M15:N16"/>
    <mergeCell ref="C16:D16"/>
    <mergeCell ref="C17:D17"/>
    <mergeCell ref="L17:O17"/>
    <mergeCell ref="C18:D18"/>
    <mergeCell ref="L18:O18"/>
    <mergeCell ref="C8:D8"/>
    <mergeCell ref="C9:D9"/>
    <mergeCell ref="C10:D10"/>
    <mergeCell ref="C11:D11"/>
    <mergeCell ref="C12:D12"/>
    <mergeCell ref="C13:D13"/>
    <mergeCell ref="Q4:R4"/>
    <mergeCell ref="S4:T4"/>
    <mergeCell ref="U4:V4"/>
    <mergeCell ref="A5:A6"/>
    <mergeCell ref="C5:D5"/>
    <mergeCell ref="L5:L16"/>
    <mergeCell ref="M5:N13"/>
    <mergeCell ref="C6:D6"/>
    <mergeCell ref="A7:A13"/>
    <mergeCell ref="C7:D7"/>
    <mergeCell ref="A3:D3"/>
    <mergeCell ref="A4:D4"/>
    <mergeCell ref="F4:G4"/>
    <mergeCell ref="H4:I4"/>
    <mergeCell ref="J4:K4"/>
    <mergeCell ref="L4:O4"/>
  </mergeCells>
  <phoneticPr fontId="1"/>
  <hyperlinks>
    <hyperlink ref="A1" location="目次!A1" display="目次へもどる"/>
  </hyperlinks>
  <printOptions horizontalCentered="1" verticalCentered="1"/>
  <pageMargins left="0.78740157480314965" right="0.78740157480314965" top="0.78740157480314965" bottom="0.70866141732283472" header="0.51181102362204722" footer="0.51181102362204722"/>
  <pageSetup paperSize="9" scale="93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X156"/>
  <sheetViews>
    <sheetView view="pageBreakPreview" zoomScale="70" zoomScaleNormal="190" zoomScaleSheetLayoutView="70" workbookViewId="0"/>
  </sheetViews>
  <sheetFormatPr defaultColWidth="3.625" defaultRowHeight="12" customHeight="1" outlineLevelRow="1" outlineLevelCol="1" x14ac:dyDescent="0.15"/>
  <cols>
    <col min="1" max="1" width="3.625" style="289" customWidth="1"/>
    <col min="2" max="2" width="1.625" style="289" customWidth="1"/>
    <col min="3" max="3" width="3.625" style="289" customWidth="1"/>
    <col min="4" max="4" width="1.625" style="289" customWidth="1"/>
    <col min="5" max="10" width="3.625" style="289" customWidth="1"/>
    <col min="11" max="11" width="1.625" style="289" customWidth="1"/>
    <col min="12" max="12" width="3.625" style="289" customWidth="1"/>
    <col min="13" max="13" width="1.625" style="289" customWidth="1"/>
    <col min="14" max="14" width="3.625" style="289" customWidth="1"/>
    <col min="15" max="15" width="1.625" style="289" customWidth="1"/>
    <col min="16" max="21" width="3.625" style="289" customWidth="1"/>
    <col min="22" max="22" width="1.625" style="289" customWidth="1"/>
    <col min="23" max="23" width="3.625" style="289" customWidth="1"/>
    <col min="24" max="24" width="1.625" style="289" customWidth="1"/>
    <col min="25" max="25" width="3.625" style="289" customWidth="1"/>
    <col min="26" max="26" width="1.625" style="289" customWidth="1"/>
    <col min="27" max="32" width="3.625" style="289" customWidth="1"/>
    <col min="33" max="33" width="1.625" style="289" customWidth="1"/>
    <col min="34" max="34" width="3.625" style="289" customWidth="1"/>
    <col min="35" max="35" width="1.625" style="289" customWidth="1"/>
    <col min="36" max="36" width="3.625" style="289" customWidth="1"/>
    <col min="37" max="37" width="1.625" style="289" customWidth="1"/>
    <col min="38" max="43" width="3.625" style="289" customWidth="1"/>
    <col min="44" max="44" width="1.625" style="289" customWidth="1"/>
    <col min="45" max="45" width="3.625" style="289" customWidth="1"/>
    <col min="46" max="46" width="1.625" style="289" customWidth="1"/>
    <col min="47" max="47" width="3.625" style="289" customWidth="1"/>
    <col min="48" max="48" width="1.625" style="289" customWidth="1"/>
    <col min="49" max="54" width="3.625" style="289" customWidth="1"/>
    <col min="55" max="55" width="1.625" style="289" customWidth="1"/>
    <col min="56" max="56" width="3.625" style="289" customWidth="1"/>
    <col min="57" max="57" width="1.625" style="289" customWidth="1"/>
    <col min="58" max="58" width="3.625" style="289" customWidth="1"/>
    <col min="59" max="59" width="1.625" style="289" customWidth="1"/>
    <col min="60" max="65" width="3.625" style="289" customWidth="1"/>
    <col min="66" max="66" width="1.625" style="289" customWidth="1"/>
    <col min="67" max="67" width="3.625" style="289" customWidth="1"/>
    <col min="68" max="68" width="1.625" style="289" customWidth="1"/>
    <col min="69" max="69" width="3.625" style="289" customWidth="1"/>
    <col min="70" max="70" width="1.625" style="289" customWidth="1"/>
    <col min="71" max="76" width="3.625" style="289" customWidth="1"/>
    <col min="77" max="77" width="1.625" style="289" customWidth="1"/>
    <col min="78" max="78" width="3.625" style="289" customWidth="1"/>
    <col min="79" max="79" width="1.625" style="289" customWidth="1"/>
    <col min="80" max="80" width="3.625" style="289" customWidth="1"/>
    <col min="81" max="81" width="1.625" style="289" customWidth="1"/>
    <col min="82" max="87" width="3.625" style="289" customWidth="1"/>
    <col min="88" max="88" width="1.625" style="289" customWidth="1"/>
    <col min="89" max="89" width="3.625" style="289" customWidth="1"/>
    <col min="90" max="90" width="1.625" style="289" customWidth="1"/>
    <col min="91" max="91" width="3.625" style="289" customWidth="1"/>
    <col min="92" max="92" width="1.625" style="289" customWidth="1"/>
    <col min="93" max="98" width="3.625" style="289" customWidth="1"/>
    <col min="99" max="99" width="1.625" style="289" customWidth="1"/>
    <col min="100" max="100" width="3.625" style="289" customWidth="1"/>
    <col min="101" max="101" width="1.625" style="289" customWidth="1"/>
    <col min="102" max="102" width="3.625" style="289" customWidth="1"/>
    <col min="103" max="103" width="1.625" style="289" customWidth="1"/>
    <col min="104" max="109" width="3.625" style="289" customWidth="1"/>
    <col min="110" max="110" width="1.625" style="289" customWidth="1"/>
    <col min="111" max="111" width="3.625" style="289" customWidth="1"/>
    <col min="112" max="112" width="1.625" style="289" customWidth="1"/>
    <col min="113" max="113" width="3.625" style="289" customWidth="1"/>
    <col min="114" max="114" width="1.625" style="289" customWidth="1"/>
    <col min="115" max="120" width="3.625" style="289" customWidth="1"/>
    <col min="121" max="121" width="1.625" style="289" customWidth="1" outlineLevel="1"/>
    <col min="122" max="122" width="3.625" style="289" customWidth="1" outlineLevel="1"/>
    <col min="123" max="123" width="1.625" style="289" customWidth="1" outlineLevel="1"/>
    <col min="124" max="124" width="3.625" style="289" customWidth="1" outlineLevel="1"/>
    <col min="125" max="125" width="1.625" style="289" customWidth="1" outlineLevel="1"/>
    <col min="126" max="130" width="3.625" style="289" customWidth="1" outlineLevel="1"/>
    <col min="131" max="134" width="1.625" style="289" customWidth="1" outlineLevel="1"/>
    <col min="135" max="135" width="3.625" style="289" customWidth="1" outlineLevel="1"/>
    <col min="136" max="136" width="1.625" style="289" customWidth="1" outlineLevel="1"/>
    <col min="137" max="141" width="3.625" style="289" customWidth="1" outlineLevel="1"/>
    <col min="142" max="143" width="1.625" style="289" customWidth="1" outlineLevel="1"/>
    <col min="144" max="144" width="3.625" style="289" customWidth="1" outlineLevel="1"/>
    <col min="145" max="145" width="1.625" style="289" customWidth="1" outlineLevel="1"/>
    <col min="146" max="146" width="3.625" style="289" customWidth="1" outlineLevel="1"/>
    <col min="147" max="147" width="1.625" style="289" customWidth="1" outlineLevel="1"/>
    <col min="148" max="153" width="3.625" style="289" customWidth="1" outlineLevel="1"/>
    <col min="154" max="154" width="1.625" style="289" customWidth="1"/>
    <col min="155" max="155" width="3.625" style="289" customWidth="1"/>
    <col min="156" max="156" width="1.625" style="289" customWidth="1"/>
    <col min="157" max="157" width="3.625" style="289" customWidth="1"/>
    <col min="158" max="158" width="1.625" style="289" customWidth="1"/>
    <col min="159" max="164" width="3.625" style="289" customWidth="1"/>
    <col min="165" max="165" width="1.625" style="289" customWidth="1"/>
    <col min="166" max="166" width="3.625" style="289" customWidth="1"/>
    <col min="167" max="167" width="1.625" style="289" customWidth="1"/>
    <col min="168" max="168" width="3.625" style="289" customWidth="1"/>
    <col min="169" max="169" width="1.625" style="289" customWidth="1"/>
    <col min="170" max="175" width="3.625" style="289" customWidth="1"/>
    <col min="176" max="176" width="1.625" style="289" customWidth="1"/>
    <col min="177" max="177" width="3.625" style="289" customWidth="1"/>
    <col min="178" max="178" width="1.625" style="289" customWidth="1"/>
    <col min="179" max="179" width="3.625" style="289" customWidth="1"/>
    <col min="180" max="180" width="1.625" style="289" customWidth="1"/>
    <col min="181" max="186" width="3.625" style="289" customWidth="1"/>
    <col min="187" max="187" width="1.625" style="289" customWidth="1"/>
    <col min="188" max="188" width="3.625" style="289" customWidth="1" outlineLevel="1"/>
    <col min="189" max="189" width="1.625" style="289" customWidth="1" outlineLevel="1"/>
    <col min="190" max="190" width="3.625" style="289" customWidth="1" outlineLevel="1"/>
    <col min="191" max="191" width="1.625" style="289" customWidth="1" outlineLevel="1"/>
    <col min="192" max="197" width="3.625" style="289" customWidth="1" outlineLevel="1"/>
    <col min="198" max="198" width="1.625" style="289" customWidth="1" outlineLevel="1"/>
    <col min="199" max="199" width="3.625" style="289" customWidth="1" outlineLevel="1"/>
    <col min="200" max="200" width="1.625" style="289" customWidth="1" outlineLevel="1"/>
    <col min="201" max="201" width="3.625" style="289" customWidth="1" outlineLevel="1"/>
    <col min="202" max="202" width="1.625" style="289" customWidth="1" outlineLevel="1"/>
    <col min="203" max="208" width="3.625" style="289" customWidth="1" outlineLevel="1"/>
    <col min="209" max="256" width="3.625" style="289"/>
    <col min="257" max="257" width="3.625" style="289" customWidth="1"/>
    <col min="258" max="258" width="1.625" style="289" customWidth="1"/>
    <col min="259" max="259" width="3.625" style="289" customWidth="1"/>
    <col min="260" max="260" width="1.625" style="289" customWidth="1"/>
    <col min="261" max="266" width="3.625" style="289" customWidth="1"/>
    <col min="267" max="267" width="1.625" style="289" customWidth="1"/>
    <col min="268" max="268" width="3.625" style="289" customWidth="1"/>
    <col min="269" max="269" width="1.625" style="289" customWidth="1"/>
    <col min="270" max="270" width="3.625" style="289" customWidth="1"/>
    <col min="271" max="271" width="1.625" style="289" customWidth="1"/>
    <col min="272" max="277" width="3.625" style="289" customWidth="1"/>
    <col min="278" max="278" width="1.625" style="289" customWidth="1"/>
    <col min="279" max="279" width="3.625" style="289" customWidth="1"/>
    <col min="280" max="280" width="1.625" style="289" customWidth="1"/>
    <col min="281" max="281" width="3.625" style="289" customWidth="1"/>
    <col min="282" max="282" width="1.625" style="289" customWidth="1"/>
    <col min="283" max="288" width="3.625" style="289" customWidth="1"/>
    <col min="289" max="289" width="1.625" style="289" customWidth="1"/>
    <col min="290" max="290" width="3.625" style="289" customWidth="1"/>
    <col min="291" max="291" width="1.625" style="289" customWidth="1"/>
    <col min="292" max="292" width="3.625" style="289" customWidth="1"/>
    <col min="293" max="293" width="1.625" style="289" customWidth="1"/>
    <col min="294" max="299" width="3.625" style="289" customWidth="1"/>
    <col min="300" max="300" width="1.625" style="289" customWidth="1"/>
    <col min="301" max="301" width="3.625" style="289" customWidth="1"/>
    <col min="302" max="302" width="1.625" style="289" customWidth="1"/>
    <col min="303" max="303" width="3.625" style="289" customWidth="1"/>
    <col min="304" max="304" width="1.625" style="289" customWidth="1"/>
    <col min="305" max="310" width="3.625" style="289" customWidth="1"/>
    <col min="311" max="311" width="1.625" style="289" customWidth="1"/>
    <col min="312" max="312" width="3.625" style="289" customWidth="1"/>
    <col min="313" max="313" width="1.625" style="289" customWidth="1"/>
    <col min="314" max="314" width="3.625" style="289" customWidth="1"/>
    <col min="315" max="315" width="1.625" style="289" customWidth="1"/>
    <col min="316" max="321" width="3.625" style="289" customWidth="1"/>
    <col min="322" max="322" width="1.625" style="289" customWidth="1"/>
    <col min="323" max="323" width="3.625" style="289" customWidth="1"/>
    <col min="324" max="324" width="1.625" style="289" customWidth="1"/>
    <col min="325" max="325" width="3.625" style="289" customWidth="1"/>
    <col min="326" max="326" width="1.625" style="289" customWidth="1"/>
    <col min="327" max="332" width="3.625" style="289" customWidth="1"/>
    <col min="333" max="333" width="1.625" style="289" customWidth="1"/>
    <col min="334" max="334" width="3.625" style="289" customWidth="1"/>
    <col min="335" max="335" width="1.625" style="289" customWidth="1"/>
    <col min="336" max="336" width="3.625" style="289" customWidth="1"/>
    <col min="337" max="337" width="1.625" style="289" customWidth="1"/>
    <col min="338" max="343" width="3.625" style="289" customWidth="1"/>
    <col min="344" max="344" width="1.625" style="289" customWidth="1"/>
    <col min="345" max="345" width="3.625" style="289" customWidth="1"/>
    <col min="346" max="346" width="1.625" style="289" customWidth="1"/>
    <col min="347" max="347" width="3.625" style="289" customWidth="1"/>
    <col min="348" max="348" width="1.625" style="289" customWidth="1"/>
    <col min="349" max="354" width="3.625" style="289" customWidth="1"/>
    <col min="355" max="355" width="1.625" style="289" customWidth="1"/>
    <col min="356" max="356" width="3.625" style="289" customWidth="1"/>
    <col min="357" max="357" width="1.625" style="289" customWidth="1"/>
    <col min="358" max="358" width="3.625" style="289" customWidth="1"/>
    <col min="359" max="359" width="1.625" style="289" customWidth="1"/>
    <col min="360" max="365" width="3.625" style="289" customWidth="1"/>
    <col min="366" max="366" width="1.625" style="289" customWidth="1"/>
    <col min="367" max="367" width="3.625" style="289" customWidth="1"/>
    <col min="368" max="368" width="1.625" style="289" customWidth="1"/>
    <col min="369" max="369" width="3.625" style="289" customWidth="1"/>
    <col min="370" max="370" width="1.625" style="289" customWidth="1"/>
    <col min="371" max="376" width="3.625" style="289" customWidth="1"/>
    <col min="377" max="377" width="1.625" style="289" customWidth="1"/>
    <col min="378" max="378" width="3.625" style="289" customWidth="1"/>
    <col min="379" max="379" width="1.625" style="289" customWidth="1"/>
    <col min="380" max="380" width="3.625" style="289" customWidth="1"/>
    <col min="381" max="381" width="1.625" style="289" customWidth="1"/>
    <col min="382" max="386" width="3.625" style="289" customWidth="1"/>
    <col min="387" max="390" width="1.625" style="289" customWidth="1"/>
    <col min="391" max="391" width="3.625" style="289" customWidth="1"/>
    <col min="392" max="392" width="1.625" style="289" customWidth="1"/>
    <col min="393" max="397" width="3.625" style="289" customWidth="1"/>
    <col min="398" max="399" width="1.625" style="289" customWidth="1"/>
    <col min="400" max="400" width="3.625" style="289" customWidth="1"/>
    <col min="401" max="401" width="1.625" style="289" customWidth="1"/>
    <col min="402" max="402" width="3.625" style="289" customWidth="1"/>
    <col min="403" max="403" width="1.625" style="289" customWidth="1"/>
    <col min="404" max="409" width="3.625" style="289" customWidth="1"/>
    <col min="410" max="410" width="1.625" style="289" customWidth="1"/>
    <col min="411" max="411" width="3.625" style="289" customWidth="1"/>
    <col min="412" max="412" width="1.625" style="289" customWidth="1"/>
    <col min="413" max="413" width="3.625" style="289" customWidth="1"/>
    <col min="414" max="414" width="1.625" style="289" customWidth="1"/>
    <col min="415" max="420" width="3.625" style="289" customWidth="1"/>
    <col min="421" max="421" width="1.625" style="289" customWidth="1"/>
    <col min="422" max="422" width="3.625" style="289" customWidth="1"/>
    <col min="423" max="423" width="1.625" style="289" customWidth="1"/>
    <col min="424" max="424" width="3.625" style="289" customWidth="1"/>
    <col min="425" max="425" width="1.625" style="289" customWidth="1"/>
    <col min="426" max="431" width="3.625" style="289" customWidth="1"/>
    <col min="432" max="432" width="1.625" style="289" customWidth="1"/>
    <col min="433" max="433" width="3.625" style="289" customWidth="1"/>
    <col min="434" max="434" width="1.625" style="289" customWidth="1"/>
    <col min="435" max="435" width="3.625" style="289" customWidth="1"/>
    <col min="436" max="436" width="1.625" style="289" customWidth="1"/>
    <col min="437" max="442" width="3.625" style="289" customWidth="1"/>
    <col min="443" max="443" width="1.625" style="289" customWidth="1"/>
    <col min="444" max="444" width="3.625" style="289" customWidth="1"/>
    <col min="445" max="445" width="1.625" style="289" customWidth="1"/>
    <col min="446" max="446" width="3.625" style="289" customWidth="1"/>
    <col min="447" max="447" width="1.625" style="289" customWidth="1"/>
    <col min="448" max="453" width="3.625" style="289" customWidth="1"/>
    <col min="454" max="454" width="1.625" style="289" customWidth="1"/>
    <col min="455" max="455" width="3.625" style="289" customWidth="1"/>
    <col min="456" max="456" width="1.625" style="289" customWidth="1"/>
    <col min="457" max="457" width="3.625" style="289" customWidth="1"/>
    <col min="458" max="458" width="1.625" style="289" customWidth="1"/>
    <col min="459" max="464" width="3.625" style="289" customWidth="1"/>
    <col min="465" max="512" width="3.625" style="289"/>
    <col min="513" max="513" width="3.625" style="289" customWidth="1"/>
    <col min="514" max="514" width="1.625" style="289" customWidth="1"/>
    <col min="515" max="515" width="3.625" style="289" customWidth="1"/>
    <col min="516" max="516" width="1.625" style="289" customWidth="1"/>
    <col min="517" max="522" width="3.625" style="289" customWidth="1"/>
    <col min="523" max="523" width="1.625" style="289" customWidth="1"/>
    <col min="524" max="524" width="3.625" style="289" customWidth="1"/>
    <col min="525" max="525" width="1.625" style="289" customWidth="1"/>
    <col min="526" max="526" width="3.625" style="289" customWidth="1"/>
    <col min="527" max="527" width="1.625" style="289" customWidth="1"/>
    <col min="528" max="533" width="3.625" style="289" customWidth="1"/>
    <col min="534" max="534" width="1.625" style="289" customWidth="1"/>
    <col min="535" max="535" width="3.625" style="289" customWidth="1"/>
    <col min="536" max="536" width="1.625" style="289" customWidth="1"/>
    <col min="537" max="537" width="3.625" style="289" customWidth="1"/>
    <col min="538" max="538" width="1.625" style="289" customWidth="1"/>
    <col min="539" max="544" width="3.625" style="289" customWidth="1"/>
    <col min="545" max="545" width="1.625" style="289" customWidth="1"/>
    <col min="546" max="546" width="3.625" style="289" customWidth="1"/>
    <col min="547" max="547" width="1.625" style="289" customWidth="1"/>
    <col min="548" max="548" width="3.625" style="289" customWidth="1"/>
    <col min="549" max="549" width="1.625" style="289" customWidth="1"/>
    <col min="550" max="555" width="3.625" style="289" customWidth="1"/>
    <col min="556" max="556" width="1.625" style="289" customWidth="1"/>
    <col min="557" max="557" width="3.625" style="289" customWidth="1"/>
    <col min="558" max="558" width="1.625" style="289" customWidth="1"/>
    <col min="559" max="559" width="3.625" style="289" customWidth="1"/>
    <col min="560" max="560" width="1.625" style="289" customWidth="1"/>
    <col min="561" max="566" width="3.625" style="289" customWidth="1"/>
    <col min="567" max="567" width="1.625" style="289" customWidth="1"/>
    <col min="568" max="568" width="3.625" style="289" customWidth="1"/>
    <col min="569" max="569" width="1.625" style="289" customWidth="1"/>
    <col min="570" max="570" width="3.625" style="289" customWidth="1"/>
    <col min="571" max="571" width="1.625" style="289" customWidth="1"/>
    <col min="572" max="577" width="3.625" style="289" customWidth="1"/>
    <col min="578" max="578" width="1.625" style="289" customWidth="1"/>
    <col min="579" max="579" width="3.625" style="289" customWidth="1"/>
    <col min="580" max="580" width="1.625" style="289" customWidth="1"/>
    <col min="581" max="581" width="3.625" style="289" customWidth="1"/>
    <col min="582" max="582" width="1.625" style="289" customWidth="1"/>
    <col min="583" max="588" width="3.625" style="289" customWidth="1"/>
    <col min="589" max="589" width="1.625" style="289" customWidth="1"/>
    <col min="590" max="590" width="3.625" style="289" customWidth="1"/>
    <col min="591" max="591" width="1.625" style="289" customWidth="1"/>
    <col min="592" max="592" width="3.625" style="289" customWidth="1"/>
    <col min="593" max="593" width="1.625" style="289" customWidth="1"/>
    <col min="594" max="599" width="3.625" style="289" customWidth="1"/>
    <col min="600" max="600" width="1.625" style="289" customWidth="1"/>
    <col min="601" max="601" width="3.625" style="289" customWidth="1"/>
    <col min="602" max="602" width="1.625" style="289" customWidth="1"/>
    <col min="603" max="603" width="3.625" style="289" customWidth="1"/>
    <col min="604" max="604" width="1.625" style="289" customWidth="1"/>
    <col min="605" max="610" width="3.625" style="289" customWidth="1"/>
    <col min="611" max="611" width="1.625" style="289" customWidth="1"/>
    <col min="612" max="612" width="3.625" style="289" customWidth="1"/>
    <col min="613" max="613" width="1.625" style="289" customWidth="1"/>
    <col min="614" max="614" width="3.625" style="289" customWidth="1"/>
    <col min="615" max="615" width="1.625" style="289" customWidth="1"/>
    <col min="616" max="621" width="3.625" style="289" customWidth="1"/>
    <col min="622" max="622" width="1.625" style="289" customWidth="1"/>
    <col min="623" max="623" width="3.625" style="289" customWidth="1"/>
    <col min="624" max="624" width="1.625" style="289" customWidth="1"/>
    <col min="625" max="625" width="3.625" style="289" customWidth="1"/>
    <col min="626" max="626" width="1.625" style="289" customWidth="1"/>
    <col min="627" max="632" width="3.625" style="289" customWidth="1"/>
    <col min="633" max="633" width="1.625" style="289" customWidth="1"/>
    <col min="634" max="634" width="3.625" style="289" customWidth="1"/>
    <col min="635" max="635" width="1.625" style="289" customWidth="1"/>
    <col min="636" max="636" width="3.625" style="289" customWidth="1"/>
    <col min="637" max="637" width="1.625" style="289" customWidth="1"/>
    <col min="638" max="642" width="3.625" style="289" customWidth="1"/>
    <col min="643" max="646" width="1.625" style="289" customWidth="1"/>
    <col min="647" max="647" width="3.625" style="289" customWidth="1"/>
    <col min="648" max="648" width="1.625" style="289" customWidth="1"/>
    <col min="649" max="653" width="3.625" style="289" customWidth="1"/>
    <col min="654" max="655" width="1.625" style="289" customWidth="1"/>
    <col min="656" max="656" width="3.625" style="289" customWidth="1"/>
    <col min="657" max="657" width="1.625" style="289" customWidth="1"/>
    <col min="658" max="658" width="3.625" style="289" customWidth="1"/>
    <col min="659" max="659" width="1.625" style="289" customWidth="1"/>
    <col min="660" max="665" width="3.625" style="289" customWidth="1"/>
    <col min="666" max="666" width="1.625" style="289" customWidth="1"/>
    <col min="667" max="667" width="3.625" style="289" customWidth="1"/>
    <col min="668" max="668" width="1.625" style="289" customWidth="1"/>
    <col min="669" max="669" width="3.625" style="289" customWidth="1"/>
    <col min="670" max="670" width="1.625" style="289" customWidth="1"/>
    <col min="671" max="676" width="3.625" style="289" customWidth="1"/>
    <col min="677" max="677" width="1.625" style="289" customWidth="1"/>
    <col min="678" max="678" width="3.625" style="289" customWidth="1"/>
    <col min="679" max="679" width="1.625" style="289" customWidth="1"/>
    <col min="680" max="680" width="3.625" style="289" customWidth="1"/>
    <col min="681" max="681" width="1.625" style="289" customWidth="1"/>
    <col min="682" max="687" width="3.625" style="289" customWidth="1"/>
    <col min="688" max="688" width="1.625" style="289" customWidth="1"/>
    <col min="689" max="689" width="3.625" style="289" customWidth="1"/>
    <col min="690" max="690" width="1.625" style="289" customWidth="1"/>
    <col min="691" max="691" width="3.625" style="289" customWidth="1"/>
    <col min="692" max="692" width="1.625" style="289" customWidth="1"/>
    <col min="693" max="698" width="3.625" style="289" customWidth="1"/>
    <col min="699" max="699" width="1.625" style="289" customWidth="1"/>
    <col min="700" max="700" width="3.625" style="289" customWidth="1"/>
    <col min="701" max="701" width="1.625" style="289" customWidth="1"/>
    <col min="702" max="702" width="3.625" style="289" customWidth="1"/>
    <col min="703" max="703" width="1.625" style="289" customWidth="1"/>
    <col min="704" max="709" width="3.625" style="289" customWidth="1"/>
    <col min="710" max="710" width="1.625" style="289" customWidth="1"/>
    <col min="711" max="711" width="3.625" style="289" customWidth="1"/>
    <col min="712" max="712" width="1.625" style="289" customWidth="1"/>
    <col min="713" max="713" width="3.625" style="289" customWidth="1"/>
    <col min="714" max="714" width="1.625" style="289" customWidth="1"/>
    <col min="715" max="720" width="3.625" style="289" customWidth="1"/>
    <col min="721" max="768" width="3.625" style="289"/>
    <col min="769" max="769" width="3.625" style="289" customWidth="1"/>
    <col min="770" max="770" width="1.625" style="289" customWidth="1"/>
    <col min="771" max="771" width="3.625" style="289" customWidth="1"/>
    <col min="772" max="772" width="1.625" style="289" customWidth="1"/>
    <col min="773" max="778" width="3.625" style="289" customWidth="1"/>
    <col min="779" max="779" width="1.625" style="289" customWidth="1"/>
    <col min="780" max="780" width="3.625" style="289" customWidth="1"/>
    <col min="781" max="781" width="1.625" style="289" customWidth="1"/>
    <col min="782" max="782" width="3.625" style="289" customWidth="1"/>
    <col min="783" max="783" width="1.625" style="289" customWidth="1"/>
    <col min="784" max="789" width="3.625" style="289" customWidth="1"/>
    <col min="790" max="790" width="1.625" style="289" customWidth="1"/>
    <col min="791" max="791" width="3.625" style="289" customWidth="1"/>
    <col min="792" max="792" width="1.625" style="289" customWidth="1"/>
    <col min="793" max="793" width="3.625" style="289" customWidth="1"/>
    <col min="794" max="794" width="1.625" style="289" customWidth="1"/>
    <col min="795" max="800" width="3.625" style="289" customWidth="1"/>
    <col min="801" max="801" width="1.625" style="289" customWidth="1"/>
    <col min="802" max="802" width="3.625" style="289" customWidth="1"/>
    <col min="803" max="803" width="1.625" style="289" customWidth="1"/>
    <col min="804" max="804" width="3.625" style="289" customWidth="1"/>
    <col min="805" max="805" width="1.625" style="289" customWidth="1"/>
    <col min="806" max="811" width="3.625" style="289" customWidth="1"/>
    <col min="812" max="812" width="1.625" style="289" customWidth="1"/>
    <col min="813" max="813" width="3.625" style="289" customWidth="1"/>
    <col min="814" max="814" width="1.625" style="289" customWidth="1"/>
    <col min="815" max="815" width="3.625" style="289" customWidth="1"/>
    <col min="816" max="816" width="1.625" style="289" customWidth="1"/>
    <col min="817" max="822" width="3.625" style="289" customWidth="1"/>
    <col min="823" max="823" width="1.625" style="289" customWidth="1"/>
    <col min="824" max="824" width="3.625" style="289" customWidth="1"/>
    <col min="825" max="825" width="1.625" style="289" customWidth="1"/>
    <col min="826" max="826" width="3.625" style="289" customWidth="1"/>
    <col min="827" max="827" width="1.625" style="289" customWidth="1"/>
    <col min="828" max="833" width="3.625" style="289" customWidth="1"/>
    <col min="834" max="834" width="1.625" style="289" customWidth="1"/>
    <col min="835" max="835" width="3.625" style="289" customWidth="1"/>
    <col min="836" max="836" width="1.625" style="289" customWidth="1"/>
    <col min="837" max="837" width="3.625" style="289" customWidth="1"/>
    <col min="838" max="838" width="1.625" style="289" customWidth="1"/>
    <col min="839" max="844" width="3.625" style="289" customWidth="1"/>
    <col min="845" max="845" width="1.625" style="289" customWidth="1"/>
    <col min="846" max="846" width="3.625" style="289" customWidth="1"/>
    <col min="847" max="847" width="1.625" style="289" customWidth="1"/>
    <col min="848" max="848" width="3.625" style="289" customWidth="1"/>
    <col min="849" max="849" width="1.625" style="289" customWidth="1"/>
    <col min="850" max="855" width="3.625" style="289" customWidth="1"/>
    <col min="856" max="856" width="1.625" style="289" customWidth="1"/>
    <col min="857" max="857" width="3.625" style="289" customWidth="1"/>
    <col min="858" max="858" width="1.625" style="289" customWidth="1"/>
    <col min="859" max="859" width="3.625" style="289" customWidth="1"/>
    <col min="860" max="860" width="1.625" style="289" customWidth="1"/>
    <col min="861" max="866" width="3.625" style="289" customWidth="1"/>
    <col min="867" max="867" width="1.625" style="289" customWidth="1"/>
    <col min="868" max="868" width="3.625" style="289" customWidth="1"/>
    <col min="869" max="869" width="1.625" style="289" customWidth="1"/>
    <col min="870" max="870" width="3.625" style="289" customWidth="1"/>
    <col min="871" max="871" width="1.625" style="289" customWidth="1"/>
    <col min="872" max="877" width="3.625" style="289" customWidth="1"/>
    <col min="878" max="878" width="1.625" style="289" customWidth="1"/>
    <col min="879" max="879" width="3.625" style="289" customWidth="1"/>
    <col min="880" max="880" width="1.625" style="289" customWidth="1"/>
    <col min="881" max="881" width="3.625" style="289" customWidth="1"/>
    <col min="882" max="882" width="1.625" style="289" customWidth="1"/>
    <col min="883" max="888" width="3.625" style="289" customWidth="1"/>
    <col min="889" max="889" width="1.625" style="289" customWidth="1"/>
    <col min="890" max="890" width="3.625" style="289" customWidth="1"/>
    <col min="891" max="891" width="1.625" style="289" customWidth="1"/>
    <col min="892" max="892" width="3.625" style="289" customWidth="1"/>
    <col min="893" max="893" width="1.625" style="289" customWidth="1"/>
    <col min="894" max="898" width="3.625" style="289" customWidth="1"/>
    <col min="899" max="902" width="1.625" style="289" customWidth="1"/>
    <col min="903" max="903" width="3.625" style="289" customWidth="1"/>
    <col min="904" max="904" width="1.625" style="289" customWidth="1"/>
    <col min="905" max="909" width="3.625" style="289" customWidth="1"/>
    <col min="910" max="911" width="1.625" style="289" customWidth="1"/>
    <col min="912" max="912" width="3.625" style="289" customWidth="1"/>
    <col min="913" max="913" width="1.625" style="289" customWidth="1"/>
    <col min="914" max="914" width="3.625" style="289" customWidth="1"/>
    <col min="915" max="915" width="1.625" style="289" customWidth="1"/>
    <col min="916" max="921" width="3.625" style="289" customWidth="1"/>
    <col min="922" max="922" width="1.625" style="289" customWidth="1"/>
    <col min="923" max="923" width="3.625" style="289" customWidth="1"/>
    <col min="924" max="924" width="1.625" style="289" customWidth="1"/>
    <col min="925" max="925" width="3.625" style="289" customWidth="1"/>
    <col min="926" max="926" width="1.625" style="289" customWidth="1"/>
    <col min="927" max="932" width="3.625" style="289" customWidth="1"/>
    <col min="933" max="933" width="1.625" style="289" customWidth="1"/>
    <col min="934" max="934" width="3.625" style="289" customWidth="1"/>
    <col min="935" max="935" width="1.625" style="289" customWidth="1"/>
    <col min="936" max="936" width="3.625" style="289" customWidth="1"/>
    <col min="937" max="937" width="1.625" style="289" customWidth="1"/>
    <col min="938" max="943" width="3.625" style="289" customWidth="1"/>
    <col min="944" max="944" width="1.625" style="289" customWidth="1"/>
    <col min="945" max="945" width="3.625" style="289" customWidth="1"/>
    <col min="946" max="946" width="1.625" style="289" customWidth="1"/>
    <col min="947" max="947" width="3.625" style="289" customWidth="1"/>
    <col min="948" max="948" width="1.625" style="289" customWidth="1"/>
    <col min="949" max="954" width="3.625" style="289" customWidth="1"/>
    <col min="955" max="955" width="1.625" style="289" customWidth="1"/>
    <col min="956" max="956" width="3.625" style="289" customWidth="1"/>
    <col min="957" max="957" width="1.625" style="289" customWidth="1"/>
    <col min="958" max="958" width="3.625" style="289" customWidth="1"/>
    <col min="959" max="959" width="1.625" style="289" customWidth="1"/>
    <col min="960" max="965" width="3.625" style="289" customWidth="1"/>
    <col min="966" max="966" width="1.625" style="289" customWidth="1"/>
    <col min="967" max="967" width="3.625" style="289" customWidth="1"/>
    <col min="968" max="968" width="1.625" style="289" customWidth="1"/>
    <col min="969" max="969" width="3.625" style="289" customWidth="1"/>
    <col min="970" max="970" width="1.625" style="289" customWidth="1"/>
    <col min="971" max="976" width="3.625" style="289" customWidth="1"/>
    <col min="977" max="1024" width="3.625" style="289"/>
    <col min="1025" max="1025" width="3.625" style="289" customWidth="1"/>
    <col min="1026" max="1026" width="1.625" style="289" customWidth="1"/>
    <col min="1027" max="1027" width="3.625" style="289" customWidth="1"/>
    <col min="1028" max="1028" width="1.625" style="289" customWidth="1"/>
    <col min="1029" max="1034" width="3.625" style="289" customWidth="1"/>
    <col min="1035" max="1035" width="1.625" style="289" customWidth="1"/>
    <col min="1036" max="1036" width="3.625" style="289" customWidth="1"/>
    <col min="1037" max="1037" width="1.625" style="289" customWidth="1"/>
    <col min="1038" max="1038" width="3.625" style="289" customWidth="1"/>
    <col min="1039" max="1039" width="1.625" style="289" customWidth="1"/>
    <col min="1040" max="1045" width="3.625" style="289" customWidth="1"/>
    <col min="1046" max="1046" width="1.625" style="289" customWidth="1"/>
    <col min="1047" max="1047" width="3.625" style="289" customWidth="1"/>
    <col min="1048" max="1048" width="1.625" style="289" customWidth="1"/>
    <col min="1049" max="1049" width="3.625" style="289" customWidth="1"/>
    <col min="1050" max="1050" width="1.625" style="289" customWidth="1"/>
    <col min="1051" max="1056" width="3.625" style="289" customWidth="1"/>
    <col min="1057" max="1057" width="1.625" style="289" customWidth="1"/>
    <col min="1058" max="1058" width="3.625" style="289" customWidth="1"/>
    <col min="1059" max="1059" width="1.625" style="289" customWidth="1"/>
    <col min="1060" max="1060" width="3.625" style="289" customWidth="1"/>
    <col min="1061" max="1061" width="1.625" style="289" customWidth="1"/>
    <col min="1062" max="1067" width="3.625" style="289" customWidth="1"/>
    <col min="1068" max="1068" width="1.625" style="289" customWidth="1"/>
    <col min="1069" max="1069" width="3.625" style="289" customWidth="1"/>
    <col min="1070" max="1070" width="1.625" style="289" customWidth="1"/>
    <col min="1071" max="1071" width="3.625" style="289" customWidth="1"/>
    <col min="1072" max="1072" width="1.625" style="289" customWidth="1"/>
    <col min="1073" max="1078" width="3.625" style="289" customWidth="1"/>
    <col min="1079" max="1079" width="1.625" style="289" customWidth="1"/>
    <col min="1080" max="1080" width="3.625" style="289" customWidth="1"/>
    <col min="1081" max="1081" width="1.625" style="289" customWidth="1"/>
    <col min="1082" max="1082" width="3.625" style="289" customWidth="1"/>
    <col min="1083" max="1083" width="1.625" style="289" customWidth="1"/>
    <col min="1084" max="1089" width="3.625" style="289" customWidth="1"/>
    <col min="1090" max="1090" width="1.625" style="289" customWidth="1"/>
    <col min="1091" max="1091" width="3.625" style="289" customWidth="1"/>
    <col min="1092" max="1092" width="1.625" style="289" customWidth="1"/>
    <col min="1093" max="1093" width="3.625" style="289" customWidth="1"/>
    <col min="1094" max="1094" width="1.625" style="289" customWidth="1"/>
    <col min="1095" max="1100" width="3.625" style="289" customWidth="1"/>
    <col min="1101" max="1101" width="1.625" style="289" customWidth="1"/>
    <col min="1102" max="1102" width="3.625" style="289" customWidth="1"/>
    <col min="1103" max="1103" width="1.625" style="289" customWidth="1"/>
    <col min="1104" max="1104" width="3.625" style="289" customWidth="1"/>
    <col min="1105" max="1105" width="1.625" style="289" customWidth="1"/>
    <col min="1106" max="1111" width="3.625" style="289" customWidth="1"/>
    <col min="1112" max="1112" width="1.625" style="289" customWidth="1"/>
    <col min="1113" max="1113" width="3.625" style="289" customWidth="1"/>
    <col min="1114" max="1114" width="1.625" style="289" customWidth="1"/>
    <col min="1115" max="1115" width="3.625" style="289" customWidth="1"/>
    <col min="1116" max="1116" width="1.625" style="289" customWidth="1"/>
    <col min="1117" max="1122" width="3.625" style="289" customWidth="1"/>
    <col min="1123" max="1123" width="1.625" style="289" customWidth="1"/>
    <col min="1124" max="1124" width="3.625" style="289" customWidth="1"/>
    <col min="1125" max="1125" width="1.625" style="289" customWidth="1"/>
    <col min="1126" max="1126" width="3.625" style="289" customWidth="1"/>
    <col min="1127" max="1127" width="1.625" style="289" customWidth="1"/>
    <col min="1128" max="1133" width="3.625" style="289" customWidth="1"/>
    <col min="1134" max="1134" width="1.625" style="289" customWidth="1"/>
    <col min="1135" max="1135" width="3.625" style="289" customWidth="1"/>
    <col min="1136" max="1136" width="1.625" style="289" customWidth="1"/>
    <col min="1137" max="1137" width="3.625" style="289" customWidth="1"/>
    <col min="1138" max="1138" width="1.625" style="289" customWidth="1"/>
    <col min="1139" max="1144" width="3.625" style="289" customWidth="1"/>
    <col min="1145" max="1145" width="1.625" style="289" customWidth="1"/>
    <col min="1146" max="1146" width="3.625" style="289" customWidth="1"/>
    <col min="1147" max="1147" width="1.625" style="289" customWidth="1"/>
    <col min="1148" max="1148" width="3.625" style="289" customWidth="1"/>
    <col min="1149" max="1149" width="1.625" style="289" customWidth="1"/>
    <col min="1150" max="1154" width="3.625" style="289" customWidth="1"/>
    <col min="1155" max="1158" width="1.625" style="289" customWidth="1"/>
    <col min="1159" max="1159" width="3.625" style="289" customWidth="1"/>
    <col min="1160" max="1160" width="1.625" style="289" customWidth="1"/>
    <col min="1161" max="1165" width="3.625" style="289" customWidth="1"/>
    <col min="1166" max="1167" width="1.625" style="289" customWidth="1"/>
    <col min="1168" max="1168" width="3.625" style="289" customWidth="1"/>
    <col min="1169" max="1169" width="1.625" style="289" customWidth="1"/>
    <col min="1170" max="1170" width="3.625" style="289" customWidth="1"/>
    <col min="1171" max="1171" width="1.625" style="289" customWidth="1"/>
    <col min="1172" max="1177" width="3.625" style="289" customWidth="1"/>
    <col min="1178" max="1178" width="1.625" style="289" customWidth="1"/>
    <col min="1179" max="1179" width="3.625" style="289" customWidth="1"/>
    <col min="1180" max="1180" width="1.625" style="289" customWidth="1"/>
    <col min="1181" max="1181" width="3.625" style="289" customWidth="1"/>
    <col min="1182" max="1182" width="1.625" style="289" customWidth="1"/>
    <col min="1183" max="1188" width="3.625" style="289" customWidth="1"/>
    <col min="1189" max="1189" width="1.625" style="289" customWidth="1"/>
    <col min="1190" max="1190" width="3.625" style="289" customWidth="1"/>
    <col min="1191" max="1191" width="1.625" style="289" customWidth="1"/>
    <col min="1192" max="1192" width="3.625" style="289" customWidth="1"/>
    <col min="1193" max="1193" width="1.625" style="289" customWidth="1"/>
    <col min="1194" max="1199" width="3.625" style="289" customWidth="1"/>
    <col min="1200" max="1200" width="1.625" style="289" customWidth="1"/>
    <col min="1201" max="1201" width="3.625" style="289" customWidth="1"/>
    <col min="1202" max="1202" width="1.625" style="289" customWidth="1"/>
    <col min="1203" max="1203" width="3.625" style="289" customWidth="1"/>
    <col min="1204" max="1204" width="1.625" style="289" customWidth="1"/>
    <col min="1205" max="1210" width="3.625" style="289" customWidth="1"/>
    <col min="1211" max="1211" width="1.625" style="289" customWidth="1"/>
    <col min="1212" max="1212" width="3.625" style="289" customWidth="1"/>
    <col min="1213" max="1213" width="1.625" style="289" customWidth="1"/>
    <col min="1214" max="1214" width="3.625" style="289" customWidth="1"/>
    <col min="1215" max="1215" width="1.625" style="289" customWidth="1"/>
    <col min="1216" max="1221" width="3.625" style="289" customWidth="1"/>
    <col min="1222" max="1222" width="1.625" style="289" customWidth="1"/>
    <col min="1223" max="1223" width="3.625" style="289" customWidth="1"/>
    <col min="1224" max="1224" width="1.625" style="289" customWidth="1"/>
    <col min="1225" max="1225" width="3.625" style="289" customWidth="1"/>
    <col min="1226" max="1226" width="1.625" style="289" customWidth="1"/>
    <col min="1227" max="1232" width="3.625" style="289" customWidth="1"/>
    <col min="1233" max="1280" width="3.625" style="289"/>
    <col min="1281" max="1281" width="3.625" style="289" customWidth="1"/>
    <col min="1282" max="1282" width="1.625" style="289" customWidth="1"/>
    <col min="1283" max="1283" width="3.625" style="289" customWidth="1"/>
    <col min="1284" max="1284" width="1.625" style="289" customWidth="1"/>
    <col min="1285" max="1290" width="3.625" style="289" customWidth="1"/>
    <col min="1291" max="1291" width="1.625" style="289" customWidth="1"/>
    <col min="1292" max="1292" width="3.625" style="289" customWidth="1"/>
    <col min="1293" max="1293" width="1.625" style="289" customWidth="1"/>
    <col min="1294" max="1294" width="3.625" style="289" customWidth="1"/>
    <col min="1295" max="1295" width="1.625" style="289" customWidth="1"/>
    <col min="1296" max="1301" width="3.625" style="289" customWidth="1"/>
    <col min="1302" max="1302" width="1.625" style="289" customWidth="1"/>
    <col min="1303" max="1303" width="3.625" style="289" customWidth="1"/>
    <col min="1304" max="1304" width="1.625" style="289" customWidth="1"/>
    <col min="1305" max="1305" width="3.625" style="289" customWidth="1"/>
    <col min="1306" max="1306" width="1.625" style="289" customWidth="1"/>
    <col min="1307" max="1312" width="3.625" style="289" customWidth="1"/>
    <col min="1313" max="1313" width="1.625" style="289" customWidth="1"/>
    <col min="1314" max="1314" width="3.625" style="289" customWidth="1"/>
    <col min="1315" max="1315" width="1.625" style="289" customWidth="1"/>
    <col min="1316" max="1316" width="3.625" style="289" customWidth="1"/>
    <col min="1317" max="1317" width="1.625" style="289" customWidth="1"/>
    <col min="1318" max="1323" width="3.625" style="289" customWidth="1"/>
    <col min="1324" max="1324" width="1.625" style="289" customWidth="1"/>
    <col min="1325" max="1325" width="3.625" style="289" customWidth="1"/>
    <col min="1326" max="1326" width="1.625" style="289" customWidth="1"/>
    <col min="1327" max="1327" width="3.625" style="289" customWidth="1"/>
    <col min="1328" max="1328" width="1.625" style="289" customWidth="1"/>
    <col min="1329" max="1334" width="3.625" style="289" customWidth="1"/>
    <col min="1335" max="1335" width="1.625" style="289" customWidth="1"/>
    <col min="1336" max="1336" width="3.625" style="289" customWidth="1"/>
    <col min="1337" max="1337" width="1.625" style="289" customWidth="1"/>
    <col min="1338" max="1338" width="3.625" style="289" customWidth="1"/>
    <col min="1339" max="1339" width="1.625" style="289" customWidth="1"/>
    <col min="1340" max="1345" width="3.625" style="289" customWidth="1"/>
    <col min="1346" max="1346" width="1.625" style="289" customWidth="1"/>
    <col min="1347" max="1347" width="3.625" style="289" customWidth="1"/>
    <col min="1348" max="1348" width="1.625" style="289" customWidth="1"/>
    <col min="1349" max="1349" width="3.625" style="289" customWidth="1"/>
    <col min="1350" max="1350" width="1.625" style="289" customWidth="1"/>
    <col min="1351" max="1356" width="3.625" style="289" customWidth="1"/>
    <col min="1357" max="1357" width="1.625" style="289" customWidth="1"/>
    <col min="1358" max="1358" width="3.625" style="289" customWidth="1"/>
    <col min="1359" max="1359" width="1.625" style="289" customWidth="1"/>
    <col min="1360" max="1360" width="3.625" style="289" customWidth="1"/>
    <col min="1361" max="1361" width="1.625" style="289" customWidth="1"/>
    <col min="1362" max="1367" width="3.625" style="289" customWidth="1"/>
    <col min="1368" max="1368" width="1.625" style="289" customWidth="1"/>
    <col min="1369" max="1369" width="3.625" style="289" customWidth="1"/>
    <col min="1370" max="1370" width="1.625" style="289" customWidth="1"/>
    <col min="1371" max="1371" width="3.625" style="289" customWidth="1"/>
    <col min="1372" max="1372" width="1.625" style="289" customWidth="1"/>
    <col min="1373" max="1378" width="3.625" style="289" customWidth="1"/>
    <col min="1379" max="1379" width="1.625" style="289" customWidth="1"/>
    <col min="1380" max="1380" width="3.625" style="289" customWidth="1"/>
    <col min="1381" max="1381" width="1.625" style="289" customWidth="1"/>
    <col min="1382" max="1382" width="3.625" style="289" customWidth="1"/>
    <col min="1383" max="1383" width="1.625" style="289" customWidth="1"/>
    <col min="1384" max="1389" width="3.625" style="289" customWidth="1"/>
    <col min="1390" max="1390" width="1.625" style="289" customWidth="1"/>
    <col min="1391" max="1391" width="3.625" style="289" customWidth="1"/>
    <col min="1392" max="1392" width="1.625" style="289" customWidth="1"/>
    <col min="1393" max="1393" width="3.625" style="289" customWidth="1"/>
    <col min="1394" max="1394" width="1.625" style="289" customWidth="1"/>
    <col min="1395" max="1400" width="3.625" style="289" customWidth="1"/>
    <col min="1401" max="1401" width="1.625" style="289" customWidth="1"/>
    <col min="1402" max="1402" width="3.625" style="289" customWidth="1"/>
    <col min="1403" max="1403" width="1.625" style="289" customWidth="1"/>
    <col min="1404" max="1404" width="3.625" style="289" customWidth="1"/>
    <col min="1405" max="1405" width="1.625" style="289" customWidth="1"/>
    <col min="1406" max="1410" width="3.625" style="289" customWidth="1"/>
    <col min="1411" max="1414" width="1.625" style="289" customWidth="1"/>
    <col min="1415" max="1415" width="3.625" style="289" customWidth="1"/>
    <col min="1416" max="1416" width="1.625" style="289" customWidth="1"/>
    <col min="1417" max="1421" width="3.625" style="289" customWidth="1"/>
    <col min="1422" max="1423" width="1.625" style="289" customWidth="1"/>
    <col min="1424" max="1424" width="3.625" style="289" customWidth="1"/>
    <col min="1425" max="1425" width="1.625" style="289" customWidth="1"/>
    <col min="1426" max="1426" width="3.625" style="289" customWidth="1"/>
    <col min="1427" max="1427" width="1.625" style="289" customWidth="1"/>
    <col min="1428" max="1433" width="3.625" style="289" customWidth="1"/>
    <col min="1434" max="1434" width="1.625" style="289" customWidth="1"/>
    <col min="1435" max="1435" width="3.625" style="289" customWidth="1"/>
    <col min="1436" max="1436" width="1.625" style="289" customWidth="1"/>
    <col min="1437" max="1437" width="3.625" style="289" customWidth="1"/>
    <col min="1438" max="1438" width="1.625" style="289" customWidth="1"/>
    <col min="1439" max="1444" width="3.625" style="289" customWidth="1"/>
    <col min="1445" max="1445" width="1.625" style="289" customWidth="1"/>
    <col min="1446" max="1446" width="3.625" style="289" customWidth="1"/>
    <col min="1447" max="1447" width="1.625" style="289" customWidth="1"/>
    <col min="1448" max="1448" width="3.625" style="289" customWidth="1"/>
    <col min="1449" max="1449" width="1.625" style="289" customWidth="1"/>
    <col min="1450" max="1455" width="3.625" style="289" customWidth="1"/>
    <col min="1456" max="1456" width="1.625" style="289" customWidth="1"/>
    <col min="1457" max="1457" width="3.625" style="289" customWidth="1"/>
    <col min="1458" max="1458" width="1.625" style="289" customWidth="1"/>
    <col min="1459" max="1459" width="3.625" style="289" customWidth="1"/>
    <col min="1460" max="1460" width="1.625" style="289" customWidth="1"/>
    <col min="1461" max="1466" width="3.625" style="289" customWidth="1"/>
    <col min="1467" max="1467" width="1.625" style="289" customWidth="1"/>
    <col min="1468" max="1468" width="3.625" style="289" customWidth="1"/>
    <col min="1469" max="1469" width="1.625" style="289" customWidth="1"/>
    <col min="1470" max="1470" width="3.625" style="289" customWidth="1"/>
    <col min="1471" max="1471" width="1.625" style="289" customWidth="1"/>
    <col min="1472" max="1477" width="3.625" style="289" customWidth="1"/>
    <col min="1478" max="1478" width="1.625" style="289" customWidth="1"/>
    <col min="1479" max="1479" width="3.625" style="289" customWidth="1"/>
    <col min="1480" max="1480" width="1.625" style="289" customWidth="1"/>
    <col min="1481" max="1481" width="3.625" style="289" customWidth="1"/>
    <col min="1482" max="1482" width="1.625" style="289" customWidth="1"/>
    <col min="1483" max="1488" width="3.625" style="289" customWidth="1"/>
    <col min="1489" max="1536" width="3.625" style="289"/>
    <col min="1537" max="1537" width="3.625" style="289" customWidth="1"/>
    <col min="1538" max="1538" width="1.625" style="289" customWidth="1"/>
    <col min="1539" max="1539" width="3.625" style="289" customWidth="1"/>
    <col min="1540" max="1540" width="1.625" style="289" customWidth="1"/>
    <col min="1541" max="1546" width="3.625" style="289" customWidth="1"/>
    <col min="1547" max="1547" width="1.625" style="289" customWidth="1"/>
    <col min="1548" max="1548" width="3.625" style="289" customWidth="1"/>
    <col min="1549" max="1549" width="1.625" style="289" customWidth="1"/>
    <col min="1550" max="1550" width="3.625" style="289" customWidth="1"/>
    <col min="1551" max="1551" width="1.625" style="289" customWidth="1"/>
    <col min="1552" max="1557" width="3.625" style="289" customWidth="1"/>
    <col min="1558" max="1558" width="1.625" style="289" customWidth="1"/>
    <col min="1559" max="1559" width="3.625" style="289" customWidth="1"/>
    <col min="1560" max="1560" width="1.625" style="289" customWidth="1"/>
    <col min="1561" max="1561" width="3.625" style="289" customWidth="1"/>
    <col min="1562" max="1562" width="1.625" style="289" customWidth="1"/>
    <col min="1563" max="1568" width="3.625" style="289" customWidth="1"/>
    <col min="1569" max="1569" width="1.625" style="289" customWidth="1"/>
    <col min="1570" max="1570" width="3.625" style="289" customWidth="1"/>
    <col min="1571" max="1571" width="1.625" style="289" customWidth="1"/>
    <col min="1572" max="1572" width="3.625" style="289" customWidth="1"/>
    <col min="1573" max="1573" width="1.625" style="289" customWidth="1"/>
    <col min="1574" max="1579" width="3.625" style="289" customWidth="1"/>
    <col min="1580" max="1580" width="1.625" style="289" customWidth="1"/>
    <col min="1581" max="1581" width="3.625" style="289" customWidth="1"/>
    <col min="1582" max="1582" width="1.625" style="289" customWidth="1"/>
    <col min="1583" max="1583" width="3.625" style="289" customWidth="1"/>
    <col min="1584" max="1584" width="1.625" style="289" customWidth="1"/>
    <col min="1585" max="1590" width="3.625" style="289" customWidth="1"/>
    <col min="1591" max="1591" width="1.625" style="289" customWidth="1"/>
    <col min="1592" max="1592" width="3.625" style="289" customWidth="1"/>
    <col min="1593" max="1593" width="1.625" style="289" customWidth="1"/>
    <col min="1594" max="1594" width="3.625" style="289" customWidth="1"/>
    <col min="1595" max="1595" width="1.625" style="289" customWidth="1"/>
    <col min="1596" max="1601" width="3.625" style="289" customWidth="1"/>
    <col min="1602" max="1602" width="1.625" style="289" customWidth="1"/>
    <col min="1603" max="1603" width="3.625" style="289" customWidth="1"/>
    <col min="1604" max="1604" width="1.625" style="289" customWidth="1"/>
    <col min="1605" max="1605" width="3.625" style="289" customWidth="1"/>
    <col min="1606" max="1606" width="1.625" style="289" customWidth="1"/>
    <col min="1607" max="1612" width="3.625" style="289" customWidth="1"/>
    <col min="1613" max="1613" width="1.625" style="289" customWidth="1"/>
    <col min="1614" max="1614" width="3.625" style="289" customWidth="1"/>
    <col min="1615" max="1615" width="1.625" style="289" customWidth="1"/>
    <col min="1616" max="1616" width="3.625" style="289" customWidth="1"/>
    <col min="1617" max="1617" width="1.625" style="289" customWidth="1"/>
    <col min="1618" max="1623" width="3.625" style="289" customWidth="1"/>
    <col min="1624" max="1624" width="1.625" style="289" customWidth="1"/>
    <col min="1625" max="1625" width="3.625" style="289" customWidth="1"/>
    <col min="1626" max="1626" width="1.625" style="289" customWidth="1"/>
    <col min="1627" max="1627" width="3.625" style="289" customWidth="1"/>
    <col min="1628" max="1628" width="1.625" style="289" customWidth="1"/>
    <col min="1629" max="1634" width="3.625" style="289" customWidth="1"/>
    <col min="1635" max="1635" width="1.625" style="289" customWidth="1"/>
    <col min="1636" max="1636" width="3.625" style="289" customWidth="1"/>
    <col min="1637" max="1637" width="1.625" style="289" customWidth="1"/>
    <col min="1638" max="1638" width="3.625" style="289" customWidth="1"/>
    <col min="1639" max="1639" width="1.625" style="289" customWidth="1"/>
    <col min="1640" max="1645" width="3.625" style="289" customWidth="1"/>
    <col min="1646" max="1646" width="1.625" style="289" customWidth="1"/>
    <col min="1647" max="1647" width="3.625" style="289" customWidth="1"/>
    <col min="1648" max="1648" width="1.625" style="289" customWidth="1"/>
    <col min="1649" max="1649" width="3.625" style="289" customWidth="1"/>
    <col min="1650" max="1650" width="1.625" style="289" customWidth="1"/>
    <col min="1651" max="1656" width="3.625" style="289" customWidth="1"/>
    <col min="1657" max="1657" width="1.625" style="289" customWidth="1"/>
    <col min="1658" max="1658" width="3.625" style="289" customWidth="1"/>
    <col min="1659" max="1659" width="1.625" style="289" customWidth="1"/>
    <col min="1660" max="1660" width="3.625" style="289" customWidth="1"/>
    <col min="1661" max="1661" width="1.625" style="289" customWidth="1"/>
    <col min="1662" max="1666" width="3.625" style="289" customWidth="1"/>
    <col min="1667" max="1670" width="1.625" style="289" customWidth="1"/>
    <col min="1671" max="1671" width="3.625" style="289" customWidth="1"/>
    <col min="1672" max="1672" width="1.625" style="289" customWidth="1"/>
    <col min="1673" max="1677" width="3.625" style="289" customWidth="1"/>
    <col min="1678" max="1679" width="1.625" style="289" customWidth="1"/>
    <col min="1680" max="1680" width="3.625" style="289" customWidth="1"/>
    <col min="1681" max="1681" width="1.625" style="289" customWidth="1"/>
    <col min="1682" max="1682" width="3.625" style="289" customWidth="1"/>
    <col min="1683" max="1683" width="1.625" style="289" customWidth="1"/>
    <col min="1684" max="1689" width="3.625" style="289" customWidth="1"/>
    <col min="1690" max="1690" width="1.625" style="289" customWidth="1"/>
    <col min="1691" max="1691" width="3.625" style="289" customWidth="1"/>
    <col min="1692" max="1692" width="1.625" style="289" customWidth="1"/>
    <col min="1693" max="1693" width="3.625" style="289" customWidth="1"/>
    <col min="1694" max="1694" width="1.625" style="289" customWidth="1"/>
    <col min="1695" max="1700" width="3.625" style="289" customWidth="1"/>
    <col min="1701" max="1701" width="1.625" style="289" customWidth="1"/>
    <col min="1702" max="1702" width="3.625" style="289" customWidth="1"/>
    <col min="1703" max="1703" width="1.625" style="289" customWidth="1"/>
    <col min="1704" max="1704" width="3.625" style="289" customWidth="1"/>
    <col min="1705" max="1705" width="1.625" style="289" customWidth="1"/>
    <col min="1706" max="1711" width="3.625" style="289" customWidth="1"/>
    <col min="1712" max="1712" width="1.625" style="289" customWidth="1"/>
    <col min="1713" max="1713" width="3.625" style="289" customWidth="1"/>
    <col min="1714" max="1714" width="1.625" style="289" customWidth="1"/>
    <col min="1715" max="1715" width="3.625" style="289" customWidth="1"/>
    <col min="1716" max="1716" width="1.625" style="289" customWidth="1"/>
    <col min="1717" max="1722" width="3.625" style="289" customWidth="1"/>
    <col min="1723" max="1723" width="1.625" style="289" customWidth="1"/>
    <col min="1724" max="1724" width="3.625" style="289" customWidth="1"/>
    <col min="1725" max="1725" width="1.625" style="289" customWidth="1"/>
    <col min="1726" max="1726" width="3.625" style="289" customWidth="1"/>
    <col min="1727" max="1727" width="1.625" style="289" customWidth="1"/>
    <col min="1728" max="1733" width="3.625" style="289" customWidth="1"/>
    <col min="1734" max="1734" width="1.625" style="289" customWidth="1"/>
    <col min="1735" max="1735" width="3.625" style="289" customWidth="1"/>
    <col min="1736" max="1736" width="1.625" style="289" customWidth="1"/>
    <col min="1737" max="1737" width="3.625" style="289" customWidth="1"/>
    <col min="1738" max="1738" width="1.625" style="289" customWidth="1"/>
    <col min="1739" max="1744" width="3.625" style="289" customWidth="1"/>
    <col min="1745" max="1792" width="3.625" style="289"/>
    <col min="1793" max="1793" width="3.625" style="289" customWidth="1"/>
    <col min="1794" max="1794" width="1.625" style="289" customWidth="1"/>
    <col min="1795" max="1795" width="3.625" style="289" customWidth="1"/>
    <col min="1796" max="1796" width="1.625" style="289" customWidth="1"/>
    <col min="1797" max="1802" width="3.625" style="289" customWidth="1"/>
    <col min="1803" max="1803" width="1.625" style="289" customWidth="1"/>
    <col min="1804" max="1804" width="3.625" style="289" customWidth="1"/>
    <col min="1805" max="1805" width="1.625" style="289" customWidth="1"/>
    <col min="1806" max="1806" width="3.625" style="289" customWidth="1"/>
    <col min="1807" max="1807" width="1.625" style="289" customWidth="1"/>
    <col min="1808" max="1813" width="3.625" style="289" customWidth="1"/>
    <col min="1814" max="1814" width="1.625" style="289" customWidth="1"/>
    <col min="1815" max="1815" width="3.625" style="289" customWidth="1"/>
    <col min="1816" max="1816" width="1.625" style="289" customWidth="1"/>
    <col min="1817" max="1817" width="3.625" style="289" customWidth="1"/>
    <col min="1818" max="1818" width="1.625" style="289" customWidth="1"/>
    <col min="1819" max="1824" width="3.625" style="289" customWidth="1"/>
    <col min="1825" max="1825" width="1.625" style="289" customWidth="1"/>
    <col min="1826" max="1826" width="3.625" style="289" customWidth="1"/>
    <col min="1827" max="1827" width="1.625" style="289" customWidth="1"/>
    <col min="1828" max="1828" width="3.625" style="289" customWidth="1"/>
    <col min="1829" max="1829" width="1.625" style="289" customWidth="1"/>
    <col min="1830" max="1835" width="3.625" style="289" customWidth="1"/>
    <col min="1836" max="1836" width="1.625" style="289" customWidth="1"/>
    <col min="1837" max="1837" width="3.625" style="289" customWidth="1"/>
    <col min="1838" max="1838" width="1.625" style="289" customWidth="1"/>
    <col min="1839" max="1839" width="3.625" style="289" customWidth="1"/>
    <col min="1840" max="1840" width="1.625" style="289" customWidth="1"/>
    <col min="1841" max="1846" width="3.625" style="289" customWidth="1"/>
    <col min="1847" max="1847" width="1.625" style="289" customWidth="1"/>
    <col min="1848" max="1848" width="3.625" style="289" customWidth="1"/>
    <col min="1849" max="1849" width="1.625" style="289" customWidth="1"/>
    <col min="1850" max="1850" width="3.625" style="289" customWidth="1"/>
    <col min="1851" max="1851" width="1.625" style="289" customWidth="1"/>
    <col min="1852" max="1857" width="3.625" style="289" customWidth="1"/>
    <col min="1858" max="1858" width="1.625" style="289" customWidth="1"/>
    <col min="1859" max="1859" width="3.625" style="289" customWidth="1"/>
    <col min="1860" max="1860" width="1.625" style="289" customWidth="1"/>
    <col min="1861" max="1861" width="3.625" style="289" customWidth="1"/>
    <col min="1862" max="1862" width="1.625" style="289" customWidth="1"/>
    <col min="1863" max="1868" width="3.625" style="289" customWidth="1"/>
    <col min="1869" max="1869" width="1.625" style="289" customWidth="1"/>
    <col min="1870" max="1870" width="3.625" style="289" customWidth="1"/>
    <col min="1871" max="1871" width="1.625" style="289" customWidth="1"/>
    <col min="1872" max="1872" width="3.625" style="289" customWidth="1"/>
    <col min="1873" max="1873" width="1.625" style="289" customWidth="1"/>
    <col min="1874" max="1879" width="3.625" style="289" customWidth="1"/>
    <col min="1880" max="1880" width="1.625" style="289" customWidth="1"/>
    <col min="1881" max="1881" width="3.625" style="289" customWidth="1"/>
    <col min="1882" max="1882" width="1.625" style="289" customWidth="1"/>
    <col min="1883" max="1883" width="3.625" style="289" customWidth="1"/>
    <col min="1884" max="1884" width="1.625" style="289" customWidth="1"/>
    <col min="1885" max="1890" width="3.625" style="289" customWidth="1"/>
    <col min="1891" max="1891" width="1.625" style="289" customWidth="1"/>
    <col min="1892" max="1892" width="3.625" style="289" customWidth="1"/>
    <col min="1893" max="1893" width="1.625" style="289" customWidth="1"/>
    <col min="1894" max="1894" width="3.625" style="289" customWidth="1"/>
    <col min="1895" max="1895" width="1.625" style="289" customWidth="1"/>
    <col min="1896" max="1901" width="3.625" style="289" customWidth="1"/>
    <col min="1902" max="1902" width="1.625" style="289" customWidth="1"/>
    <col min="1903" max="1903" width="3.625" style="289" customWidth="1"/>
    <col min="1904" max="1904" width="1.625" style="289" customWidth="1"/>
    <col min="1905" max="1905" width="3.625" style="289" customWidth="1"/>
    <col min="1906" max="1906" width="1.625" style="289" customWidth="1"/>
    <col min="1907" max="1912" width="3.625" style="289" customWidth="1"/>
    <col min="1913" max="1913" width="1.625" style="289" customWidth="1"/>
    <col min="1914" max="1914" width="3.625" style="289" customWidth="1"/>
    <col min="1915" max="1915" width="1.625" style="289" customWidth="1"/>
    <col min="1916" max="1916" width="3.625" style="289" customWidth="1"/>
    <col min="1917" max="1917" width="1.625" style="289" customWidth="1"/>
    <col min="1918" max="1922" width="3.625" style="289" customWidth="1"/>
    <col min="1923" max="1926" width="1.625" style="289" customWidth="1"/>
    <col min="1927" max="1927" width="3.625" style="289" customWidth="1"/>
    <col min="1928" max="1928" width="1.625" style="289" customWidth="1"/>
    <col min="1929" max="1933" width="3.625" style="289" customWidth="1"/>
    <col min="1934" max="1935" width="1.625" style="289" customWidth="1"/>
    <col min="1936" max="1936" width="3.625" style="289" customWidth="1"/>
    <col min="1937" max="1937" width="1.625" style="289" customWidth="1"/>
    <col min="1938" max="1938" width="3.625" style="289" customWidth="1"/>
    <col min="1939" max="1939" width="1.625" style="289" customWidth="1"/>
    <col min="1940" max="1945" width="3.625" style="289" customWidth="1"/>
    <col min="1946" max="1946" width="1.625" style="289" customWidth="1"/>
    <col min="1947" max="1947" width="3.625" style="289" customWidth="1"/>
    <col min="1948" max="1948" width="1.625" style="289" customWidth="1"/>
    <col min="1949" max="1949" width="3.625" style="289" customWidth="1"/>
    <col min="1950" max="1950" width="1.625" style="289" customWidth="1"/>
    <col min="1951" max="1956" width="3.625" style="289" customWidth="1"/>
    <col min="1957" max="1957" width="1.625" style="289" customWidth="1"/>
    <col min="1958" max="1958" width="3.625" style="289" customWidth="1"/>
    <col min="1959" max="1959" width="1.625" style="289" customWidth="1"/>
    <col min="1960" max="1960" width="3.625" style="289" customWidth="1"/>
    <col min="1961" max="1961" width="1.625" style="289" customWidth="1"/>
    <col min="1962" max="1967" width="3.625" style="289" customWidth="1"/>
    <col min="1968" max="1968" width="1.625" style="289" customWidth="1"/>
    <col min="1969" max="1969" width="3.625" style="289" customWidth="1"/>
    <col min="1970" max="1970" width="1.625" style="289" customWidth="1"/>
    <col min="1971" max="1971" width="3.625" style="289" customWidth="1"/>
    <col min="1972" max="1972" width="1.625" style="289" customWidth="1"/>
    <col min="1973" max="1978" width="3.625" style="289" customWidth="1"/>
    <col min="1979" max="1979" width="1.625" style="289" customWidth="1"/>
    <col min="1980" max="1980" width="3.625" style="289" customWidth="1"/>
    <col min="1981" max="1981" width="1.625" style="289" customWidth="1"/>
    <col min="1982" max="1982" width="3.625" style="289" customWidth="1"/>
    <col min="1983" max="1983" width="1.625" style="289" customWidth="1"/>
    <col min="1984" max="1989" width="3.625" style="289" customWidth="1"/>
    <col min="1990" max="1990" width="1.625" style="289" customWidth="1"/>
    <col min="1991" max="1991" width="3.625" style="289" customWidth="1"/>
    <col min="1992" max="1992" width="1.625" style="289" customWidth="1"/>
    <col min="1993" max="1993" width="3.625" style="289" customWidth="1"/>
    <col min="1994" max="1994" width="1.625" style="289" customWidth="1"/>
    <col min="1995" max="2000" width="3.625" style="289" customWidth="1"/>
    <col min="2001" max="2048" width="3.625" style="289"/>
    <col min="2049" max="2049" width="3.625" style="289" customWidth="1"/>
    <col min="2050" max="2050" width="1.625" style="289" customWidth="1"/>
    <col min="2051" max="2051" width="3.625" style="289" customWidth="1"/>
    <col min="2052" max="2052" width="1.625" style="289" customWidth="1"/>
    <col min="2053" max="2058" width="3.625" style="289" customWidth="1"/>
    <col min="2059" max="2059" width="1.625" style="289" customWidth="1"/>
    <col min="2060" max="2060" width="3.625" style="289" customWidth="1"/>
    <col min="2061" max="2061" width="1.625" style="289" customWidth="1"/>
    <col min="2062" max="2062" width="3.625" style="289" customWidth="1"/>
    <col min="2063" max="2063" width="1.625" style="289" customWidth="1"/>
    <col min="2064" max="2069" width="3.625" style="289" customWidth="1"/>
    <col min="2070" max="2070" width="1.625" style="289" customWidth="1"/>
    <col min="2071" max="2071" width="3.625" style="289" customWidth="1"/>
    <col min="2072" max="2072" width="1.625" style="289" customWidth="1"/>
    <col min="2073" max="2073" width="3.625" style="289" customWidth="1"/>
    <col min="2074" max="2074" width="1.625" style="289" customWidth="1"/>
    <col min="2075" max="2080" width="3.625" style="289" customWidth="1"/>
    <col min="2081" max="2081" width="1.625" style="289" customWidth="1"/>
    <col min="2082" max="2082" width="3.625" style="289" customWidth="1"/>
    <col min="2083" max="2083" width="1.625" style="289" customWidth="1"/>
    <col min="2084" max="2084" width="3.625" style="289" customWidth="1"/>
    <col min="2085" max="2085" width="1.625" style="289" customWidth="1"/>
    <col min="2086" max="2091" width="3.625" style="289" customWidth="1"/>
    <col min="2092" max="2092" width="1.625" style="289" customWidth="1"/>
    <col min="2093" max="2093" width="3.625" style="289" customWidth="1"/>
    <col min="2094" max="2094" width="1.625" style="289" customWidth="1"/>
    <col min="2095" max="2095" width="3.625" style="289" customWidth="1"/>
    <col min="2096" max="2096" width="1.625" style="289" customWidth="1"/>
    <col min="2097" max="2102" width="3.625" style="289" customWidth="1"/>
    <col min="2103" max="2103" width="1.625" style="289" customWidth="1"/>
    <col min="2104" max="2104" width="3.625" style="289" customWidth="1"/>
    <col min="2105" max="2105" width="1.625" style="289" customWidth="1"/>
    <col min="2106" max="2106" width="3.625" style="289" customWidth="1"/>
    <col min="2107" max="2107" width="1.625" style="289" customWidth="1"/>
    <col min="2108" max="2113" width="3.625" style="289" customWidth="1"/>
    <col min="2114" max="2114" width="1.625" style="289" customWidth="1"/>
    <col min="2115" max="2115" width="3.625" style="289" customWidth="1"/>
    <col min="2116" max="2116" width="1.625" style="289" customWidth="1"/>
    <col min="2117" max="2117" width="3.625" style="289" customWidth="1"/>
    <col min="2118" max="2118" width="1.625" style="289" customWidth="1"/>
    <col min="2119" max="2124" width="3.625" style="289" customWidth="1"/>
    <col min="2125" max="2125" width="1.625" style="289" customWidth="1"/>
    <col min="2126" max="2126" width="3.625" style="289" customWidth="1"/>
    <col min="2127" max="2127" width="1.625" style="289" customWidth="1"/>
    <col min="2128" max="2128" width="3.625" style="289" customWidth="1"/>
    <col min="2129" max="2129" width="1.625" style="289" customWidth="1"/>
    <col min="2130" max="2135" width="3.625" style="289" customWidth="1"/>
    <col min="2136" max="2136" width="1.625" style="289" customWidth="1"/>
    <col min="2137" max="2137" width="3.625" style="289" customWidth="1"/>
    <col min="2138" max="2138" width="1.625" style="289" customWidth="1"/>
    <col min="2139" max="2139" width="3.625" style="289" customWidth="1"/>
    <col min="2140" max="2140" width="1.625" style="289" customWidth="1"/>
    <col min="2141" max="2146" width="3.625" style="289" customWidth="1"/>
    <col min="2147" max="2147" width="1.625" style="289" customWidth="1"/>
    <col min="2148" max="2148" width="3.625" style="289" customWidth="1"/>
    <col min="2149" max="2149" width="1.625" style="289" customWidth="1"/>
    <col min="2150" max="2150" width="3.625" style="289" customWidth="1"/>
    <col min="2151" max="2151" width="1.625" style="289" customWidth="1"/>
    <col min="2152" max="2157" width="3.625" style="289" customWidth="1"/>
    <col min="2158" max="2158" width="1.625" style="289" customWidth="1"/>
    <col min="2159" max="2159" width="3.625" style="289" customWidth="1"/>
    <col min="2160" max="2160" width="1.625" style="289" customWidth="1"/>
    <col min="2161" max="2161" width="3.625" style="289" customWidth="1"/>
    <col min="2162" max="2162" width="1.625" style="289" customWidth="1"/>
    <col min="2163" max="2168" width="3.625" style="289" customWidth="1"/>
    <col min="2169" max="2169" width="1.625" style="289" customWidth="1"/>
    <col min="2170" max="2170" width="3.625" style="289" customWidth="1"/>
    <col min="2171" max="2171" width="1.625" style="289" customWidth="1"/>
    <col min="2172" max="2172" width="3.625" style="289" customWidth="1"/>
    <col min="2173" max="2173" width="1.625" style="289" customWidth="1"/>
    <col min="2174" max="2178" width="3.625" style="289" customWidth="1"/>
    <col min="2179" max="2182" width="1.625" style="289" customWidth="1"/>
    <col min="2183" max="2183" width="3.625" style="289" customWidth="1"/>
    <col min="2184" max="2184" width="1.625" style="289" customWidth="1"/>
    <col min="2185" max="2189" width="3.625" style="289" customWidth="1"/>
    <col min="2190" max="2191" width="1.625" style="289" customWidth="1"/>
    <col min="2192" max="2192" width="3.625" style="289" customWidth="1"/>
    <col min="2193" max="2193" width="1.625" style="289" customWidth="1"/>
    <col min="2194" max="2194" width="3.625" style="289" customWidth="1"/>
    <col min="2195" max="2195" width="1.625" style="289" customWidth="1"/>
    <col min="2196" max="2201" width="3.625" style="289" customWidth="1"/>
    <col min="2202" max="2202" width="1.625" style="289" customWidth="1"/>
    <col min="2203" max="2203" width="3.625" style="289" customWidth="1"/>
    <col min="2204" max="2204" width="1.625" style="289" customWidth="1"/>
    <col min="2205" max="2205" width="3.625" style="289" customWidth="1"/>
    <col min="2206" max="2206" width="1.625" style="289" customWidth="1"/>
    <col min="2207" max="2212" width="3.625" style="289" customWidth="1"/>
    <col min="2213" max="2213" width="1.625" style="289" customWidth="1"/>
    <col min="2214" max="2214" width="3.625" style="289" customWidth="1"/>
    <col min="2215" max="2215" width="1.625" style="289" customWidth="1"/>
    <col min="2216" max="2216" width="3.625" style="289" customWidth="1"/>
    <col min="2217" max="2217" width="1.625" style="289" customWidth="1"/>
    <col min="2218" max="2223" width="3.625" style="289" customWidth="1"/>
    <col min="2224" max="2224" width="1.625" style="289" customWidth="1"/>
    <col min="2225" max="2225" width="3.625" style="289" customWidth="1"/>
    <col min="2226" max="2226" width="1.625" style="289" customWidth="1"/>
    <col min="2227" max="2227" width="3.625" style="289" customWidth="1"/>
    <col min="2228" max="2228" width="1.625" style="289" customWidth="1"/>
    <col min="2229" max="2234" width="3.625" style="289" customWidth="1"/>
    <col min="2235" max="2235" width="1.625" style="289" customWidth="1"/>
    <col min="2236" max="2236" width="3.625" style="289" customWidth="1"/>
    <col min="2237" max="2237" width="1.625" style="289" customWidth="1"/>
    <col min="2238" max="2238" width="3.625" style="289" customWidth="1"/>
    <col min="2239" max="2239" width="1.625" style="289" customWidth="1"/>
    <col min="2240" max="2245" width="3.625" style="289" customWidth="1"/>
    <col min="2246" max="2246" width="1.625" style="289" customWidth="1"/>
    <col min="2247" max="2247" width="3.625" style="289" customWidth="1"/>
    <col min="2248" max="2248" width="1.625" style="289" customWidth="1"/>
    <col min="2249" max="2249" width="3.625" style="289" customWidth="1"/>
    <col min="2250" max="2250" width="1.625" style="289" customWidth="1"/>
    <col min="2251" max="2256" width="3.625" style="289" customWidth="1"/>
    <col min="2257" max="2304" width="3.625" style="289"/>
    <col min="2305" max="2305" width="3.625" style="289" customWidth="1"/>
    <col min="2306" max="2306" width="1.625" style="289" customWidth="1"/>
    <col min="2307" max="2307" width="3.625" style="289" customWidth="1"/>
    <col min="2308" max="2308" width="1.625" style="289" customWidth="1"/>
    <col min="2309" max="2314" width="3.625" style="289" customWidth="1"/>
    <col min="2315" max="2315" width="1.625" style="289" customWidth="1"/>
    <col min="2316" max="2316" width="3.625" style="289" customWidth="1"/>
    <col min="2317" max="2317" width="1.625" style="289" customWidth="1"/>
    <col min="2318" max="2318" width="3.625" style="289" customWidth="1"/>
    <col min="2319" max="2319" width="1.625" style="289" customWidth="1"/>
    <col min="2320" max="2325" width="3.625" style="289" customWidth="1"/>
    <col min="2326" max="2326" width="1.625" style="289" customWidth="1"/>
    <col min="2327" max="2327" width="3.625" style="289" customWidth="1"/>
    <col min="2328" max="2328" width="1.625" style="289" customWidth="1"/>
    <col min="2329" max="2329" width="3.625" style="289" customWidth="1"/>
    <col min="2330" max="2330" width="1.625" style="289" customWidth="1"/>
    <col min="2331" max="2336" width="3.625" style="289" customWidth="1"/>
    <col min="2337" max="2337" width="1.625" style="289" customWidth="1"/>
    <col min="2338" max="2338" width="3.625" style="289" customWidth="1"/>
    <col min="2339" max="2339" width="1.625" style="289" customWidth="1"/>
    <col min="2340" max="2340" width="3.625" style="289" customWidth="1"/>
    <col min="2341" max="2341" width="1.625" style="289" customWidth="1"/>
    <col min="2342" max="2347" width="3.625" style="289" customWidth="1"/>
    <col min="2348" max="2348" width="1.625" style="289" customWidth="1"/>
    <col min="2349" max="2349" width="3.625" style="289" customWidth="1"/>
    <col min="2350" max="2350" width="1.625" style="289" customWidth="1"/>
    <col min="2351" max="2351" width="3.625" style="289" customWidth="1"/>
    <col min="2352" max="2352" width="1.625" style="289" customWidth="1"/>
    <col min="2353" max="2358" width="3.625" style="289" customWidth="1"/>
    <col min="2359" max="2359" width="1.625" style="289" customWidth="1"/>
    <col min="2360" max="2360" width="3.625" style="289" customWidth="1"/>
    <col min="2361" max="2361" width="1.625" style="289" customWidth="1"/>
    <col min="2362" max="2362" width="3.625" style="289" customWidth="1"/>
    <col min="2363" max="2363" width="1.625" style="289" customWidth="1"/>
    <col min="2364" max="2369" width="3.625" style="289" customWidth="1"/>
    <col min="2370" max="2370" width="1.625" style="289" customWidth="1"/>
    <col min="2371" max="2371" width="3.625" style="289" customWidth="1"/>
    <col min="2372" max="2372" width="1.625" style="289" customWidth="1"/>
    <col min="2373" max="2373" width="3.625" style="289" customWidth="1"/>
    <col min="2374" max="2374" width="1.625" style="289" customWidth="1"/>
    <col min="2375" max="2380" width="3.625" style="289" customWidth="1"/>
    <col min="2381" max="2381" width="1.625" style="289" customWidth="1"/>
    <col min="2382" max="2382" width="3.625" style="289" customWidth="1"/>
    <col min="2383" max="2383" width="1.625" style="289" customWidth="1"/>
    <col min="2384" max="2384" width="3.625" style="289" customWidth="1"/>
    <col min="2385" max="2385" width="1.625" style="289" customWidth="1"/>
    <col min="2386" max="2391" width="3.625" style="289" customWidth="1"/>
    <col min="2392" max="2392" width="1.625" style="289" customWidth="1"/>
    <col min="2393" max="2393" width="3.625" style="289" customWidth="1"/>
    <col min="2394" max="2394" width="1.625" style="289" customWidth="1"/>
    <col min="2395" max="2395" width="3.625" style="289" customWidth="1"/>
    <col min="2396" max="2396" width="1.625" style="289" customWidth="1"/>
    <col min="2397" max="2402" width="3.625" style="289" customWidth="1"/>
    <col min="2403" max="2403" width="1.625" style="289" customWidth="1"/>
    <col min="2404" max="2404" width="3.625" style="289" customWidth="1"/>
    <col min="2405" max="2405" width="1.625" style="289" customWidth="1"/>
    <col min="2406" max="2406" width="3.625" style="289" customWidth="1"/>
    <col min="2407" max="2407" width="1.625" style="289" customWidth="1"/>
    <col min="2408" max="2413" width="3.625" style="289" customWidth="1"/>
    <col min="2414" max="2414" width="1.625" style="289" customWidth="1"/>
    <col min="2415" max="2415" width="3.625" style="289" customWidth="1"/>
    <col min="2416" max="2416" width="1.625" style="289" customWidth="1"/>
    <col min="2417" max="2417" width="3.625" style="289" customWidth="1"/>
    <col min="2418" max="2418" width="1.625" style="289" customWidth="1"/>
    <col min="2419" max="2424" width="3.625" style="289" customWidth="1"/>
    <col min="2425" max="2425" width="1.625" style="289" customWidth="1"/>
    <col min="2426" max="2426" width="3.625" style="289" customWidth="1"/>
    <col min="2427" max="2427" width="1.625" style="289" customWidth="1"/>
    <col min="2428" max="2428" width="3.625" style="289" customWidth="1"/>
    <col min="2429" max="2429" width="1.625" style="289" customWidth="1"/>
    <col min="2430" max="2434" width="3.625" style="289" customWidth="1"/>
    <col min="2435" max="2438" width="1.625" style="289" customWidth="1"/>
    <col min="2439" max="2439" width="3.625" style="289" customWidth="1"/>
    <col min="2440" max="2440" width="1.625" style="289" customWidth="1"/>
    <col min="2441" max="2445" width="3.625" style="289" customWidth="1"/>
    <col min="2446" max="2447" width="1.625" style="289" customWidth="1"/>
    <col min="2448" max="2448" width="3.625" style="289" customWidth="1"/>
    <col min="2449" max="2449" width="1.625" style="289" customWidth="1"/>
    <col min="2450" max="2450" width="3.625" style="289" customWidth="1"/>
    <col min="2451" max="2451" width="1.625" style="289" customWidth="1"/>
    <col min="2452" max="2457" width="3.625" style="289" customWidth="1"/>
    <col min="2458" max="2458" width="1.625" style="289" customWidth="1"/>
    <col min="2459" max="2459" width="3.625" style="289" customWidth="1"/>
    <col min="2460" max="2460" width="1.625" style="289" customWidth="1"/>
    <col min="2461" max="2461" width="3.625" style="289" customWidth="1"/>
    <col min="2462" max="2462" width="1.625" style="289" customWidth="1"/>
    <col min="2463" max="2468" width="3.625" style="289" customWidth="1"/>
    <col min="2469" max="2469" width="1.625" style="289" customWidth="1"/>
    <col min="2470" max="2470" width="3.625" style="289" customWidth="1"/>
    <col min="2471" max="2471" width="1.625" style="289" customWidth="1"/>
    <col min="2472" max="2472" width="3.625" style="289" customWidth="1"/>
    <col min="2473" max="2473" width="1.625" style="289" customWidth="1"/>
    <col min="2474" max="2479" width="3.625" style="289" customWidth="1"/>
    <col min="2480" max="2480" width="1.625" style="289" customWidth="1"/>
    <col min="2481" max="2481" width="3.625" style="289" customWidth="1"/>
    <col min="2482" max="2482" width="1.625" style="289" customWidth="1"/>
    <col min="2483" max="2483" width="3.625" style="289" customWidth="1"/>
    <col min="2484" max="2484" width="1.625" style="289" customWidth="1"/>
    <col min="2485" max="2490" width="3.625" style="289" customWidth="1"/>
    <col min="2491" max="2491" width="1.625" style="289" customWidth="1"/>
    <col min="2492" max="2492" width="3.625" style="289" customWidth="1"/>
    <col min="2493" max="2493" width="1.625" style="289" customWidth="1"/>
    <col min="2494" max="2494" width="3.625" style="289" customWidth="1"/>
    <col min="2495" max="2495" width="1.625" style="289" customWidth="1"/>
    <col min="2496" max="2501" width="3.625" style="289" customWidth="1"/>
    <col min="2502" max="2502" width="1.625" style="289" customWidth="1"/>
    <col min="2503" max="2503" width="3.625" style="289" customWidth="1"/>
    <col min="2504" max="2504" width="1.625" style="289" customWidth="1"/>
    <col min="2505" max="2505" width="3.625" style="289" customWidth="1"/>
    <col min="2506" max="2506" width="1.625" style="289" customWidth="1"/>
    <col min="2507" max="2512" width="3.625" style="289" customWidth="1"/>
    <col min="2513" max="2560" width="3.625" style="289"/>
    <col min="2561" max="2561" width="3.625" style="289" customWidth="1"/>
    <col min="2562" max="2562" width="1.625" style="289" customWidth="1"/>
    <col min="2563" max="2563" width="3.625" style="289" customWidth="1"/>
    <col min="2564" max="2564" width="1.625" style="289" customWidth="1"/>
    <col min="2565" max="2570" width="3.625" style="289" customWidth="1"/>
    <col min="2571" max="2571" width="1.625" style="289" customWidth="1"/>
    <col min="2572" max="2572" width="3.625" style="289" customWidth="1"/>
    <col min="2573" max="2573" width="1.625" style="289" customWidth="1"/>
    <col min="2574" max="2574" width="3.625" style="289" customWidth="1"/>
    <col min="2575" max="2575" width="1.625" style="289" customWidth="1"/>
    <col min="2576" max="2581" width="3.625" style="289" customWidth="1"/>
    <col min="2582" max="2582" width="1.625" style="289" customWidth="1"/>
    <col min="2583" max="2583" width="3.625" style="289" customWidth="1"/>
    <col min="2584" max="2584" width="1.625" style="289" customWidth="1"/>
    <col min="2585" max="2585" width="3.625" style="289" customWidth="1"/>
    <col min="2586" max="2586" width="1.625" style="289" customWidth="1"/>
    <col min="2587" max="2592" width="3.625" style="289" customWidth="1"/>
    <col min="2593" max="2593" width="1.625" style="289" customWidth="1"/>
    <col min="2594" max="2594" width="3.625" style="289" customWidth="1"/>
    <col min="2595" max="2595" width="1.625" style="289" customWidth="1"/>
    <col min="2596" max="2596" width="3.625" style="289" customWidth="1"/>
    <col min="2597" max="2597" width="1.625" style="289" customWidth="1"/>
    <col min="2598" max="2603" width="3.625" style="289" customWidth="1"/>
    <col min="2604" max="2604" width="1.625" style="289" customWidth="1"/>
    <col min="2605" max="2605" width="3.625" style="289" customWidth="1"/>
    <col min="2606" max="2606" width="1.625" style="289" customWidth="1"/>
    <col min="2607" max="2607" width="3.625" style="289" customWidth="1"/>
    <col min="2608" max="2608" width="1.625" style="289" customWidth="1"/>
    <col min="2609" max="2614" width="3.625" style="289" customWidth="1"/>
    <col min="2615" max="2615" width="1.625" style="289" customWidth="1"/>
    <col min="2616" max="2616" width="3.625" style="289" customWidth="1"/>
    <col min="2617" max="2617" width="1.625" style="289" customWidth="1"/>
    <col min="2618" max="2618" width="3.625" style="289" customWidth="1"/>
    <col min="2619" max="2619" width="1.625" style="289" customWidth="1"/>
    <col min="2620" max="2625" width="3.625" style="289" customWidth="1"/>
    <col min="2626" max="2626" width="1.625" style="289" customWidth="1"/>
    <col min="2627" max="2627" width="3.625" style="289" customWidth="1"/>
    <col min="2628" max="2628" width="1.625" style="289" customWidth="1"/>
    <col min="2629" max="2629" width="3.625" style="289" customWidth="1"/>
    <col min="2630" max="2630" width="1.625" style="289" customWidth="1"/>
    <col min="2631" max="2636" width="3.625" style="289" customWidth="1"/>
    <col min="2637" max="2637" width="1.625" style="289" customWidth="1"/>
    <col min="2638" max="2638" width="3.625" style="289" customWidth="1"/>
    <col min="2639" max="2639" width="1.625" style="289" customWidth="1"/>
    <col min="2640" max="2640" width="3.625" style="289" customWidth="1"/>
    <col min="2641" max="2641" width="1.625" style="289" customWidth="1"/>
    <col min="2642" max="2647" width="3.625" style="289" customWidth="1"/>
    <col min="2648" max="2648" width="1.625" style="289" customWidth="1"/>
    <col min="2649" max="2649" width="3.625" style="289" customWidth="1"/>
    <col min="2650" max="2650" width="1.625" style="289" customWidth="1"/>
    <col min="2651" max="2651" width="3.625" style="289" customWidth="1"/>
    <col min="2652" max="2652" width="1.625" style="289" customWidth="1"/>
    <col min="2653" max="2658" width="3.625" style="289" customWidth="1"/>
    <col min="2659" max="2659" width="1.625" style="289" customWidth="1"/>
    <col min="2660" max="2660" width="3.625" style="289" customWidth="1"/>
    <col min="2661" max="2661" width="1.625" style="289" customWidth="1"/>
    <col min="2662" max="2662" width="3.625" style="289" customWidth="1"/>
    <col min="2663" max="2663" width="1.625" style="289" customWidth="1"/>
    <col min="2664" max="2669" width="3.625" style="289" customWidth="1"/>
    <col min="2670" max="2670" width="1.625" style="289" customWidth="1"/>
    <col min="2671" max="2671" width="3.625" style="289" customWidth="1"/>
    <col min="2672" max="2672" width="1.625" style="289" customWidth="1"/>
    <col min="2673" max="2673" width="3.625" style="289" customWidth="1"/>
    <col min="2674" max="2674" width="1.625" style="289" customWidth="1"/>
    <col min="2675" max="2680" width="3.625" style="289" customWidth="1"/>
    <col min="2681" max="2681" width="1.625" style="289" customWidth="1"/>
    <col min="2682" max="2682" width="3.625" style="289" customWidth="1"/>
    <col min="2683" max="2683" width="1.625" style="289" customWidth="1"/>
    <col min="2684" max="2684" width="3.625" style="289" customWidth="1"/>
    <col min="2685" max="2685" width="1.625" style="289" customWidth="1"/>
    <col min="2686" max="2690" width="3.625" style="289" customWidth="1"/>
    <col min="2691" max="2694" width="1.625" style="289" customWidth="1"/>
    <col min="2695" max="2695" width="3.625" style="289" customWidth="1"/>
    <col min="2696" max="2696" width="1.625" style="289" customWidth="1"/>
    <col min="2697" max="2701" width="3.625" style="289" customWidth="1"/>
    <col min="2702" max="2703" width="1.625" style="289" customWidth="1"/>
    <col min="2704" max="2704" width="3.625" style="289" customWidth="1"/>
    <col min="2705" max="2705" width="1.625" style="289" customWidth="1"/>
    <col min="2706" max="2706" width="3.625" style="289" customWidth="1"/>
    <col min="2707" max="2707" width="1.625" style="289" customWidth="1"/>
    <col min="2708" max="2713" width="3.625" style="289" customWidth="1"/>
    <col min="2714" max="2714" width="1.625" style="289" customWidth="1"/>
    <col min="2715" max="2715" width="3.625" style="289" customWidth="1"/>
    <col min="2716" max="2716" width="1.625" style="289" customWidth="1"/>
    <col min="2717" max="2717" width="3.625" style="289" customWidth="1"/>
    <col min="2718" max="2718" width="1.625" style="289" customWidth="1"/>
    <col min="2719" max="2724" width="3.625" style="289" customWidth="1"/>
    <col min="2725" max="2725" width="1.625" style="289" customWidth="1"/>
    <col min="2726" max="2726" width="3.625" style="289" customWidth="1"/>
    <col min="2727" max="2727" width="1.625" style="289" customWidth="1"/>
    <col min="2728" max="2728" width="3.625" style="289" customWidth="1"/>
    <col min="2729" max="2729" width="1.625" style="289" customWidth="1"/>
    <col min="2730" max="2735" width="3.625" style="289" customWidth="1"/>
    <col min="2736" max="2736" width="1.625" style="289" customWidth="1"/>
    <col min="2737" max="2737" width="3.625" style="289" customWidth="1"/>
    <col min="2738" max="2738" width="1.625" style="289" customWidth="1"/>
    <col min="2739" max="2739" width="3.625" style="289" customWidth="1"/>
    <col min="2740" max="2740" width="1.625" style="289" customWidth="1"/>
    <col min="2741" max="2746" width="3.625" style="289" customWidth="1"/>
    <col min="2747" max="2747" width="1.625" style="289" customWidth="1"/>
    <col min="2748" max="2748" width="3.625" style="289" customWidth="1"/>
    <col min="2749" max="2749" width="1.625" style="289" customWidth="1"/>
    <col min="2750" max="2750" width="3.625" style="289" customWidth="1"/>
    <col min="2751" max="2751" width="1.625" style="289" customWidth="1"/>
    <col min="2752" max="2757" width="3.625" style="289" customWidth="1"/>
    <col min="2758" max="2758" width="1.625" style="289" customWidth="1"/>
    <col min="2759" max="2759" width="3.625" style="289" customWidth="1"/>
    <col min="2760" max="2760" width="1.625" style="289" customWidth="1"/>
    <col min="2761" max="2761" width="3.625" style="289" customWidth="1"/>
    <col min="2762" max="2762" width="1.625" style="289" customWidth="1"/>
    <col min="2763" max="2768" width="3.625" style="289" customWidth="1"/>
    <col min="2769" max="2816" width="3.625" style="289"/>
    <col min="2817" max="2817" width="3.625" style="289" customWidth="1"/>
    <col min="2818" max="2818" width="1.625" style="289" customWidth="1"/>
    <col min="2819" max="2819" width="3.625" style="289" customWidth="1"/>
    <col min="2820" max="2820" width="1.625" style="289" customWidth="1"/>
    <col min="2821" max="2826" width="3.625" style="289" customWidth="1"/>
    <col min="2827" max="2827" width="1.625" style="289" customWidth="1"/>
    <col min="2828" max="2828" width="3.625" style="289" customWidth="1"/>
    <col min="2829" max="2829" width="1.625" style="289" customWidth="1"/>
    <col min="2830" max="2830" width="3.625" style="289" customWidth="1"/>
    <col min="2831" max="2831" width="1.625" style="289" customWidth="1"/>
    <col min="2832" max="2837" width="3.625" style="289" customWidth="1"/>
    <col min="2838" max="2838" width="1.625" style="289" customWidth="1"/>
    <col min="2839" max="2839" width="3.625" style="289" customWidth="1"/>
    <col min="2840" max="2840" width="1.625" style="289" customWidth="1"/>
    <col min="2841" max="2841" width="3.625" style="289" customWidth="1"/>
    <col min="2842" max="2842" width="1.625" style="289" customWidth="1"/>
    <col min="2843" max="2848" width="3.625" style="289" customWidth="1"/>
    <col min="2849" max="2849" width="1.625" style="289" customWidth="1"/>
    <col min="2850" max="2850" width="3.625" style="289" customWidth="1"/>
    <col min="2851" max="2851" width="1.625" style="289" customWidth="1"/>
    <col min="2852" max="2852" width="3.625" style="289" customWidth="1"/>
    <col min="2853" max="2853" width="1.625" style="289" customWidth="1"/>
    <col min="2854" max="2859" width="3.625" style="289" customWidth="1"/>
    <col min="2860" max="2860" width="1.625" style="289" customWidth="1"/>
    <col min="2861" max="2861" width="3.625" style="289" customWidth="1"/>
    <col min="2862" max="2862" width="1.625" style="289" customWidth="1"/>
    <col min="2863" max="2863" width="3.625" style="289" customWidth="1"/>
    <col min="2864" max="2864" width="1.625" style="289" customWidth="1"/>
    <col min="2865" max="2870" width="3.625" style="289" customWidth="1"/>
    <col min="2871" max="2871" width="1.625" style="289" customWidth="1"/>
    <col min="2872" max="2872" width="3.625" style="289" customWidth="1"/>
    <col min="2873" max="2873" width="1.625" style="289" customWidth="1"/>
    <col min="2874" max="2874" width="3.625" style="289" customWidth="1"/>
    <col min="2875" max="2875" width="1.625" style="289" customWidth="1"/>
    <col min="2876" max="2881" width="3.625" style="289" customWidth="1"/>
    <col min="2882" max="2882" width="1.625" style="289" customWidth="1"/>
    <col min="2883" max="2883" width="3.625" style="289" customWidth="1"/>
    <col min="2884" max="2884" width="1.625" style="289" customWidth="1"/>
    <col min="2885" max="2885" width="3.625" style="289" customWidth="1"/>
    <col min="2886" max="2886" width="1.625" style="289" customWidth="1"/>
    <col min="2887" max="2892" width="3.625" style="289" customWidth="1"/>
    <col min="2893" max="2893" width="1.625" style="289" customWidth="1"/>
    <col min="2894" max="2894" width="3.625" style="289" customWidth="1"/>
    <col min="2895" max="2895" width="1.625" style="289" customWidth="1"/>
    <col min="2896" max="2896" width="3.625" style="289" customWidth="1"/>
    <col min="2897" max="2897" width="1.625" style="289" customWidth="1"/>
    <col min="2898" max="2903" width="3.625" style="289" customWidth="1"/>
    <col min="2904" max="2904" width="1.625" style="289" customWidth="1"/>
    <col min="2905" max="2905" width="3.625" style="289" customWidth="1"/>
    <col min="2906" max="2906" width="1.625" style="289" customWidth="1"/>
    <col min="2907" max="2907" width="3.625" style="289" customWidth="1"/>
    <col min="2908" max="2908" width="1.625" style="289" customWidth="1"/>
    <col min="2909" max="2914" width="3.625" style="289" customWidth="1"/>
    <col min="2915" max="2915" width="1.625" style="289" customWidth="1"/>
    <col min="2916" max="2916" width="3.625" style="289" customWidth="1"/>
    <col min="2917" max="2917" width="1.625" style="289" customWidth="1"/>
    <col min="2918" max="2918" width="3.625" style="289" customWidth="1"/>
    <col min="2919" max="2919" width="1.625" style="289" customWidth="1"/>
    <col min="2920" max="2925" width="3.625" style="289" customWidth="1"/>
    <col min="2926" max="2926" width="1.625" style="289" customWidth="1"/>
    <col min="2927" max="2927" width="3.625" style="289" customWidth="1"/>
    <col min="2928" max="2928" width="1.625" style="289" customWidth="1"/>
    <col min="2929" max="2929" width="3.625" style="289" customWidth="1"/>
    <col min="2930" max="2930" width="1.625" style="289" customWidth="1"/>
    <col min="2931" max="2936" width="3.625" style="289" customWidth="1"/>
    <col min="2937" max="2937" width="1.625" style="289" customWidth="1"/>
    <col min="2938" max="2938" width="3.625" style="289" customWidth="1"/>
    <col min="2939" max="2939" width="1.625" style="289" customWidth="1"/>
    <col min="2940" max="2940" width="3.625" style="289" customWidth="1"/>
    <col min="2941" max="2941" width="1.625" style="289" customWidth="1"/>
    <col min="2942" max="2946" width="3.625" style="289" customWidth="1"/>
    <col min="2947" max="2950" width="1.625" style="289" customWidth="1"/>
    <col min="2951" max="2951" width="3.625" style="289" customWidth="1"/>
    <col min="2952" max="2952" width="1.625" style="289" customWidth="1"/>
    <col min="2953" max="2957" width="3.625" style="289" customWidth="1"/>
    <col min="2958" max="2959" width="1.625" style="289" customWidth="1"/>
    <col min="2960" max="2960" width="3.625" style="289" customWidth="1"/>
    <col min="2961" max="2961" width="1.625" style="289" customWidth="1"/>
    <col min="2962" max="2962" width="3.625" style="289" customWidth="1"/>
    <col min="2963" max="2963" width="1.625" style="289" customWidth="1"/>
    <col min="2964" max="2969" width="3.625" style="289" customWidth="1"/>
    <col min="2970" max="2970" width="1.625" style="289" customWidth="1"/>
    <col min="2971" max="2971" width="3.625" style="289" customWidth="1"/>
    <col min="2972" max="2972" width="1.625" style="289" customWidth="1"/>
    <col min="2973" max="2973" width="3.625" style="289" customWidth="1"/>
    <col min="2974" max="2974" width="1.625" style="289" customWidth="1"/>
    <col min="2975" max="2980" width="3.625" style="289" customWidth="1"/>
    <col min="2981" max="2981" width="1.625" style="289" customWidth="1"/>
    <col min="2982" max="2982" width="3.625" style="289" customWidth="1"/>
    <col min="2983" max="2983" width="1.625" style="289" customWidth="1"/>
    <col min="2984" max="2984" width="3.625" style="289" customWidth="1"/>
    <col min="2985" max="2985" width="1.625" style="289" customWidth="1"/>
    <col min="2986" max="2991" width="3.625" style="289" customWidth="1"/>
    <col min="2992" max="2992" width="1.625" style="289" customWidth="1"/>
    <col min="2993" max="2993" width="3.625" style="289" customWidth="1"/>
    <col min="2994" max="2994" width="1.625" style="289" customWidth="1"/>
    <col min="2995" max="2995" width="3.625" style="289" customWidth="1"/>
    <col min="2996" max="2996" width="1.625" style="289" customWidth="1"/>
    <col min="2997" max="3002" width="3.625" style="289" customWidth="1"/>
    <col min="3003" max="3003" width="1.625" style="289" customWidth="1"/>
    <col min="3004" max="3004" width="3.625" style="289" customWidth="1"/>
    <col min="3005" max="3005" width="1.625" style="289" customWidth="1"/>
    <col min="3006" max="3006" width="3.625" style="289" customWidth="1"/>
    <col min="3007" max="3007" width="1.625" style="289" customWidth="1"/>
    <col min="3008" max="3013" width="3.625" style="289" customWidth="1"/>
    <col min="3014" max="3014" width="1.625" style="289" customWidth="1"/>
    <col min="3015" max="3015" width="3.625" style="289" customWidth="1"/>
    <col min="3016" max="3016" width="1.625" style="289" customWidth="1"/>
    <col min="3017" max="3017" width="3.625" style="289" customWidth="1"/>
    <col min="3018" max="3018" width="1.625" style="289" customWidth="1"/>
    <col min="3019" max="3024" width="3.625" style="289" customWidth="1"/>
    <col min="3025" max="3072" width="3.625" style="289"/>
    <col min="3073" max="3073" width="3.625" style="289" customWidth="1"/>
    <col min="3074" max="3074" width="1.625" style="289" customWidth="1"/>
    <col min="3075" max="3075" width="3.625" style="289" customWidth="1"/>
    <col min="3076" max="3076" width="1.625" style="289" customWidth="1"/>
    <col min="3077" max="3082" width="3.625" style="289" customWidth="1"/>
    <col min="3083" max="3083" width="1.625" style="289" customWidth="1"/>
    <col min="3084" max="3084" width="3.625" style="289" customWidth="1"/>
    <col min="3085" max="3085" width="1.625" style="289" customWidth="1"/>
    <col min="3086" max="3086" width="3.625" style="289" customWidth="1"/>
    <col min="3087" max="3087" width="1.625" style="289" customWidth="1"/>
    <col min="3088" max="3093" width="3.625" style="289" customWidth="1"/>
    <col min="3094" max="3094" width="1.625" style="289" customWidth="1"/>
    <col min="3095" max="3095" width="3.625" style="289" customWidth="1"/>
    <col min="3096" max="3096" width="1.625" style="289" customWidth="1"/>
    <col min="3097" max="3097" width="3.625" style="289" customWidth="1"/>
    <col min="3098" max="3098" width="1.625" style="289" customWidth="1"/>
    <col min="3099" max="3104" width="3.625" style="289" customWidth="1"/>
    <col min="3105" max="3105" width="1.625" style="289" customWidth="1"/>
    <col min="3106" max="3106" width="3.625" style="289" customWidth="1"/>
    <col min="3107" max="3107" width="1.625" style="289" customWidth="1"/>
    <col min="3108" max="3108" width="3.625" style="289" customWidth="1"/>
    <col min="3109" max="3109" width="1.625" style="289" customWidth="1"/>
    <col min="3110" max="3115" width="3.625" style="289" customWidth="1"/>
    <col min="3116" max="3116" width="1.625" style="289" customWidth="1"/>
    <col min="3117" max="3117" width="3.625" style="289" customWidth="1"/>
    <col min="3118" max="3118" width="1.625" style="289" customWidth="1"/>
    <col min="3119" max="3119" width="3.625" style="289" customWidth="1"/>
    <col min="3120" max="3120" width="1.625" style="289" customWidth="1"/>
    <col min="3121" max="3126" width="3.625" style="289" customWidth="1"/>
    <col min="3127" max="3127" width="1.625" style="289" customWidth="1"/>
    <col min="3128" max="3128" width="3.625" style="289" customWidth="1"/>
    <col min="3129" max="3129" width="1.625" style="289" customWidth="1"/>
    <col min="3130" max="3130" width="3.625" style="289" customWidth="1"/>
    <col min="3131" max="3131" width="1.625" style="289" customWidth="1"/>
    <col min="3132" max="3137" width="3.625" style="289" customWidth="1"/>
    <col min="3138" max="3138" width="1.625" style="289" customWidth="1"/>
    <col min="3139" max="3139" width="3.625" style="289" customWidth="1"/>
    <col min="3140" max="3140" width="1.625" style="289" customWidth="1"/>
    <col min="3141" max="3141" width="3.625" style="289" customWidth="1"/>
    <col min="3142" max="3142" width="1.625" style="289" customWidth="1"/>
    <col min="3143" max="3148" width="3.625" style="289" customWidth="1"/>
    <col min="3149" max="3149" width="1.625" style="289" customWidth="1"/>
    <col min="3150" max="3150" width="3.625" style="289" customWidth="1"/>
    <col min="3151" max="3151" width="1.625" style="289" customWidth="1"/>
    <col min="3152" max="3152" width="3.625" style="289" customWidth="1"/>
    <col min="3153" max="3153" width="1.625" style="289" customWidth="1"/>
    <col min="3154" max="3159" width="3.625" style="289" customWidth="1"/>
    <col min="3160" max="3160" width="1.625" style="289" customWidth="1"/>
    <col min="3161" max="3161" width="3.625" style="289" customWidth="1"/>
    <col min="3162" max="3162" width="1.625" style="289" customWidth="1"/>
    <col min="3163" max="3163" width="3.625" style="289" customWidth="1"/>
    <col min="3164" max="3164" width="1.625" style="289" customWidth="1"/>
    <col min="3165" max="3170" width="3.625" style="289" customWidth="1"/>
    <col min="3171" max="3171" width="1.625" style="289" customWidth="1"/>
    <col min="3172" max="3172" width="3.625" style="289" customWidth="1"/>
    <col min="3173" max="3173" width="1.625" style="289" customWidth="1"/>
    <col min="3174" max="3174" width="3.625" style="289" customWidth="1"/>
    <col min="3175" max="3175" width="1.625" style="289" customWidth="1"/>
    <col min="3176" max="3181" width="3.625" style="289" customWidth="1"/>
    <col min="3182" max="3182" width="1.625" style="289" customWidth="1"/>
    <col min="3183" max="3183" width="3.625" style="289" customWidth="1"/>
    <col min="3184" max="3184" width="1.625" style="289" customWidth="1"/>
    <col min="3185" max="3185" width="3.625" style="289" customWidth="1"/>
    <col min="3186" max="3186" width="1.625" style="289" customWidth="1"/>
    <col min="3187" max="3192" width="3.625" style="289" customWidth="1"/>
    <col min="3193" max="3193" width="1.625" style="289" customWidth="1"/>
    <col min="3194" max="3194" width="3.625" style="289" customWidth="1"/>
    <col min="3195" max="3195" width="1.625" style="289" customWidth="1"/>
    <col min="3196" max="3196" width="3.625" style="289" customWidth="1"/>
    <col min="3197" max="3197" width="1.625" style="289" customWidth="1"/>
    <col min="3198" max="3202" width="3.625" style="289" customWidth="1"/>
    <col min="3203" max="3206" width="1.625" style="289" customWidth="1"/>
    <col min="3207" max="3207" width="3.625" style="289" customWidth="1"/>
    <col min="3208" max="3208" width="1.625" style="289" customWidth="1"/>
    <col min="3209" max="3213" width="3.625" style="289" customWidth="1"/>
    <col min="3214" max="3215" width="1.625" style="289" customWidth="1"/>
    <col min="3216" max="3216" width="3.625" style="289" customWidth="1"/>
    <col min="3217" max="3217" width="1.625" style="289" customWidth="1"/>
    <col min="3218" max="3218" width="3.625" style="289" customWidth="1"/>
    <col min="3219" max="3219" width="1.625" style="289" customWidth="1"/>
    <col min="3220" max="3225" width="3.625" style="289" customWidth="1"/>
    <col min="3226" max="3226" width="1.625" style="289" customWidth="1"/>
    <col min="3227" max="3227" width="3.625" style="289" customWidth="1"/>
    <col min="3228" max="3228" width="1.625" style="289" customWidth="1"/>
    <col min="3229" max="3229" width="3.625" style="289" customWidth="1"/>
    <col min="3230" max="3230" width="1.625" style="289" customWidth="1"/>
    <col min="3231" max="3236" width="3.625" style="289" customWidth="1"/>
    <col min="3237" max="3237" width="1.625" style="289" customWidth="1"/>
    <col min="3238" max="3238" width="3.625" style="289" customWidth="1"/>
    <col min="3239" max="3239" width="1.625" style="289" customWidth="1"/>
    <col min="3240" max="3240" width="3.625" style="289" customWidth="1"/>
    <col min="3241" max="3241" width="1.625" style="289" customWidth="1"/>
    <col min="3242" max="3247" width="3.625" style="289" customWidth="1"/>
    <col min="3248" max="3248" width="1.625" style="289" customWidth="1"/>
    <col min="3249" max="3249" width="3.625" style="289" customWidth="1"/>
    <col min="3250" max="3250" width="1.625" style="289" customWidth="1"/>
    <col min="3251" max="3251" width="3.625" style="289" customWidth="1"/>
    <col min="3252" max="3252" width="1.625" style="289" customWidth="1"/>
    <col min="3253" max="3258" width="3.625" style="289" customWidth="1"/>
    <col min="3259" max="3259" width="1.625" style="289" customWidth="1"/>
    <col min="3260" max="3260" width="3.625" style="289" customWidth="1"/>
    <col min="3261" max="3261" width="1.625" style="289" customWidth="1"/>
    <col min="3262" max="3262" width="3.625" style="289" customWidth="1"/>
    <col min="3263" max="3263" width="1.625" style="289" customWidth="1"/>
    <col min="3264" max="3269" width="3.625" style="289" customWidth="1"/>
    <col min="3270" max="3270" width="1.625" style="289" customWidth="1"/>
    <col min="3271" max="3271" width="3.625" style="289" customWidth="1"/>
    <col min="3272" max="3272" width="1.625" style="289" customWidth="1"/>
    <col min="3273" max="3273" width="3.625" style="289" customWidth="1"/>
    <col min="3274" max="3274" width="1.625" style="289" customWidth="1"/>
    <col min="3275" max="3280" width="3.625" style="289" customWidth="1"/>
    <col min="3281" max="3328" width="3.625" style="289"/>
    <col min="3329" max="3329" width="3.625" style="289" customWidth="1"/>
    <col min="3330" max="3330" width="1.625" style="289" customWidth="1"/>
    <col min="3331" max="3331" width="3.625" style="289" customWidth="1"/>
    <col min="3332" max="3332" width="1.625" style="289" customWidth="1"/>
    <col min="3333" max="3338" width="3.625" style="289" customWidth="1"/>
    <col min="3339" max="3339" width="1.625" style="289" customWidth="1"/>
    <col min="3340" max="3340" width="3.625" style="289" customWidth="1"/>
    <col min="3341" max="3341" width="1.625" style="289" customWidth="1"/>
    <col min="3342" max="3342" width="3.625" style="289" customWidth="1"/>
    <col min="3343" max="3343" width="1.625" style="289" customWidth="1"/>
    <col min="3344" max="3349" width="3.625" style="289" customWidth="1"/>
    <col min="3350" max="3350" width="1.625" style="289" customWidth="1"/>
    <col min="3351" max="3351" width="3.625" style="289" customWidth="1"/>
    <col min="3352" max="3352" width="1.625" style="289" customWidth="1"/>
    <col min="3353" max="3353" width="3.625" style="289" customWidth="1"/>
    <col min="3354" max="3354" width="1.625" style="289" customWidth="1"/>
    <col min="3355" max="3360" width="3.625" style="289" customWidth="1"/>
    <col min="3361" max="3361" width="1.625" style="289" customWidth="1"/>
    <col min="3362" max="3362" width="3.625" style="289" customWidth="1"/>
    <col min="3363" max="3363" width="1.625" style="289" customWidth="1"/>
    <col min="3364" max="3364" width="3.625" style="289" customWidth="1"/>
    <col min="3365" max="3365" width="1.625" style="289" customWidth="1"/>
    <col min="3366" max="3371" width="3.625" style="289" customWidth="1"/>
    <col min="3372" max="3372" width="1.625" style="289" customWidth="1"/>
    <col min="3373" max="3373" width="3.625" style="289" customWidth="1"/>
    <col min="3374" max="3374" width="1.625" style="289" customWidth="1"/>
    <col min="3375" max="3375" width="3.625" style="289" customWidth="1"/>
    <col min="3376" max="3376" width="1.625" style="289" customWidth="1"/>
    <col min="3377" max="3382" width="3.625" style="289" customWidth="1"/>
    <col min="3383" max="3383" width="1.625" style="289" customWidth="1"/>
    <col min="3384" max="3384" width="3.625" style="289" customWidth="1"/>
    <col min="3385" max="3385" width="1.625" style="289" customWidth="1"/>
    <col min="3386" max="3386" width="3.625" style="289" customWidth="1"/>
    <col min="3387" max="3387" width="1.625" style="289" customWidth="1"/>
    <col min="3388" max="3393" width="3.625" style="289" customWidth="1"/>
    <col min="3394" max="3394" width="1.625" style="289" customWidth="1"/>
    <col min="3395" max="3395" width="3.625" style="289" customWidth="1"/>
    <col min="3396" max="3396" width="1.625" style="289" customWidth="1"/>
    <col min="3397" max="3397" width="3.625" style="289" customWidth="1"/>
    <col min="3398" max="3398" width="1.625" style="289" customWidth="1"/>
    <col min="3399" max="3404" width="3.625" style="289" customWidth="1"/>
    <col min="3405" max="3405" width="1.625" style="289" customWidth="1"/>
    <col min="3406" max="3406" width="3.625" style="289" customWidth="1"/>
    <col min="3407" max="3407" width="1.625" style="289" customWidth="1"/>
    <col min="3408" max="3408" width="3.625" style="289" customWidth="1"/>
    <col min="3409" max="3409" width="1.625" style="289" customWidth="1"/>
    <col min="3410" max="3415" width="3.625" style="289" customWidth="1"/>
    <col min="3416" max="3416" width="1.625" style="289" customWidth="1"/>
    <col min="3417" max="3417" width="3.625" style="289" customWidth="1"/>
    <col min="3418" max="3418" width="1.625" style="289" customWidth="1"/>
    <col min="3419" max="3419" width="3.625" style="289" customWidth="1"/>
    <col min="3420" max="3420" width="1.625" style="289" customWidth="1"/>
    <col min="3421" max="3426" width="3.625" style="289" customWidth="1"/>
    <col min="3427" max="3427" width="1.625" style="289" customWidth="1"/>
    <col min="3428" max="3428" width="3.625" style="289" customWidth="1"/>
    <col min="3429" max="3429" width="1.625" style="289" customWidth="1"/>
    <col min="3430" max="3430" width="3.625" style="289" customWidth="1"/>
    <col min="3431" max="3431" width="1.625" style="289" customWidth="1"/>
    <col min="3432" max="3437" width="3.625" style="289" customWidth="1"/>
    <col min="3438" max="3438" width="1.625" style="289" customWidth="1"/>
    <col min="3439" max="3439" width="3.625" style="289" customWidth="1"/>
    <col min="3440" max="3440" width="1.625" style="289" customWidth="1"/>
    <col min="3441" max="3441" width="3.625" style="289" customWidth="1"/>
    <col min="3442" max="3442" width="1.625" style="289" customWidth="1"/>
    <col min="3443" max="3448" width="3.625" style="289" customWidth="1"/>
    <col min="3449" max="3449" width="1.625" style="289" customWidth="1"/>
    <col min="3450" max="3450" width="3.625" style="289" customWidth="1"/>
    <col min="3451" max="3451" width="1.625" style="289" customWidth="1"/>
    <col min="3452" max="3452" width="3.625" style="289" customWidth="1"/>
    <col min="3453" max="3453" width="1.625" style="289" customWidth="1"/>
    <col min="3454" max="3458" width="3.625" style="289" customWidth="1"/>
    <col min="3459" max="3462" width="1.625" style="289" customWidth="1"/>
    <col min="3463" max="3463" width="3.625" style="289" customWidth="1"/>
    <col min="3464" max="3464" width="1.625" style="289" customWidth="1"/>
    <col min="3465" max="3469" width="3.625" style="289" customWidth="1"/>
    <col min="3470" max="3471" width="1.625" style="289" customWidth="1"/>
    <col min="3472" max="3472" width="3.625" style="289" customWidth="1"/>
    <col min="3473" max="3473" width="1.625" style="289" customWidth="1"/>
    <col min="3474" max="3474" width="3.625" style="289" customWidth="1"/>
    <col min="3475" max="3475" width="1.625" style="289" customWidth="1"/>
    <col min="3476" max="3481" width="3.625" style="289" customWidth="1"/>
    <col min="3482" max="3482" width="1.625" style="289" customWidth="1"/>
    <col min="3483" max="3483" width="3.625" style="289" customWidth="1"/>
    <col min="3484" max="3484" width="1.625" style="289" customWidth="1"/>
    <col min="3485" max="3485" width="3.625" style="289" customWidth="1"/>
    <col min="3486" max="3486" width="1.625" style="289" customWidth="1"/>
    <col min="3487" max="3492" width="3.625" style="289" customWidth="1"/>
    <col min="3493" max="3493" width="1.625" style="289" customWidth="1"/>
    <col min="3494" max="3494" width="3.625" style="289" customWidth="1"/>
    <col min="3495" max="3495" width="1.625" style="289" customWidth="1"/>
    <col min="3496" max="3496" width="3.625" style="289" customWidth="1"/>
    <col min="3497" max="3497" width="1.625" style="289" customWidth="1"/>
    <col min="3498" max="3503" width="3.625" style="289" customWidth="1"/>
    <col min="3504" max="3504" width="1.625" style="289" customWidth="1"/>
    <col min="3505" max="3505" width="3.625" style="289" customWidth="1"/>
    <col min="3506" max="3506" width="1.625" style="289" customWidth="1"/>
    <col min="3507" max="3507" width="3.625" style="289" customWidth="1"/>
    <col min="3508" max="3508" width="1.625" style="289" customWidth="1"/>
    <col min="3509" max="3514" width="3.625" style="289" customWidth="1"/>
    <col min="3515" max="3515" width="1.625" style="289" customWidth="1"/>
    <col min="3516" max="3516" width="3.625" style="289" customWidth="1"/>
    <col min="3517" max="3517" width="1.625" style="289" customWidth="1"/>
    <col min="3518" max="3518" width="3.625" style="289" customWidth="1"/>
    <col min="3519" max="3519" width="1.625" style="289" customWidth="1"/>
    <col min="3520" max="3525" width="3.625" style="289" customWidth="1"/>
    <col min="3526" max="3526" width="1.625" style="289" customWidth="1"/>
    <col min="3527" max="3527" width="3.625" style="289" customWidth="1"/>
    <col min="3528" max="3528" width="1.625" style="289" customWidth="1"/>
    <col min="3529" max="3529" width="3.625" style="289" customWidth="1"/>
    <col min="3530" max="3530" width="1.625" style="289" customWidth="1"/>
    <col min="3531" max="3536" width="3.625" style="289" customWidth="1"/>
    <col min="3537" max="3584" width="3.625" style="289"/>
    <col min="3585" max="3585" width="3.625" style="289" customWidth="1"/>
    <col min="3586" max="3586" width="1.625" style="289" customWidth="1"/>
    <col min="3587" max="3587" width="3.625" style="289" customWidth="1"/>
    <col min="3588" max="3588" width="1.625" style="289" customWidth="1"/>
    <col min="3589" max="3594" width="3.625" style="289" customWidth="1"/>
    <col min="3595" max="3595" width="1.625" style="289" customWidth="1"/>
    <col min="3596" max="3596" width="3.625" style="289" customWidth="1"/>
    <col min="3597" max="3597" width="1.625" style="289" customWidth="1"/>
    <col min="3598" max="3598" width="3.625" style="289" customWidth="1"/>
    <col min="3599" max="3599" width="1.625" style="289" customWidth="1"/>
    <col min="3600" max="3605" width="3.625" style="289" customWidth="1"/>
    <col min="3606" max="3606" width="1.625" style="289" customWidth="1"/>
    <col min="3607" max="3607" width="3.625" style="289" customWidth="1"/>
    <col min="3608" max="3608" width="1.625" style="289" customWidth="1"/>
    <col min="3609" max="3609" width="3.625" style="289" customWidth="1"/>
    <col min="3610" max="3610" width="1.625" style="289" customWidth="1"/>
    <col min="3611" max="3616" width="3.625" style="289" customWidth="1"/>
    <col min="3617" max="3617" width="1.625" style="289" customWidth="1"/>
    <col min="3618" max="3618" width="3.625" style="289" customWidth="1"/>
    <col min="3619" max="3619" width="1.625" style="289" customWidth="1"/>
    <col min="3620" max="3620" width="3.625" style="289" customWidth="1"/>
    <col min="3621" max="3621" width="1.625" style="289" customWidth="1"/>
    <col min="3622" max="3627" width="3.625" style="289" customWidth="1"/>
    <col min="3628" max="3628" width="1.625" style="289" customWidth="1"/>
    <col min="3629" max="3629" width="3.625" style="289" customWidth="1"/>
    <col min="3630" max="3630" width="1.625" style="289" customWidth="1"/>
    <col min="3631" max="3631" width="3.625" style="289" customWidth="1"/>
    <col min="3632" max="3632" width="1.625" style="289" customWidth="1"/>
    <col min="3633" max="3638" width="3.625" style="289" customWidth="1"/>
    <col min="3639" max="3639" width="1.625" style="289" customWidth="1"/>
    <col min="3640" max="3640" width="3.625" style="289" customWidth="1"/>
    <col min="3641" max="3641" width="1.625" style="289" customWidth="1"/>
    <col min="3642" max="3642" width="3.625" style="289" customWidth="1"/>
    <col min="3643" max="3643" width="1.625" style="289" customWidth="1"/>
    <col min="3644" max="3649" width="3.625" style="289" customWidth="1"/>
    <col min="3650" max="3650" width="1.625" style="289" customWidth="1"/>
    <col min="3651" max="3651" width="3.625" style="289" customWidth="1"/>
    <col min="3652" max="3652" width="1.625" style="289" customWidth="1"/>
    <col min="3653" max="3653" width="3.625" style="289" customWidth="1"/>
    <col min="3654" max="3654" width="1.625" style="289" customWidth="1"/>
    <col min="3655" max="3660" width="3.625" style="289" customWidth="1"/>
    <col min="3661" max="3661" width="1.625" style="289" customWidth="1"/>
    <col min="3662" max="3662" width="3.625" style="289" customWidth="1"/>
    <col min="3663" max="3663" width="1.625" style="289" customWidth="1"/>
    <col min="3664" max="3664" width="3.625" style="289" customWidth="1"/>
    <col min="3665" max="3665" width="1.625" style="289" customWidth="1"/>
    <col min="3666" max="3671" width="3.625" style="289" customWidth="1"/>
    <col min="3672" max="3672" width="1.625" style="289" customWidth="1"/>
    <col min="3673" max="3673" width="3.625" style="289" customWidth="1"/>
    <col min="3674" max="3674" width="1.625" style="289" customWidth="1"/>
    <col min="3675" max="3675" width="3.625" style="289" customWidth="1"/>
    <col min="3676" max="3676" width="1.625" style="289" customWidth="1"/>
    <col min="3677" max="3682" width="3.625" style="289" customWidth="1"/>
    <col min="3683" max="3683" width="1.625" style="289" customWidth="1"/>
    <col min="3684" max="3684" width="3.625" style="289" customWidth="1"/>
    <col min="3685" max="3685" width="1.625" style="289" customWidth="1"/>
    <col min="3686" max="3686" width="3.625" style="289" customWidth="1"/>
    <col min="3687" max="3687" width="1.625" style="289" customWidth="1"/>
    <col min="3688" max="3693" width="3.625" style="289" customWidth="1"/>
    <col min="3694" max="3694" width="1.625" style="289" customWidth="1"/>
    <col min="3695" max="3695" width="3.625" style="289" customWidth="1"/>
    <col min="3696" max="3696" width="1.625" style="289" customWidth="1"/>
    <col min="3697" max="3697" width="3.625" style="289" customWidth="1"/>
    <col min="3698" max="3698" width="1.625" style="289" customWidth="1"/>
    <col min="3699" max="3704" width="3.625" style="289" customWidth="1"/>
    <col min="3705" max="3705" width="1.625" style="289" customWidth="1"/>
    <col min="3706" max="3706" width="3.625" style="289" customWidth="1"/>
    <col min="3707" max="3707" width="1.625" style="289" customWidth="1"/>
    <col min="3708" max="3708" width="3.625" style="289" customWidth="1"/>
    <col min="3709" max="3709" width="1.625" style="289" customWidth="1"/>
    <col min="3710" max="3714" width="3.625" style="289" customWidth="1"/>
    <col min="3715" max="3718" width="1.625" style="289" customWidth="1"/>
    <col min="3719" max="3719" width="3.625" style="289" customWidth="1"/>
    <col min="3720" max="3720" width="1.625" style="289" customWidth="1"/>
    <col min="3721" max="3725" width="3.625" style="289" customWidth="1"/>
    <col min="3726" max="3727" width="1.625" style="289" customWidth="1"/>
    <col min="3728" max="3728" width="3.625" style="289" customWidth="1"/>
    <col min="3729" max="3729" width="1.625" style="289" customWidth="1"/>
    <col min="3730" max="3730" width="3.625" style="289" customWidth="1"/>
    <col min="3731" max="3731" width="1.625" style="289" customWidth="1"/>
    <col min="3732" max="3737" width="3.625" style="289" customWidth="1"/>
    <col min="3738" max="3738" width="1.625" style="289" customWidth="1"/>
    <col min="3739" max="3739" width="3.625" style="289" customWidth="1"/>
    <col min="3740" max="3740" width="1.625" style="289" customWidth="1"/>
    <col min="3741" max="3741" width="3.625" style="289" customWidth="1"/>
    <col min="3742" max="3742" width="1.625" style="289" customWidth="1"/>
    <col min="3743" max="3748" width="3.625" style="289" customWidth="1"/>
    <col min="3749" max="3749" width="1.625" style="289" customWidth="1"/>
    <col min="3750" max="3750" width="3.625" style="289" customWidth="1"/>
    <col min="3751" max="3751" width="1.625" style="289" customWidth="1"/>
    <col min="3752" max="3752" width="3.625" style="289" customWidth="1"/>
    <col min="3753" max="3753" width="1.625" style="289" customWidth="1"/>
    <col min="3754" max="3759" width="3.625" style="289" customWidth="1"/>
    <col min="3760" max="3760" width="1.625" style="289" customWidth="1"/>
    <col min="3761" max="3761" width="3.625" style="289" customWidth="1"/>
    <col min="3762" max="3762" width="1.625" style="289" customWidth="1"/>
    <col min="3763" max="3763" width="3.625" style="289" customWidth="1"/>
    <col min="3764" max="3764" width="1.625" style="289" customWidth="1"/>
    <col min="3765" max="3770" width="3.625" style="289" customWidth="1"/>
    <col min="3771" max="3771" width="1.625" style="289" customWidth="1"/>
    <col min="3772" max="3772" width="3.625" style="289" customWidth="1"/>
    <col min="3773" max="3773" width="1.625" style="289" customWidth="1"/>
    <col min="3774" max="3774" width="3.625" style="289" customWidth="1"/>
    <col min="3775" max="3775" width="1.625" style="289" customWidth="1"/>
    <col min="3776" max="3781" width="3.625" style="289" customWidth="1"/>
    <col min="3782" max="3782" width="1.625" style="289" customWidth="1"/>
    <col min="3783" max="3783" width="3.625" style="289" customWidth="1"/>
    <col min="3784" max="3784" width="1.625" style="289" customWidth="1"/>
    <col min="3785" max="3785" width="3.625" style="289" customWidth="1"/>
    <col min="3786" max="3786" width="1.625" style="289" customWidth="1"/>
    <col min="3787" max="3792" width="3.625" style="289" customWidth="1"/>
    <col min="3793" max="3840" width="3.625" style="289"/>
    <col min="3841" max="3841" width="3.625" style="289" customWidth="1"/>
    <col min="3842" max="3842" width="1.625" style="289" customWidth="1"/>
    <col min="3843" max="3843" width="3.625" style="289" customWidth="1"/>
    <col min="3844" max="3844" width="1.625" style="289" customWidth="1"/>
    <col min="3845" max="3850" width="3.625" style="289" customWidth="1"/>
    <col min="3851" max="3851" width="1.625" style="289" customWidth="1"/>
    <col min="3852" max="3852" width="3.625" style="289" customWidth="1"/>
    <col min="3853" max="3853" width="1.625" style="289" customWidth="1"/>
    <col min="3854" max="3854" width="3.625" style="289" customWidth="1"/>
    <col min="3855" max="3855" width="1.625" style="289" customWidth="1"/>
    <col min="3856" max="3861" width="3.625" style="289" customWidth="1"/>
    <col min="3862" max="3862" width="1.625" style="289" customWidth="1"/>
    <col min="3863" max="3863" width="3.625" style="289" customWidth="1"/>
    <col min="3864" max="3864" width="1.625" style="289" customWidth="1"/>
    <col min="3865" max="3865" width="3.625" style="289" customWidth="1"/>
    <col min="3866" max="3866" width="1.625" style="289" customWidth="1"/>
    <col min="3867" max="3872" width="3.625" style="289" customWidth="1"/>
    <col min="3873" max="3873" width="1.625" style="289" customWidth="1"/>
    <col min="3874" max="3874" width="3.625" style="289" customWidth="1"/>
    <col min="3875" max="3875" width="1.625" style="289" customWidth="1"/>
    <col min="3876" max="3876" width="3.625" style="289" customWidth="1"/>
    <col min="3877" max="3877" width="1.625" style="289" customWidth="1"/>
    <col min="3878" max="3883" width="3.625" style="289" customWidth="1"/>
    <col min="3884" max="3884" width="1.625" style="289" customWidth="1"/>
    <col min="3885" max="3885" width="3.625" style="289" customWidth="1"/>
    <col min="3886" max="3886" width="1.625" style="289" customWidth="1"/>
    <col min="3887" max="3887" width="3.625" style="289" customWidth="1"/>
    <col min="3888" max="3888" width="1.625" style="289" customWidth="1"/>
    <col min="3889" max="3894" width="3.625" style="289" customWidth="1"/>
    <col min="3895" max="3895" width="1.625" style="289" customWidth="1"/>
    <col min="3896" max="3896" width="3.625" style="289" customWidth="1"/>
    <col min="3897" max="3897" width="1.625" style="289" customWidth="1"/>
    <col min="3898" max="3898" width="3.625" style="289" customWidth="1"/>
    <col min="3899" max="3899" width="1.625" style="289" customWidth="1"/>
    <col min="3900" max="3905" width="3.625" style="289" customWidth="1"/>
    <col min="3906" max="3906" width="1.625" style="289" customWidth="1"/>
    <col min="3907" max="3907" width="3.625" style="289" customWidth="1"/>
    <col min="3908" max="3908" width="1.625" style="289" customWidth="1"/>
    <col min="3909" max="3909" width="3.625" style="289" customWidth="1"/>
    <col min="3910" max="3910" width="1.625" style="289" customWidth="1"/>
    <col min="3911" max="3916" width="3.625" style="289" customWidth="1"/>
    <col min="3917" max="3917" width="1.625" style="289" customWidth="1"/>
    <col min="3918" max="3918" width="3.625" style="289" customWidth="1"/>
    <col min="3919" max="3919" width="1.625" style="289" customWidth="1"/>
    <col min="3920" max="3920" width="3.625" style="289" customWidth="1"/>
    <col min="3921" max="3921" width="1.625" style="289" customWidth="1"/>
    <col min="3922" max="3927" width="3.625" style="289" customWidth="1"/>
    <col min="3928" max="3928" width="1.625" style="289" customWidth="1"/>
    <col min="3929" max="3929" width="3.625" style="289" customWidth="1"/>
    <col min="3930" max="3930" width="1.625" style="289" customWidth="1"/>
    <col min="3931" max="3931" width="3.625" style="289" customWidth="1"/>
    <col min="3932" max="3932" width="1.625" style="289" customWidth="1"/>
    <col min="3933" max="3938" width="3.625" style="289" customWidth="1"/>
    <col min="3939" max="3939" width="1.625" style="289" customWidth="1"/>
    <col min="3940" max="3940" width="3.625" style="289" customWidth="1"/>
    <col min="3941" max="3941" width="1.625" style="289" customWidth="1"/>
    <col min="3942" max="3942" width="3.625" style="289" customWidth="1"/>
    <col min="3943" max="3943" width="1.625" style="289" customWidth="1"/>
    <col min="3944" max="3949" width="3.625" style="289" customWidth="1"/>
    <col min="3950" max="3950" width="1.625" style="289" customWidth="1"/>
    <col min="3951" max="3951" width="3.625" style="289" customWidth="1"/>
    <col min="3952" max="3952" width="1.625" style="289" customWidth="1"/>
    <col min="3953" max="3953" width="3.625" style="289" customWidth="1"/>
    <col min="3954" max="3954" width="1.625" style="289" customWidth="1"/>
    <col min="3955" max="3960" width="3.625" style="289" customWidth="1"/>
    <col min="3961" max="3961" width="1.625" style="289" customWidth="1"/>
    <col min="3962" max="3962" width="3.625" style="289" customWidth="1"/>
    <col min="3963" max="3963" width="1.625" style="289" customWidth="1"/>
    <col min="3964" max="3964" width="3.625" style="289" customWidth="1"/>
    <col min="3965" max="3965" width="1.625" style="289" customWidth="1"/>
    <col min="3966" max="3970" width="3.625" style="289" customWidth="1"/>
    <col min="3971" max="3974" width="1.625" style="289" customWidth="1"/>
    <col min="3975" max="3975" width="3.625" style="289" customWidth="1"/>
    <col min="3976" max="3976" width="1.625" style="289" customWidth="1"/>
    <col min="3977" max="3981" width="3.625" style="289" customWidth="1"/>
    <col min="3982" max="3983" width="1.625" style="289" customWidth="1"/>
    <col min="3984" max="3984" width="3.625" style="289" customWidth="1"/>
    <col min="3985" max="3985" width="1.625" style="289" customWidth="1"/>
    <col min="3986" max="3986" width="3.625" style="289" customWidth="1"/>
    <col min="3987" max="3987" width="1.625" style="289" customWidth="1"/>
    <col min="3988" max="3993" width="3.625" style="289" customWidth="1"/>
    <col min="3994" max="3994" width="1.625" style="289" customWidth="1"/>
    <col min="3995" max="3995" width="3.625" style="289" customWidth="1"/>
    <col min="3996" max="3996" width="1.625" style="289" customWidth="1"/>
    <col min="3997" max="3997" width="3.625" style="289" customWidth="1"/>
    <col min="3998" max="3998" width="1.625" style="289" customWidth="1"/>
    <col min="3999" max="4004" width="3.625" style="289" customWidth="1"/>
    <col min="4005" max="4005" width="1.625" style="289" customWidth="1"/>
    <col min="4006" max="4006" width="3.625" style="289" customWidth="1"/>
    <col min="4007" max="4007" width="1.625" style="289" customWidth="1"/>
    <col min="4008" max="4008" width="3.625" style="289" customWidth="1"/>
    <col min="4009" max="4009" width="1.625" style="289" customWidth="1"/>
    <col min="4010" max="4015" width="3.625" style="289" customWidth="1"/>
    <col min="4016" max="4016" width="1.625" style="289" customWidth="1"/>
    <col min="4017" max="4017" width="3.625" style="289" customWidth="1"/>
    <col min="4018" max="4018" width="1.625" style="289" customWidth="1"/>
    <col min="4019" max="4019" width="3.625" style="289" customWidth="1"/>
    <col min="4020" max="4020" width="1.625" style="289" customWidth="1"/>
    <col min="4021" max="4026" width="3.625" style="289" customWidth="1"/>
    <col min="4027" max="4027" width="1.625" style="289" customWidth="1"/>
    <col min="4028" max="4028" width="3.625" style="289" customWidth="1"/>
    <col min="4029" max="4029" width="1.625" style="289" customWidth="1"/>
    <col min="4030" max="4030" width="3.625" style="289" customWidth="1"/>
    <col min="4031" max="4031" width="1.625" style="289" customWidth="1"/>
    <col min="4032" max="4037" width="3.625" style="289" customWidth="1"/>
    <col min="4038" max="4038" width="1.625" style="289" customWidth="1"/>
    <col min="4039" max="4039" width="3.625" style="289" customWidth="1"/>
    <col min="4040" max="4040" width="1.625" style="289" customWidth="1"/>
    <col min="4041" max="4041" width="3.625" style="289" customWidth="1"/>
    <col min="4042" max="4042" width="1.625" style="289" customWidth="1"/>
    <col min="4043" max="4048" width="3.625" style="289" customWidth="1"/>
    <col min="4049" max="4096" width="3.625" style="289"/>
    <col min="4097" max="4097" width="3.625" style="289" customWidth="1"/>
    <col min="4098" max="4098" width="1.625" style="289" customWidth="1"/>
    <col min="4099" max="4099" width="3.625" style="289" customWidth="1"/>
    <col min="4100" max="4100" width="1.625" style="289" customWidth="1"/>
    <col min="4101" max="4106" width="3.625" style="289" customWidth="1"/>
    <col min="4107" max="4107" width="1.625" style="289" customWidth="1"/>
    <col min="4108" max="4108" width="3.625" style="289" customWidth="1"/>
    <col min="4109" max="4109" width="1.625" style="289" customWidth="1"/>
    <col min="4110" max="4110" width="3.625" style="289" customWidth="1"/>
    <col min="4111" max="4111" width="1.625" style="289" customWidth="1"/>
    <col min="4112" max="4117" width="3.625" style="289" customWidth="1"/>
    <col min="4118" max="4118" width="1.625" style="289" customWidth="1"/>
    <col min="4119" max="4119" width="3.625" style="289" customWidth="1"/>
    <col min="4120" max="4120" width="1.625" style="289" customWidth="1"/>
    <col min="4121" max="4121" width="3.625" style="289" customWidth="1"/>
    <col min="4122" max="4122" width="1.625" style="289" customWidth="1"/>
    <col min="4123" max="4128" width="3.625" style="289" customWidth="1"/>
    <col min="4129" max="4129" width="1.625" style="289" customWidth="1"/>
    <col min="4130" max="4130" width="3.625" style="289" customWidth="1"/>
    <col min="4131" max="4131" width="1.625" style="289" customWidth="1"/>
    <col min="4132" max="4132" width="3.625" style="289" customWidth="1"/>
    <col min="4133" max="4133" width="1.625" style="289" customWidth="1"/>
    <col min="4134" max="4139" width="3.625" style="289" customWidth="1"/>
    <col min="4140" max="4140" width="1.625" style="289" customWidth="1"/>
    <col min="4141" max="4141" width="3.625" style="289" customWidth="1"/>
    <col min="4142" max="4142" width="1.625" style="289" customWidth="1"/>
    <col min="4143" max="4143" width="3.625" style="289" customWidth="1"/>
    <col min="4144" max="4144" width="1.625" style="289" customWidth="1"/>
    <col min="4145" max="4150" width="3.625" style="289" customWidth="1"/>
    <col min="4151" max="4151" width="1.625" style="289" customWidth="1"/>
    <col min="4152" max="4152" width="3.625" style="289" customWidth="1"/>
    <col min="4153" max="4153" width="1.625" style="289" customWidth="1"/>
    <col min="4154" max="4154" width="3.625" style="289" customWidth="1"/>
    <col min="4155" max="4155" width="1.625" style="289" customWidth="1"/>
    <col min="4156" max="4161" width="3.625" style="289" customWidth="1"/>
    <col min="4162" max="4162" width="1.625" style="289" customWidth="1"/>
    <col min="4163" max="4163" width="3.625" style="289" customWidth="1"/>
    <col min="4164" max="4164" width="1.625" style="289" customWidth="1"/>
    <col min="4165" max="4165" width="3.625" style="289" customWidth="1"/>
    <col min="4166" max="4166" width="1.625" style="289" customWidth="1"/>
    <col min="4167" max="4172" width="3.625" style="289" customWidth="1"/>
    <col min="4173" max="4173" width="1.625" style="289" customWidth="1"/>
    <col min="4174" max="4174" width="3.625" style="289" customWidth="1"/>
    <col min="4175" max="4175" width="1.625" style="289" customWidth="1"/>
    <col min="4176" max="4176" width="3.625" style="289" customWidth="1"/>
    <col min="4177" max="4177" width="1.625" style="289" customWidth="1"/>
    <col min="4178" max="4183" width="3.625" style="289" customWidth="1"/>
    <col min="4184" max="4184" width="1.625" style="289" customWidth="1"/>
    <col min="4185" max="4185" width="3.625" style="289" customWidth="1"/>
    <col min="4186" max="4186" width="1.625" style="289" customWidth="1"/>
    <col min="4187" max="4187" width="3.625" style="289" customWidth="1"/>
    <col min="4188" max="4188" width="1.625" style="289" customWidth="1"/>
    <col min="4189" max="4194" width="3.625" style="289" customWidth="1"/>
    <col min="4195" max="4195" width="1.625" style="289" customWidth="1"/>
    <col min="4196" max="4196" width="3.625" style="289" customWidth="1"/>
    <col min="4197" max="4197" width="1.625" style="289" customWidth="1"/>
    <col min="4198" max="4198" width="3.625" style="289" customWidth="1"/>
    <col min="4199" max="4199" width="1.625" style="289" customWidth="1"/>
    <col min="4200" max="4205" width="3.625" style="289" customWidth="1"/>
    <col min="4206" max="4206" width="1.625" style="289" customWidth="1"/>
    <col min="4207" max="4207" width="3.625" style="289" customWidth="1"/>
    <col min="4208" max="4208" width="1.625" style="289" customWidth="1"/>
    <col min="4209" max="4209" width="3.625" style="289" customWidth="1"/>
    <col min="4210" max="4210" width="1.625" style="289" customWidth="1"/>
    <col min="4211" max="4216" width="3.625" style="289" customWidth="1"/>
    <col min="4217" max="4217" width="1.625" style="289" customWidth="1"/>
    <col min="4218" max="4218" width="3.625" style="289" customWidth="1"/>
    <col min="4219" max="4219" width="1.625" style="289" customWidth="1"/>
    <col min="4220" max="4220" width="3.625" style="289" customWidth="1"/>
    <col min="4221" max="4221" width="1.625" style="289" customWidth="1"/>
    <col min="4222" max="4226" width="3.625" style="289" customWidth="1"/>
    <col min="4227" max="4230" width="1.625" style="289" customWidth="1"/>
    <col min="4231" max="4231" width="3.625" style="289" customWidth="1"/>
    <col min="4232" max="4232" width="1.625" style="289" customWidth="1"/>
    <col min="4233" max="4237" width="3.625" style="289" customWidth="1"/>
    <col min="4238" max="4239" width="1.625" style="289" customWidth="1"/>
    <col min="4240" max="4240" width="3.625" style="289" customWidth="1"/>
    <col min="4241" max="4241" width="1.625" style="289" customWidth="1"/>
    <col min="4242" max="4242" width="3.625" style="289" customWidth="1"/>
    <col min="4243" max="4243" width="1.625" style="289" customWidth="1"/>
    <col min="4244" max="4249" width="3.625" style="289" customWidth="1"/>
    <col min="4250" max="4250" width="1.625" style="289" customWidth="1"/>
    <col min="4251" max="4251" width="3.625" style="289" customWidth="1"/>
    <col min="4252" max="4252" width="1.625" style="289" customWidth="1"/>
    <col min="4253" max="4253" width="3.625" style="289" customWidth="1"/>
    <col min="4254" max="4254" width="1.625" style="289" customWidth="1"/>
    <col min="4255" max="4260" width="3.625" style="289" customWidth="1"/>
    <col min="4261" max="4261" width="1.625" style="289" customWidth="1"/>
    <col min="4262" max="4262" width="3.625" style="289" customWidth="1"/>
    <col min="4263" max="4263" width="1.625" style="289" customWidth="1"/>
    <col min="4264" max="4264" width="3.625" style="289" customWidth="1"/>
    <col min="4265" max="4265" width="1.625" style="289" customWidth="1"/>
    <col min="4266" max="4271" width="3.625" style="289" customWidth="1"/>
    <col min="4272" max="4272" width="1.625" style="289" customWidth="1"/>
    <col min="4273" max="4273" width="3.625" style="289" customWidth="1"/>
    <col min="4274" max="4274" width="1.625" style="289" customWidth="1"/>
    <col min="4275" max="4275" width="3.625" style="289" customWidth="1"/>
    <col min="4276" max="4276" width="1.625" style="289" customWidth="1"/>
    <col min="4277" max="4282" width="3.625" style="289" customWidth="1"/>
    <col min="4283" max="4283" width="1.625" style="289" customWidth="1"/>
    <col min="4284" max="4284" width="3.625" style="289" customWidth="1"/>
    <col min="4285" max="4285" width="1.625" style="289" customWidth="1"/>
    <col min="4286" max="4286" width="3.625" style="289" customWidth="1"/>
    <col min="4287" max="4287" width="1.625" style="289" customWidth="1"/>
    <col min="4288" max="4293" width="3.625" style="289" customWidth="1"/>
    <col min="4294" max="4294" width="1.625" style="289" customWidth="1"/>
    <col min="4295" max="4295" width="3.625" style="289" customWidth="1"/>
    <col min="4296" max="4296" width="1.625" style="289" customWidth="1"/>
    <col min="4297" max="4297" width="3.625" style="289" customWidth="1"/>
    <col min="4298" max="4298" width="1.625" style="289" customWidth="1"/>
    <col min="4299" max="4304" width="3.625" style="289" customWidth="1"/>
    <col min="4305" max="4352" width="3.625" style="289"/>
    <col min="4353" max="4353" width="3.625" style="289" customWidth="1"/>
    <col min="4354" max="4354" width="1.625" style="289" customWidth="1"/>
    <col min="4355" max="4355" width="3.625" style="289" customWidth="1"/>
    <col min="4356" max="4356" width="1.625" style="289" customWidth="1"/>
    <col min="4357" max="4362" width="3.625" style="289" customWidth="1"/>
    <col min="4363" max="4363" width="1.625" style="289" customWidth="1"/>
    <col min="4364" max="4364" width="3.625" style="289" customWidth="1"/>
    <col min="4365" max="4365" width="1.625" style="289" customWidth="1"/>
    <col min="4366" max="4366" width="3.625" style="289" customWidth="1"/>
    <col min="4367" max="4367" width="1.625" style="289" customWidth="1"/>
    <col min="4368" max="4373" width="3.625" style="289" customWidth="1"/>
    <col min="4374" max="4374" width="1.625" style="289" customWidth="1"/>
    <col min="4375" max="4375" width="3.625" style="289" customWidth="1"/>
    <col min="4376" max="4376" width="1.625" style="289" customWidth="1"/>
    <col min="4377" max="4377" width="3.625" style="289" customWidth="1"/>
    <col min="4378" max="4378" width="1.625" style="289" customWidth="1"/>
    <col min="4379" max="4384" width="3.625" style="289" customWidth="1"/>
    <col min="4385" max="4385" width="1.625" style="289" customWidth="1"/>
    <col min="4386" max="4386" width="3.625" style="289" customWidth="1"/>
    <col min="4387" max="4387" width="1.625" style="289" customWidth="1"/>
    <col min="4388" max="4388" width="3.625" style="289" customWidth="1"/>
    <col min="4389" max="4389" width="1.625" style="289" customWidth="1"/>
    <col min="4390" max="4395" width="3.625" style="289" customWidth="1"/>
    <col min="4396" max="4396" width="1.625" style="289" customWidth="1"/>
    <col min="4397" max="4397" width="3.625" style="289" customWidth="1"/>
    <col min="4398" max="4398" width="1.625" style="289" customWidth="1"/>
    <col min="4399" max="4399" width="3.625" style="289" customWidth="1"/>
    <col min="4400" max="4400" width="1.625" style="289" customWidth="1"/>
    <col min="4401" max="4406" width="3.625" style="289" customWidth="1"/>
    <col min="4407" max="4407" width="1.625" style="289" customWidth="1"/>
    <col min="4408" max="4408" width="3.625" style="289" customWidth="1"/>
    <col min="4409" max="4409" width="1.625" style="289" customWidth="1"/>
    <col min="4410" max="4410" width="3.625" style="289" customWidth="1"/>
    <col min="4411" max="4411" width="1.625" style="289" customWidth="1"/>
    <col min="4412" max="4417" width="3.625" style="289" customWidth="1"/>
    <col min="4418" max="4418" width="1.625" style="289" customWidth="1"/>
    <col min="4419" max="4419" width="3.625" style="289" customWidth="1"/>
    <col min="4420" max="4420" width="1.625" style="289" customWidth="1"/>
    <col min="4421" max="4421" width="3.625" style="289" customWidth="1"/>
    <col min="4422" max="4422" width="1.625" style="289" customWidth="1"/>
    <col min="4423" max="4428" width="3.625" style="289" customWidth="1"/>
    <col min="4429" max="4429" width="1.625" style="289" customWidth="1"/>
    <col min="4430" max="4430" width="3.625" style="289" customWidth="1"/>
    <col min="4431" max="4431" width="1.625" style="289" customWidth="1"/>
    <col min="4432" max="4432" width="3.625" style="289" customWidth="1"/>
    <col min="4433" max="4433" width="1.625" style="289" customWidth="1"/>
    <col min="4434" max="4439" width="3.625" style="289" customWidth="1"/>
    <col min="4440" max="4440" width="1.625" style="289" customWidth="1"/>
    <col min="4441" max="4441" width="3.625" style="289" customWidth="1"/>
    <col min="4442" max="4442" width="1.625" style="289" customWidth="1"/>
    <col min="4443" max="4443" width="3.625" style="289" customWidth="1"/>
    <col min="4444" max="4444" width="1.625" style="289" customWidth="1"/>
    <col min="4445" max="4450" width="3.625" style="289" customWidth="1"/>
    <col min="4451" max="4451" width="1.625" style="289" customWidth="1"/>
    <col min="4452" max="4452" width="3.625" style="289" customWidth="1"/>
    <col min="4453" max="4453" width="1.625" style="289" customWidth="1"/>
    <col min="4454" max="4454" width="3.625" style="289" customWidth="1"/>
    <col min="4455" max="4455" width="1.625" style="289" customWidth="1"/>
    <col min="4456" max="4461" width="3.625" style="289" customWidth="1"/>
    <col min="4462" max="4462" width="1.625" style="289" customWidth="1"/>
    <col min="4463" max="4463" width="3.625" style="289" customWidth="1"/>
    <col min="4464" max="4464" width="1.625" style="289" customWidth="1"/>
    <col min="4465" max="4465" width="3.625" style="289" customWidth="1"/>
    <col min="4466" max="4466" width="1.625" style="289" customWidth="1"/>
    <col min="4467" max="4472" width="3.625" style="289" customWidth="1"/>
    <col min="4473" max="4473" width="1.625" style="289" customWidth="1"/>
    <col min="4474" max="4474" width="3.625" style="289" customWidth="1"/>
    <col min="4475" max="4475" width="1.625" style="289" customWidth="1"/>
    <col min="4476" max="4476" width="3.625" style="289" customWidth="1"/>
    <col min="4477" max="4477" width="1.625" style="289" customWidth="1"/>
    <col min="4478" max="4482" width="3.625" style="289" customWidth="1"/>
    <col min="4483" max="4486" width="1.625" style="289" customWidth="1"/>
    <col min="4487" max="4487" width="3.625" style="289" customWidth="1"/>
    <col min="4488" max="4488" width="1.625" style="289" customWidth="1"/>
    <col min="4489" max="4493" width="3.625" style="289" customWidth="1"/>
    <col min="4494" max="4495" width="1.625" style="289" customWidth="1"/>
    <col min="4496" max="4496" width="3.625" style="289" customWidth="1"/>
    <col min="4497" max="4497" width="1.625" style="289" customWidth="1"/>
    <col min="4498" max="4498" width="3.625" style="289" customWidth="1"/>
    <col min="4499" max="4499" width="1.625" style="289" customWidth="1"/>
    <col min="4500" max="4505" width="3.625" style="289" customWidth="1"/>
    <col min="4506" max="4506" width="1.625" style="289" customWidth="1"/>
    <col min="4507" max="4507" width="3.625" style="289" customWidth="1"/>
    <col min="4508" max="4508" width="1.625" style="289" customWidth="1"/>
    <col min="4509" max="4509" width="3.625" style="289" customWidth="1"/>
    <col min="4510" max="4510" width="1.625" style="289" customWidth="1"/>
    <col min="4511" max="4516" width="3.625" style="289" customWidth="1"/>
    <col min="4517" max="4517" width="1.625" style="289" customWidth="1"/>
    <col min="4518" max="4518" width="3.625" style="289" customWidth="1"/>
    <col min="4519" max="4519" width="1.625" style="289" customWidth="1"/>
    <col min="4520" max="4520" width="3.625" style="289" customWidth="1"/>
    <col min="4521" max="4521" width="1.625" style="289" customWidth="1"/>
    <col min="4522" max="4527" width="3.625" style="289" customWidth="1"/>
    <col min="4528" max="4528" width="1.625" style="289" customWidth="1"/>
    <col min="4529" max="4529" width="3.625" style="289" customWidth="1"/>
    <col min="4530" max="4530" width="1.625" style="289" customWidth="1"/>
    <col min="4531" max="4531" width="3.625" style="289" customWidth="1"/>
    <col min="4532" max="4532" width="1.625" style="289" customWidth="1"/>
    <col min="4533" max="4538" width="3.625" style="289" customWidth="1"/>
    <col min="4539" max="4539" width="1.625" style="289" customWidth="1"/>
    <col min="4540" max="4540" width="3.625" style="289" customWidth="1"/>
    <col min="4541" max="4541" width="1.625" style="289" customWidth="1"/>
    <col min="4542" max="4542" width="3.625" style="289" customWidth="1"/>
    <col min="4543" max="4543" width="1.625" style="289" customWidth="1"/>
    <col min="4544" max="4549" width="3.625" style="289" customWidth="1"/>
    <col min="4550" max="4550" width="1.625" style="289" customWidth="1"/>
    <col min="4551" max="4551" width="3.625" style="289" customWidth="1"/>
    <col min="4552" max="4552" width="1.625" style="289" customWidth="1"/>
    <col min="4553" max="4553" width="3.625" style="289" customWidth="1"/>
    <col min="4554" max="4554" width="1.625" style="289" customWidth="1"/>
    <col min="4555" max="4560" width="3.625" style="289" customWidth="1"/>
    <col min="4561" max="4608" width="3.625" style="289"/>
    <col min="4609" max="4609" width="3.625" style="289" customWidth="1"/>
    <col min="4610" max="4610" width="1.625" style="289" customWidth="1"/>
    <col min="4611" max="4611" width="3.625" style="289" customWidth="1"/>
    <col min="4612" max="4612" width="1.625" style="289" customWidth="1"/>
    <col min="4613" max="4618" width="3.625" style="289" customWidth="1"/>
    <col min="4619" max="4619" width="1.625" style="289" customWidth="1"/>
    <col min="4620" max="4620" width="3.625" style="289" customWidth="1"/>
    <col min="4621" max="4621" width="1.625" style="289" customWidth="1"/>
    <col min="4622" max="4622" width="3.625" style="289" customWidth="1"/>
    <col min="4623" max="4623" width="1.625" style="289" customWidth="1"/>
    <col min="4624" max="4629" width="3.625" style="289" customWidth="1"/>
    <col min="4630" max="4630" width="1.625" style="289" customWidth="1"/>
    <col min="4631" max="4631" width="3.625" style="289" customWidth="1"/>
    <col min="4632" max="4632" width="1.625" style="289" customWidth="1"/>
    <col min="4633" max="4633" width="3.625" style="289" customWidth="1"/>
    <col min="4634" max="4634" width="1.625" style="289" customWidth="1"/>
    <col min="4635" max="4640" width="3.625" style="289" customWidth="1"/>
    <col min="4641" max="4641" width="1.625" style="289" customWidth="1"/>
    <col min="4642" max="4642" width="3.625" style="289" customWidth="1"/>
    <col min="4643" max="4643" width="1.625" style="289" customWidth="1"/>
    <col min="4644" max="4644" width="3.625" style="289" customWidth="1"/>
    <col min="4645" max="4645" width="1.625" style="289" customWidth="1"/>
    <col min="4646" max="4651" width="3.625" style="289" customWidth="1"/>
    <col min="4652" max="4652" width="1.625" style="289" customWidth="1"/>
    <col min="4653" max="4653" width="3.625" style="289" customWidth="1"/>
    <col min="4654" max="4654" width="1.625" style="289" customWidth="1"/>
    <col min="4655" max="4655" width="3.625" style="289" customWidth="1"/>
    <col min="4656" max="4656" width="1.625" style="289" customWidth="1"/>
    <col min="4657" max="4662" width="3.625" style="289" customWidth="1"/>
    <col min="4663" max="4663" width="1.625" style="289" customWidth="1"/>
    <col min="4664" max="4664" width="3.625" style="289" customWidth="1"/>
    <col min="4665" max="4665" width="1.625" style="289" customWidth="1"/>
    <col min="4666" max="4666" width="3.625" style="289" customWidth="1"/>
    <col min="4667" max="4667" width="1.625" style="289" customWidth="1"/>
    <col min="4668" max="4673" width="3.625" style="289" customWidth="1"/>
    <col min="4674" max="4674" width="1.625" style="289" customWidth="1"/>
    <col min="4675" max="4675" width="3.625" style="289" customWidth="1"/>
    <col min="4676" max="4676" width="1.625" style="289" customWidth="1"/>
    <col min="4677" max="4677" width="3.625" style="289" customWidth="1"/>
    <col min="4678" max="4678" width="1.625" style="289" customWidth="1"/>
    <col min="4679" max="4684" width="3.625" style="289" customWidth="1"/>
    <col min="4685" max="4685" width="1.625" style="289" customWidth="1"/>
    <col min="4686" max="4686" width="3.625" style="289" customWidth="1"/>
    <col min="4687" max="4687" width="1.625" style="289" customWidth="1"/>
    <col min="4688" max="4688" width="3.625" style="289" customWidth="1"/>
    <col min="4689" max="4689" width="1.625" style="289" customWidth="1"/>
    <col min="4690" max="4695" width="3.625" style="289" customWidth="1"/>
    <col min="4696" max="4696" width="1.625" style="289" customWidth="1"/>
    <col min="4697" max="4697" width="3.625" style="289" customWidth="1"/>
    <col min="4698" max="4698" width="1.625" style="289" customWidth="1"/>
    <col min="4699" max="4699" width="3.625" style="289" customWidth="1"/>
    <col min="4700" max="4700" width="1.625" style="289" customWidth="1"/>
    <col min="4701" max="4706" width="3.625" style="289" customWidth="1"/>
    <col min="4707" max="4707" width="1.625" style="289" customWidth="1"/>
    <col min="4708" max="4708" width="3.625" style="289" customWidth="1"/>
    <col min="4709" max="4709" width="1.625" style="289" customWidth="1"/>
    <col min="4710" max="4710" width="3.625" style="289" customWidth="1"/>
    <col min="4711" max="4711" width="1.625" style="289" customWidth="1"/>
    <col min="4712" max="4717" width="3.625" style="289" customWidth="1"/>
    <col min="4718" max="4718" width="1.625" style="289" customWidth="1"/>
    <col min="4719" max="4719" width="3.625" style="289" customWidth="1"/>
    <col min="4720" max="4720" width="1.625" style="289" customWidth="1"/>
    <col min="4721" max="4721" width="3.625" style="289" customWidth="1"/>
    <col min="4722" max="4722" width="1.625" style="289" customWidth="1"/>
    <col min="4723" max="4728" width="3.625" style="289" customWidth="1"/>
    <col min="4729" max="4729" width="1.625" style="289" customWidth="1"/>
    <col min="4730" max="4730" width="3.625" style="289" customWidth="1"/>
    <col min="4731" max="4731" width="1.625" style="289" customWidth="1"/>
    <col min="4732" max="4732" width="3.625" style="289" customWidth="1"/>
    <col min="4733" max="4733" width="1.625" style="289" customWidth="1"/>
    <col min="4734" max="4738" width="3.625" style="289" customWidth="1"/>
    <col min="4739" max="4742" width="1.625" style="289" customWidth="1"/>
    <col min="4743" max="4743" width="3.625" style="289" customWidth="1"/>
    <col min="4744" max="4744" width="1.625" style="289" customWidth="1"/>
    <col min="4745" max="4749" width="3.625" style="289" customWidth="1"/>
    <col min="4750" max="4751" width="1.625" style="289" customWidth="1"/>
    <col min="4752" max="4752" width="3.625" style="289" customWidth="1"/>
    <col min="4753" max="4753" width="1.625" style="289" customWidth="1"/>
    <col min="4754" max="4754" width="3.625" style="289" customWidth="1"/>
    <col min="4755" max="4755" width="1.625" style="289" customWidth="1"/>
    <col min="4756" max="4761" width="3.625" style="289" customWidth="1"/>
    <col min="4762" max="4762" width="1.625" style="289" customWidth="1"/>
    <col min="4763" max="4763" width="3.625" style="289" customWidth="1"/>
    <col min="4764" max="4764" width="1.625" style="289" customWidth="1"/>
    <col min="4765" max="4765" width="3.625" style="289" customWidth="1"/>
    <col min="4766" max="4766" width="1.625" style="289" customWidth="1"/>
    <col min="4767" max="4772" width="3.625" style="289" customWidth="1"/>
    <col min="4773" max="4773" width="1.625" style="289" customWidth="1"/>
    <col min="4774" max="4774" width="3.625" style="289" customWidth="1"/>
    <col min="4775" max="4775" width="1.625" style="289" customWidth="1"/>
    <col min="4776" max="4776" width="3.625" style="289" customWidth="1"/>
    <col min="4777" max="4777" width="1.625" style="289" customWidth="1"/>
    <col min="4778" max="4783" width="3.625" style="289" customWidth="1"/>
    <col min="4784" max="4784" width="1.625" style="289" customWidth="1"/>
    <col min="4785" max="4785" width="3.625" style="289" customWidth="1"/>
    <col min="4786" max="4786" width="1.625" style="289" customWidth="1"/>
    <col min="4787" max="4787" width="3.625" style="289" customWidth="1"/>
    <col min="4788" max="4788" width="1.625" style="289" customWidth="1"/>
    <col min="4789" max="4794" width="3.625" style="289" customWidth="1"/>
    <col min="4795" max="4795" width="1.625" style="289" customWidth="1"/>
    <col min="4796" max="4796" width="3.625" style="289" customWidth="1"/>
    <col min="4797" max="4797" width="1.625" style="289" customWidth="1"/>
    <col min="4798" max="4798" width="3.625" style="289" customWidth="1"/>
    <col min="4799" max="4799" width="1.625" style="289" customWidth="1"/>
    <col min="4800" max="4805" width="3.625" style="289" customWidth="1"/>
    <col min="4806" max="4806" width="1.625" style="289" customWidth="1"/>
    <col min="4807" max="4807" width="3.625" style="289" customWidth="1"/>
    <col min="4808" max="4808" width="1.625" style="289" customWidth="1"/>
    <col min="4809" max="4809" width="3.625" style="289" customWidth="1"/>
    <col min="4810" max="4810" width="1.625" style="289" customWidth="1"/>
    <col min="4811" max="4816" width="3.625" style="289" customWidth="1"/>
    <col min="4817" max="4864" width="3.625" style="289"/>
    <col min="4865" max="4865" width="3.625" style="289" customWidth="1"/>
    <col min="4866" max="4866" width="1.625" style="289" customWidth="1"/>
    <col min="4867" max="4867" width="3.625" style="289" customWidth="1"/>
    <col min="4868" max="4868" width="1.625" style="289" customWidth="1"/>
    <col min="4869" max="4874" width="3.625" style="289" customWidth="1"/>
    <col min="4875" max="4875" width="1.625" style="289" customWidth="1"/>
    <col min="4876" max="4876" width="3.625" style="289" customWidth="1"/>
    <col min="4877" max="4877" width="1.625" style="289" customWidth="1"/>
    <col min="4878" max="4878" width="3.625" style="289" customWidth="1"/>
    <col min="4879" max="4879" width="1.625" style="289" customWidth="1"/>
    <col min="4880" max="4885" width="3.625" style="289" customWidth="1"/>
    <col min="4886" max="4886" width="1.625" style="289" customWidth="1"/>
    <col min="4887" max="4887" width="3.625" style="289" customWidth="1"/>
    <col min="4888" max="4888" width="1.625" style="289" customWidth="1"/>
    <col min="4889" max="4889" width="3.625" style="289" customWidth="1"/>
    <col min="4890" max="4890" width="1.625" style="289" customWidth="1"/>
    <col min="4891" max="4896" width="3.625" style="289" customWidth="1"/>
    <col min="4897" max="4897" width="1.625" style="289" customWidth="1"/>
    <col min="4898" max="4898" width="3.625" style="289" customWidth="1"/>
    <col min="4899" max="4899" width="1.625" style="289" customWidth="1"/>
    <col min="4900" max="4900" width="3.625" style="289" customWidth="1"/>
    <col min="4901" max="4901" width="1.625" style="289" customWidth="1"/>
    <col min="4902" max="4907" width="3.625" style="289" customWidth="1"/>
    <col min="4908" max="4908" width="1.625" style="289" customWidth="1"/>
    <col min="4909" max="4909" width="3.625" style="289" customWidth="1"/>
    <col min="4910" max="4910" width="1.625" style="289" customWidth="1"/>
    <col min="4911" max="4911" width="3.625" style="289" customWidth="1"/>
    <col min="4912" max="4912" width="1.625" style="289" customWidth="1"/>
    <col min="4913" max="4918" width="3.625" style="289" customWidth="1"/>
    <col min="4919" max="4919" width="1.625" style="289" customWidth="1"/>
    <col min="4920" max="4920" width="3.625" style="289" customWidth="1"/>
    <col min="4921" max="4921" width="1.625" style="289" customWidth="1"/>
    <col min="4922" max="4922" width="3.625" style="289" customWidth="1"/>
    <col min="4923" max="4923" width="1.625" style="289" customWidth="1"/>
    <col min="4924" max="4929" width="3.625" style="289" customWidth="1"/>
    <col min="4930" max="4930" width="1.625" style="289" customWidth="1"/>
    <col min="4931" max="4931" width="3.625" style="289" customWidth="1"/>
    <col min="4932" max="4932" width="1.625" style="289" customWidth="1"/>
    <col min="4933" max="4933" width="3.625" style="289" customWidth="1"/>
    <col min="4934" max="4934" width="1.625" style="289" customWidth="1"/>
    <col min="4935" max="4940" width="3.625" style="289" customWidth="1"/>
    <col min="4941" max="4941" width="1.625" style="289" customWidth="1"/>
    <col min="4942" max="4942" width="3.625" style="289" customWidth="1"/>
    <col min="4943" max="4943" width="1.625" style="289" customWidth="1"/>
    <col min="4944" max="4944" width="3.625" style="289" customWidth="1"/>
    <col min="4945" max="4945" width="1.625" style="289" customWidth="1"/>
    <col min="4946" max="4951" width="3.625" style="289" customWidth="1"/>
    <col min="4952" max="4952" width="1.625" style="289" customWidth="1"/>
    <col min="4953" max="4953" width="3.625" style="289" customWidth="1"/>
    <col min="4954" max="4954" width="1.625" style="289" customWidth="1"/>
    <col min="4955" max="4955" width="3.625" style="289" customWidth="1"/>
    <col min="4956" max="4956" width="1.625" style="289" customWidth="1"/>
    <col min="4957" max="4962" width="3.625" style="289" customWidth="1"/>
    <col min="4963" max="4963" width="1.625" style="289" customWidth="1"/>
    <col min="4964" max="4964" width="3.625" style="289" customWidth="1"/>
    <col min="4965" max="4965" width="1.625" style="289" customWidth="1"/>
    <col min="4966" max="4966" width="3.625" style="289" customWidth="1"/>
    <col min="4967" max="4967" width="1.625" style="289" customWidth="1"/>
    <col min="4968" max="4973" width="3.625" style="289" customWidth="1"/>
    <col min="4974" max="4974" width="1.625" style="289" customWidth="1"/>
    <col min="4975" max="4975" width="3.625" style="289" customWidth="1"/>
    <col min="4976" max="4976" width="1.625" style="289" customWidth="1"/>
    <col min="4977" max="4977" width="3.625" style="289" customWidth="1"/>
    <col min="4978" max="4978" width="1.625" style="289" customWidth="1"/>
    <col min="4979" max="4984" width="3.625" style="289" customWidth="1"/>
    <col min="4985" max="4985" width="1.625" style="289" customWidth="1"/>
    <col min="4986" max="4986" width="3.625" style="289" customWidth="1"/>
    <col min="4987" max="4987" width="1.625" style="289" customWidth="1"/>
    <col min="4988" max="4988" width="3.625" style="289" customWidth="1"/>
    <col min="4989" max="4989" width="1.625" style="289" customWidth="1"/>
    <col min="4990" max="4994" width="3.625" style="289" customWidth="1"/>
    <col min="4995" max="4998" width="1.625" style="289" customWidth="1"/>
    <col min="4999" max="4999" width="3.625" style="289" customWidth="1"/>
    <col min="5000" max="5000" width="1.625" style="289" customWidth="1"/>
    <col min="5001" max="5005" width="3.625" style="289" customWidth="1"/>
    <col min="5006" max="5007" width="1.625" style="289" customWidth="1"/>
    <col min="5008" max="5008" width="3.625" style="289" customWidth="1"/>
    <col min="5009" max="5009" width="1.625" style="289" customWidth="1"/>
    <col min="5010" max="5010" width="3.625" style="289" customWidth="1"/>
    <col min="5011" max="5011" width="1.625" style="289" customWidth="1"/>
    <col min="5012" max="5017" width="3.625" style="289" customWidth="1"/>
    <col min="5018" max="5018" width="1.625" style="289" customWidth="1"/>
    <col min="5019" max="5019" width="3.625" style="289" customWidth="1"/>
    <col min="5020" max="5020" width="1.625" style="289" customWidth="1"/>
    <col min="5021" max="5021" width="3.625" style="289" customWidth="1"/>
    <col min="5022" max="5022" width="1.625" style="289" customWidth="1"/>
    <col min="5023" max="5028" width="3.625" style="289" customWidth="1"/>
    <col min="5029" max="5029" width="1.625" style="289" customWidth="1"/>
    <col min="5030" max="5030" width="3.625" style="289" customWidth="1"/>
    <col min="5031" max="5031" width="1.625" style="289" customWidth="1"/>
    <col min="5032" max="5032" width="3.625" style="289" customWidth="1"/>
    <col min="5033" max="5033" width="1.625" style="289" customWidth="1"/>
    <col min="5034" max="5039" width="3.625" style="289" customWidth="1"/>
    <col min="5040" max="5040" width="1.625" style="289" customWidth="1"/>
    <col min="5041" max="5041" width="3.625" style="289" customWidth="1"/>
    <col min="5042" max="5042" width="1.625" style="289" customWidth="1"/>
    <col min="5043" max="5043" width="3.625" style="289" customWidth="1"/>
    <col min="5044" max="5044" width="1.625" style="289" customWidth="1"/>
    <col min="5045" max="5050" width="3.625" style="289" customWidth="1"/>
    <col min="5051" max="5051" width="1.625" style="289" customWidth="1"/>
    <col min="5052" max="5052" width="3.625" style="289" customWidth="1"/>
    <col min="5053" max="5053" width="1.625" style="289" customWidth="1"/>
    <col min="5054" max="5054" width="3.625" style="289" customWidth="1"/>
    <col min="5055" max="5055" width="1.625" style="289" customWidth="1"/>
    <col min="5056" max="5061" width="3.625" style="289" customWidth="1"/>
    <col min="5062" max="5062" width="1.625" style="289" customWidth="1"/>
    <col min="5063" max="5063" width="3.625" style="289" customWidth="1"/>
    <col min="5064" max="5064" width="1.625" style="289" customWidth="1"/>
    <col min="5065" max="5065" width="3.625" style="289" customWidth="1"/>
    <col min="5066" max="5066" width="1.625" style="289" customWidth="1"/>
    <col min="5067" max="5072" width="3.625" style="289" customWidth="1"/>
    <col min="5073" max="5120" width="3.625" style="289"/>
    <col min="5121" max="5121" width="3.625" style="289" customWidth="1"/>
    <col min="5122" max="5122" width="1.625" style="289" customWidth="1"/>
    <col min="5123" max="5123" width="3.625" style="289" customWidth="1"/>
    <col min="5124" max="5124" width="1.625" style="289" customWidth="1"/>
    <col min="5125" max="5130" width="3.625" style="289" customWidth="1"/>
    <col min="5131" max="5131" width="1.625" style="289" customWidth="1"/>
    <col min="5132" max="5132" width="3.625" style="289" customWidth="1"/>
    <col min="5133" max="5133" width="1.625" style="289" customWidth="1"/>
    <col min="5134" max="5134" width="3.625" style="289" customWidth="1"/>
    <col min="5135" max="5135" width="1.625" style="289" customWidth="1"/>
    <col min="5136" max="5141" width="3.625" style="289" customWidth="1"/>
    <col min="5142" max="5142" width="1.625" style="289" customWidth="1"/>
    <col min="5143" max="5143" width="3.625" style="289" customWidth="1"/>
    <col min="5144" max="5144" width="1.625" style="289" customWidth="1"/>
    <col min="5145" max="5145" width="3.625" style="289" customWidth="1"/>
    <col min="5146" max="5146" width="1.625" style="289" customWidth="1"/>
    <col min="5147" max="5152" width="3.625" style="289" customWidth="1"/>
    <col min="5153" max="5153" width="1.625" style="289" customWidth="1"/>
    <col min="5154" max="5154" width="3.625" style="289" customWidth="1"/>
    <col min="5155" max="5155" width="1.625" style="289" customWidth="1"/>
    <col min="5156" max="5156" width="3.625" style="289" customWidth="1"/>
    <col min="5157" max="5157" width="1.625" style="289" customWidth="1"/>
    <col min="5158" max="5163" width="3.625" style="289" customWidth="1"/>
    <col min="5164" max="5164" width="1.625" style="289" customWidth="1"/>
    <col min="5165" max="5165" width="3.625" style="289" customWidth="1"/>
    <col min="5166" max="5166" width="1.625" style="289" customWidth="1"/>
    <col min="5167" max="5167" width="3.625" style="289" customWidth="1"/>
    <col min="5168" max="5168" width="1.625" style="289" customWidth="1"/>
    <col min="5169" max="5174" width="3.625" style="289" customWidth="1"/>
    <col min="5175" max="5175" width="1.625" style="289" customWidth="1"/>
    <col min="5176" max="5176" width="3.625" style="289" customWidth="1"/>
    <col min="5177" max="5177" width="1.625" style="289" customWidth="1"/>
    <col min="5178" max="5178" width="3.625" style="289" customWidth="1"/>
    <col min="5179" max="5179" width="1.625" style="289" customWidth="1"/>
    <col min="5180" max="5185" width="3.625" style="289" customWidth="1"/>
    <col min="5186" max="5186" width="1.625" style="289" customWidth="1"/>
    <col min="5187" max="5187" width="3.625" style="289" customWidth="1"/>
    <col min="5188" max="5188" width="1.625" style="289" customWidth="1"/>
    <col min="5189" max="5189" width="3.625" style="289" customWidth="1"/>
    <col min="5190" max="5190" width="1.625" style="289" customWidth="1"/>
    <col min="5191" max="5196" width="3.625" style="289" customWidth="1"/>
    <col min="5197" max="5197" width="1.625" style="289" customWidth="1"/>
    <col min="5198" max="5198" width="3.625" style="289" customWidth="1"/>
    <col min="5199" max="5199" width="1.625" style="289" customWidth="1"/>
    <col min="5200" max="5200" width="3.625" style="289" customWidth="1"/>
    <col min="5201" max="5201" width="1.625" style="289" customWidth="1"/>
    <col min="5202" max="5207" width="3.625" style="289" customWidth="1"/>
    <col min="5208" max="5208" width="1.625" style="289" customWidth="1"/>
    <col min="5209" max="5209" width="3.625" style="289" customWidth="1"/>
    <col min="5210" max="5210" width="1.625" style="289" customWidth="1"/>
    <col min="5211" max="5211" width="3.625" style="289" customWidth="1"/>
    <col min="5212" max="5212" width="1.625" style="289" customWidth="1"/>
    <col min="5213" max="5218" width="3.625" style="289" customWidth="1"/>
    <col min="5219" max="5219" width="1.625" style="289" customWidth="1"/>
    <col min="5220" max="5220" width="3.625" style="289" customWidth="1"/>
    <col min="5221" max="5221" width="1.625" style="289" customWidth="1"/>
    <col min="5222" max="5222" width="3.625" style="289" customWidth="1"/>
    <col min="5223" max="5223" width="1.625" style="289" customWidth="1"/>
    <col min="5224" max="5229" width="3.625" style="289" customWidth="1"/>
    <col min="5230" max="5230" width="1.625" style="289" customWidth="1"/>
    <col min="5231" max="5231" width="3.625" style="289" customWidth="1"/>
    <col min="5232" max="5232" width="1.625" style="289" customWidth="1"/>
    <col min="5233" max="5233" width="3.625" style="289" customWidth="1"/>
    <col min="5234" max="5234" width="1.625" style="289" customWidth="1"/>
    <col min="5235" max="5240" width="3.625" style="289" customWidth="1"/>
    <col min="5241" max="5241" width="1.625" style="289" customWidth="1"/>
    <col min="5242" max="5242" width="3.625" style="289" customWidth="1"/>
    <col min="5243" max="5243" width="1.625" style="289" customWidth="1"/>
    <col min="5244" max="5244" width="3.625" style="289" customWidth="1"/>
    <col min="5245" max="5245" width="1.625" style="289" customWidth="1"/>
    <col min="5246" max="5250" width="3.625" style="289" customWidth="1"/>
    <col min="5251" max="5254" width="1.625" style="289" customWidth="1"/>
    <col min="5255" max="5255" width="3.625" style="289" customWidth="1"/>
    <col min="5256" max="5256" width="1.625" style="289" customWidth="1"/>
    <col min="5257" max="5261" width="3.625" style="289" customWidth="1"/>
    <col min="5262" max="5263" width="1.625" style="289" customWidth="1"/>
    <col min="5264" max="5264" width="3.625" style="289" customWidth="1"/>
    <col min="5265" max="5265" width="1.625" style="289" customWidth="1"/>
    <col min="5266" max="5266" width="3.625" style="289" customWidth="1"/>
    <col min="5267" max="5267" width="1.625" style="289" customWidth="1"/>
    <col min="5268" max="5273" width="3.625" style="289" customWidth="1"/>
    <col min="5274" max="5274" width="1.625" style="289" customWidth="1"/>
    <col min="5275" max="5275" width="3.625" style="289" customWidth="1"/>
    <col min="5276" max="5276" width="1.625" style="289" customWidth="1"/>
    <col min="5277" max="5277" width="3.625" style="289" customWidth="1"/>
    <col min="5278" max="5278" width="1.625" style="289" customWidth="1"/>
    <col min="5279" max="5284" width="3.625" style="289" customWidth="1"/>
    <col min="5285" max="5285" width="1.625" style="289" customWidth="1"/>
    <col min="5286" max="5286" width="3.625" style="289" customWidth="1"/>
    <col min="5287" max="5287" width="1.625" style="289" customWidth="1"/>
    <col min="5288" max="5288" width="3.625" style="289" customWidth="1"/>
    <col min="5289" max="5289" width="1.625" style="289" customWidth="1"/>
    <col min="5290" max="5295" width="3.625" style="289" customWidth="1"/>
    <col min="5296" max="5296" width="1.625" style="289" customWidth="1"/>
    <col min="5297" max="5297" width="3.625" style="289" customWidth="1"/>
    <col min="5298" max="5298" width="1.625" style="289" customWidth="1"/>
    <col min="5299" max="5299" width="3.625" style="289" customWidth="1"/>
    <col min="5300" max="5300" width="1.625" style="289" customWidth="1"/>
    <col min="5301" max="5306" width="3.625" style="289" customWidth="1"/>
    <col min="5307" max="5307" width="1.625" style="289" customWidth="1"/>
    <col min="5308" max="5308" width="3.625" style="289" customWidth="1"/>
    <col min="5309" max="5309" width="1.625" style="289" customWidth="1"/>
    <col min="5310" max="5310" width="3.625" style="289" customWidth="1"/>
    <col min="5311" max="5311" width="1.625" style="289" customWidth="1"/>
    <col min="5312" max="5317" width="3.625" style="289" customWidth="1"/>
    <col min="5318" max="5318" width="1.625" style="289" customWidth="1"/>
    <col min="5319" max="5319" width="3.625" style="289" customWidth="1"/>
    <col min="5320" max="5320" width="1.625" style="289" customWidth="1"/>
    <col min="5321" max="5321" width="3.625" style="289" customWidth="1"/>
    <col min="5322" max="5322" width="1.625" style="289" customWidth="1"/>
    <col min="5323" max="5328" width="3.625" style="289" customWidth="1"/>
    <col min="5329" max="5376" width="3.625" style="289"/>
    <col min="5377" max="5377" width="3.625" style="289" customWidth="1"/>
    <col min="5378" max="5378" width="1.625" style="289" customWidth="1"/>
    <col min="5379" max="5379" width="3.625" style="289" customWidth="1"/>
    <col min="5380" max="5380" width="1.625" style="289" customWidth="1"/>
    <col min="5381" max="5386" width="3.625" style="289" customWidth="1"/>
    <col min="5387" max="5387" width="1.625" style="289" customWidth="1"/>
    <col min="5388" max="5388" width="3.625" style="289" customWidth="1"/>
    <col min="5389" max="5389" width="1.625" style="289" customWidth="1"/>
    <col min="5390" max="5390" width="3.625" style="289" customWidth="1"/>
    <col min="5391" max="5391" width="1.625" style="289" customWidth="1"/>
    <col min="5392" max="5397" width="3.625" style="289" customWidth="1"/>
    <col min="5398" max="5398" width="1.625" style="289" customWidth="1"/>
    <col min="5399" max="5399" width="3.625" style="289" customWidth="1"/>
    <col min="5400" max="5400" width="1.625" style="289" customWidth="1"/>
    <col min="5401" max="5401" width="3.625" style="289" customWidth="1"/>
    <col min="5402" max="5402" width="1.625" style="289" customWidth="1"/>
    <col min="5403" max="5408" width="3.625" style="289" customWidth="1"/>
    <col min="5409" max="5409" width="1.625" style="289" customWidth="1"/>
    <col min="5410" max="5410" width="3.625" style="289" customWidth="1"/>
    <col min="5411" max="5411" width="1.625" style="289" customWidth="1"/>
    <col min="5412" max="5412" width="3.625" style="289" customWidth="1"/>
    <col min="5413" max="5413" width="1.625" style="289" customWidth="1"/>
    <col min="5414" max="5419" width="3.625" style="289" customWidth="1"/>
    <col min="5420" max="5420" width="1.625" style="289" customWidth="1"/>
    <col min="5421" max="5421" width="3.625" style="289" customWidth="1"/>
    <col min="5422" max="5422" width="1.625" style="289" customWidth="1"/>
    <col min="5423" max="5423" width="3.625" style="289" customWidth="1"/>
    <col min="5424" max="5424" width="1.625" style="289" customWidth="1"/>
    <col min="5425" max="5430" width="3.625" style="289" customWidth="1"/>
    <col min="5431" max="5431" width="1.625" style="289" customWidth="1"/>
    <col min="5432" max="5432" width="3.625" style="289" customWidth="1"/>
    <col min="5433" max="5433" width="1.625" style="289" customWidth="1"/>
    <col min="5434" max="5434" width="3.625" style="289" customWidth="1"/>
    <col min="5435" max="5435" width="1.625" style="289" customWidth="1"/>
    <col min="5436" max="5441" width="3.625" style="289" customWidth="1"/>
    <col min="5442" max="5442" width="1.625" style="289" customWidth="1"/>
    <col min="5443" max="5443" width="3.625" style="289" customWidth="1"/>
    <col min="5444" max="5444" width="1.625" style="289" customWidth="1"/>
    <col min="5445" max="5445" width="3.625" style="289" customWidth="1"/>
    <col min="5446" max="5446" width="1.625" style="289" customWidth="1"/>
    <col min="5447" max="5452" width="3.625" style="289" customWidth="1"/>
    <col min="5453" max="5453" width="1.625" style="289" customWidth="1"/>
    <col min="5454" max="5454" width="3.625" style="289" customWidth="1"/>
    <col min="5455" max="5455" width="1.625" style="289" customWidth="1"/>
    <col min="5456" max="5456" width="3.625" style="289" customWidth="1"/>
    <col min="5457" max="5457" width="1.625" style="289" customWidth="1"/>
    <col min="5458" max="5463" width="3.625" style="289" customWidth="1"/>
    <col min="5464" max="5464" width="1.625" style="289" customWidth="1"/>
    <col min="5465" max="5465" width="3.625" style="289" customWidth="1"/>
    <col min="5466" max="5466" width="1.625" style="289" customWidth="1"/>
    <col min="5467" max="5467" width="3.625" style="289" customWidth="1"/>
    <col min="5468" max="5468" width="1.625" style="289" customWidth="1"/>
    <col min="5469" max="5474" width="3.625" style="289" customWidth="1"/>
    <col min="5475" max="5475" width="1.625" style="289" customWidth="1"/>
    <col min="5476" max="5476" width="3.625" style="289" customWidth="1"/>
    <col min="5477" max="5477" width="1.625" style="289" customWidth="1"/>
    <col min="5478" max="5478" width="3.625" style="289" customWidth="1"/>
    <col min="5479" max="5479" width="1.625" style="289" customWidth="1"/>
    <col min="5480" max="5485" width="3.625" style="289" customWidth="1"/>
    <col min="5486" max="5486" width="1.625" style="289" customWidth="1"/>
    <col min="5487" max="5487" width="3.625" style="289" customWidth="1"/>
    <col min="5488" max="5488" width="1.625" style="289" customWidth="1"/>
    <col min="5489" max="5489" width="3.625" style="289" customWidth="1"/>
    <col min="5490" max="5490" width="1.625" style="289" customWidth="1"/>
    <col min="5491" max="5496" width="3.625" style="289" customWidth="1"/>
    <col min="5497" max="5497" width="1.625" style="289" customWidth="1"/>
    <col min="5498" max="5498" width="3.625" style="289" customWidth="1"/>
    <col min="5499" max="5499" width="1.625" style="289" customWidth="1"/>
    <col min="5500" max="5500" width="3.625" style="289" customWidth="1"/>
    <col min="5501" max="5501" width="1.625" style="289" customWidth="1"/>
    <col min="5502" max="5506" width="3.625" style="289" customWidth="1"/>
    <col min="5507" max="5510" width="1.625" style="289" customWidth="1"/>
    <col min="5511" max="5511" width="3.625" style="289" customWidth="1"/>
    <col min="5512" max="5512" width="1.625" style="289" customWidth="1"/>
    <col min="5513" max="5517" width="3.625" style="289" customWidth="1"/>
    <col min="5518" max="5519" width="1.625" style="289" customWidth="1"/>
    <col min="5520" max="5520" width="3.625" style="289" customWidth="1"/>
    <col min="5521" max="5521" width="1.625" style="289" customWidth="1"/>
    <col min="5522" max="5522" width="3.625" style="289" customWidth="1"/>
    <col min="5523" max="5523" width="1.625" style="289" customWidth="1"/>
    <col min="5524" max="5529" width="3.625" style="289" customWidth="1"/>
    <col min="5530" max="5530" width="1.625" style="289" customWidth="1"/>
    <col min="5531" max="5531" width="3.625" style="289" customWidth="1"/>
    <col min="5532" max="5532" width="1.625" style="289" customWidth="1"/>
    <col min="5533" max="5533" width="3.625" style="289" customWidth="1"/>
    <col min="5534" max="5534" width="1.625" style="289" customWidth="1"/>
    <col min="5535" max="5540" width="3.625" style="289" customWidth="1"/>
    <col min="5541" max="5541" width="1.625" style="289" customWidth="1"/>
    <col min="5542" max="5542" width="3.625" style="289" customWidth="1"/>
    <col min="5543" max="5543" width="1.625" style="289" customWidth="1"/>
    <col min="5544" max="5544" width="3.625" style="289" customWidth="1"/>
    <col min="5545" max="5545" width="1.625" style="289" customWidth="1"/>
    <col min="5546" max="5551" width="3.625" style="289" customWidth="1"/>
    <col min="5552" max="5552" width="1.625" style="289" customWidth="1"/>
    <col min="5553" max="5553" width="3.625" style="289" customWidth="1"/>
    <col min="5554" max="5554" width="1.625" style="289" customWidth="1"/>
    <col min="5555" max="5555" width="3.625" style="289" customWidth="1"/>
    <col min="5556" max="5556" width="1.625" style="289" customWidth="1"/>
    <col min="5557" max="5562" width="3.625" style="289" customWidth="1"/>
    <col min="5563" max="5563" width="1.625" style="289" customWidth="1"/>
    <col min="5564" max="5564" width="3.625" style="289" customWidth="1"/>
    <col min="5565" max="5565" width="1.625" style="289" customWidth="1"/>
    <col min="5566" max="5566" width="3.625" style="289" customWidth="1"/>
    <col min="5567" max="5567" width="1.625" style="289" customWidth="1"/>
    <col min="5568" max="5573" width="3.625" style="289" customWidth="1"/>
    <col min="5574" max="5574" width="1.625" style="289" customWidth="1"/>
    <col min="5575" max="5575" width="3.625" style="289" customWidth="1"/>
    <col min="5576" max="5576" width="1.625" style="289" customWidth="1"/>
    <col min="5577" max="5577" width="3.625" style="289" customWidth="1"/>
    <col min="5578" max="5578" width="1.625" style="289" customWidth="1"/>
    <col min="5579" max="5584" width="3.625" style="289" customWidth="1"/>
    <col min="5585" max="5632" width="3.625" style="289"/>
    <col min="5633" max="5633" width="3.625" style="289" customWidth="1"/>
    <col min="5634" max="5634" width="1.625" style="289" customWidth="1"/>
    <col min="5635" max="5635" width="3.625" style="289" customWidth="1"/>
    <col min="5636" max="5636" width="1.625" style="289" customWidth="1"/>
    <col min="5637" max="5642" width="3.625" style="289" customWidth="1"/>
    <col min="5643" max="5643" width="1.625" style="289" customWidth="1"/>
    <col min="5644" max="5644" width="3.625" style="289" customWidth="1"/>
    <col min="5645" max="5645" width="1.625" style="289" customWidth="1"/>
    <col min="5646" max="5646" width="3.625" style="289" customWidth="1"/>
    <col min="5647" max="5647" width="1.625" style="289" customWidth="1"/>
    <col min="5648" max="5653" width="3.625" style="289" customWidth="1"/>
    <col min="5654" max="5654" width="1.625" style="289" customWidth="1"/>
    <col min="5655" max="5655" width="3.625" style="289" customWidth="1"/>
    <col min="5656" max="5656" width="1.625" style="289" customWidth="1"/>
    <col min="5657" max="5657" width="3.625" style="289" customWidth="1"/>
    <col min="5658" max="5658" width="1.625" style="289" customWidth="1"/>
    <col min="5659" max="5664" width="3.625" style="289" customWidth="1"/>
    <col min="5665" max="5665" width="1.625" style="289" customWidth="1"/>
    <col min="5666" max="5666" width="3.625" style="289" customWidth="1"/>
    <col min="5667" max="5667" width="1.625" style="289" customWidth="1"/>
    <col min="5668" max="5668" width="3.625" style="289" customWidth="1"/>
    <col min="5669" max="5669" width="1.625" style="289" customWidth="1"/>
    <col min="5670" max="5675" width="3.625" style="289" customWidth="1"/>
    <col min="5676" max="5676" width="1.625" style="289" customWidth="1"/>
    <col min="5677" max="5677" width="3.625" style="289" customWidth="1"/>
    <col min="5678" max="5678" width="1.625" style="289" customWidth="1"/>
    <col min="5679" max="5679" width="3.625" style="289" customWidth="1"/>
    <col min="5680" max="5680" width="1.625" style="289" customWidth="1"/>
    <col min="5681" max="5686" width="3.625" style="289" customWidth="1"/>
    <col min="5687" max="5687" width="1.625" style="289" customWidth="1"/>
    <col min="5688" max="5688" width="3.625" style="289" customWidth="1"/>
    <col min="5689" max="5689" width="1.625" style="289" customWidth="1"/>
    <col min="5690" max="5690" width="3.625" style="289" customWidth="1"/>
    <col min="5691" max="5691" width="1.625" style="289" customWidth="1"/>
    <col min="5692" max="5697" width="3.625" style="289" customWidth="1"/>
    <col min="5698" max="5698" width="1.625" style="289" customWidth="1"/>
    <col min="5699" max="5699" width="3.625" style="289" customWidth="1"/>
    <col min="5700" max="5700" width="1.625" style="289" customWidth="1"/>
    <col min="5701" max="5701" width="3.625" style="289" customWidth="1"/>
    <col min="5702" max="5702" width="1.625" style="289" customWidth="1"/>
    <col min="5703" max="5708" width="3.625" style="289" customWidth="1"/>
    <col min="5709" max="5709" width="1.625" style="289" customWidth="1"/>
    <col min="5710" max="5710" width="3.625" style="289" customWidth="1"/>
    <col min="5711" max="5711" width="1.625" style="289" customWidth="1"/>
    <col min="5712" max="5712" width="3.625" style="289" customWidth="1"/>
    <col min="5713" max="5713" width="1.625" style="289" customWidth="1"/>
    <col min="5714" max="5719" width="3.625" style="289" customWidth="1"/>
    <col min="5720" max="5720" width="1.625" style="289" customWidth="1"/>
    <col min="5721" max="5721" width="3.625" style="289" customWidth="1"/>
    <col min="5722" max="5722" width="1.625" style="289" customWidth="1"/>
    <col min="5723" max="5723" width="3.625" style="289" customWidth="1"/>
    <col min="5724" max="5724" width="1.625" style="289" customWidth="1"/>
    <col min="5725" max="5730" width="3.625" style="289" customWidth="1"/>
    <col min="5731" max="5731" width="1.625" style="289" customWidth="1"/>
    <col min="5732" max="5732" width="3.625" style="289" customWidth="1"/>
    <col min="5733" max="5733" width="1.625" style="289" customWidth="1"/>
    <col min="5734" max="5734" width="3.625" style="289" customWidth="1"/>
    <col min="5735" max="5735" width="1.625" style="289" customWidth="1"/>
    <col min="5736" max="5741" width="3.625" style="289" customWidth="1"/>
    <col min="5742" max="5742" width="1.625" style="289" customWidth="1"/>
    <col min="5743" max="5743" width="3.625" style="289" customWidth="1"/>
    <col min="5744" max="5744" width="1.625" style="289" customWidth="1"/>
    <col min="5745" max="5745" width="3.625" style="289" customWidth="1"/>
    <col min="5746" max="5746" width="1.625" style="289" customWidth="1"/>
    <col min="5747" max="5752" width="3.625" style="289" customWidth="1"/>
    <col min="5753" max="5753" width="1.625" style="289" customWidth="1"/>
    <col min="5754" max="5754" width="3.625" style="289" customWidth="1"/>
    <col min="5755" max="5755" width="1.625" style="289" customWidth="1"/>
    <col min="5756" max="5756" width="3.625" style="289" customWidth="1"/>
    <col min="5757" max="5757" width="1.625" style="289" customWidth="1"/>
    <col min="5758" max="5762" width="3.625" style="289" customWidth="1"/>
    <col min="5763" max="5766" width="1.625" style="289" customWidth="1"/>
    <col min="5767" max="5767" width="3.625" style="289" customWidth="1"/>
    <col min="5768" max="5768" width="1.625" style="289" customWidth="1"/>
    <col min="5769" max="5773" width="3.625" style="289" customWidth="1"/>
    <col min="5774" max="5775" width="1.625" style="289" customWidth="1"/>
    <col min="5776" max="5776" width="3.625" style="289" customWidth="1"/>
    <col min="5777" max="5777" width="1.625" style="289" customWidth="1"/>
    <col min="5778" max="5778" width="3.625" style="289" customWidth="1"/>
    <col min="5779" max="5779" width="1.625" style="289" customWidth="1"/>
    <col min="5780" max="5785" width="3.625" style="289" customWidth="1"/>
    <col min="5786" max="5786" width="1.625" style="289" customWidth="1"/>
    <col min="5787" max="5787" width="3.625" style="289" customWidth="1"/>
    <col min="5788" max="5788" width="1.625" style="289" customWidth="1"/>
    <col min="5789" max="5789" width="3.625" style="289" customWidth="1"/>
    <col min="5790" max="5790" width="1.625" style="289" customWidth="1"/>
    <col min="5791" max="5796" width="3.625" style="289" customWidth="1"/>
    <col min="5797" max="5797" width="1.625" style="289" customWidth="1"/>
    <col min="5798" max="5798" width="3.625" style="289" customWidth="1"/>
    <col min="5799" max="5799" width="1.625" style="289" customWidth="1"/>
    <col min="5800" max="5800" width="3.625" style="289" customWidth="1"/>
    <col min="5801" max="5801" width="1.625" style="289" customWidth="1"/>
    <col min="5802" max="5807" width="3.625" style="289" customWidth="1"/>
    <col min="5808" max="5808" width="1.625" style="289" customWidth="1"/>
    <col min="5809" max="5809" width="3.625" style="289" customWidth="1"/>
    <col min="5810" max="5810" width="1.625" style="289" customWidth="1"/>
    <col min="5811" max="5811" width="3.625" style="289" customWidth="1"/>
    <col min="5812" max="5812" width="1.625" style="289" customWidth="1"/>
    <col min="5813" max="5818" width="3.625" style="289" customWidth="1"/>
    <col min="5819" max="5819" width="1.625" style="289" customWidth="1"/>
    <col min="5820" max="5820" width="3.625" style="289" customWidth="1"/>
    <col min="5821" max="5821" width="1.625" style="289" customWidth="1"/>
    <col min="5822" max="5822" width="3.625" style="289" customWidth="1"/>
    <col min="5823" max="5823" width="1.625" style="289" customWidth="1"/>
    <col min="5824" max="5829" width="3.625" style="289" customWidth="1"/>
    <col min="5830" max="5830" width="1.625" style="289" customWidth="1"/>
    <col min="5831" max="5831" width="3.625" style="289" customWidth="1"/>
    <col min="5832" max="5832" width="1.625" style="289" customWidth="1"/>
    <col min="5833" max="5833" width="3.625" style="289" customWidth="1"/>
    <col min="5834" max="5834" width="1.625" style="289" customWidth="1"/>
    <col min="5835" max="5840" width="3.625" style="289" customWidth="1"/>
    <col min="5841" max="5888" width="3.625" style="289"/>
    <col min="5889" max="5889" width="3.625" style="289" customWidth="1"/>
    <col min="5890" max="5890" width="1.625" style="289" customWidth="1"/>
    <col min="5891" max="5891" width="3.625" style="289" customWidth="1"/>
    <col min="5892" max="5892" width="1.625" style="289" customWidth="1"/>
    <col min="5893" max="5898" width="3.625" style="289" customWidth="1"/>
    <col min="5899" max="5899" width="1.625" style="289" customWidth="1"/>
    <col min="5900" max="5900" width="3.625" style="289" customWidth="1"/>
    <col min="5901" max="5901" width="1.625" style="289" customWidth="1"/>
    <col min="5902" max="5902" width="3.625" style="289" customWidth="1"/>
    <col min="5903" max="5903" width="1.625" style="289" customWidth="1"/>
    <col min="5904" max="5909" width="3.625" style="289" customWidth="1"/>
    <col min="5910" max="5910" width="1.625" style="289" customWidth="1"/>
    <col min="5911" max="5911" width="3.625" style="289" customWidth="1"/>
    <col min="5912" max="5912" width="1.625" style="289" customWidth="1"/>
    <col min="5913" max="5913" width="3.625" style="289" customWidth="1"/>
    <col min="5914" max="5914" width="1.625" style="289" customWidth="1"/>
    <col min="5915" max="5920" width="3.625" style="289" customWidth="1"/>
    <col min="5921" max="5921" width="1.625" style="289" customWidth="1"/>
    <col min="5922" max="5922" width="3.625" style="289" customWidth="1"/>
    <col min="5923" max="5923" width="1.625" style="289" customWidth="1"/>
    <col min="5924" max="5924" width="3.625" style="289" customWidth="1"/>
    <col min="5925" max="5925" width="1.625" style="289" customWidth="1"/>
    <col min="5926" max="5931" width="3.625" style="289" customWidth="1"/>
    <col min="5932" max="5932" width="1.625" style="289" customWidth="1"/>
    <col min="5933" max="5933" width="3.625" style="289" customWidth="1"/>
    <col min="5934" max="5934" width="1.625" style="289" customWidth="1"/>
    <col min="5935" max="5935" width="3.625" style="289" customWidth="1"/>
    <col min="5936" max="5936" width="1.625" style="289" customWidth="1"/>
    <col min="5937" max="5942" width="3.625" style="289" customWidth="1"/>
    <col min="5943" max="5943" width="1.625" style="289" customWidth="1"/>
    <col min="5944" max="5944" width="3.625" style="289" customWidth="1"/>
    <col min="5945" max="5945" width="1.625" style="289" customWidth="1"/>
    <col min="5946" max="5946" width="3.625" style="289" customWidth="1"/>
    <col min="5947" max="5947" width="1.625" style="289" customWidth="1"/>
    <col min="5948" max="5953" width="3.625" style="289" customWidth="1"/>
    <col min="5954" max="5954" width="1.625" style="289" customWidth="1"/>
    <col min="5955" max="5955" width="3.625" style="289" customWidth="1"/>
    <col min="5956" max="5956" width="1.625" style="289" customWidth="1"/>
    <col min="5957" max="5957" width="3.625" style="289" customWidth="1"/>
    <col min="5958" max="5958" width="1.625" style="289" customWidth="1"/>
    <col min="5959" max="5964" width="3.625" style="289" customWidth="1"/>
    <col min="5965" max="5965" width="1.625" style="289" customWidth="1"/>
    <col min="5966" max="5966" width="3.625" style="289" customWidth="1"/>
    <col min="5967" max="5967" width="1.625" style="289" customWidth="1"/>
    <col min="5968" max="5968" width="3.625" style="289" customWidth="1"/>
    <col min="5969" max="5969" width="1.625" style="289" customWidth="1"/>
    <col min="5970" max="5975" width="3.625" style="289" customWidth="1"/>
    <col min="5976" max="5976" width="1.625" style="289" customWidth="1"/>
    <col min="5977" max="5977" width="3.625" style="289" customWidth="1"/>
    <col min="5978" max="5978" width="1.625" style="289" customWidth="1"/>
    <col min="5979" max="5979" width="3.625" style="289" customWidth="1"/>
    <col min="5980" max="5980" width="1.625" style="289" customWidth="1"/>
    <col min="5981" max="5986" width="3.625" style="289" customWidth="1"/>
    <col min="5987" max="5987" width="1.625" style="289" customWidth="1"/>
    <col min="5988" max="5988" width="3.625" style="289" customWidth="1"/>
    <col min="5989" max="5989" width="1.625" style="289" customWidth="1"/>
    <col min="5990" max="5990" width="3.625" style="289" customWidth="1"/>
    <col min="5991" max="5991" width="1.625" style="289" customWidth="1"/>
    <col min="5992" max="5997" width="3.625" style="289" customWidth="1"/>
    <col min="5998" max="5998" width="1.625" style="289" customWidth="1"/>
    <col min="5999" max="5999" width="3.625" style="289" customWidth="1"/>
    <col min="6000" max="6000" width="1.625" style="289" customWidth="1"/>
    <col min="6001" max="6001" width="3.625" style="289" customWidth="1"/>
    <col min="6002" max="6002" width="1.625" style="289" customWidth="1"/>
    <col min="6003" max="6008" width="3.625" style="289" customWidth="1"/>
    <col min="6009" max="6009" width="1.625" style="289" customWidth="1"/>
    <col min="6010" max="6010" width="3.625" style="289" customWidth="1"/>
    <col min="6011" max="6011" width="1.625" style="289" customWidth="1"/>
    <col min="6012" max="6012" width="3.625" style="289" customWidth="1"/>
    <col min="6013" max="6013" width="1.625" style="289" customWidth="1"/>
    <col min="6014" max="6018" width="3.625" style="289" customWidth="1"/>
    <col min="6019" max="6022" width="1.625" style="289" customWidth="1"/>
    <col min="6023" max="6023" width="3.625" style="289" customWidth="1"/>
    <col min="6024" max="6024" width="1.625" style="289" customWidth="1"/>
    <col min="6025" max="6029" width="3.625" style="289" customWidth="1"/>
    <col min="6030" max="6031" width="1.625" style="289" customWidth="1"/>
    <col min="6032" max="6032" width="3.625" style="289" customWidth="1"/>
    <col min="6033" max="6033" width="1.625" style="289" customWidth="1"/>
    <col min="6034" max="6034" width="3.625" style="289" customWidth="1"/>
    <col min="6035" max="6035" width="1.625" style="289" customWidth="1"/>
    <col min="6036" max="6041" width="3.625" style="289" customWidth="1"/>
    <col min="6042" max="6042" width="1.625" style="289" customWidth="1"/>
    <col min="6043" max="6043" width="3.625" style="289" customWidth="1"/>
    <col min="6044" max="6044" width="1.625" style="289" customWidth="1"/>
    <col min="6045" max="6045" width="3.625" style="289" customWidth="1"/>
    <col min="6046" max="6046" width="1.625" style="289" customWidth="1"/>
    <col min="6047" max="6052" width="3.625" style="289" customWidth="1"/>
    <col min="6053" max="6053" width="1.625" style="289" customWidth="1"/>
    <col min="6054" max="6054" width="3.625" style="289" customWidth="1"/>
    <col min="6055" max="6055" width="1.625" style="289" customWidth="1"/>
    <col min="6056" max="6056" width="3.625" style="289" customWidth="1"/>
    <col min="6057" max="6057" width="1.625" style="289" customWidth="1"/>
    <col min="6058" max="6063" width="3.625" style="289" customWidth="1"/>
    <col min="6064" max="6064" width="1.625" style="289" customWidth="1"/>
    <col min="6065" max="6065" width="3.625" style="289" customWidth="1"/>
    <col min="6066" max="6066" width="1.625" style="289" customWidth="1"/>
    <col min="6067" max="6067" width="3.625" style="289" customWidth="1"/>
    <col min="6068" max="6068" width="1.625" style="289" customWidth="1"/>
    <col min="6069" max="6074" width="3.625" style="289" customWidth="1"/>
    <col min="6075" max="6075" width="1.625" style="289" customWidth="1"/>
    <col min="6076" max="6076" width="3.625" style="289" customWidth="1"/>
    <col min="6077" max="6077" width="1.625" style="289" customWidth="1"/>
    <col min="6078" max="6078" width="3.625" style="289" customWidth="1"/>
    <col min="6079" max="6079" width="1.625" style="289" customWidth="1"/>
    <col min="6080" max="6085" width="3.625" style="289" customWidth="1"/>
    <col min="6086" max="6086" width="1.625" style="289" customWidth="1"/>
    <col min="6087" max="6087" width="3.625" style="289" customWidth="1"/>
    <col min="6088" max="6088" width="1.625" style="289" customWidth="1"/>
    <col min="6089" max="6089" width="3.625" style="289" customWidth="1"/>
    <col min="6090" max="6090" width="1.625" style="289" customWidth="1"/>
    <col min="6091" max="6096" width="3.625" style="289" customWidth="1"/>
    <col min="6097" max="6144" width="3.625" style="289"/>
    <col min="6145" max="6145" width="3.625" style="289" customWidth="1"/>
    <col min="6146" max="6146" width="1.625" style="289" customWidth="1"/>
    <col min="6147" max="6147" width="3.625" style="289" customWidth="1"/>
    <col min="6148" max="6148" width="1.625" style="289" customWidth="1"/>
    <col min="6149" max="6154" width="3.625" style="289" customWidth="1"/>
    <col min="6155" max="6155" width="1.625" style="289" customWidth="1"/>
    <col min="6156" max="6156" width="3.625" style="289" customWidth="1"/>
    <col min="6157" max="6157" width="1.625" style="289" customWidth="1"/>
    <col min="6158" max="6158" width="3.625" style="289" customWidth="1"/>
    <col min="6159" max="6159" width="1.625" style="289" customWidth="1"/>
    <col min="6160" max="6165" width="3.625" style="289" customWidth="1"/>
    <col min="6166" max="6166" width="1.625" style="289" customWidth="1"/>
    <col min="6167" max="6167" width="3.625" style="289" customWidth="1"/>
    <col min="6168" max="6168" width="1.625" style="289" customWidth="1"/>
    <col min="6169" max="6169" width="3.625" style="289" customWidth="1"/>
    <col min="6170" max="6170" width="1.625" style="289" customWidth="1"/>
    <col min="6171" max="6176" width="3.625" style="289" customWidth="1"/>
    <col min="6177" max="6177" width="1.625" style="289" customWidth="1"/>
    <col min="6178" max="6178" width="3.625" style="289" customWidth="1"/>
    <col min="6179" max="6179" width="1.625" style="289" customWidth="1"/>
    <col min="6180" max="6180" width="3.625" style="289" customWidth="1"/>
    <col min="6181" max="6181" width="1.625" style="289" customWidth="1"/>
    <col min="6182" max="6187" width="3.625" style="289" customWidth="1"/>
    <col min="6188" max="6188" width="1.625" style="289" customWidth="1"/>
    <col min="6189" max="6189" width="3.625" style="289" customWidth="1"/>
    <col min="6190" max="6190" width="1.625" style="289" customWidth="1"/>
    <col min="6191" max="6191" width="3.625" style="289" customWidth="1"/>
    <col min="6192" max="6192" width="1.625" style="289" customWidth="1"/>
    <col min="6193" max="6198" width="3.625" style="289" customWidth="1"/>
    <col min="6199" max="6199" width="1.625" style="289" customWidth="1"/>
    <col min="6200" max="6200" width="3.625" style="289" customWidth="1"/>
    <col min="6201" max="6201" width="1.625" style="289" customWidth="1"/>
    <col min="6202" max="6202" width="3.625" style="289" customWidth="1"/>
    <col min="6203" max="6203" width="1.625" style="289" customWidth="1"/>
    <col min="6204" max="6209" width="3.625" style="289" customWidth="1"/>
    <col min="6210" max="6210" width="1.625" style="289" customWidth="1"/>
    <col min="6211" max="6211" width="3.625" style="289" customWidth="1"/>
    <col min="6212" max="6212" width="1.625" style="289" customWidth="1"/>
    <col min="6213" max="6213" width="3.625" style="289" customWidth="1"/>
    <col min="6214" max="6214" width="1.625" style="289" customWidth="1"/>
    <col min="6215" max="6220" width="3.625" style="289" customWidth="1"/>
    <col min="6221" max="6221" width="1.625" style="289" customWidth="1"/>
    <col min="6222" max="6222" width="3.625" style="289" customWidth="1"/>
    <col min="6223" max="6223" width="1.625" style="289" customWidth="1"/>
    <col min="6224" max="6224" width="3.625" style="289" customWidth="1"/>
    <col min="6225" max="6225" width="1.625" style="289" customWidth="1"/>
    <col min="6226" max="6231" width="3.625" style="289" customWidth="1"/>
    <col min="6232" max="6232" width="1.625" style="289" customWidth="1"/>
    <col min="6233" max="6233" width="3.625" style="289" customWidth="1"/>
    <col min="6234" max="6234" width="1.625" style="289" customWidth="1"/>
    <col min="6235" max="6235" width="3.625" style="289" customWidth="1"/>
    <col min="6236" max="6236" width="1.625" style="289" customWidth="1"/>
    <col min="6237" max="6242" width="3.625" style="289" customWidth="1"/>
    <col min="6243" max="6243" width="1.625" style="289" customWidth="1"/>
    <col min="6244" max="6244" width="3.625" style="289" customWidth="1"/>
    <col min="6245" max="6245" width="1.625" style="289" customWidth="1"/>
    <col min="6246" max="6246" width="3.625" style="289" customWidth="1"/>
    <col min="6247" max="6247" width="1.625" style="289" customWidth="1"/>
    <col min="6248" max="6253" width="3.625" style="289" customWidth="1"/>
    <col min="6254" max="6254" width="1.625" style="289" customWidth="1"/>
    <col min="6255" max="6255" width="3.625" style="289" customWidth="1"/>
    <col min="6256" max="6256" width="1.625" style="289" customWidth="1"/>
    <col min="6257" max="6257" width="3.625" style="289" customWidth="1"/>
    <col min="6258" max="6258" width="1.625" style="289" customWidth="1"/>
    <col min="6259" max="6264" width="3.625" style="289" customWidth="1"/>
    <col min="6265" max="6265" width="1.625" style="289" customWidth="1"/>
    <col min="6266" max="6266" width="3.625" style="289" customWidth="1"/>
    <col min="6267" max="6267" width="1.625" style="289" customWidth="1"/>
    <col min="6268" max="6268" width="3.625" style="289" customWidth="1"/>
    <col min="6269" max="6269" width="1.625" style="289" customWidth="1"/>
    <col min="6270" max="6274" width="3.625" style="289" customWidth="1"/>
    <col min="6275" max="6278" width="1.625" style="289" customWidth="1"/>
    <col min="6279" max="6279" width="3.625" style="289" customWidth="1"/>
    <col min="6280" max="6280" width="1.625" style="289" customWidth="1"/>
    <col min="6281" max="6285" width="3.625" style="289" customWidth="1"/>
    <col min="6286" max="6287" width="1.625" style="289" customWidth="1"/>
    <col min="6288" max="6288" width="3.625" style="289" customWidth="1"/>
    <col min="6289" max="6289" width="1.625" style="289" customWidth="1"/>
    <col min="6290" max="6290" width="3.625" style="289" customWidth="1"/>
    <col min="6291" max="6291" width="1.625" style="289" customWidth="1"/>
    <col min="6292" max="6297" width="3.625" style="289" customWidth="1"/>
    <col min="6298" max="6298" width="1.625" style="289" customWidth="1"/>
    <col min="6299" max="6299" width="3.625" style="289" customWidth="1"/>
    <col min="6300" max="6300" width="1.625" style="289" customWidth="1"/>
    <col min="6301" max="6301" width="3.625" style="289" customWidth="1"/>
    <col min="6302" max="6302" width="1.625" style="289" customWidth="1"/>
    <col min="6303" max="6308" width="3.625" style="289" customWidth="1"/>
    <col min="6309" max="6309" width="1.625" style="289" customWidth="1"/>
    <col min="6310" max="6310" width="3.625" style="289" customWidth="1"/>
    <col min="6311" max="6311" width="1.625" style="289" customWidth="1"/>
    <col min="6312" max="6312" width="3.625" style="289" customWidth="1"/>
    <col min="6313" max="6313" width="1.625" style="289" customWidth="1"/>
    <col min="6314" max="6319" width="3.625" style="289" customWidth="1"/>
    <col min="6320" max="6320" width="1.625" style="289" customWidth="1"/>
    <col min="6321" max="6321" width="3.625" style="289" customWidth="1"/>
    <col min="6322" max="6322" width="1.625" style="289" customWidth="1"/>
    <col min="6323" max="6323" width="3.625" style="289" customWidth="1"/>
    <col min="6324" max="6324" width="1.625" style="289" customWidth="1"/>
    <col min="6325" max="6330" width="3.625" style="289" customWidth="1"/>
    <col min="6331" max="6331" width="1.625" style="289" customWidth="1"/>
    <col min="6332" max="6332" width="3.625" style="289" customWidth="1"/>
    <col min="6333" max="6333" width="1.625" style="289" customWidth="1"/>
    <col min="6334" max="6334" width="3.625" style="289" customWidth="1"/>
    <col min="6335" max="6335" width="1.625" style="289" customWidth="1"/>
    <col min="6336" max="6341" width="3.625" style="289" customWidth="1"/>
    <col min="6342" max="6342" width="1.625" style="289" customWidth="1"/>
    <col min="6343" max="6343" width="3.625" style="289" customWidth="1"/>
    <col min="6344" max="6344" width="1.625" style="289" customWidth="1"/>
    <col min="6345" max="6345" width="3.625" style="289" customWidth="1"/>
    <col min="6346" max="6346" width="1.625" style="289" customWidth="1"/>
    <col min="6347" max="6352" width="3.625" style="289" customWidth="1"/>
    <col min="6353" max="6400" width="3.625" style="289"/>
    <col min="6401" max="6401" width="3.625" style="289" customWidth="1"/>
    <col min="6402" max="6402" width="1.625" style="289" customWidth="1"/>
    <col min="6403" max="6403" width="3.625" style="289" customWidth="1"/>
    <col min="6404" max="6404" width="1.625" style="289" customWidth="1"/>
    <col min="6405" max="6410" width="3.625" style="289" customWidth="1"/>
    <col min="6411" max="6411" width="1.625" style="289" customWidth="1"/>
    <col min="6412" max="6412" width="3.625" style="289" customWidth="1"/>
    <col min="6413" max="6413" width="1.625" style="289" customWidth="1"/>
    <col min="6414" max="6414" width="3.625" style="289" customWidth="1"/>
    <col min="6415" max="6415" width="1.625" style="289" customWidth="1"/>
    <col min="6416" max="6421" width="3.625" style="289" customWidth="1"/>
    <col min="6422" max="6422" width="1.625" style="289" customWidth="1"/>
    <col min="6423" max="6423" width="3.625" style="289" customWidth="1"/>
    <col min="6424" max="6424" width="1.625" style="289" customWidth="1"/>
    <col min="6425" max="6425" width="3.625" style="289" customWidth="1"/>
    <col min="6426" max="6426" width="1.625" style="289" customWidth="1"/>
    <col min="6427" max="6432" width="3.625" style="289" customWidth="1"/>
    <col min="6433" max="6433" width="1.625" style="289" customWidth="1"/>
    <col min="6434" max="6434" width="3.625" style="289" customWidth="1"/>
    <col min="6435" max="6435" width="1.625" style="289" customWidth="1"/>
    <col min="6436" max="6436" width="3.625" style="289" customWidth="1"/>
    <col min="6437" max="6437" width="1.625" style="289" customWidth="1"/>
    <col min="6438" max="6443" width="3.625" style="289" customWidth="1"/>
    <col min="6444" max="6444" width="1.625" style="289" customWidth="1"/>
    <col min="6445" max="6445" width="3.625" style="289" customWidth="1"/>
    <col min="6446" max="6446" width="1.625" style="289" customWidth="1"/>
    <col min="6447" max="6447" width="3.625" style="289" customWidth="1"/>
    <col min="6448" max="6448" width="1.625" style="289" customWidth="1"/>
    <col min="6449" max="6454" width="3.625" style="289" customWidth="1"/>
    <col min="6455" max="6455" width="1.625" style="289" customWidth="1"/>
    <col min="6456" max="6456" width="3.625" style="289" customWidth="1"/>
    <col min="6457" max="6457" width="1.625" style="289" customWidth="1"/>
    <col min="6458" max="6458" width="3.625" style="289" customWidth="1"/>
    <col min="6459" max="6459" width="1.625" style="289" customWidth="1"/>
    <col min="6460" max="6465" width="3.625" style="289" customWidth="1"/>
    <col min="6466" max="6466" width="1.625" style="289" customWidth="1"/>
    <col min="6467" max="6467" width="3.625" style="289" customWidth="1"/>
    <col min="6468" max="6468" width="1.625" style="289" customWidth="1"/>
    <col min="6469" max="6469" width="3.625" style="289" customWidth="1"/>
    <col min="6470" max="6470" width="1.625" style="289" customWidth="1"/>
    <col min="6471" max="6476" width="3.625" style="289" customWidth="1"/>
    <col min="6477" max="6477" width="1.625" style="289" customWidth="1"/>
    <col min="6478" max="6478" width="3.625" style="289" customWidth="1"/>
    <col min="6479" max="6479" width="1.625" style="289" customWidth="1"/>
    <col min="6480" max="6480" width="3.625" style="289" customWidth="1"/>
    <col min="6481" max="6481" width="1.625" style="289" customWidth="1"/>
    <col min="6482" max="6487" width="3.625" style="289" customWidth="1"/>
    <col min="6488" max="6488" width="1.625" style="289" customWidth="1"/>
    <col min="6489" max="6489" width="3.625" style="289" customWidth="1"/>
    <col min="6490" max="6490" width="1.625" style="289" customWidth="1"/>
    <col min="6491" max="6491" width="3.625" style="289" customWidth="1"/>
    <col min="6492" max="6492" width="1.625" style="289" customWidth="1"/>
    <col min="6493" max="6498" width="3.625" style="289" customWidth="1"/>
    <col min="6499" max="6499" width="1.625" style="289" customWidth="1"/>
    <col min="6500" max="6500" width="3.625" style="289" customWidth="1"/>
    <col min="6501" max="6501" width="1.625" style="289" customWidth="1"/>
    <col min="6502" max="6502" width="3.625" style="289" customWidth="1"/>
    <col min="6503" max="6503" width="1.625" style="289" customWidth="1"/>
    <col min="6504" max="6509" width="3.625" style="289" customWidth="1"/>
    <col min="6510" max="6510" width="1.625" style="289" customWidth="1"/>
    <col min="6511" max="6511" width="3.625" style="289" customWidth="1"/>
    <col min="6512" max="6512" width="1.625" style="289" customWidth="1"/>
    <col min="6513" max="6513" width="3.625" style="289" customWidth="1"/>
    <col min="6514" max="6514" width="1.625" style="289" customWidth="1"/>
    <col min="6515" max="6520" width="3.625" style="289" customWidth="1"/>
    <col min="6521" max="6521" width="1.625" style="289" customWidth="1"/>
    <col min="6522" max="6522" width="3.625" style="289" customWidth="1"/>
    <col min="6523" max="6523" width="1.625" style="289" customWidth="1"/>
    <col min="6524" max="6524" width="3.625" style="289" customWidth="1"/>
    <col min="6525" max="6525" width="1.625" style="289" customWidth="1"/>
    <col min="6526" max="6530" width="3.625" style="289" customWidth="1"/>
    <col min="6531" max="6534" width="1.625" style="289" customWidth="1"/>
    <col min="6535" max="6535" width="3.625" style="289" customWidth="1"/>
    <col min="6536" max="6536" width="1.625" style="289" customWidth="1"/>
    <col min="6537" max="6541" width="3.625" style="289" customWidth="1"/>
    <col min="6542" max="6543" width="1.625" style="289" customWidth="1"/>
    <col min="6544" max="6544" width="3.625" style="289" customWidth="1"/>
    <col min="6545" max="6545" width="1.625" style="289" customWidth="1"/>
    <col min="6546" max="6546" width="3.625" style="289" customWidth="1"/>
    <col min="6547" max="6547" width="1.625" style="289" customWidth="1"/>
    <col min="6548" max="6553" width="3.625" style="289" customWidth="1"/>
    <col min="6554" max="6554" width="1.625" style="289" customWidth="1"/>
    <col min="6555" max="6555" width="3.625" style="289" customWidth="1"/>
    <col min="6556" max="6556" width="1.625" style="289" customWidth="1"/>
    <col min="6557" max="6557" width="3.625" style="289" customWidth="1"/>
    <col min="6558" max="6558" width="1.625" style="289" customWidth="1"/>
    <col min="6559" max="6564" width="3.625" style="289" customWidth="1"/>
    <col min="6565" max="6565" width="1.625" style="289" customWidth="1"/>
    <col min="6566" max="6566" width="3.625" style="289" customWidth="1"/>
    <col min="6567" max="6567" width="1.625" style="289" customWidth="1"/>
    <col min="6568" max="6568" width="3.625" style="289" customWidth="1"/>
    <col min="6569" max="6569" width="1.625" style="289" customWidth="1"/>
    <col min="6570" max="6575" width="3.625" style="289" customWidth="1"/>
    <col min="6576" max="6576" width="1.625" style="289" customWidth="1"/>
    <col min="6577" max="6577" width="3.625" style="289" customWidth="1"/>
    <col min="6578" max="6578" width="1.625" style="289" customWidth="1"/>
    <col min="6579" max="6579" width="3.625" style="289" customWidth="1"/>
    <col min="6580" max="6580" width="1.625" style="289" customWidth="1"/>
    <col min="6581" max="6586" width="3.625" style="289" customWidth="1"/>
    <col min="6587" max="6587" width="1.625" style="289" customWidth="1"/>
    <col min="6588" max="6588" width="3.625" style="289" customWidth="1"/>
    <col min="6589" max="6589" width="1.625" style="289" customWidth="1"/>
    <col min="6590" max="6590" width="3.625" style="289" customWidth="1"/>
    <col min="6591" max="6591" width="1.625" style="289" customWidth="1"/>
    <col min="6592" max="6597" width="3.625" style="289" customWidth="1"/>
    <col min="6598" max="6598" width="1.625" style="289" customWidth="1"/>
    <col min="6599" max="6599" width="3.625" style="289" customWidth="1"/>
    <col min="6600" max="6600" width="1.625" style="289" customWidth="1"/>
    <col min="6601" max="6601" width="3.625" style="289" customWidth="1"/>
    <col min="6602" max="6602" width="1.625" style="289" customWidth="1"/>
    <col min="6603" max="6608" width="3.625" style="289" customWidth="1"/>
    <col min="6609" max="6656" width="3.625" style="289"/>
    <col min="6657" max="6657" width="3.625" style="289" customWidth="1"/>
    <col min="6658" max="6658" width="1.625" style="289" customWidth="1"/>
    <col min="6659" max="6659" width="3.625" style="289" customWidth="1"/>
    <col min="6660" max="6660" width="1.625" style="289" customWidth="1"/>
    <col min="6661" max="6666" width="3.625" style="289" customWidth="1"/>
    <col min="6667" max="6667" width="1.625" style="289" customWidth="1"/>
    <col min="6668" max="6668" width="3.625" style="289" customWidth="1"/>
    <col min="6669" max="6669" width="1.625" style="289" customWidth="1"/>
    <col min="6670" max="6670" width="3.625" style="289" customWidth="1"/>
    <col min="6671" max="6671" width="1.625" style="289" customWidth="1"/>
    <col min="6672" max="6677" width="3.625" style="289" customWidth="1"/>
    <col min="6678" max="6678" width="1.625" style="289" customWidth="1"/>
    <col min="6679" max="6679" width="3.625" style="289" customWidth="1"/>
    <col min="6680" max="6680" width="1.625" style="289" customWidth="1"/>
    <col min="6681" max="6681" width="3.625" style="289" customWidth="1"/>
    <col min="6682" max="6682" width="1.625" style="289" customWidth="1"/>
    <col min="6683" max="6688" width="3.625" style="289" customWidth="1"/>
    <col min="6689" max="6689" width="1.625" style="289" customWidth="1"/>
    <col min="6690" max="6690" width="3.625" style="289" customWidth="1"/>
    <col min="6691" max="6691" width="1.625" style="289" customWidth="1"/>
    <col min="6692" max="6692" width="3.625" style="289" customWidth="1"/>
    <col min="6693" max="6693" width="1.625" style="289" customWidth="1"/>
    <col min="6694" max="6699" width="3.625" style="289" customWidth="1"/>
    <col min="6700" max="6700" width="1.625" style="289" customWidth="1"/>
    <col min="6701" max="6701" width="3.625" style="289" customWidth="1"/>
    <col min="6702" max="6702" width="1.625" style="289" customWidth="1"/>
    <col min="6703" max="6703" width="3.625" style="289" customWidth="1"/>
    <col min="6704" max="6704" width="1.625" style="289" customWidth="1"/>
    <col min="6705" max="6710" width="3.625" style="289" customWidth="1"/>
    <col min="6711" max="6711" width="1.625" style="289" customWidth="1"/>
    <col min="6712" max="6712" width="3.625" style="289" customWidth="1"/>
    <col min="6713" max="6713" width="1.625" style="289" customWidth="1"/>
    <col min="6714" max="6714" width="3.625" style="289" customWidth="1"/>
    <col min="6715" max="6715" width="1.625" style="289" customWidth="1"/>
    <col min="6716" max="6721" width="3.625" style="289" customWidth="1"/>
    <col min="6722" max="6722" width="1.625" style="289" customWidth="1"/>
    <col min="6723" max="6723" width="3.625" style="289" customWidth="1"/>
    <col min="6724" max="6724" width="1.625" style="289" customWidth="1"/>
    <col min="6725" max="6725" width="3.625" style="289" customWidth="1"/>
    <col min="6726" max="6726" width="1.625" style="289" customWidth="1"/>
    <col min="6727" max="6732" width="3.625" style="289" customWidth="1"/>
    <col min="6733" max="6733" width="1.625" style="289" customWidth="1"/>
    <col min="6734" max="6734" width="3.625" style="289" customWidth="1"/>
    <col min="6735" max="6735" width="1.625" style="289" customWidth="1"/>
    <col min="6736" max="6736" width="3.625" style="289" customWidth="1"/>
    <col min="6737" max="6737" width="1.625" style="289" customWidth="1"/>
    <col min="6738" max="6743" width="3.625" style="289" customWidth="1"/>
    <col min="6744" max="6744" width="1.625" style="289" customWidth="1"/>
    <col min="6745" max="6745" width="3.625" style="289" customWidth="1"/>
    <col min="6746" max="6746" width="1.625" style="289" customWidth="1"/>
    <col min="6747" max="6747" width="3.625" style="289" customWidth="1"/>
    <col min="6748" max="6748" width="1.625" style="289" customWidth="1"/>
    <col min="6749" max="6754" width="3.625" style="289" customWidth="1"/>
    <col min="6755" max="6755" width="1.625" style="289" customWidth="1"/>
    <col min="6756" max="6756" width="3.625" style="289" customWidth="1"/>
    <col min="6757" max="6757" width="1.625" style="289" customWidth="1"/>
    <col min="6758" max="6758" width="3.625" style="289" customWidth="1"/>
    <col min="6759" max="6759" width="1.625" style="289" customWidth="1"/>
    <col min="6760" max="6765" width="3.625" style="289" customWidth="1"/>
    <col min="6766" max="6766" width="1.625" style="289" customWidth="1"/>
    <col min="6767" max="6767" width="3.625" style="289" customWidth="1"/>
    <col min="6768" max="6768" width="1.625" style="289" customWidth="1"/>
    <col min="6769" max="6769" width="3.625" style="289" customWidth="1"/>
    <col min="6770" max="6770" width="1.625" style="289" customWidth="1"/>
    <col min="6771" max="6776" width="3.625" style="289" customWidth="1"/>
    <col min="6777" max="6777" width="1.625" style="289" customWidth="1"/>
    <col min="6778" max="6778" width="3.625" style="289" customWidth="1"/>
    <col min="6779" max="6779" width="1.625" style="289" customWidth="1"/>
    <col min="6780" max="6780" width="3.625" style="289" customWidth="1"/>
    <col min="6781" max="6781" width="1.625" style="289" customWidth="1"/>
    <col min="6782" max="6786" width="3.625" style="289" customWidth="1"/>
    <col min="6787" max="6790" width="1.625" style="289" customWidth="1"/>
    <col min="6791" max="6791" width="3.625" style="289" customWidth="1"/>
    <col min="6792" max="6792" width="1.625" style="289" customWidth="1"/>
    <col min="6793" max="6797" width="3.625" style="289" customWidth="1"/>
    <col min="6798" max="6799" width="1.625" style="289" customWidth="1"/>
    <col min="6800" max="6800" width="3.625" style="289" customWidth="1"/>
    <col min="6801" max="6801" width="1.625" style="289" customWidth="1"/>
    <col min="6802" max="6802" width="3.625" style="289" customWidth="1"/>
    <col min="6803" max="6803" width="1.625" style="289" customWidth="1"/>
    <col min="6804" max="6809" width="3.625" style="289" customWidth="1"/>
    <col min="6810" max="6810" width="1.625" style="289" customWidth="1"/>
    <col min="6811" max="6811" width="3.625" style="289" customWidth="1"/>
    <col min="6812" max="6812" width="1.625" style="289" customWidth="1"/>
    <col min="6813" max="6813" width="3.625" style="289" customWidth="1"/>
    <col min="6814" max="6814" width="1.625" style="289" customWidth="1"/>
    <col min="6815" max="6820" width="3.625" style="289" customWidth="1"/>
    <col min="6821" max="6821" width="1.625" style="289" customWidth="1"/>
    <col min="6822" max="6822" width="3.625" style="289" customWidth="1"/>
    <col min="6823" max="6823" width="1.625" style="289" customWidth="1"/>
    <col min="6824" max="6824" width="3.625" style="289" customWidth="1"/>
    <col min="6825" max="6825" width="1.625" style="289" customWidth="1"/>
    <col min="6826" max="6831" width="3.625" style="289" customWidth="1"/>
    <col min="6832" max="6832" width="1.625" style="289" customWidth="1"/>
    <col min="6833" max="6833" width="3.625" style="289" customWidth="1"/>
    <col min="6834" max="6834" width="1.625" style="289" customWidth="1"/>
    <col min="6835" max="6835" width="3.625" style="289" customWidth="1"/>
    <col min="6836" max="6836" width="1.625" style="289" customWidth="1"/>
    <col min="6837" max="6842" width="3.625" style="289" customWidth="1"/>
    <col min="6843" max="6843" width="1.625" style="289" customWidth="1"/>
    <col min="6844" max="6844" width="3.625" style="289" customWidth="1"/>
    <col min="6845" max="6845" width="1.625" style="289" customWidth="1"/>
    <col min="6846" max="6846" width="3.625" style="289" customWidth="1"/>
    <col min="6847" max="6847" width="1.625" style="289" customWidth="1"/>
    <col min="6848" max="6853" width="3.625" style="289" customWidth="1"/>
    <col min="6854" max="6854" width="1.625" style="289" customWidth="1"/>
    <col min="6855" max="6855" width="3.625" style="289" customWidth="1"/>
    <col min="6856" max="6856" width="1.625" style="289" customWidth="1"/>
    <col min="6857" max="6857" width="3.625" style="289" customWidth="1"/>
    <col min="6858" max="6858" width="1.625" style="289" customWidth="1"/>
    <col min="6859" max="6864" width="3.625" style="289" customWidth="1"/>
    <col min="6865" max="6912" width="3.625" style="289"/>
    <col min="6913" max="6913" width="3.625" style="289" customWidth="1"/>
    <col min="6914" max="6914" width="1.625" style="289" customWidth="1"/>
    <col min="6915" max="6915" width="3.625" style="289" customWidth="1"/>
    <col min="6916" max="6916" width="1.625" style="289" customWidth="1"/>
    <col min="6917" max="6922" width="3.625" style="289" customWidth="1"/>
    <col min="6923" max="6923" width="1.625" style="289" customWidth="1"/>
    <col min="6924" max="6924" width="3.625" style="289" customWidth="1"/>
    <col min="6925" max="6925" width="1.625" style="289" customWidth="1"/>
    <col min="6926" max="6926" width="3.625" style="289" customWidth="1"/>
    <col min="6927" max="6927" width="1.625" style="289" customWidth="1"/>
    <col min="6928" max="6933" width="3.625" style="289" customWidth="1"/>
    <col min="6934" max="6934" width="1.625" style="289" customWidth="1"/>
    <col min="6935" max="6935" width="3.625" style="289" customWidth="1"/>
    <col min="6936" max="6936" width="1.625" style="289" customWidth="1"/>
    <col min="6937" max="6937" width="3.625" style="289" customWidth="1"/>
    <col min="6938" max="6938" width="1.625" style="289" customWidth="1"/>
    <col min="6939" max="6944" width="3.625" style="289" customWidth="1"/>
    <col min="6945" max="6945" width="1.625" style="289" customWidth="1"/>
    <col min="6946" max="6946" width="3.625" style="289" customWidth="1"/>
    <col min="6947" max="6947" width="1.625" style="289" customWidth="1"/>
    <col min="6948" max="6948" width="3.625" style="289" customWidth="1"/>
    <col min="6949" max="6949" width="1.625" style="289" customWidth="1"/>
    <col min="6950" max="6955" width="3.625" style="289" customWidth="1"/>
    <col min="6956" max="6956" width="1.625" style="289" customWidth="1"/>
    <col min="6957" max="6957" width="3.625" style="289" customWidth="1"/>
    <col min="6958" max="6958" width="1.625" style="289" customWidth="1"/>
    <col min="6959" max="6959" width="3.625" style="289" customWidth="1"/>
    <col min="6960" max="6960" width="1.625" style="289" customWidth="1"/>
    <col min="6961" max="6966" width="3.625" style="289" customWidth="1"/>
    <col min="6967" max="6967" width="1.625" style="289" customWidth="1"/>
    <col min="6968" max="6968" width="3.625" style="289" customWidth="1"/>
    <col min="6969" max="6969" width="1.625" style="289" customWidth="1"/>
    <col min="6970" max="6970" width="3.625" style="289" customWidth="1"/>
    <col min="6971" max="6971" width="1.625" style="289" customWidth="1"/>
    <col min="6972" max="6977" width="3.625" style="289" customWidth="1"/>
    <col min="6978" max="6978" width="1.625" style="289" customWidth="1"/>
    <col min="6979" max="6979" width="3.625" style="289" customWidth="1"/>
    <col min="6980" max="6980" width="1.625" style="289" customWidth="1"/>
    <col min="6981" max="6981" width="3.625" style="289" customWidth="1"/>
    <col min="6982" max="6982" width="1.625" style="289" customWidth="1"/>
    <col min="6983" max="6988" width="3.625" style="289" customWidth="1"/>
    <col min="6989" max="6989" width="1.625" style="289" customWidth="1"/>
    <col min="6990" max="6990" width="3.625" style="289" customWidth="1"/>
    <col min="6991" max="6991" width="1.625" style="289" customWidth="1"/>
    <col min="6992" max="6992" width="3.625" style="289" customWidth="1"/>
    <col min="6993" max="6993" width="1.625" style="289" customWidth="1"/>
    <col min="6994" max="6999" width="3.625" style="289" customWidth="1"/>
    <col min="7000" max="7000" width="1.625" style="289" customWidth="1"/>
    <col min="7001" max="7001" width="3.625" style="289" customWidth="1"/>
    <col min="7002" max="7002" width="1.625" style="289" customWidth="1"/>
    <col min="7003" max="7003" width="3.625" style="289" customWidth="1"/>
    <col min="7004" max="7004" width="1.625" style="289" customWidth="1"/>
    <col min="7005" max="7010" width="3.625" style="289" customWidth="1"/>
    <col min="7011" max="7011" width="1.625" style="289" customWidth="1"/>
    <col min="7012" max="7012" width="3.625" style="289" customWidth="1"/>
    <col min="7013" max="7013" width="1.625" style="289" customWidth="1"/>
    <col min="7014" max="7014" width="3.625" style="289" customWidth="1"/>
    <col min="7015" max="7015" width="1.625" style="289" customWidth="1"/>
    <col min="7016" max="7021" width="3.625" style="289" customWidth="1"/>
    <col min="7022" max="7022" width="1.625" style="289" customWidth="1"/>
    <col min="7023" max="7023" width="3.625" style="289" customWidth="1"/>
    <col min="7024" max="7024" width="1.625" style="289" customWidth="1"/>
    <col min="7025" max="7025" width="3.625" style="289" customWidth="1"/>
    <col min="7026" max="7026" width="1.625" style="289" customWidth="1"/>
    <col min="7027" max="7032" width="3.625" style="289" customWidth="1"/>
    <col min="7033" max="7033" width="1.625" style="289" customWidth="1"/>
    <col min="7034" max="7034" width="3.625" style="289" customWidth="1"/>
    <col min="7035" max="7035" width="1.625" style="289" customWidth="1"/>
    <col min="7036" max="7036" width="3.625" style="289" customWidth="1"/>
    <col min="7037" max="7037" width="1.625" style="289" customWidth="1"/>
    <col min="7038" max="7042" width="3.625" style="289" customWidth="1"/>
    <col min="7043" max="7046" width="1.625" style="289" customWidth="1"/>
    <col min="7047" max="7047" width="3.625" style="289" customWidth="1"/>
    <col min="7048" max="7048" width="1.625" style="289" customWidth="1"/>
    <col min="7049" max="7053" width="3.625" style="289" customWidth="1"/>
    <col min="7054" max="7055" width="1.625" style="289" customWidth="1"/>
    <col min="7056" max="7056" width="3.625" style="289" customWidth="1"/>
    <col min="7057" max="7057" width="1.625" style="289" customWidth="1"/>
    <col min="7058" max="7058" width="3.625" style="289" customWidth="1"/>
    <col min="7059" max="7059" width="1.625" style="289" customWidth="1"/>
    <col min="7060" max="7065" width="3.625" style="289" customWidth="1"/>
    <col min="7066" max="7066" width="1.625" style="289" customWidth="1"/>
    <col min="7067" max="7067" width="3.625" style="289" customWidth="1"/>
    <col min="7068" max="7068" width="1.625" style="289" customWidth="1"/>
    <col min="7069" max="7069" width="3.625" style="289" customWidth="1"/>
    <col min="7070" max="7070" width="1.625" style="289" customWidth="1"/>
    <col min="7071" max="7076" width="3.625" style="289" customWidth="1"/>
    <col min="7077" max="7077" width="1.625" style="289" customWidth="1"/>
    <col min="7078" max="7078" width="3.625" style="289" customWidth="1"/>
    <col min="7079" max="7079" width="1.625" style="289" customWidth="1"/>
    <col min="7080" max="7080" width="3.625" style="289" customWidth="1"/>
    <col min="7081" max="7081" width="1.625" style="289" customWidth="1"/>
    <col min="7082" max="7087" width="3.625" style="289" customWidth="1"/>
    <col min="7088" max="7088" width="1.625" style="289" customWidth="1"/>
    <col min="7089" max="7089" width="3.625" style="289" customWidth="1"/>
    <col min="7090" max="7090" width="1.625" style="289" customWidth="1"/>
    <col min="7091" max="7091" width="3.625" style="289" customWidth="1"/>
    <col min="7092" max="7092" width="1.625" style="289" customWidth="1"/>
    <col min="7093" max="7098" width="3.625" style="289" customWidth="1"/>
    <col min="7099" max="7099" width="1.625" style="289" customWidth="1"/>
    <col min="7100" max="7100" width="3.625" style="289" customWidth="1"/>
    <col min="7101" max="7101" width="1.625" style="289" customWidth="1"/>
    <col min="7102" max="7102" width="3.625" style="289" customWidth="1"/>
    <col min="7103" max="7103" width="1.625" style="289" customWidth="1"/>
    <col min="7104" max="7109" width="3.625" style="289" customWidth="1"/>
    <col min="7110" max="7110" width="1.625" style="289" customWidth="1"/>
    <col min="7111" max="7111" width="3.625" style="289" customWidth="1"/>
    <col min="7112" max="7112" width="1.625" style="289" customWidth="1"/>
    <col min="7113" max="7113" width="3.625" style="289" customWidth="1"/>
    <col min="7114" max="7114" width="1.625" style="289" customWidth="1"/>
    <col min="7115" max="7120" width="3.625" style="289" customWidth="1"/>
    <col min="7121" max="7168" width="3.625" style="289"/>
    <col min="7169" max="7169" width="3.625" style="289" customWidth="1"/>
    <col min="7170" max="7170" width="1.625" style="289" customWidth="1"/>
    <col min="7171" max="7171" width="3.625" style="289" customWidth="1"/>
    <col min="7172" max="7172" width="1.625" style="289" customWidth="1"/>
    <col min="7173" max="7178" width="3.625" style="289" customWidth="1"/>
    <col min="7179" max="7179" width="1.625" style="289" customWidth="1"/>
    <col min="7180" max="7180" width="3.625" style="289" customWidth="1"/>
    <col min="7181" max="7181" width="1.625" style="289" customWidth="1"/>
    <col min="7182" max="7182" width="3.625" style="289" customWidth="1"/>
    <col min="7183" max="7183" width="1.625" style="289" customWidth="1"/>
    <col min="7184" max="7189" width="3.625" style="289" customWidth="1"/>
    <col min="7190" max="7190" width="1.625" style="289" customWidth="1"/>
    <col min="7191" max="7191" width="3.625" style="289" customWidth="1"/>
    <col min="7192" max="7192" width="1.625" style="289" customWidth="1"/>
    <col min="7193" max="7193" width="3.625" style="289" customWidth="1"/>
    <col min="7194" max="7194" width="1.625" style="289" customWidth="1"/>
    <col min="7195" max="7200" width="3.625" style="289" customWidth="1"/>
    <col min="7201" max="7201" width="1.625" style="289" customWidth="1"/>
    <col min="7202" max="7202" width="3.625" style="289" customWidth="1"/>
    <col min="7203" max="7203" width="1.625" style="289" customWidth="1"/>
    <col min="7204" max="7204" width="3.625" style="289" customWidth="1"/>
    <col min="7205" max="7205" width="1.625" style="289" customWidth="1"/>
    <col min="7206" max="7211" width="3.625" style="289" customWidth="1"/>
    <col min="7212" max="7212" width="1.625" style="289" customWidth="1"/>
    <col min="7213" max="7213" width="3.625" style="289" customWidth="1"/>
    <col min="7214" max="7214" width="1.625" style="289" customWidth="1"/>
    <col min="7215" max="7215" width="3.625" style="289" customWidth="1"/>
    <col min="7216" max="7216" width="1.625" style="289" customWidth="1"/>
    <col min="7217" max="7222" width="3.625" style="289" customWidth="1"/>
    <col min="7223" max="7223" width="1.625" style="289" customWidth="1"/>
    <col min="7224" max="7224" width="3.625" style="289" customWidth="1"/>
    <col min="7225" max="7225" width="1.625" style="289" customWidth="1"/>
    <col min="7226" max="7226" width="3.625" style="289" customWidth="1"/>
    <col min="7227" max="7227" width="1.625" style="289" customWidth="1"/>
    <col min="7228" max="7233" width="3.625" style="289" customWidth="1"/>
    <col min="7234" max="7234" width="1.625" style="289" customWidth="1"/>
    <col min="7235" max="7235" width="3.625" style="289" customWidth="1"/>
    <col min="7236" max="7236" width="1.625" style="289" customWidth="1"/>
    <col min="7237" max="7237" width="3.625" style="289" customWidth="1"/>
    <col min="7238" max="7238" width="1.625" style="289" customWidth="1"/>
    <col min="7239" max="7244" width="3.625" style="289" customWidth="1"/>
    <col min="7245" max="7245" width="1.625" style="289" customWidth="1"/>
    <col min="7246" max="7246" width="3.625" style="289" customWidth="1"/>
    <col min="7247" max="7247" width="1.625" style="289" customWidth="1"/>
    <col min="7248" max="7248" width="3.625" style="289" customWidth="1"/>
    <col min="7249" max="7249" width="1.625" style="289" customWidth="1"/>
    <col min="7250" max="7255" width="3.625" style="289" customWidth="1"/>
    <col min="7256" max="7256" width="1.625" style="289" customWidth="1"/>
    <col min="7257" max="7257" width="3.625" style="289" customWidth="1"/>
    <col min="7258" max="7258" width="1.625" style="289" customWidth="1"/>
    <col min="7259" max="7259" width="3.625" style="289" customWidth="1"/>
    <col min="7260" max="7260" width="1.625" style="289" customWidth="1"/>
    <col min="7261" max="7266" width="3.625" style="289" customWidth="1"/>
    <col min="7267" max="7267" width="1.625" style="289" customWidth="1"/>
    <col min="7268" max="7268" width="3.625" style="289" customWidth="1"/>
    <col min="7269" max="7269" width="1.625" style="289" customWidth="1"/>
    <col min="7270" max="7270" width="3.625" style="289" customWidth="1"/>
    <col min="7271" max="7271" width="1.625" style="289" customWidth="1"/>
    <col min="7272" max="7277" width="3.625" style="289" customWidth="1"/>
    <col min="7278" max="7278" width="1.625" style="289" customWidth="1"/>
    <col min="7279" max="7279" width="3.625" style="289" customWidth="1"/>
    <col min="7280" max="7280" width="1.625" style="289" customWidth="1"/>
    <col min="7281" max="7281" width="3.625" style="289" customWidth="1"/>
    <col min="7282" max="7282" width="1.625" style="289" customWidth="1"/>
    <col min="7283" max="7288" width="3.625" style="289" customWidth="1"/>
    <col min="7289" max="7289" width="1.625" style="289" customWidth="1"/>
    <col min="7290" max="7290" width="3.625" style="289" customWidth="1"/>
    <col min="7291" max="7291" width="1.625" style="289" customWidth="1"/>
    <col min="7292" max="7292" width="3.625" style="289" customWidth="1"/>
    <col min="7293" max="7293" width="1.625" style="289" customWidth="1"/>
    <col min="7294" max="7298" width="3.625" style="289" customWidth="1"/>
    <col min="7299" max="7302" width="1.625" style="289" customWidth="1"/>
    <col min="7303" max="7303" width="3.625" style="289" customWidth="1"/>
    <col min="7304" max="7304" width="1.625" style="289" customWidth="1"/>
    <col min="7305" max="7309" width="3.625" style="289" customWidth="1"/>
    <col min="7310" max="7311" width="1.625" style="289" customWidth="1"/>
    <col min="7312" max="7312" width="3.625" style="289" customWidth="1"/>
    <col min="7313" max="7313" width="1.625" style="289" customWidth="1"/>
    <col min="7314" max="7314" width="3.625" style="289" customWidth="1"/>
    <col min="7315" max="7315" width="1.625" style="289" customWidth="1"/>
    <col min="7316" max="7321" width="3.625" style="289" customWidth="1"/>
    <col min="7322" max="7322" width="1.625" style="289" customWidth="1"/>
    <col min="7323" max="7323" width="3.625" style="289" customWidth="1"/>
    <col min="7324" max="7324" width="1.625" style="289" customWidth="1"/>
    <col min="7325" max="7325" width="3.625" style="289" customWidth="1"/>
    <col min="7326" max="7326" width="1.625" style="289" customWidth="1"/>
    <col min="7327" max="7332" width="3.625" style="289" customWidth="1"/>
    <col min="7333" max="7333" width="1.625" style="289" customWidth="1"/>
    <col min="7334" max="7334" width="3.625" style="289" customWidth="1"/>
    <col min="7335" max="7335" width="1.625" style="289" customWidth="1"/>
    <col min="7336" max="7336" width="3.625" style="289" customWidth="1"/>
    <col min="7337" max="7337" width="1.625" style="289" customWidth="1"/>
    <col min="7338" max="7343" width="3.625" style="289" customWidth="1"/>
    <col min="7344" max="7344" width="1.625" style="289" customWidth="1"/>
    <col min="7345" max="7345" width="3.625" style="289" customWidth="1"/>
    <col min="7346" max="7346" width="1.625" style="289" customWidth="1"/>
    <col min="7347" max="7347" width="3.625" style="289" customWidth="1"/>
    <col min="7348" max="7348" width="1.625" style="289" customWidth="1"/>
    <col min="7349" max="7354" width="3.625" style="289" customWidth="1"/>
    <col min="7355" max="7355" width="1.625" style="289" customWidth="1"/>
    <col min="7356" max="7356" width="3.625" style="289" customWidth="1"/>
    <col min="7357" max="7357" width="1.625" style="289" customWidth="1"/>
    <col min="7358" max="7358" width="3.625" style="289" customWidth="1"/>
    <col min="7359" max="7359" width="1.625" style="289" customWidth="1"/>
    <col min="7360" max="7365" width="3.625" style="289" customWidth="1"/>
    <col min="7366" max="7366" width="1.625" style="289" customWidth="1"/>
    <col min="7367" max="7367" width="3.625" style="289" customWidth="1"/>
    <col min="7368" max="7368" width="1.625" style="289" customWidth="1"/>
    <col min="7369" max="7369" width="3.625" style="289" customWidth="1"/>
    <col min="7370" max="7370" width="1.625" style="289" customWidth="1"/>
    <col min="7371" max="7376" width="3.625" style="289" customWidth="1"/>
    <col min="7377" max="7424" width="3.625" style="289"/>
    <col min="7425" max="7425" width="3.625" style="289" customWidth="1"/>
    <col min="7426" max="7426" width="1.625" style="289" customWidth="1"/>
    <col min="7427" max="7427" width="3.625" style="289" customWidth="1"/>
    <col min="7428" max="7428" width="1.625" style="289" customWidth="1"/>
    <col min="7429" max="7434" width="3.625" style="289" customWidth="1"/>
    <col min="7435" max="7435" width="1.625" style="289" customWidth="1"/>
    <col min="7436" max="7436" width="3.625" style="289" customWidth="1"/>
    <col min="7437" max="7437" width="1.625" style="289" customWidth="1"/>
    <col min="7438" max="7438" width="3.625" style="289" customWidth="1"/>
    <col min="7439" max="7439" width="1.625" style="289" customWidth="1"/>
    <col min="7440" max="7445" width="3.625" style="289" customWidth="1"/>
    <col min="7446" max="7446" width="1.625" style="289" customWidth="1"/>
    <col min="7447" max="7447" width="3.625" style="289" customWidth="1"/>
    <col min="7448" max="7448" width="1.625" style="289" customWidth="1"/>
    <col min="7449" max="7449" width="3.625" style="289" customWidth="1"/>
    <col min="7450" max="7450" width="1.625" style="289" customWidth="1"/>
    <col min="7451" max="7456" width="3.625" style="289" customWidth="1"/>
    <col min="7457" max="7457" width="1.625" style="289" customWidth="1"/>
    <col min="7458" max="7458" width="3.625" style="289" customWidth="1"/>
    <col min="7459" max="7459" width="1.625" style="289" customWidth="1"/>
    <col min="7460" max="7460" width="3.625" style="289" customWidth="1"/>
    <col min="7461" max="7461" width="1.625" style="289" customWidth="1"/>
    <col min="7462" max="7467" width="3.625" style="289" customWidth="1"/>
    <col min="7468" max="7468" width="1.625" style="289" customWidth="1"/>
    <col min="7469" max="7469" width="3.625" style="289" customWidth="1"/>
    <col min="7470" max="7470" width="1.625" style="289" customWidth="1"/>
    <col min="7471" max="7471" width="3.625" style="289" customWidth="1"/>
    <col min="7472" max="7472" width="1.625" style="289" customWidth="1"/>
    <col min="7473" max="7478" width="3.625" style="289" customWidth="1"/>
    <col min="7479" max="7479" width="1.625" style="289" customWidth="1"/>
    <col min="7480" max="7480" width="3.625" style="289" customWidth="1"/>
    <col min="7481" max="7481" width="1.625" style="289" customWidth="1"/>
    <col min="7482" max="7482" width="3.625" style="289" customWidth="1"/>
    <col min="7483" max="7483" width="1.625" style="289" customWidth="1"/>
    <col min="7484" max="7489" width="3.625" style="289" customWidth="1"/>
    <col min="7490" max="7490" width="1.625" style="289" customWidth="1"/>
    <col min="7491" max="7491" width="3.625" style="289" customWidth="1"/>
    <col min="7492" max="7492" width="1.625" style="289" customWidth="1"/>
    <col min="7493" max="7493" width="3.625" style="289" customWidth="1"/>
    <col min="7494" max="7494" width="1.625" style="289" customWidth="1"/>
    <col min="7495" max="7500" width="3.625" style="289" customWidth="1"/>
    <col min="7501" max="7501" width="1.625" style="289" customWidth="1"/>
    <col min="7502" max="7502" width="3.625" style="289" customWidth="1"/>
    <col min="7503" max="7503" width="1.625" style="289" customWidth="1"/>
    <col min="7504" max="7504" width="3.625" style="289" customWidth="1"/>
    <col min="7505" max="7505" width="1.625" style="289" customWidth="1"/>
    <col min="7506" max="7511" width="3.625" style="289" customWidth="1"/>
    <col min="7512" max="7512" width="1.625" style="289" customWidth="1"/>
    <col min="7513" max="7513" width="3.625" style="289" customWidth="1"/>
    <col min="7514" max="7514" width="1.625" style="289" customWidth="1"/>
    <col min="7515" max="7515" width="3.625" style="289" customWidth="1"/>
    <col min="7516" max="7516" width="1.625" style="289" customWidth="1"/>
    <col min="7517" max="7522" width="3.625" style="289" customWidth="1"/>
    <col min="7523" max="7523" width="1.625" style="289" customWidth="1"/>
    <col min="7524" max="7524" width="3.625" style="289" customWidth="1"/>
    <col min="7525" max="7525" width="1.625" style="289" customWidth="1"/>
    <col min="7526" max="7526" width="3.625" style="289" customWidth="1"/>
    <col min="7527" max="7527" width="1.625" style="289" customWidth="1"/>
    <col min="7528" max="7533" width="3.625" style="289" customWidth="1"/>
    <col min="7534" max="7534" width="1.625" style="289" customWidth="1"/>
    <col min="7535" max="7535" width="3.625" style="289" customWidth="1"/>
    <col min="7536" max="7536" width="1.625" style="289" customWidth="1"/>
    <col min="7537" max="7537" width="3.625" style="289" customWidth="1"/>
    <col min="7538" max="7538" width="1.625" style="289" customWidth="1"/>
    <col min="7539" max="7544" width="3.625" style="289" customWidth="1"/>
    <col min="7545" max="7545" width="1.625" style="289" customWidth="1"/>
    <col min="7546" max="7546" width="3.625" style="289" customWidth="1"/>
    <col min="7547" max="7547" width="1.625" style="289" customWidth="1"/>
    <col min="7548" max="7548" width="3.625" style="289" customWidth="1"/>
    <col min="7549" max="7549" width="1.625" style="289" customWidth="1"/>
    <col min="7550" max="7554" width="3.625" style="289" customWidth="1"/>
    <col min="7555" max="7558" width="1.625" style="289" customWidth="1"/>
    <col min="7559" max="7559" width="3.625" style="289" customWidth="1"/>
    <col min="7560" max="7560" width="1.625" style="289" customWidth="1"/>
    <col min="7561" max="7565" width="3.625" style="289" customWidth="1"/>
    <col min="7566" max="7567" width="1.625" style="289" customWidth="1"/>
    <col min="7568" max="7568" width="3.625" style="289" customWidth="1"/>
    <col min="7569" max="7569" width="1.625" style="289" customWidth="1"/>
    <col min="7570" max="7570" width="3.625" style="289" customWidth="1"/>
    <col min="7571" max="7571" width="1.625" style="289" customWidth="1"/>
    <col min="7572" max="7577" width="3.625" style="289" customWidth="1"/>
    <col min="7578" max="7578" width="1.625" style="289" customWidth="1"/>
    <col min="7579" max="7579" width="3.625" style="289" customWidth="1"/>
    <col min="7580" max="7580" width="1.625" style="289" customWidth="1"/>
    <col min="7581" max="7581" width="3.625" style="289" customWidth="1"/>
    <col min="7582" max="7582" width="1.625" style="289" customWidth="1"/>
    <col min="7583" max="7588" width="3.625" style="289" customWidth="1"/>
    <col min="7589" max="7589" width="1.625" style="289" customWidth="1"/>
    <col min="7590" max="7590" width="3.625" style="289" customWidth="1"/>
    <col min="7591" max="7591" width="1.625" style="289" customWidth="1"/>
    <col min="7592" max="7592" width="3.625" style="289" customWidth="1"/>
    <col min="7593" max="7593" width="1.625" style="289" customWidth="1"/>
    <col min="7594" max="7599" width="3.625" style="289" customWidth="1"/>
    <col min="7600" max="7600" width="1.625" style="289" customWidth="1"/>
    <col min="7601" max="7601" width="3.625" style="289" customWidth="1"/>
    <col min="7602" max="7602" width="1.625" style="289" customWidth="1"/>
    <col min="7603" max="7603" width="3.625" style="289" customWidth="1"/>
    <col min="7604" max="7604" width="1.625" style="289" customWidth="1"/>
    <col min="7605" max="7610" width="3.625" style="289" customWidth="1"/>
    <col min="7611" max="7611" width="1.625" style="289" customWidth="1"/>
    <col min="7612" max="7612" width="3.625" style="289" customWidth="1"/>
    <col min="7613" max="7613" width="1.625" style="289" customWidth="1"/>
    <col min="7614" max="7614" width="3.625" style="289" customWidth="1"/>
    <col min="7615" max="7615" width="1.625" style="289" customWidth="1"/>
    <col min="7616" max="7621" width="3.625" style="289" customWidth="1"/>
    <col min="7622" max="7622" width="1.625" style="289" customWidth="1"/>
    <col min="7623" max="7623" width="3.625" style="289" customWidth="1"/>
    <col min="7624" max="7624" width="1.625" style="289" customWidth="1"/>
    <col min="7625" max="7625" width="3.625" style="289" customWidth="1"/>
    <col min="7626" max="7626" width="1.625" style="289" customWidth="1"/>
    <col min="7627" max="7632" width="3.625" style="289" customWidth="1"/>
    <col min="7633" max="7680" width="3.625" style="289"/>
    <col min="7681" max="7681" width="3.625" style="289" customWidth="1"/>
    <col min="7682" max="7682" width="1.625" style="289" customWidth="1"/>
    <col min="7683" max="7683" width="3.625" style="289" customWidth="1"/>
    <col min="7684" max="7684" width="1.625" style="289" customWidth="1"/>
    <col min="7685" max="7690" width="3.625" style="289" customWidth="1"/>
    <col min="7691" max="7691" width="1.625" style="289" customWidth="1"/>
    <col min="7692" max="7692" width="3.625" style="289" customWidth="1"/>
    <col min="7693" max="7693" width="1.625" style="289" customWidth="1"/>
    <col min="7694" max="7694" width="3.625" style="289" customWidth="1"/>
    <col min="7695" max="7695" width="1.625" style="289" customWidth="1"/>
    <col min="7696" max="7701" width="3.625" style="289" customWidth="1"/>
    <col min="7702" max="7702" width="1.625" style="289" customWidth="1"/>
    <col min="7703" max="7703" width="3.625" style="289" customWidth="1"/>
    <col min="7704" max="7704" width="1.625" style="289" customWidth="1"/>
    <col min="7705" max="7705" width="3.625" style="289" customWidth="1"/>
    <col min="7706" max="7706" width="1.625" style="289" customWidth="1"/>
    <col min="7707" max="7712" width="3.625" style="289" customWidth="1"/>
    <col min="7713" max="7713" width="1.625" style="289" customWidth="1"/>
    <col min="7714" max="7714" width="3.625" style="289" customWidth="1"/>
    <col min="7715" max="7715" width="1.625" style="289" customWidth="1"/>
    <col min="7716" max="7716" width="3.625" style="289" customWidth="1"/>
    <col min="7717" max="7717" width="1.625" style="289" customWidth="1"/>
    <col min="7718" max="7723" width="3.625" style="289" customWidth="1"/>
    <col min="7724" max="7724" width="1.625" style="289" customWidth="1"/>
    <col min="7725" max="7725" width="3.625" style="289" customWidth="1"/>
    <col min="7726" max="7726" width="1.625" style="289" customWidth="1"/>
    <col min="7727" max="7727" width="3.625" style="289" customWidth="1"/>
    <col min="7728" max="7728" width="1.625" style="289" customWidth="1"/>
    <col min="7729" max="7734" width="3.625" style="289" customWidth="1"/>
    <col min="7735" max="7735" width="1.625" style="289" customWidth="1"/>
    <col min="7736" max="7736" width="3.625" style="289" customWidth="1"/>
    <col min="7737" max="7737" width="1.625" style="289" customWidth="1"/>
    <col min="7738" max="7738" width="3.625" style="289" customWidth="1"/>
    <col min="7739" max="7739" width="1.625" style="289" customWidth="1"/>
    <col min="7740" max="7745" width="3.625" style="289" customWidth="1"/>
    <col min="7746" max="7746" width="1.625" style="289" customWidth="1"/>
    <col min="7747" max="7747" width="3.625" style="289" customWidth="1"/>
    <col min="7748" max="7748" width="1.625" style="289" customWidth="1"/>
    <col min="7749" max="7749" width="3.625" style="289" customWidth="1"/>
    <col min="7750" max="7750" width="1.625" style="289" customWidth="1"/>
    <col min="7751" max="7756" width="3.625" style="289" customWidth="1"/>
    <col min="7757" max="7757" width="1.625" style="289" customWidth="1"/>
    <col min="7758" max="7758" width="3.625" style="289" customWidth="1"/>
    <col min="7759" max="7759" width="1.625" style="289" customWidth="1"/>
    <col min="7760" max="7760" width="3.625" style="289" customWidth="1"/>
    <col min="7761" max="7761" width="1.625" style="289" customWidth="1"/>
    <col min="7762" max="7767" width="3.625" style="289" customWidth="1"/>
    <col min="7768" max="7768" width="1.625" style="289" customWidth="1"/>
    <col min="7769" max="7769" width="3.625" style="289" customWidth="1"/>
    <col min="7770" max="7770" width="1.625" style="289" customWidth="1"/>
    <col min="7771" max="7771" width="3.625" style="289" customWidth="1"/>
    <col min="7772" max="7772" width="1.625" style="289" customWidth="1"/>
    <col min="7773" max="7778" width="3.625" style="289" customWidth="1"/>
    <col min="7779" max="7779" width="1.625" style="289" customWidth="1"/>
    <col min="7780" max="7780" width="3.625" style="289" customWidth="1"/>
    <col min="7781" max="7781" width="1.625" style="289" customWidth="1"/>
    <col min="7782" max="7782" width="3.625" style="289" customWidth="1"/>
    <col min="7783" max="7783" width="1.625" style="289" customWidth="1"/>
    <col min="7784" max="7789" width="3.625" style="289" customWidth="1"/>
    <col min="7790" max="7790" width="1.625" style="289" customWidth="1"/>
    <col min="7791" max="7791" width="3.625" style="289" customWidth="1"/>
    <col min="7792" max="7792" width="1.625" style="289" customWidth="1"/>
    <col min="7793" max="7793" width="3.625" style="289" customWidth="1"/>
    <col min="7794" max="7794" width="1.625" style="289" customWidth="1"/>
    <col min="7795" max="7800" width="3.625" style="289" customWidth="1"/>
    <col min="7801" max="7801" width="1.625" style="289" customWidth="1"/>
    <col min="7802" max="7802" width="3.625" style="289" customWidth="1"/>
    <col min="7803" max="7803" width="1.625" style="289" customWidth="1"/>
    <col min="7804" max="7804" width="3.625" style="289" customWidth="1"/>
    <col min="7805" max="7805" width="1.625" style="289" customWidth="1"/>
    <col min="7806" max="7810" width="3.625" style="289" customWidth="1"/>
    <col min="7811" max="7814" width="1.625" style="289" customWidth="1"/>
    <col min="7815" max="7815" width="3.625" style="289" customWidth="1"/>
    <col min="7816" max="7816" width="1.625" style="289" customWidth="1"/>
    <col min="7817" max="7821" width="3.625" style="289" customWidth="1"/>
    <col min="7822" max="7823" width="1.625" style="289" customWidth="1"/>
    <col min="7824" max="7824" width="3.625" style="289" customWidth="1"/>
    <col min="7825" max="7825" width="1.625" style="289" customWidth="1"/>
    <col min="7826" max="7826" width="3.625" style="289" customWidth="1"/>
    <col min="7827" max="7827" width="1.625" style="289" customWidth="1"/>
    <col min="7828" max="7833" width="3.625" style="289" customWidth="1"/>
    <col min="7834" max="7834" width="1.625" style="289" customWidth="1"/>
    <col min="7835" max="7835" width="3.625" style="289" customWidth="1"/>
    <col min="7836" max="7836" width="1.625" style="289" customWidth="1"/>
    <col min="7837" max="7837" width="3.625" style="289" customWidth="1"/>
    <col min="7838" max="7838" width="1.625" style="289" customWidth="1"/>
    <col min="7839" max="7844" width="3.625" style="289" customWidth="1"/>
    <col min="7845" max="7845" width="1.625" style="289" customWidth="1"/>
    <col min="7846" max="7846" width="3.625" style="289" customWidth="1"/>
    <col min="7847" max="7847" width="1.625" style="289" customWidth="1"/>
    <col min="7848" max="7848" width="3.625" style="289" customWidth="1"/>
    <col min="7849" max="7849" width="1.625" style="289" customWidth="1"/>
    <col min="7850" max="7855" width="3.625" style="289" customWidth="1"/>
    <col min="7856" max="7856" width="1.625" style="289" customWidth="1"/>
    <col min="7857" max="7857" width="3.625" style="289" customWidth="1"/>
    <col min="7858" max="7858" width="1.625" style="289" customWidth="1"/>
    <col min="7859" max="7859" width="3.625" style="289" customWidth="1"/>
    <col min="7860" max="7860" width="1.625" style="289" customWidth="1"/>
    <col min="7861" max="7866" width="3.625" style="289" customWidth="1"/>
    <col min="7867" max="7867" width="1.625" style="289" customWidth="1"/>
    <col min="7868" max="7868" width="3.625" style="289" customWidth="1"/>
    <col min="7869" max="7869" width="1.625" style="289" customWidth="1"/>
    <col min="7870" max="7870" width="3.625" style="289" customWidth="1"/>
    <col min="7871" max="7871" width="1.625" style="289" customWidth="1"/>
    <col min="7872" max="7877" width="3.625" style="289" customWidth="1"/>
    <col min="7878" max="7878" width="1.625" style="289" customWidth="1"/>
    <col min="7879" max="7879" width="3.625" style="289" customWidth="1"/>
    <col min="7880" max="7880" width="1.625" style="289" customWidth="1"/>
    <col min="7881" max="7881" width="3.625" style="289" customWidth="1"/>
    <col min="7882" max="7882" width="1.625" style="289" customWidth="1"/>
    <col min="7883" max="7888" width="3.625" style="289" customWidth="1"/>
    <col min="7889" max="7936" width="3.625" style="289"/>
    <col min="7937" max="7937" width="3.625" style="289" customWidth="1"/>
    <col min="7938" max="7938" width="1.625" style="289" customWidth="1"/>
    <col min="7939" max="7939" width="3.625" style="289" customWidth="1"/>
    <col min="7940" max="7940" width="1.625" style="289" customWidth="1"/>
    <col min="7941" max="7946" width="3.625" style="289" customWidth="1"/>
    <col min="7947" max="7947" width="1.625" style="289" customWidth="1"/>
    <col min="7948" max="7948" width="3.625" style="289" customWidth="1"/>
    <col min="7949" max="7949" width="1.625" style="289" customWidth="1"/>
    <col min="7950" max="7950" width="3.625" style="289" customWidth="1"/>
    <col min="7951" max="7951" width="1.625" style="289" customWidth="1"/>
    <col min="7952" max="7957" width="3.625" style="289" customWidth="1"/>
    <col min="7958" max="7958" width="1.625" style="289" customWidth="1"/>
    <col min="7959" max="7959" width="3.625" style="289" customWidth="1"/>
    <col min="7960" max="7960" width="1.625" style="289" customWidth="1"/>
    <col min="7961" max="7961" width="3.625" style="289" customWidth="1"/>
    <col min="7962" max="7962" width="1.625" style="289" customWidth="1"/>
    <col min="7963" max="7968" width="3.625" style="289" customWidth="1"/>
    <col min="7969" max="7969" width="1.625" style="289" customWidth="1"/>
    <col min="7970" max="7970" width="3.625" style="289" customWidth="1"/>
    <col min="7971" max="7971" width="1.625" style="289" customWidth="1"/>
    <col min="7972" max="7972" width="3.625" style="289" customWidth="1"/>
    <col min="7973" max="7973" width="1.625" style="289" customWidth="1"/>
    <col min="7974" max="7979" width="3.625" style="289" customWidth="1"/>
    <col min="7980" max="7980" width="1.625" style="289" customWidth="1"/>
    <col min="7981" max="7981" width="3.625" style="289" customWidth="1"/>
    <col min="7982" max="7982" width="1.625" style="289" customWidth="1"/>
    <col min="7983" max="7983" width="3.625" style="289" customWidth="1"/>
    <col min="7984" max="7984" width="1.625" style="289" customWidth="1"/>
    <col min="7985" max="7990" width="3.625" style="289" customWidth="1"/>
    <col min="7991" max="7991" width="1.625" style="289" customWidth="1"/>
    <col min="7992" max="7992" width="3.625" style="289" customWidth="1"/>
    <col min="7993" max="7993" width="1.625" style="289" customWidth="1"/>
    <col min="7994" max="7994" width="3.625" style="289" customWidth="1"/>
    <col min="7995" max="7995" width="1.625" style="289" customWidth="1"/>
    <col min="7996" max="8001" width="3.625" style="289" customWidth="1"/>
    <col min="8002" max="8002" width="1.625" style="289" customWidth="1"/>
    <col min="8003" max="8003" width="3.625" style="289" customWidth="1"/>
    <col min="8004" max="8004" width="1.625" style="289" customWidth="1"/>
    <col min="8005" max="8005" width="3.625" style="289" customWidth="1"/>
    <col min="8006" max="8006" width="1.625" style="289" customWidth="1"/>
    <col min="8007" max="8012" width="3.625" style="289" customWidth="1"/>
    <col min="8013" max="8013" width="1.625" style="289" customWidth="1"/>
    <col min="8014" max="8014" width="3.625" style="289" customWidth="1"/>
    <col min="8015" max="8015" width="1.625" style="289" customWidth="1"/>
    <col min="8016" max="8016" width="3.625" style="289" customWidth="1"/>
    <col min="8017" max="8017" width="1.625" style="289" customWidth="1"/>
    <col min="8018" max="8023" width="3.625" style="289" customWidth="1"/>
    <col min="8024" max="8024" width="1.625" style="289" customWidth="1"/>
    <col min="8025" max="8025" width="3.625" style="289" customWidth="1"/>
    <col min="8026" max="8026" width="1.625" style="289" customWidth="1"/>
    <col min="8027" max="8027" width="3.625" style="289" customWidth="1"/>
    <col min="8028" max="8028" width="1.625" style="289" customWidth="1"/>
    <col min="8029" max="8034" width="3.625" style="289" customWidth="1"/>
    <col min="8035" max="8035" width="1.625" style="289" customWidth="1"/>
    <col min="8036" max="8036" width="3.625" style="289" customWidth="1"/>
    <col min="8037" max="8037" width="1.625" style="289" customWidth="1"/>
    <col min="8038" max="8038" width="3.625" style="289" customWidth="1"/>
    <col min="8039" max="8039" width="1.625" style="289" customWidth="1"/>
    <col min="8040" max="8045" width="3.625" style="289" customWidth="1"/>
    <col min="8046" max="8046" width="1.625" style="289" customWidth="1"/>
    <col min="8047" max="8047" width="3.625" style="289" customWidth="1"/>
    <col min="8048" max="8048" width="1.625" style="289" customWidth="1"/>
    <col min="8049" max="8049" width="3.625" style="289" customWidth="1"/>
    <col min="8050" max="8050" width="1.625" style="289" customWidth="1"/>
    <col min="8051" max="8056" width="3.625" style="289" customWidth="1"/>
    <col min="8057" max="8057" width="1.625" style="289" customWidth="1"/>
    <col min="8058" max="8058" width="3.625" style="289" customWidth="1"/>
    <col min="8059" max="8059" width="1.625" style="289" customWidth="1"/>
    <col min="8060" max="8060" width="3.625" style="289" customWidth="1"/>
    <col min="8061" max="8061" width="1.625" style="289" customWidth="1"/>
    <col min="8062" max="8066" width="3.625" style="289" customWidth="1"/>
    <col min="8067" max="8070" width="1.625" style="289" customWidth="1"/>
    <col min="8071" max="8071" width="3.625" style="289" customWidth="1"/>
    <col min="8072" max="8072" width="1.625" style="289" customWidth="1"/>
    <col min="8073" max="8077" width="3.625" style="289" customWidth="1"/>
    <col min="8078" max="8079" width="1.625" style="289" customWidth="1"/>
    <col min="8080" max="8080" width="3.625" style="289" customWidth="1"/>
    <col min="8081" max="8081" width="1.625" style="289" customWidth="1"/>
    <col min="8082" max="8082" width="3.625" style="289" customWidth="1"/>
    <col min="8083" max="8083" width="1.625" style="289" customWidth="1"/>
    <col min="8084" max="8089" width="3.625" style="289" customWidth="1"/>
    <col min="8090" max="8090" width="1.625" style="289" customWidth="1"/>
    <col min="8091" max="8091" width="3.625" style="289" customWidth="1"/>
    <col min="8092" max="8092" width="1.625" style="289" customWidth="1"/>
    <col min="8093" max="8093" width="3.625" style="289" customWidth="1"/>
    <col min="8094" max="8094" width="1.625" style="289" customWidth="1"/>
    <col min="8095" max="8100" width="3.625" style="289" customWidth="1"/>
    <col min="8101" max="8101" width="1.625" style="289" customWidth="1"/>
    <col min="8102" max="8102" width="3.625" style="289" customWidth="1"/>
    <col min="8103" max="8103" width="1.625" style="289" customWidth="1"/>
    <col min="8104" max="8104" width="3.625" style="289" customWidth="1"/>
    <col min="8105" max="8105" width="1.625" style="289" customWidth="1"/>
    <col min="8106" max="8111" width="3.625" style="289" customWidth="1"/>
    <col min="8112" max="8112" width="1.625" style="289" customWidth="1"/>
    <col min="8113" max="8113" width="3.625" style="289" customWidth="1"/>
    <col min="8114" max="8114" width="1.625" style="289" customWidth="1"/>
    <col min="8115" max="8115" width="3.625" style="289" customWidth="1"/>
    <col min="8116" max="8116" width="1.625" style="289" customWidth="1"/>
    <col min="8117" max="8122" width="3.625" style="289" customWidth="1"/>
    <col min="8123" max="8123" width="1.625" style="289" customWidth="1"/>
    <col min="8124" max="8124" width="3.625" style="289" customWidth="1"/>
    <col min="8125" max="8125" width="1.625" style="289" customWidth="1"/>
    <col min="8126" max="8126" width="3.625" style="289" customWidth="1"/>
    <col min="8127" max="8127" width="1.625" style="289" customWidth="1"/>
    <col min="8128" max="8133" width="3.625" style="289" customWidth="1"/>
    <col min="8134" max="8134" width="1.625" style="289" customWidth="1"/>
    <col min="8135" max="8135" width="3.625" style="289" customWidth="1"/>
    <col min="8136" max="8136" width="1.625" style="289" customWidth="1"/>
    <col min="8137" max="8137" width="3.625" style="289" customWidth="1"/>
    <col min="8138" max="8138" width="1.625" style="289" customWidth="1"/>
    <col min="8139" max="8144" width="3.625" style="289" customWidth="1"/>
    <col min="8145" max="8192" width="3.625" style="289"/>
    <col min="8193" max="8193" width="3.625" style="289" customWidth="1"/>
    <col min="8194" max="8194" width="1.625" style="289" customWidth="1"/>
    <col min="8195" max="8195" width="3.625" style="289" customWidth="1"/>
    <col min="8196" max="8196" width="1.625" style="289" customWidth="1"/>
    <col min="8197" max="8202" width="3.625" style="289" customWidth="1"/>
    <col min="8203" max="8203" width="1.625" style="289" customWidth="1"/>
    <col min="8204" max="8204" width="3.625" style="289" customWidth="1"/>
    <col min="8205" max="8205" width="1.625" style="289" customWidth="1"/>
    <col min="8206" max="8206" width="3.625" style="289" customWidth="1"/>
    <col min="8207" max="8207" width="1.625" style="289" customWidth="1"/>
    <col min="8208" max="8213" width="3.625" style="289" customWidth="1"/>
    <col min="8214" max="8214" width="1.625" style="289" customWidth="1"/>
    <col min="8215" max="8215" width="3.625" style="289" customWidth="1"/>
    <col min="8216" max="8216" width="1.625" style="289" customWidth="1"/>
    <col min="8217" max="8217" width="3.625" style="289" customWidth="1"/>
    <col min="8218" max="8218" width="1.625" style="289" customWidth="1"/>
    <col min="8219" max="8224" width="3.625" style="289" customWidth="1"/>
    <col min="8225" max="8225" width="1.625" style="289" customWidth="1"/>
    <col min="8226" max="8226" width="3.625" style="289" customWidth="1"/>
    <col min="8227" max="8227" width="1.625" style="289" customWidth="1"/>
    <col min="8228" max="8228" width="3.625" style="289" customWidth="1"/>
    <col min="8229" max="8229" width="1.625" style="289" customWidth="1"/>
    <col min="8230" max="8235" width="3.625" style="289" customWidth="1"/>
    <col min="8236" max="8236" width="1.625" style="289" customWidth="1"/>
    <col min="8237" max="8237" width="3.625" style="289" customWidth="1"/>
    <col min="8238" max="8238" width="1.625" style="289" customWidth="1"/>
    <col min="8239" max="8239" width="3.625" style="289" customWidth="1"/>
    <col min="8240" max="8240" width="1.625" style="289" customWidth="1"/>
    <col min="8241" max="8246" width="3.625" style="289" customWidth="1"/>
    <col min="8247" max="8247" width="1.625" style="289" customWidth="1"/>
    <col min="8248" max="8248" width="3.625" style="289" customWidth="1"/>
    <col min="8249" max="8249" width="1.625" style="289" customWidth="1"/>
    <col min="8250" max="8250" width="3.625" style="289" customWidth="1"/>
    <col min="8251" max="8251" width="1.625" style="289" customWidth="1"/>
    <col min="8252" max="8257" width="3.625" style="289" customWidth="1"/>
    <col min="8258" max="8258" width="1.625" style="289" customWidth="1"/>
    <col min="8259" max="8259" width="3.625" style="289" customWidth="1"/>
    <col min="8260" max="8260" width="1.625" style="289" customWidth="1"/>
    <col min="8261" max="8261" width="3.625" style="289" customWidth="1"/>
    <col min="8262" max="8262" width="1.625" style="289" customWidth="1"/>
    <col min="8263" max="8268" width="3.625" style="289" customWidth="1"/>
    <col min="8269" max="8269" width="1.625" style="289" customWidth="1"/>
    <col min="8270" max="8270" width="3.625" style="289" customWidth="1"/>
    <col min="8271" max="8271" width="1.625" style="289" customWidth="1"/>
    <col min="8272" max="8272" width="3.625" style="289" customWidth="1"/>
    <col min="8273" max="8273" width="1.625" style="289" customWidth="1"/>
    <col min="8274" max="8279" width="3.625" style="289" customWidth="1"/>
    <col min="8280" max="8280" width="1.625" style="289" customWidth="1"/>
    <col min="8281" max="8281" width="3.625" style="289" customWidth="1"/>
    <col min="8282" max="8282" width="1.625" style="289" customWidth="1"/>
    <col min="8283" max="8283" width="3.625" style="289" customWidth="1"/>
    <col min="8284" max="8284" width="1.625" style="289" customWidth="1"/>
    <col min="8285" max="8290" width="3.625" style="289" customWidth="1"/>
    <col min="8291" max="8291" width="1.625" style="289" customWidth="1"/>
    <col min="8292" max="8292" width="3.625" style="289" customWidth="1"/>
    <col min="8293" max="8293" width="1.625" style="289" customWidth="1"/>
    <col min="8294" max="8294" width="3.625" style="289" customWidth="1"/>
    <col min="8295" max="8295" width="1.625" style="289" customWidth="1"/>
    <col min="8296" max="8301" width="3.625" style="289" customWidth="1"/>
    <col min="8302" max="8302" width="1.625" style="289" customWidth="1"/>
    <col min="8303" max="8303" width="3.625" style="289" customWidth="1"/>
    <col min="8304" max="8304" width="1.625" style="289" customWidth="1"/>
    <col min="8305" max="8305" width="3.625" style="289" customWidth="1"/>
    <col min="8306" max="8306" width="1.625" style="289" customWidth="1"/>
    <col min="8307" max="8312" width="3.625" style="289" customWidth="1"/>
    <col min="8313" max="8313" width="1.625" style="289" customWidth="1"/>
    <col min="8314" max="8314" width="3.625" style="289" customWidth="1"/>
    <col min="8315" max="8315" width="1.625" style="289" customWidth="1"/>
    <col min="8316" max="8316" width="3.625" style="289" customWidth="1"/>
    <col min="8317" max="8317" width="1.625" style="289" customWidth="1"/>
    <col min="8318" max="8322" width="3.625" style="289" customWidth="1"/>
    <col min="8323" max="8326" width="1.625" style="289" customWidth="1"/>
    <col min="8327" max="8327" width="3.625" style="289" customWidth="1"/>
    <col min="8328" max="8328" width="1.625" style="289" customWidth="1"/>
    <col min="8329" max="8333" width="3.625" style="289" customWidth="1"/>
    <col min="8334" max="8335" width="1.625" style="289" customWidth="1"/>
    <col min="8336" max="8336" width="3.625" style="289" customWidth="1"/>
    <col min="8337" max="8337" width="1.625" style="289" customWidth="1"/>
    <col min="8338" max="8338" width="3.625" style="289" customWidth="1"/>
    <col min="8339" max="8339" width="1.625" style="289" customWidth="1"/>
    <col min="8340" max="8345" width="3.625" style="289" customWidth="1"/>
    <col min="8346" max="8346" width="1.625" style="289" customWidth="1"/>
    <col min="8347" max="8347" width="3.625" style="289" customWidth="1"/>
    <col min="8348" max="8348" width="1.625" style="289" customWidth="1"/>
    <col min="8349" max="8349" width="3.625" style="289" customWidth="1"/>
    <col min="8350" max="8350" width="1.625" style="289" customWidth="1"/>
    <col min="8351" max="8356" width="3.625" style="289" customWidth="1"/>
    <col min="8357" max="8357" width="1.625" style="289" customWidth="1"/>
    <col min="8358" max="8358" width="3.625" style="289" customWidth="1"/>
    <col min="8359" max="8359" width="1.625" style="289" customWidth="1"/>
    <col min="8360" max="8360" width="3.625" style="289" customWidth="1"/>
    <col min="8361" max="8361" width="1.625" style="289" customWidth="1"/>
    <col min="8362" max="8367" width="3.625" style="289" customWidth="1"/>
    <col min="8368" max="8368" width="1.625" style="289" customWidth="1"/>
    <col min="8369" max="8369" width="3.625" style="289" customWidth="1"/>
    <col min="8370" max="8370" width="1.625" style="289" customWidth="1"/>
    <col min="8371" max="8371" width="3.625" style="289" customWidth="1"/>
    <col min="8372" max="8372" width="1.625" style="289" customWidth="1"/>
    <col min="8373" max="8378" width="3.625" style="289" customWidth="1"/>
    <col min="8379" max="8379" width="1.625" style="289" customWidth="1"/>
    <col min="8380" max="8380" width="3.625" style="289" customWidth="1"/>
    <col min="8381" max="8381" width="1.625" style="289" customWidth="1"/>
    <col min="8382" max="8382" width="3.625" style="289" customWidth="1"/>
    <col min="8383" max="8383" width="1.625" style="289" customWidth="1"/>
    <col min="8384" max="8389" width="3.625" style="289" customWidth="1"/>
    <col min="8390" max="8390" width="1.625" style="289" customWidth="1"/>
    <col min="8391" max="8391" width="3.625" style="289" customWidth="1"/>
    <col min="8392" max="8392" width="1.625" style="289" customWidth="1"/>
    <col min="8393" max="8393" width="3.625" style="289" customWidth="1"/>
    <col min="8394" max="8394" width="1.625" style="289" customWidth="1"/>
    <col min="8395" max="8400" width="3.625" style="289" customWidth="1"/>
    <col min="8401" max="8448" width="3.625" style="289"/>
    <col min="8449" max="8449" width="3.625" style="289" customWidth="1"/>
    <col min="8450" max="8450" width="1.625" style="289" customWidth="1"/>
    <col min="8451" max="8451" width="3.625" style="289" customWidth="1"/>
    <col min="8452" max="8452" width="1.625" style="289" customWidth="1"/>
    <col min="8453" max="8458" width="3.625" style="289" customWidth="1"/>
    <col min="8459" max="8459" width="1.625" style="289" customWidth="1"/>
    <col min="8460" max="8460" width="3.625" style="289" customWidth="1"/>
    <col min="8461" max="8461" width="1.625" style="289" customWidth="1"/>
    <col min="8462" max="8462" width="3.625" style="289" customWidth="1"/>
    <col min="8463" max="8463" width="1.625" style="289" customWidth="1"/>
    <col min="8464" max="8469" width="3.625" style="289" customWidth="1"/>
    <col min="8470" max="8470" width="1.625" style="289" customWidth="1"/>
    <col min="8471" max="8471" width="3.625" style="289" customWidth="1"/>
    <col min="8472" max="8472" width="1.625" style="289" customWidth="1"/>
    <col min="8473" max="8473" width="3.625" style="289" customWidth="1"/>
    <col min="8474" max="8474" width="1.625" style="289" customWidth="1"/>
    <col min="8475" max="8480" width="3.625" style="289" customWidth="1"/>
    <col min="8481" max="8481" width="1.625" style="289" customWidth="1"/>
    <col min="8482" max="8482" width="3.625" style="289" customWidth="1"/>
    <col min="8483" max="8483" width="1.625" style="289" customWidth="1"/>
    <col min="8484" max="8484" width="3.625" style="289" customWidth="1"/>
    <col min="8485" max="8485" width="1.625" style="289" customWidth="1"/>
    <col min="8486" max="8491" width="3.625" style="289" customWidth="1"/>
    <col min="8492" max="8492" width="1.625" style="289" customWidth="1"/>
    <col min="8493" max="8493" width="3.625" style="289" customWidth="1"/>
    <col min="8494" max="8494" width="1.625" style="289" customWidth="1"/>
    <col min="8495" max="8495" width="3.625" style="289" customWidth="1"/>
    <col min="8496" max="8496" width="1.625" style="289" customWidth="1"/>
    <col min="8497" max="8502" width="3.625" style="289" customWidth="1"/>
    <col min="8503" max="8503" width="1.625" style="289" customWidth="1"/>
    <col min="8504" max="8504" width="3.625" style="289" customWidth="1"/>
    <col min="8505" max="8505" width="1.625" style="289" customWidth="1"/>
    <col min="8506" max="8506" width="3.625" style="289" customWidth="1"/>
    <col min="8507" max="8507" width="1.625" style="289" customWidth="1"/>
    <col min="8508" max="8513" width="3.625" style="289" customWidth="1"/>
    <col min="8514" max="8514" width="1.625" style="289" customWidth="1"/>
    <col min="8515" max="8515" width="3.625" style="289" customWidth="1"/>
    <col min="8516" max="8516" width="1.625" style="289" customWidth="1"/>
    <col min="8517" max="8517" width="3.625" style="289" customWidth="1"/>
    <col min="8518" max="8518" width="1.625" style="289" customWidth="1"/>
    <col min="8519" max="8524" width="3.625" style="289" customWidth="1"/>
    <col min="8525" max="8525" width="1.625" style="289" customWidth="1"/>
    <col min="8526" max="8526" width="3.625" style="289" customWidth="1"/>
    <col min="8527" max="8527" width="1.625" style="289" customWidth="1"/>
    <col min="8528" max="8528" width="3.625" style="289" customWidth="1"/>
    <col min="8529" max="8529" width="1.625" style="289" customWidth="1"/>
    <col min="8530" max="8535" width="3.625" style="289" customWidth="1"/>
    <col min="8536" max="8536" width="1.625" style="289" customWidth="1"/>
    <col min="8537" max="8537" width="3.625" style="289" customWidth="1"/>
    <col min="8538" max="8538" width="1.625" style="289" customWidth="1"/>
    <col min="8539" max="8539" width="3.625" style="289" customWidth="1"/>
    <col min="8540" max="8540" width="1.625" style="289" customWidth="1"/>
    <col min="8541" max="8546" width="3.625" style="289" customWidth="1"/>
    <col min="8547" max="8547" width="1.625" style="289" customWidth="1"/>
    <col min="8548" max="8548" width="3.625" style="289" customWidth="1"/>
    <col min="8549" max="8549" width="1.625" style="289" customWidth="1"/>
    <col min="8550" max="8550" width="3.625" style="289" customWidth="1"/>
    <col min="8551" max="8551" width="1.625" style="289" customWidth="1"/>
    <col min="8552" max="8557" width="3.625" style="289" customWidth="1"/>
    <col min="8558" max="8558" width="1.625" style="289" customWidth="1"/>
    <col min="8559" max="8559" width="3.625" style="289" customWidth="1"/>
    <col min="8560" max="8560" width="1.625" style="289" customWidth="1"/>
    <col min="8561" max="8561" width="3.625" style="289" customWidth="1"/>
    <col min="8562" max="8562" width="1.625" style="289" customWidth="1"/>
    <col min="8563" max="8568" width="3.625" style="289" customWidth="1"/>
    <col min="8569" max="8569" width="1.625" style="289" customWidth="1"/>
    <col min="8570" max="8570" width="3.625" style="289" customWidth="1"/>
    <col min="8571" max="8571" width="1.625" style="289" customWidth="1"/>
    <col min="8572" max="8572" width="3.625" style="289" customWidth="1"/>
    <col min="8573" max="8573" width="1.625" style="289" customWidth="1"/>
    <col min="8574" max="8578" width="3.625" style="289" customWidth="1"/>
    <col min="8579" max="8582" width="1.625" style="289" customWidth="1"/>
    <col min="8583" max="8583" width="3.625" style="289" customWidth="1"/>
    <col min="8584" max="8584" width="1.625" style="289" customWidth="1"/>
    <col min="8585" max="8589" width="3.625" style="289" customWidth="1"/>
    <col min="8590" max="8591" width="1.625" style="289" customWidth="1"/>
    <col min="8592" max="8592" width="3.625" style="289" customWidth="1"/>
    <col min="8593" max="8593" width="1.625" style="289" customWidth="1"/>
    <col min="8594" max="8594" width="3.625" style="289" customWidth="1"/>
    <col min="8595" max="8595" width="1.625" style="289" customWidth="1"/>
    <col min="8596" max="8601" width="3.625" style="289" customWidth="1"/>
    <col min="8602" max="8602" width="1.625" style="289" customWidth="1"/>
    <col min="8603" max="8603" width="3.625" style="289" customWidth="1"/>
    <col min="8604" max="8604" width="1.625" style="289" customWidth="1"/>
    <col min="8605" max="8605" width="3.625" style="289" customWidth="1"/>
    <col min="8606" max="8606" width="1.625" style="289" customWidth="1"/>
    <col min="8607" max="8612" width="3.625" style="289" customWidth="1"/>
    <col min="8613" max="8613" width="1.625" style="289" customWidth="1"/>
    <col min="8614" max="8614" width="3.625" style="289" customWidth="1"/>
    <col min="8615" max="8615" width="1.625" style="289" customWidth="1"/>
    <col min="8616" max="8616" width="3.625" style="289" customWidth="1"/>
    <col min="8617" max="8617" width="1.625" style="289" customWidth="1"/>
    <col min="8618" max="8623" width="3.625" style="289" customWidth="1"/>
    <col min="8624" max="8624" width="1.625" style="289" customWidth="1"/>
    <col min="8625" max="8625" width="3.625" style="289" customWidth="1"/>
    <col min="8626" max="8626" width="1.625" style="289" customWidth="1"/>
    <col min="8627" max="8627" width="3.625" style="289" customWidth="1"/>
    <col min="8628" max="8628" width="1.625" style="289" customWidth="1"/>
    <col min="8629" max="8634" width="3.625" style="289" customWidth="1"/>
    <col min="8635" max="8635" width="1.625" style="289" customWidth="1"/>
    <col min="8636" max="8636" width="3.625" style="289" customWidth="1"/>
    <col min="8637" max="8637" width="1.625" style="289" customWidth="1"/>
    <col min="8638" max="8638" width="3.625" style="289" customWidth="1"/>
    <col min="8639" max="8639" width="1.625" style="289" customWidth="1"/>
    <col min="8640" max="8645" width="3.625" style="289" customWidth="1"/>
    <col min="8646" max="8646" width="1.625" style="289" customWidth="1"/>
    <col min="8647" max="8647" width="3.625" style="289" customWidth="1"/>
    <col min="8648" max="8648" width="1.625" style="289" customWidth="1"/>
    <col min="8649" max="8649" width="3.625" style="289" customWidth="1"/>
    <col min="8650" max="8650" width="1.625" style="289" customWidth="1"/>
    <col min="8651" max="8656" width="3.625" style="289" customWidth="1"/>
    <col min="8657" max="8704" width="3.625" style="289"/>
    <col min="8705" max="8705" width="3.625" style="289" customWidth="1"/>
    <col min="8706" max="8706" width="1.625" style="289" customWidth="1"/>
    <col min="8707" max="8707" width="3.625" style="289" customWidth="1"/>
    <col min="8708" max="8708" width="1.625" style="289" customWidth="1"/>
    <col min="8709" max="8714" width="3.625" style="289" customWidth="1"/>
    <col min="8715" max="8715" width="1.625" style="289" customWidth="1"/>
    <col min="8716" max="8716" width="3.625" style="289" customWidth="1"/>
    <col min="8717" max="8717" width="1.625" style="289" customWidth="1"/>
    <col min="8718" max="8718" width="3.625" style="289" customWidth="1"/>
    <col min="8719" max="8719" width="1.625" style="289" customWidth="1"/>
    <col min="8720" max="8725" width="3.625" style="289" customWidth="1"/>
    <col min="8726" max="8726" width="1.625" style="289" customWidth="1"/>
    <col min="8727" max="8727" width="3.625" style="289" customWidth="1"/>
    <col min="8728" max="8728" width="1.625" style="289" customWidth="1"/>
    <col min="8729" max="8729" width="3.625" style="289" customWidth="1"/>
    <col min="8730" max="8730" width="1.625" style="289" customWidth="1"/>
    <col min="8731" max="8736" width="3.625" style="289" customWidth="1"/>
    <col min="8737" max="8737" width="1.625" style="289" customWidth="1"/>
    <col min="8738" max="8738" width="3.625" style="289" customWidth="1"/>
    <col min="8739" max="8739" width="1.625" style="289" customWidth="1"/>
    <col min="8740" max="8740" width="3.625" style="289" customWidth="1"/>
    <col min="8741" max="8741" width="1.625" style="289" customWidth="1"/>
    <col min="8742" max="8747" width="3.625" style="289" customWidth="1"/>
    <col min="8748" max="8748" width="1.625" style="289" customWidth="1"/>
    <col min="8749" max="8749" width="3.625" style="289" customWidth="1"/>
    <col min="8750" max="8750" width="1.625" style="289" customWidth="1"/>
    <col min="8751" max="8751" width="3.625" style="289" customWidth="1"/>
    <col min="8752" max="8752" width="1.625" style="289" customWidth="1"/>
    <col min="8753" max="8758" width="3.625" style="289" customWidth="1"/>
    <col min="8759" max="8759" width="1.625" style="289" customWidth="1"/>
    <col min="8760" max="8760" width="3.625" style="289" customWidth="1"/>
    <col min="8761" max="8761" width="1.625" style="289" customWidth="1"/>
    <col min="8762" max="8762" width="3.625" style="289" customWidth="1"/>
    <col min="8763" max="8763" width="1.625" style="289" customWidth="1"/>
    <col min="8764" max="8769" width="3.625" style="289" customWidth="1"/>
    <col min="8770" max="8770" width="1.625" style="289" customWidth="1"/>
    <col min="8771" max="8771" width="3.625" style="289" customWidth="1"/>
    <col min="8772" max="8772" width="1.625" style="289" customWidth="1"/>
    <col min="8773" max="8773" width="3.625" style="289" customWidth="1"/>
    <col min="8774" max="8774" width="1.625" style="289" customWidth="1"/>
    <col min="8775" max="8780" width="3.625" style="289" customWidth="1"/>
    <col min="8781" max="8781" width="1.625" style="289" customWidth="1"/>
    <col min="8782" max="8782" width="3.625" style="289" customWidth="1"/>
    <col min="8783" max="8783" width="1.625" style="289" customWidth="1"/>
    <col min="8784" max="8784" width="3.625" style="289" customWidth="1"/>
    <col min="8785" max="8785" width="1.625" style="289" customWidth="1"/>
    <col min="8786" max="8791" width="3.625" style="289" customWidth="1"/>
    <col min="8792" max="8792" width="1.625" style="289" customWidth="1"/>
    <col min="8793" max="8793" width="3.625" style="289" customWidth="1"/>
    <col min="8794" max="8794" width="1.625" style="289" customWidth="1"/>
    <col min="8795" max="8795" width="3.625" style="289" customWidth="1"/>
    <col min="8796" max="8796" width="1.625" style="289" customWidth="1"/>
    <col min="8797" max="8802" width="3.625" style="289" customWidth="1"/>
    <col min="8803" max="8803" width="1.625" style="289" customWidth="1"/>
    <col min="8804" max="8804" width="3.625" style="289" customWidth="1"/>
    <col min="8805" max="8805" width="1.625" style="289" customWidth="1"/>
    <col min="8806" max="8806" width="3.625" style="289" customWidth="1"/>
    <col min="8807" max="8807" width="1.625" style="289" customWidth="1"/>
    <col min="8808" max="8813" width="3.625" style="289" customWidth="1"/>
    <col min="8814" max="8814" width="1.625" style="289" customWidth="1"/>
    <col min="8815" max="8815" width="3.625" style="289" customWidth="1"/>
    <col min="8816" max="8816" width="1.625" style="289" customWidth="1"/>
    <col min="8817" max="8817" width="3.625" style="289" customWidth="1"/>
    <col min="8818" max="8818" width="1.625" style="289" customWidth="1"/>
    <col min="8819" max="8824" width="3.625" style="289" customWidth="1"/>
    <col min="8825" max="8825" width="1.625" style="289" customWidth="1"/>
    <col min="8826" max="8826" width="3.625" style="289" customWidth="1"/>
    <col min="8827" max="8827" width="1.625" style="289" customWidth="1"/>
    <col min="8828" max="8828" width="3.625" style="289" customWidth="1"/>
    <col min="8829" max="8829" width="1.625" style="289" customWidth="1"/>
    <col min="8830" max="8834" width="3.625" style="289" customWidth="1"/>
    <col min="8835" max="8838" width="1.625" style="289" customWidth="1"/>
    <col min="8839" max="8839" width="3.625" style="289" customWidth="1"/>
    <col min="8840" max="8840" width="1.625" style="289" customWidth="1"/>
    <col min="8841" max="8845" width="3.625" style="289" customWidth="1"/>
    <col min="8846" max="8847" width="1.625" style="289" customWidth="1"/>
    <col min="8848" max="8848" width="3.625" style="289" customWidth="1"/>
    <col min="8849" max="8849" width="1.625" style="289" customWidth="1"/>
    <col min="8850" max="8850" width="3.625" style="289" customWidth="1"/>
    <col min="8851" max="8851" width="1.625" style="289" customWidth="1"/>
    <col min="8852" max="8857" width="3.625" style="289" customWidth="1"/>
    <col min="8858" max="8858" width="1.625" style="289" customWidth="1"/>
    <col min="8859" max="8859" width="3.625" style="289" customWidth="1"/>
    <col min="8860" max="8860" width="1.625" style="289" customWidth="1"/>
    <col min="8861" max="8861" width="3.625" style="289" customWidth="1"/>
    <col min="8862" max="8862" width="1.625" style="289" customWidth="1"/>
    <col min="8863" max="8868" width="3.625" style="289" customWidth="1"/>
    <col min="8869" max="8869" width="1.625" style="289" customWidth="1"/>
    <col min="8870" max="8870" width="3.625" style="289" customWidth="1"/>
    <col min="8871" max="8871" width="1.625" style="289" customWidth="1"/>
    <col min="8872" max="8872" width="3.625" style="289" customWidth="1"/>
    <col min="8873" max="8873" width="1.625" style="289" customWidth="1"/>
    <col min="8874" max="8879" width="3.625" style="289" customWidth="1"/>
    <col min="8880" max="8880" width="1.625" style="289" customWidth="1"/>
    <col min="8881" max="8881" width="3.625" style="289" customWidth="1"/>
    <col min="8882" max="8882" width="1.625" style="289" customWidth="1"/>
    <col min="8883" max="8883" width="3.625" style="289" customWidth="1"/>
    <col min="8884" max="8884" width="1.625" style="289" customWidth="1"/>
    <col min="8885" max="8890" width="3.625" style="289" customWidth="1"/>
    <col min="8891" max="8891" width="1.625" style="289" customWidth="1"/>
    <col min="8892" max="8892" width="3.625" style="289" customWidth="1"/>
    <col min="8893" max="8893" width="1.625" style="289" customWidth="1"/>
    <col min="8894" max="8894" width="3.625" style="289" customWidth="1"/>
    <col min="8895" max="8895" width="1.625" style="289" customWidth="1"/>
    <col min="8896" max="8901" width="3.625" style="289" customWidth="1"/>
    <col min="8902" max="8902" width="1.625" style="289" customWidth="1"/>
    <col min="8903" max="8903" width="3.625" style="289" customWidth="1"/>
    <col min="8904" max="8904" width="1.625" style="289" customWidth="1"/>
    <col min="8905" max="8905" width="3.625" style="289" customWidth="1"/>
    <col min="8906" max="8906" width="1.625" style="289" customWidth="1"/>
    <col min="8907" max="8912" width="3.625" style="289" customWidth="1"/>
    <col min="8913" max="8960" width="3.625" style="289"/>
    <col min="8961" max="8961" width="3.625" style="289" customWidth="1"/>
    <col min="8962" max="8962" width="1.625" style="289" customWidth="1"/>
    <col min="8963" max="8963" width="3.625" style="289" customWidth="1"/>
    <col min="8964" max="8964" width="1.625" style="289" customWidth="1"/>
    <col min="8965" max="8970" width="3.625" style="289" customWidth="1"/>
    <col min="8971" max="8971" width="1.625" style="289" customWidth="1"/>
    <col min="8972" max="8972" width="3.625" style="289" customWidth="1"/>
    <col min="8973" max="8973" width="1.625" style="289" customWidth="1"/>
    <col min="8974" max="8974" width="3.625" style="289" customWidth="1"/>
    <col min="8975" max="8975" width="1.625" style="289" customWidth="1"/>
    <col min="8976" max="8981" width="3.625" style="289" customWidth="1"/>
    <col min="8982" max="8982" width="1.625" style="289" customWidth="1"/>
    <col min="8983" max="8983" width="3.625" style="289" customWidth="1"/>
    <col min="8984" max="8984" width="1.625" style="289" customWidth="1"/>
    <col min="8985" max="8985" width="3.625" style="289" customWidth="1"/>
    <col min="8986" max="8986" width="1.625" style="289" customWidth="1"/>
    <col min="8987" max="8992" width="3.625" style="289" customWidth="1"/>
    <col min="8993" max="8993" width="1.625" style="289" customWidth="1"/>
    <col min="8994" max="8994" width="3.625" style="289" customWidth="1"/>
    <col min="8995" max="8995" width="1.625" style="289" customWidth="1"/>
    <col min="8996" max="8996" width="3.625" style="289" customWidth="1"/>
    <col min="8997" max="8997" width="1.625" style="289" customWidth="1"/>
    <col min="8998" max="9003" width="3.625" style="289" customWidth="1"/>
    <col min="9004" max="9004" width="1.625" style="289" customWidth="1"/>
    <col min="9005" max="9005" width="3.625" style="289" customWidth="1"/>
    <col min="9006" max="9006" width="1.625" style="289" customWidth="1"/>
    <col min="9007" max="9007" width="3.625" style="289" customWidth="1"/>
    <col min="9008" max="9008" width="1.625" style="289" customWidth="1"/>
    <col min="9009" max="9014" width="3.625" style="289" customWidth="1"/>
    <col min="9015" max="9015" width="1.625" style="289" customWidth="1"/>
    <col min="9016" max="9016" width="3.625" style="289" customWidth="1"/>
    <col min="9017" max="9017" width="1.625" style="289" customWidth="1"/>
    <col min="9018" max="9018" width="3.625" style="289" customWidth="1"/>
    <col min="9019" max="9019" width="1.625" style="289" customWidth="1"/>
    <col min="9020" max="9025" width="3.625" style="289" customWidth="1"/>
    <col min="9026" max="9026" width="1.625" style="289" customWidth="1"/>
    <col min="9027" max="9027" width="3.625" style="289" customWidth="1"/>
    <col min="9028" max="9028" width="1.625" style="289" customWidth="1"/>
    <col min="9029" max="9029" width="3.625" style="289" customWidth="1"/>
    <col min="9030" max="9030" width="1.625" style="289" customWidth="1"/>
    <col min="9031" max="9036" width="3.625" style="289" customWidth="1"/>
    <col min="9037" max="9037" width="1.625" style="289" customWidth="1"/>
    <col min="9038" max="9038" width="3.625" style="289" customWidth="1"/>
    <col min="9039" max="9039" width="1.625" style="289" customWidth="1"/>
    <col min="9040" max="9040" width="3.625" style="289" customWidth="1"/>
    <col min="9041" max="9041" width="1.625" style="289" customWidth="1"/>
    <col min="9042" max="9047" width="3.625" style="289" customWidth="1"/>
    <col min="9048" max="9048" width="1.625" style="289" customWidth="1"/>
    <col min="9049" max="9049" width="3.625" style="289" customWidth="1"/>
    <col min="9050" max="9050" width="1.625" style="289" customWidth="1"/>
    <col min="9051" max="9051" width="3.625" style="289" customWidth="1"/>
    <col min="9052" max="9052" width="1.625" style="289" customWidth="1"/>
    <col min="9053" max="9058" width="3.625" style="289" customWidth="1"/>
    <col min="9059" max="9059" width="1.625" style="289" customWidth="1"/>
    <col min="9060" max="9060" width="3.625" style="289" customWidth="1"/>
    <col min="9061" max="9061" width="1.625" style="289" customWidth="1"/>
    <col min="9062" max="9062" width="3.625" style="289" customWidth="1"/>
    <col min="9063" max="9063" width="1.625" style="289" customWidth="1"/>
    <col min="9064" max="9069" width="3.625" style="289" customWidth="1"/>
    <col min="9070" max="9070" width="1.625" style="289" customWidth="1"/>
    <col min="9071" max="9071" width="3.625" style="289" customWidth="1"/>
    <col min="9072" max="9072" width="1.625" style="289" customWidth="1"/>
    <col min="9073" max="9073" width="3.625" style="289" customWidth="1"/>
    <col min="9074" max="9074" width="1.625" style="289" customWidth="1"/>
    <col min="9075" max="9080" width="3.625" style="289" customWidth="1"/>
    <col min="9081" max="9081" width="1.625" style="289" customWidth="1"/>
    <col min="9082" max="9082" width="3.625" style="289" customWidth="1"/>
    <col min="9083" max="9083" width="1.625" style="289" customWidth="1"/>
    <col min="9084" max="9084" width="3.625" style="289" customWidth="1"/>
    <col min="9085" max="9085" width="1.625" style="289" customWidth="1"/>
    <col min="9086" max="9090" width="3.625" style="289" customWidth="1"/>
    <col min="9091" max="9094" width="1.625" style="289" customWidth="1"/>
    <col min="9095" max="9095" width="3.625" style="289" customWidth="1"/>
    <col min="9096" max="9096" width="1.625" style="289" customWidth="1"/>
    <col min="9097" max="9101" width="3.625" style="289" customWidth="1"/>
    <col min="9102" max="9103" width="1.625" style="289" customWidth="1"/>
    <col min="9104" max="9104" width="3.625" style="289" customWidth="1"/>
    <col min="9105" max="9105" width="1.625" style="289" customWidth="1"/>
    <col min="9106" max="9106" width="3.625" style="289" customWidth="1"/>
    <col min="9107" max="9107" width="1.625" style="289" customWidth="1"/>
    <col min="9108" max="9113" width="3.625" style="289" customWidth="1"/>
    <col min="9114" max="9114" width="1.625" style="289" customWidth="1"/>
    <col min="9115" max="9115" width="3.625" style="289" customWidth="1"/>
    <col min="9116" max="9116" width="1.625" style="289" customWidth="1"/>
    <col min="9117" max="9117" width="3.625" style="289" customWidth="1"/>
    <col min="9118" max="9118" width="1.625" style="289" customWidth="1"/>
    <col min="9119" max="9124" width="3.625" style="289" customWidth="1"/>
    <col min="9125" max="9125" width="1.625" style="289" customWidth="1"/>
    <col min="9126" max="9126" width="3.625" style="289" customWidth="1"/>
    <col min="9127" max="9127" width="1.625" style="289" customWidth="1"/>
    <col min="9128" max="9128" width="3.625" style="289" customWidth="1"/>
    <col min="9129" max="9129" width="1.625" style="289" customWidth="1"/>
    <col min="9130" max="9135" width="3.625" style="289" customWidth="1"/>
    <col min="9136" max="9136" width="1.625" style="289" customWidth="1"/>
    <col min="9137" max="9137" width="3.625" style="289" customWidth="1"/>
    <col min="9138" max="9138" width="1.625" style="289" customWidth="1"/>
    <col min="9139" max="9139" width="3.625" style="289" customWidth="1"/>
    <col min="9140" max="9140" width="1.625" style="289" customWidth="1"/>
    <col min="9141" max="9146" width="3.625" style="289" customWidth="1"/>
    <col min="9147" max="9147" width="1.625" style="289" customWidth="1"/>
    <col min="9148" max="9148" width="3.625" style="289" customWidth="1"/>
    <col min="9149" max="9149" width="1.625" style="289" customWidth="1"/>
    <col min="9150" max="9150" width="3.625" style="289" customWidth="1"/>
    <col min="9151" max="9151" width="1.625" style="289" customWidth="1"/>
    <col min="9152" max="9157" width="3.625" style="289" customWidth="1"/>
    <col min="9158" max="9158" width="1.625" style="289" customWidth="1"/>
    <col min="9159" max="9159" width="3.625" style="289" customWidth="1"/>
    <col min="9160" max="9160" width="1.625" style="289" customWidth="1"/>
    <col min="9161" max="9161" width="3.625" style="289" customWidth="1"/>
    <col min="9162" max="9162" width="1.625" style="289" customWidth="1"/>
    <col min="9163" max="9168" width="3.625" style="289" customWidth="1"/>
    <col min="9169" max="9216" width="3.625" style="289"/>
    <col min="9217" max="9217" width="3.625" style="289" customWidth="1"/>
    <col min="9218" max="9218" width="1.625" style="289" customWidth="1"/>
    <col min="9219" max="9219" width="3.625" style="289" customWidth="1"/>
    <col min="9220" max="9220" width="1.625" style="289" customWidth="1"/>
    <col min="9221" max="9226" width="3.625" style="289" customWidth="1"/>
    <col min="9227" max="9227" width="1.625" style="289" customWidth="1"/>
    <col min="9228" max="9228" width="3.625" style="289" customWidth="1"/>
    <col min="9229" max="9229" width="1.625" style="289" customWidth="1"/>
    <col min="9230" max="9230" width="3.625" style="289" customWidth="1"/>
    <col min="9231" max="9231" width="1.625" style="289" customWidth="1"/>
    <col min="9232" max="9237" width="3.625" style="289" customWidth="1"/>
    <col min="9238" max="9238" width="1.625" style="289" customWidth="1"/>
    <col min="9239" max="9239" width="3.625" style="289" customWidth="1"/>
    <col min="9240" max="9240" width="1.625" style="289" customWidth="1"/>
    <col min="9241" max="9241" width="3.625" style="289" customWidth="1"/>
    <col min="9242" max="9242" width="1.625" style="289" customWidth="1"/>
    <col min="9243" max="9248" width="3.625" style="289" customWidth="1"/>
    <col min="9249" max="9249" width="1.625" style="289" customWidth="1"/>
    <col min="9250" max="9250" width="3.625" style="289" customWidth="1"/>
    <col min="9251" max="9251" width="1.625" style="289" customWidth="1"/>
    <col min="9252" max="9252" width="3.625" style="289" customWidth="1"/>
    <col min="9253" max="9253" width="1.625" style="289" customWidth="1"/>
    <col min="9254" max="9259" width="3.625" style="289" customWidth="1"/>
    <col min="9260" max="9260" width="1.625" style="289" customWidth="1"/>
    <col min="9261" max="9261" width="3.625" style="289" customWidth="1"/>
    <col min="9262" max="9262" width="1.625" style="289" customWidth="1"/>
    <col min="9263" max="9263" width="3.625" style="289" customWidth="1"/>
    <col min="9264" max="9264" width="1.625" style="289" customWidth="1"/>
    <col min="9265" max="9270" width="3.625" style="289" customWidth="1"/>
    <col min="9271" max="9271" width="1.625" style="289" customWidth="1"/>
    <col min="9272" max="9272" width="3.625" style="289" customWidth="1"/>
    <col min="9273" max="9273" width="1.625" style="289" customWidth="1"/>
    <col min="9274" max="9274" width="3.625" style="289" customWidth="1"/>
    <col min="9275" max="9275" width="1.625" style="289" customWidth="1"/>
    <col min="9276" max="9281" width="3.625" style="289" customWidth="1"/>
    <col min="9282" max="9282" width="1.625" style="289" customWidth="1"/>
    <col min="9283" max="9283" width="3.625" style="289" customWidth="1"/>
    <col min="9284" max="9284" width="1.625" style="289" customWidth="1"/>
    <col min="9285" max="9285" width="3.625" style="289" customWidth="1"/>
    <col min="9286" max="9286" width="1.625" style="289" customWidth="1"/>
    <col min="9287" max="9292" width="3.625" style="289" customWidth="1"/>
    <col min="9293" max="9293" width="1.625" style="289" customWidth="1"/>
    <col min="9294" max="9294" width="3.625" style="289" customWidth="1"/>
    <col min="9295" max="9295" width="1.625" style="289" customWidth="1"/>
    <col min="9296" max="9296" width="3.625" style="289" customWidth="1"/>
    <col min="9297" max="9297" width="1.625" style="289" customWidth="1"/>
    <col min="9298" max="9303" width="3.625" style="289" customWidth="1"/>
    <col min="9304" max="9304" width="1.625" style="289" customWidth="1"/>
    <col min="9305" max="9305" width="3.625" style="289" customWidth="1"/>
    <col min="9306" max="9306" width="1.625" style="289" customWidth="1"/>
    <col min="9307" max="9307" width="3.625" style="289" customWidth="1"/>
    <col min="9308" max="9308" width="1.625" style="289" customWidth="1"/>
    <col min="9309" max="9314" width="3.625" style="289" customWidth="1"/>
    <col min="9315" max="9315" width="1.625" style="289" customWidth="1"/>
    <col min="9316" max="9316" width="3.625" style="289" customWidth="1"/>
    <col min="9317" max="9317" width="1.625" style="289" customWidth="1"/>
    <col min="9318" max="9318" width="3.625" style="289" customWidth="1"/>
    <col min="9319" max="9319" width="1.625" style="289" customWidth="1"/>
    <col min="9320" max="9325" width="3.625" style="289" customWidth="1"/>
    <col min="9326" max="9326" width="1.625" style="289" customWidth="1"/>
    <col min="9327" max="9327" width="3.625" style="289" customWidth="1"/>
    <col min="9328" max="9328" width="1.625" style="289" customWidth="1"/>
    <col min="9329" max="9329" width="3.625" style="289" customWidth="1"/>
    <col min="9330" max="9330" width="1.625" style="289" customWidth="1"/>
    <col min="9331" max="9336" width="3.625" style="289" customWidth="1"/>
    <col min="9337" max="9337" width="1.625" style="289" customWidth="1"/>
    <col min="9338" max="9338" width="3.625" style="289" customWidth="1"/>
    <col min="9339" max="9339" width="1.625" style="289" customWidth="1"/>
    <col min="9340" max="9340" width="3.625" style="289" customWidth="1"/>
    <col min="9341" max="9341" width="1.625" style="289" customWidth="1"/>
    <col min="9342" max="9346" width="3.625" style="289" customWidth="1"/>
    <col min="9347" max="9350" width="1.625" style="289" customWidth="1"/>
    <col min="9351" max="9351" width="3.625" style="289" customWidth="1"/>
    <col min="9352" max="9352" width="1.625" style="289" customWidth="1"/>
    <col min="9353" max="9357" width="3.625" style="289" customWidth="1"/>
    <col min="9358" max="9359" width="1.625" style="289" customWidth="1"/>
    <col min="9360" max="9360" width="3.625" style="289" customWidth="1"/>
    <col min="9361" max="9361" width="1.625" style="289" customWidth="1"/>
    <col min="9362" max="9362" width="3.625" style="289" customWidth="1"/>
    <col min="9363" max="9363" width="1.625" style="289" customWidth="1"/>
    <col min="9364" max="9369" width="3.625" style="289" customWidth="1"/>
    <col min="9370" max="9370" width="1.625" style="289" customWidth="1"/>
    <col min="9371" max="9371" width="3.625" style="289" customWidth="1"/>
    <col min="9372" max="9372" width="1.625" style="289" customWidth="1"/>
    <col min="9373" max="9373" width="3.625" style="289" customWidth="1"/>
    <col min="9374" max="9374" width="1.625" style="289" customWidth="1"/>
    <col min="9375" max="9380" width="3.625" style="289" customWidth="1"/>
    <col min="9381" max="9381" width="1.625" style="289" customWidth="1"/>
    <col min="9382" max="9382" width="3.625" style="289" customWidth="1"/>
    <col min="9383" max="9383" width="1.625" style="289" customWidth="1"/>
    <col min="9384" max="9384" width="3.625" style="289" customWidth="1"/>
    <col min="9385" max="9385" width="1.625" style="289" customWidth="1"/>
    <col min="9386" max="9391" width="3.625" style="289" customWidth="1"/>
    <col min="9392" max="9392" width="1.625" style="289" customWidth="1"/>
    <col min="9393" max="9393" width="3.625" style="289" customWidth="1"/>
    <col min="9394" max="9394" width="1.625" style="289" customWidth="1"/>
    <col min="9395" max="9395" width="3.625" style="289" customWidth="1"/>
    <col min="9396" max="9396" width="1.625" style="289" customWidth="1"/>
    <col min="9397" max="9402" width="3.625" style="289" customWidth="1"/>
    <col min="9403" max="9403" width="1.625" style="289" customWidth="1"/>
    <col min="9404" max="9404" width="3.625" style="289" customWidth="1"/>
    <col min="9405" max="9405" width="1.625" style="289" customWidth="1"/>
    <col min="9406" max="9406" width="3.625" style="289" customWidth="1"/>
    <col min="9407" max="9407" width="1.625" style="289" customWidth="1"/>
    <col min="9408" max="9413" width="3.625" style="289" customWidth="1"/>
    <col min="9414" max="9414" width="1.625" style="289" customWidth="1"/>
    <col min="9415" max="9415" width="3.625" style="289" customWidth="1"/>
    <col min="9416" max="9416" width="1.625" style="289" customWidth="1"/>
    <col min="9417" max="9417" width="3.625" style="289" customWidth="1"/>
    <col min="9418" max="9418" width="1.625" style="289" customWidth="1"/>
    <col min="9419" max="9424" width="3.625" style="289" customWidth="1"/>
    <col min="9425" max="9472" width="3.625" style="289"/>
    <col min="9473" max="9473" width="3.625" style="289" customWidth="1"/>
    <col min="9474" max="9474" width="1.625" style="289" customWidth="1"/>
    <col min="9475" max="9475" width="3.625" style="289" customWidth="1"/>
    <col min="9476" max="9476" width="1.625" style="289" customWidth="1"/>
    <col min="9477" max="9482" width="3.625" style="289" customWidth="1"/>
    <col min="9483" max="9483" width="1.625" style="289" customWidth="1"/>
    <col min="9484" max="9484" width="3.625" style="289" customWidth="1"/>
    <col min="9485" max="9485" width="1.625" style="289" customWidth="1"/>
    <col min="9486" max="9486" width="3.625" style="289" customWidth="1"/>
    <col min="9487" max="9487" width="1.625" style="289" customWidth="1"/>
    <col min="9488" max="9493" width="3.625" style="289" customWidth="1"/>
    <col min="9494" max="9494" width="1.625" style="289" customWidth="1"/>
    <col min="9495" max="9495" width="3.625" style="289" customWidth="1"/>
    <col min="9496" max="9496" width="1.625" style="289" customWidth="1"/>
    <col min="9497" max="9497" width="3.625" style="289" customWidth="1"/>
    <col min="9498" max="9498" width="1.625" style="289" customWidth="1"/>
    <col min="9499" max="9504" width="3.625" style="289" customWidth="1"/>
    <col min="9505" max="9505" width="1.625" style="289" customWidth="1"/>
    <col min="9506" max="9506" width="3.625" style="289" customWidth="1"/>
    <col min="9507" max="9507" width="1.625" style="289" customWidth="1"/>
    <col min="9508" max="9508" width="3.625" style="289" customWidth="1"/>
    <col min="9509" max="9509" width="1.625" style="289" customWidth="1"/>
    <col min="9510" max="9515" width="3.625" style="289" customWidth="1"/>
    <col min="9516" max="9516" width="1.625" style="289" customWidth="1"/>
    <col min="9517" max="9517" width="3.625" style="289" customWidth="1"/>
    <col min="9518" max="9518" width="1.625" style="289" customWidth="1"/>
    <col min="9519" max="9519" width="3.625" style="289" customWidth="1"/>
    <col min="9520" max="9520" width="1.625" style="289" customWidth="1"/>
    <col min="9521" max="9526" width="3.625" style="289" customWidth="1"/>
    <col min="9527" max="9527" width="1.625" style="289" customWidth="1"/>
    <col min="9528" max="9528" width="3.625" style="289" customWidth="1"/>
    <col min="9529" max="9529" width="1.625" style="289" customWidth="1"/>
    <col min="9530" max="9530" width="3.625" style="289" customWidth="1"/>
    <col min="9531" max="9531" width="1.625" style="289" customWidth="1"/>
    <col min="9532" max="9537" width="3.625" style="289" customWidth="1"/>
    <col min="9538" max="9538" width="1.625" style="289" customWidth="1"/>
    <col min="9539" max="9539" width="3.625" style="289" customWidth="1"/>
    <col min="9540" max="9540" width="1.625" style="289" customWidth="1"/>
    <col min="9541" max="9541" width="3.625" style="289" customWidth="1"/>
    <col min="9542" max="9542" width="1.625" style="289" customWidth="1"/>
    <col min="9543" max="9548" width="3.625" style="289" customWidth="1"/>
    <col min="9549" max="9549" width="1.625" style="289" customWidth="1"/>
    <col min="9550" max="9550" width="3.625" style="289" customWidth="1"/>
    <col min="9551" max="9551" width="1.625" style="289" customWidth="1"/>
    <col min="9552" max="9552" width="3.625" style="289" customWidth="1"/>
    <col min="9553" max="9553" width="1.625" style="289" customWidth="1"/>
    <col min="9554" max="9559" width="3.625" style="289" customWidth="1"/>
    <col min="9560" max="9560" width="1.625" style="289" customWidth="1"/>
    <col min="9561" max="9561" width="3.625" style="289" customWidth="1"/>
    <col min="9562" max="9562" width="1.625" style="289" customWidth="1"/>
    <col min="9563" max="9563" width="3.625" style="289" customWidth="1"/>
    <col min="9564" max="9564" width="1.625" style="289" customWidth="1"/>
    <col min="9565" max="9570" width="3.625" style="289" customWidth="1"/>
    <col min="9571" max="9571" width="1.625" style="289" customWidth="1"/>
    <col min="9572" max="9572" width="3.625" style="289" customWidth="1"/>
    <col min="9573" max="9573" width="1.625" style="289" customWidth="1"/>
    <col min="9574" max="9574" width="3.625" style="289" customWidth="1"/>
    <col min="9575" max="9575" width="1.625" style="289" customWidth="1"/>
    <col min="9576" max="9581" width="3.625" style="289" customWidth="1"/>
    <col min="9582" max="9582" width="1.625" style="289" customWidth="1"/>
    <col min="9583" max="9583" width="3.625" style="289" customWidth="1"/>
    <col min="9584" max="9584" width="1.625" style="289" customWidth="1"/>
    <col min="9585" max="9585" width="3.625" style="289" customWidth="1"/>
    <col min="9586" max="9586" width="1.625" style="289" customWidth="1"/>
    <col min="9587" max="9592" width="3.625" style="289" customWidth="1"/>
    <col min="9593" max="9593" width="1.625" style="289" customWidth="1"/>
    <col min="9594" max="9594" width="3.625" style="289" customWidth="1"/>
    <col min="9595" max="9595" width="1.625" style="289" customWidth="1"/>
    <col min="9596" max="9596" width="3.625" style="289" customWidth="1"/>
    <col min="9597" max="9597" width="1.625" style="289" customWidth="1"/>
    <col min="9598" max="9602" width="3.625" style="289" customWidth="1"/>
    <col min="9603" max="9606" width="1.625" style="289" customWidth="1"/>
    <col min="9607" max="9607" width="3.625" style="289" customWidth="1"/>
    <col min="9608" max="9608" width="1.625" style="289" customWidth="1"/>
    <col min="9609" max="9613" width="3.625" style="289" customWidth="1"/>
    <col min="9614" max="9615" width="1.625" style="289" customWidth="1"/>
    <col min="9616" max="9616" width="3.625" style="289" customWidth="1"/>
    <col min="9617" max="9617" width="1.625" style="289" customWidth="1"/>
    <col min="9618" max="9618" width="3.625" style="289" customWidth="1"/>
    <col min="9619" max="9619" width="1.625" style="289" customWidth="1"/>
    <col min="9620" max="9625" width="3.625" style="289" customWidth="1"/>
    <col min="9626" max="9626" width="1.625" style="289" customWidth="1"/>
    <col min="9627" max="9627" width="3.625" style="289" customWidth="1"/>
    <col min="9628" max="9628" width="1.625" style="289" customWidth="1"/>
    <col min="9629" max="9629" width="3.625" style="289" customWidth="1"/>
    <col min="9630" max="9630" width="1.625" style="289" customWidth="1"/>
    <col min="9631" max="9636" width="3.625" style="289" customWidth="1"/>
    <col min="9637" max="9637" width="1.625" style="289" customWidth="1"/>
    <col min="9638" max="9638" width="3.625" style="289" customWidth="1"/>
    <col min="9639" max="9639" width="1.625" style="289" customWidth="1"/>
    <col min="9640" max="9640" width="3.625" style="289" customWidth="1"/>
    <col min="9641" max="9641" width="1.625" style="289" customWidth="1"/>
    <col min="9642" max="9647" width="3.625" style="289" customWidth="1"/>
    <col min="9648" max="9648" width="1.625" style="289" customWidth="1"/>
    <col min="9649" max="9649" width="3.625" style="289" customWidth="1"/>
    <col min="9650" max="9650" width="1.625" style="289" customWidth="1"/>
    <col min="9651" max="9651" width="3.625" style="289" customWidth="1"/>
    <col min="9652" max="9652" width="1.625" style="289" customWidth="1"/>
    <col min="9653" max="9658" width="3.625" style="289" customWidth="1"/>
    <col min="9659" max="9659" width="1.625" style="289" customWidth="1"/>
    <col min="9660" max="9660" width="3.625" style="289" customWidth="1"/>
    <col min="9661" max="9661" width="1.625" style="289" customWidth="1"/>
    <col min="9662" max="9662" width="3.625" style="289" customWidth="1"/>
    <col min="9663" max="9663" width="1.625" style="289" customWidth="1"/>
    <col min="9664" max="9669" width="3.625" style="289" customWidth="1"/>
    <col min="9670" max="9670" width="1.625" style="289" customWidth="1"/>
    <col min="9671" max="9671" width="3.625" style="289" customWidth="1"/>
    <col min="9672" max="9672" width="1.625" style="289" customWidth="1"/>
    <col min="9673" max="9673" width="3.625" style="289" customWidth="1"/>
    <col min="9674" max="9674" width="1.625" style="289" customWidth="1"/>
    <col min="9675" max="9680" width="3.625" style="289" customWidth="1"/>
    <col min="9681" max="9728" width="3.625" style="289"/>
    <col min="9729" max="9729" width="3.625" style="289" customWidth="1"/>
    <col min="9730" max="9730" width="1.625" style="289" customWidth="1"/>
    <col min="9731" max="9731" width="3.625" style="289" customWidth="1"/>
    <col min="9732" max="9732" width="1.625" style="289" customWidth="1"/>
    <col min="9733" max="9738" width="3.625" style="289" customWidth="1"/>
    <col min="9739" max="9739" width="1.625" style="289" customWidth="1"/>
    <col min="9740" max="9740" width="3.625" style="289" customWidth="1"/>
    <col min="9741" max="9741" width="1.625" style="289" customWidth="1"/>
    <col min="9742" max="9742" width="3.625" style="289" customWidth="1"/>
    <col min="9743" max="9743" width="1.625" style="289" customWidth="1"/>
    <col min="9744" max="9749" width="3.625" style="289" customWidth="1"/>
    <col min="9750" max="9750" width="1.625" style="289" customWidth="1"/>
    <col min="9751" max="9751" width="3.625" style="289" customWidth="1"/>
    <col min="9752" max="9752" width="1.625" style="289" customWidth="1"/>
    <col min="9753" max="9753" width="3.625" style="289" customWidth="1"/>
    <col min="9754" max="9754" width="1.625" style="289" customWidth="1"/>
    <col min="9755" max="9760" width="3.625" style="289" customWidth="1"/>
    <col min="9761" max="9761" width="1.625" style="289" customWidth="1"/>
    <col min="9762" max="9762" width="3.625" style="289" customWidth="1"/>
    <col min="9763" max="9763" width="1.625" style="289" customWidth="1"/>
    <col min="9764" max="9764" width="3.625" style="289" customWidth="1"/>
    <col min="9765" max="9765" width="1.625" style="289" customWidth="1"/>
    <col min="9766" max="9771" width="3.625" style="289" customWidth="1"/>
    <col min="9772" max="9772" width="1.625" style="289" customWidth="1"/>
    <col min="9773" max="9773" width="3.625" style="289" customWidth="1"/>
    <col min="9774" max="9774" width="1.625" style="289" customWidth="1"/>
    <col min="9775" max="9775" width="3.625" style="289" customWidth="1"/>
    <col min="9776" max="9776" width="1.625" style="289" customWidth="1"/>
    <col min="9777" max="9782" width="3.625" style="289" customWidth="1"/>
    <col min="9783" max="9783" width="1.625" style="289" customWidth="1"/>
    <col min="9784" max="9784" width="3.625" style="289" customWidth="1"/>
    <col min="9785" max="9785" width="1.625" style="289" customWidth="1"/>
    <col min="9786" max="9786" width="3.625" style="289" customWidth="1"/>
    <col min="9787" max="9787" width="1.625" style="289" customWidth="1"/>
    <col min="9788" max="9793" width="3.625" style="289" customWidth="1"/>
    <col min="9794" max="9794" width="1.625" style="289" customWidth="1"/>
    <col min="9795" max="9795" width="3.625" style="289" customWidth="1"/>
    <col min="9796" max="9796" width="1.625" style="289" customWidth="1"/>
    <col min="9797" max="9797" width="3.625" style="289" customWidth="1"/>
    <col min="9798" max="9798" width="1.625" style="289" customWidth="1"/>
    <col min="9799" max="9804" width="3.625" style="289" customWidth="1"/>
    <col min="9805" max="9805" width="1.625" style="289" customWidth="1"/>
    <col min="9806" max="9806" width="3.625" style="289" customWidth="1"/>
    <col min="9807" max="9807" width="1.625" style="289" customWidth="1"/>
    <col min="9808" max="9808" width="3.625" style="289" customWidth="1"/>
    <col min="9809" max="9809" width="1.625" style="289" customWidth="1"/>
    <col min="9810" max="9815" width="3.625" style="289" customWidth="1"/>
    <col min="9816" max="9816" width="1.625" style="289" customWidth="1"/>
    <col min="9817" max="9817" width="3.625" style="289" customWidth="1"/>
    <col min="9818" max="9818" width="1.625" style="289" customWidth="1"/>
    <col min="9819" max="9819" width="3.625" style="289" customWidth="1"/>
    <col min="9820" max="9820" width="1.625" style="289" customWidth="1"/>
    <col min="9821" max="9826" width="3.625" style="289" customWidth="1"/>
    <col min="9827" max="9827" width="1.625" style="289" customWidth="1"/>
    <col min="9828" max="9828" width="3.625" style="289" customWidth="1"/>
    <col min="9829" max="9829" width="1.625" style="289" customWidth="1"/>
    <col min="9830" max="9830" width="3.625" style="289" customWidth="1"/>
    <col min="9831" max="9831" width="1.625" style="289" customWidth="1"/>
    <col min="9832" max="9837" width="3.625" style="289" customWidth="1"/>
    <col min="9838" max="9838" width="1.625" style="289" customWidth="1"/>
    <col min="9839" max="9839" width="3.625" style="289" customWidth="1"/>
    <col min="9840" max="9840" width="1.625" style="289" customWidth="1"/>
    <col min="9841" max="9841" width="3.625" style="289" customWidth="1"/>
    <col min="9842" max="9842" width="1.625" style="289" customWidth="1"/>
    <col min="9843" max="9848" width="3.625" style="289" customWidth="1"/>
    <col min="9849" max="9849" width="1.625" style="289" customWidth="1"/>
    <col min="9850" max="9850" width="3.625" style="289" customWidth="1"/>
    <col min="9851" max="9851" width="1.625" style="289" customWidth="1"/>
    <col min="9852" max="9852" width="3.625" style="289" customWidth="1"/>
    <col min="9853" max="9853" width="1.625" style="289" customWidth="1"/>
    <col min="9854" max="9858" width="3.625" style="289" customWidth="1"/>
    <col min="9859" max="9862" width="1.625" style="289" customWidth="1"/>
    <col min="9863" max="9863" width="3.625" style="289" customWidth="1"/>
    <col min="9864" max="9864" width="1.625" style="289" customWidth="1"/>
    <col min="9865" max="9869" width="3.625" style="289" customWidth="1"/>
    <col min="9870" max="9871" width="1.625" style="289" customWidth="1"/>
    <col min="9872" max="9872" width="3.625" style="289" customWidth="1"/>
    <col min="9873" max="9873" width="1.625" style="289" customWidth="1"/>
    <col min="9874" max="9874" width="3.625" style="289" customWidth="1"/>
    <col min="9875" max="9875" width="1.625" style="289" customWidth="1"/>
    <col min="9876" max="9881" width="3.625" style="289" customWidth="1"/>
    <col min="9882" max="9882" width="1.625" style="289" customWidth="1"/>
    <col min="9883" max="9883" width="3.625" style="289" customWidth="1"/>
    <col min="9884" max="9884" width="1.625" style="289" customWidth="1"/>
    <col min="9885" max="9885" width="3.625" style="289" customWidth="1"/>
    <col min="9886" max="9886" width="1.625" style="289" customWidth="1"/>
    <col min="9887" max="9892" width="3.625" style="289" customWidth="1"/>
    <col min="9893" max="9893" width="1.625" style="289" customWidth="1"/>
    <col min="9894" max="9894" width="3.625" style="289" customWidth="1"/>
    <col min="9895" max="9895" width="1.625" style="289" customWidth="1"/>
    <col min="9896" max="9896" width="3.625" style="289" customWidth="1"/>
    <col min="9897" max="9897" width="1.625" style="289" customWidth="1"/>
    <col min="9898" max="9903" width="3.625" style="289" customWidth="1"/>
    <col min="9904" max="9904" width="1.625" style="289" customWidth="1"/>
    <col min="9905" max="9905" width="3.625" style="289" customWidth="1"/>
    <col min="9906" max="9906" width="1.625" style="289" customWidth="1"/>
    <col min="9907" max="9907" width="3.625" style="289" customWidth="1"/>
    <col min="9908" max="9908" width="1.625" style="289" customWidth="1"/>
    <col min="9909" max="9914" width="3.625" style="289" customWidth="1"/>
    <col min="9915" max="9915" width="1.625" style="289" customWidth="1"/>
    <col min="9916" max="9916" width="3.625" style="289" customWidth="1"/>
    <col min="9917" max="9917" width="1.625" style="289" customWidth="1"/>
    <col min="9918" max="9918" width="3.625" style="289" customWidth="1"/>
    <col min="9919" max="9919" width="1.625" style="289" customWidth="1"/>
    <col min="9920" max="9925" width="3.625" style="289" customWidth="1"/>
    <col min="9926" max="9926" width="1.625" style="289" customWidth="1"/>
    <col min="9927" max="9927" width="3.625" style="289" customWidth="1"/>
    <col min="9928" max="9928" width="1.625" style="289" customWidth="1"/>
    <col min="9929" max="9929" width="3.625" style="289" customWidth="1"/>
    <col min="9930" max="9930" width="1.625" style="289" customWidth="1"/>
    <col min="9931" max="9936" width="3.625" style="289" customWidth="1"/>
    <col min="9937" max="9984" width="3.625" style="289"/>
    <col min="9985" max="9985" width="3.625" style="289" customWidth="1"/>
    <col min="9986" max="9986" width="1.625" style="289" customWidth="1"/>
    <col min="9987" max="9987" width="3.625" style="289" customWidth="1"/>
    <col min="9988" max="9988" width="1.625" style="289" customWidth="1"/>
    <col min="9989" max="9994" width="3.625" style="289" customWidth="1"/>
    <col min="9995" max="9995" width="1.625" style="289" customWidth="1"/>
    <col min="9996" max="9996" width="3.625" style="289" customWidth="1"/>
    <col min="9997" max="9997" width="1.625" style="289" customWidth="1"/>
    <col min="9998" max="9998" width="3.625" style="289" customWidth="1"/>
    <col min="9999" max="9999" width="1.625" style="289" customWidth="1"/>
    <col min="10000" max="10005" width="3.625" style="289" customWidth="1"/>
    <col min="10006" max="10006" width="1.625" style="289" customWidth="1"/>
    <col min="10007" max="10007" width="3.625" style="289" customWidth="1"/>
    <col min="10008" max="10008" width="1.625" style="289" customWidth="1"/>
    <col min="10009" max="10009" width="3.625" style="289" customWidth="1"/>
    <col min="10010" max="10010" width="1.625" style="289" customWidth="1"/>
    <col min="10011" max="10016" width="3.625" style="289" customWidth="1"/>
    <col min="10017" max="10017" width="1.625" style="289" customWidth="1"/>
    <col min="10018" max="10018" width="3.625" style="289" customWidth="1"/>
    <col min="10019" max="10019" width="1.625" style="289" customWidth="1"/>
    <col min="10020" max="10020" width="3.625" style="289" customWidth="1"/>
    <col min="10021" max="10021" width="1.625" style="289" customWidth="1"/>
    <col min="10022" max="10027" width="3.625" style="289" customWidth="1"/>
    <col min="10028" max="10028" width="1.625" style="289" customWidth="1"/>
    <col min="10029" max="10029" width="3.625" style="289" customWidth="1"/>
    <col min="10030" max="10030" width="1.625" style="289" customWidth="1"/>
    <col min="10031" max="10031" width="3.625" style="289" customWidth="1"/>
    <col min="10032" max="10032" width="1.625" style="289" customWidth="1"/>
    <col min="10033" max="10038" width="3.625" style="289" customWidth="1"/>
    <col min="10039" max="10039" width="1.625" style="289" customWidth="1"/>
    <col min="10040" max="10040" width="3.625" style="289" customWidth="1"/>
    <col min="10041" max="10041" width="1.625" style="289" customWidth="1"/>
    <col min="10042" max="10042" width="3.625" style="289" customWidth="1"/>
    <col min="10043" max="10043" width="1.625" style="289" customWidth="1"/>
    <col min="10044" max="10049" width="3.625" style="289" customWidth="1"/>
    <col min="10050" max="10050" width="1.625" style="289" customWidth="1"/>
    <col min="10051" max="10051" width="3.625" style="289" customWidth="1"/>
    <col min="10052" max="10052" width="1.625" style="289" customWidth="1"/>
    <col min="10053" max="10053" width="3.625" style="289" customWidth="1"/>
    <col min="10054" max="10054" width="1.625" style="289" customWidth="1"/>
    <col min="10055" max="10060" width="3.625" style="289" customWidth="1"/>
    <col min="10061" max="10061" width="1.625" style="289" customWidth="1"/>
    <col min="10062" max="10062" width="3.625" style="289" customWidth="1"/>
    <col min="10063" max="10063" width="1.625" style="289" customWidth="1"/>
    <col min="10064" max="10064" width="3.625" style="289" customWidth="1"/>
    <col min="10065" max="10065" width="1.625" style="289" customWidth="1"/>
    <col min="10066" max="10071" width="3.625" style="289" customWidth="1"/>
    <col min="10072" max="10072" width="1.625" style="289" customWidth="1"/>
    <col min="10073" max="10073" width="3.625" style="289" customWidth="1"/>
    <col min="10074" max="10074" width="1.625" style="289" customWidth="1"/>
    <col min="10075" max="10075" width="3.625" style="289" customWidth="1"/>
    <col min="10076" max="10076" width="1.625" style="289" customWidth="1"/>
    <col min="10077" max="10082" width="3.625" style="289" customWidth="1"/>
    <col min="10083" max="10083" width="1.625" style="289" customWidth="1"/>
    <col min="10084" max="10084" width="3.625" style="289" customWidth="1"/>
    <col min="10085" max="10085" width="1.625" style="289" customWidth="1"/>
    <col min="10086" max="10086" width="3.625" style="289" customWidth="1"/>
    <col min="10087" max="10087" width="1.625" style="289" customWidth="1"/>
    <col min="10088" max="10093" width="3.625" style="289" customWidth="1"/>
    <col min="10094" max="10094" width="1.625" style="289" customWidth="1"/>
    <col min="10095" max="10095" width="3.625" style="289" customWidth="1"/>
    <col min="10096" max="10096" width="1.625" style="289" customWidth="1"/>
    <col min="10097" max="10097" width="3.625" style="289" customWidth="1"/>
    <col min="10098" max="10098" width="1.625" style="289" customWidth="1"/>
    <col min="10099" max="10104" width="3.625" style="289" customWidth="1"/>
    <col min="10105" max="10105" width="1.625" style="289" customWidth="1"/>
    <col min="10106" max="10106" width="3.625" style="289" customWidth="1"/>
    <col min="10107" max="10107" width="1.625" style="289" customWidth="1"/>
    <col min="10108" max="10108" width="3.625" style="289" customWidth="1"/>
    <col min="10109" max="10109" width="1.625" style="289" customWidth="1"/>
    <col min="10110" max="10114" width="3.625" style="289" customWidth="1"/>
    <col min="10115" max="10118" width="1.625" style="289" customWidth="1"/>
    <col min="10119" max="10119" width="3.625" style="289" customWidth="1"/>
    <col min="10120" max="10120" width="1.625" style="289" customWidth="1"/>
    <col min="10121" max="10125" width="3.625" style="289" customWidth="1"/>
    <col min="10126" max="10127" width="1.625" style="289" customWidth="1"/>
    <col min="10128" max="10128" width="3.625" style="289" customWidth="1"/>
    <col min="10129" max="10129" width="1.625" style="289" customWidth="1"/>
    <col min="10130" max="10130" width="3.625" style="289" customWidth="1"/>
    <col min="10131" max="10131" width="1.625" style="289" customWidth="1"/>
    <col min="10132" max="10137" width="3.625" style="289" customWidth="1"/>
    <col min="10138" max="10138" width="1.625" style="289" customWidth="1"/>
    <col min="10139" max="10139" width="3.625" style="289" customWidth="1"/>
    <col min="10140" max="10140" width="1.625" style="289" customWidth="1"/>
    <col min="10141" max="10141" width="3.625" style="289" customWidth="1"/>
    <col min="10142" max="10142" width="1.625" style="289" customWidth="1"/>
    <col min="10143" max="10148" width="3.625" style="289" customWidth="1"/>
    <col min="10149" max="10149" width="1.625" style="289" customWidth="1"/>
    <col min="10150" max="10150" width="3.625" style="289" customWidth="1"/>
    <col min="10151" max="10151" width="1.625" style="289" customWidth="1"/>
    <col min="10152" max="10152" width="3.625" style="289" customWidth="1"/>
    <col min="10153" max="10153" width="1.625" style="289" customWidth="1"/>
    <col min="10154" max="10159" width="3.625" style="289" customWidth="1"/>
    <col min="10160" max="10160" width="1.625" style="289" customWidth="1"/>
    <col min="10161" max="10161" width="3.625" style="289" customWidth="1"/>
    <col min="10162" max="10162" width="1.625" style="289" customWidth="1"/>
    <col min="10163" max="10163" width="3.625" style="289" customWidth="1"/>
    <col min="10164" max="10164" width="1.625" style="289" customWidth="1"/>
    <col min="10165" max="10170" width="3.625" style="289" customWidth="1"/>
    <col min="10171" max="10171" width="1.625" style="289" customWidth="1"/>
    <col min="10172" max="10172" width="3.625" style="289" customWidth="1"/>
    <col min="10173" max="10173" width="1.625" style="289" customWidth="1"/>
    <col min="10174" max="10174" width="3.625" style="289" customWidth="1"/>
    <col min="10175" max="10175" width="1.625" style="289" customWidth="1"/>
    <col min="10176" max="10181" width="3.625" style="289" customWidth="1"/>
    <col min="10182" max="10182" width="1.625" style="289" customWidth="1"/>
    <col min="10183" max="10183" width="3.625" style="289" customWidth="1"/>
    <col min="10184" max="10184" width="1.625" style="289" customWidth="1"/>
    <col min="10185" max="10185" width="3.625" style="289" customWidth="1"/>
    <col min="10186" max="10186" width="1.625" style="289" customWidth="1"/>
    <col min="10187" max="10192" width="3.625" style="289" customWidth="1"/>
    <col min="10193" max="10240" width="3.625" style="289"/>
    <col min="10241" max="10241" width="3.625" style="289" customWidth="1"/>
    <col min="10242" max="10242" width="1.625" style="289" customWidth="1"/>
    <col min="10243" max="10243" width="3.625" style="289" customWidth="1"/>
    <col min="10244" max="10244" width="1.625" style="289" customWidth="1"/>
    <col min="10245" max="10250" width="3.625" style="289" customWidth="1"/>
    <col min="10251" max="10251" width="1.625" style="289" customWidth="1"/>
    <col min="10252" max="10252" width="3.625" style="289" customWidth="1"/>
    <col min="10253" max="10253" width="1.625" style="289" customWidth="1"/>
    <col min="10254" max="10254" width="3.625" style="289" customWidth="1"/>
    <col min="10255" max="10255" width="1.625" style="289" customWidth="1"/>
    <col min="10256" max="10261" width="3.625" style="289" customWidth="1"/>
    <col min="10262" max="10262" width="1.625" style="289" customWidth="1"/>
    <col min="10263" max="10263" width="3.625" style="289" customWidth="1"/>
    <col min="10264" max="10264" width="1.625" style="289" customWidth="1"/>
    <col min="10265" max="10265" width="3.625" style="289" customWidth="1"/>
    <col min="10266" max="10266" width="1.625" style="289" customWidth="1"/>
    <col min="10267" max="10272" width="3.625" style="289" customWidth="1"/>
    <col min="10273" max="10273" width="1.625" style="289" customWidth="1"/>
    <col min="10274" max="10274" width="3.625" style="289" customWidth="1"/>
    <col min="10275" max="10275" width="1.625" style="289" customWidth="1"/>
    <col min="10276" max="10276" width="3.625" style="289" customWidth="1"/>
    <col min="10277" max="10277" width="1.625" style="289" customWidth="1"/>
    <col min="10278" max="10283" width="3.625" style="289" customWidth="1"/>
    <col min="10284" max="10284" width="1.625" style="289" customWidth="1"/>
    <col min="10285" max="10285" width="3.625" style="289" customWidth="1"/>
    <col min="10286" max="10286" width="1.625" style="289" customWidth="1"/>
    <col min="10287" max="10287" width="3.625" style="289" customWidth="1"/>
    <col min="10288" max="10288" width="1.625" style="289" customWidth="1"/>
    <col min="10289" max="10294" width="3.625" style="289" customWidth="1"/>
    <col min="10295" max="10295" width="1.625" style="289" customWidth="1"/>
    <col min="10296" max="10296" width="3.625" style="289" customWidth="1"/>
    <col min="10297" max="10297" width="1.625" style="289" customWidth="1"/>
    <col min="10298" max="10298" width="3.625" style="289" customWidth="1"/>
    <col min="10299" max="10299" width="1.625" style="289" customWidth="1"/>
    <col min="10300" max="10305" width="3.625" style="289" customWidth="1"/>
    <col min="10306" max="10306" width="1.625" style="289" customWidth="1"/>
    <col min="10307" max="10307" width="3.625" style="289" customWidth="1"/>
    <col min="10308" max="10308" width="1.625" style="289" customWidth="1"/>
    <col min="10309" max="10309" width="3.625" style="289" customWidth="1"/>
    <col min="10310" max="10310" width="1.625" style="289" customWidth="1"/>
    <col min="10311" max="10316" width="3.625" style="289" customWidth="1"/>
    <col min="10317" max="10317" width="1.625" style="289" customWidth="1"/>
    <col min="10318" max="10318" width="3.625" style="289" customWidth="1"/>
    <col min="10319" max="10319" width="1.625" style="289" customWidth="1"/>
    <col min="10320" max="10320" width="3.625" style="289" customWidth="1"/>
    <col min="10321" max="10321" width="1.625" style="289" customWidth="1"/>
    <col min="10322" max="10327" width="3.625" style="289" customWidth="1"/>
    <col min="10328" max="10328" width="1.625" style="289" customWidth="1"/>
    <col min="10329" max="10329" width="3.625" style="289" customWidth="1"/>
    <col min="10330" max="10330" width="1.625" style="289" customWidth="1"/>
    <col min="10331" max="10331" width="3.625" style="289" customWidth="1"/>
    <col min="10332" max="10332" width="1.625" style="289" customWidth="1"/>
    <col min="10333" max="10338" width="3.625" style="289" customWidth="1"/>
    <col min="10339" max="10339" width="1.625" style="289" customWidth="1"/>
    <col min="10340" max="10340" width="3.625" style="289" customWidth="1"/>
    <col min="10341" max="10341" width="1.625" style="289" customWidth="1"/>
    <col min="10342" max="10342" width="3.625" style="289" customWidth="1"/>
    <col min="10343" max="10343" width="1.625" style="289" customWidth="1"/>
    <col min="10344" max="10349" width="3.625" style="289" customWidth="1"/>
    <col min="10350" max="10350" width="1.625" style="289" customWidth="1"/>
    <col min="10351" max="10351" width="3.625" style="289" customWidth="1"/>
    <col min="10352" max="10352" width="1.625" style="289" customWidth="1"/>
    <col min="10353" max="10353" width="3.625" style="289" customWidth="1"/>
    <col min="10354" max="10354" width="1.625" style="289" customWidth="1"/>
    <col min="10355" max="10360" width="3.625" style="289" customWidth="1"/>
    <col min="10361" max="10361" width="1.625" style="289" customWidth="1"/>
    <col min="10362" max="10362" width="3.625" style="289" customWidth="1"/>
    <col min="10363" max="10363" width="1.625" style="289" customWidth="1"/>
    <col min="10364" max="10364" width="3.625" style="289" customWidth="1"/>
    <col min="10365" max="10365" width="1.625" style="289" customWidth="1"/>
    <col min="10366" max="10370" width="3.625" style="289" customWidth="1"/>
    <col min="10371" max="10374" width="1.625" style="289" customWidth="1"/>
    <col min="10375" max="10375" width="3.625" style="289" customWidth="1"/>
    <col min="10376" max="10376" width="1.625" style="289" customWidth="1"/>
    <col min="10377" max="10381" width="3.625" style="289" customWidth="1"/>
    <col min="10382" max="10383" width="1.625" style="289" customWidth="1"/>
    <col min="10384" max="10384" width="3.625" style="289" customWidth="1"/>
    <col min="10385" max="10385" width="1.625" style="289" customWidth="1"/>
    <col min="10386" max="10386" width="3.625" style="289" customWidth="1"/>
    <col min="10387" max="10387" width="1.625" style="289" customWidth="1"/>
    <col min="10388" max="10393" width="3.625" style="289" customWidth="1"/>
    <col min="10394" max="10394" width="1.625" style="289" customWidth="1"/>
    <col min="10395" max="10395" width="3.625" style="289" customWidth="1"/>
    <col min="10396" max="10396" width="1.625" style="289" customWidth="1"/>
    <col min="10397" max="10397" width="3.625" style="289" customWidth="1"/>
    <col min="10398" max="10398" width="1.625" style="289" customWidth="1"/>
    <col min="10399" max="10404" width="3.625" style="289" customWidth="1"/>
    <col min="10405" max="10405" width="1.625" style="289" customWidth="1"/>
    <col min="10406" max="10406" width="3.625" style="289" customWidth="1"/>
    <col min="10407" max="10407" width="1.625" style="289" customWidth="1"/>
    <col min="10408" max="10408" width="3.625" style="289" customWidth="1"/>
    <col min="10409" max="10409" width="1.625" style="289" customWidth="1"/>
    <col min="10410" max="10415" width="3.625" style="289" customWidth="1"/>
    <col min="10416" max="10416" width="1.625" style="289" customWidth="1"/>
    <col min="10417" max="10417" width="3.625" style="289" customWidth="1"/>
    <col min="10418" max="10418" width="1.625" style="289" customWidth="1"/>
    <col min="10419" max="10419" width="3.625" style="289" customWidth="1"/>
    <col min="10420" max="10420" width="1.625" style="289" customWidth="1"/>
    <col min="10421" max="10426" width="3.625" style="289" customWidth="1"/>
    <col min="10427" max="10427" width="1.625" style="289" customWidth="1"/>
    <col min="10428" max="10428" width="3.625" style="289" customWidth="1"/>
    <col min="10429" max="10429" width="1.625" style="289" customWidth="1"/>
    <col min="10430" max="10430" width="3.625" style="289" customWidth="1"/>
    <col min="10431" max="10431" width="1.625" style="289" customWidth="1"/>
    <col min="10432" max="10437" width="3.625" style="289" customWidth="1"/>
    <col min="10438" max="10438" width="1.625" style="289" customWidth="1"/>
    <col min="10439" max="10439" width="3.625" style="289" customWidth="1"/>
    <col min="10440" max="10440" width="1.625" style="289" customWidth="1"/>
    <col min="10441" max="10441" width="3.625" style="289" customWidth="1"/>
    <col min="10442" max="10442" width="1.625" style="289" customWidth="1"/>
    <col min="10443" max="10448" width="3.625" style="289" customWidth="1"/>
    <col min="10449" max="10496" width="3.625" style="289"/>
    <col min="10497" max="10497" width="3.625" style="289" customWidth="1"/>
    <col min="10498" max="10498" width="1.625" style="289" customWidth="1"/>
    <col min="10499" max="10499" width="3.625" style="289" customWidth="1"/>
    <col min="10500" max="10500" width="1.625" style="289" customWidth="1"/>
    <col min="10501" max="10506" width="3.625" style="289" customWidth="1"/>
    <col min="10507" max="10507" width="1.625" style="289" customWidth="1"/>
    <col min="10508" max="10508" width="3.625" style="289" customWidth="1"/>
    <col min="10509" max="10509" width="1.625" style="289" customWidth="1"/>
    <col min="10510" max="10510" width="3.625" style="289" customWidth="1"/>
    <col min="10511" max="10511" width="1.625" style="289" customWidth="1"/>
    <col min="10512" max="10517" width="3.625" style="289" customWidth="1"/>
    <col min="10518" max="10518" width="1.625" style="289" customWidth="1"/>
    <col min="10519" max="10519" width="3.625" style="289" customWidth="1"/>
    <col min="10520" max="10520" width="1.625" style="289" customWidth="1"/>
    <col min="10521" max="10521" width="3.625" style="289" customWidth="1"/>
    <col min="10522" max="10522" width="1.625" style="289" customWidth="1"/>
    <col min="10523" max="10528" width="3.625" style="289" customWidth="1"/>
    <col min="10529" max="10529" width="1.625" style="289" customWidth="1"/>
    <col min="10530" max="10530" width="3.625" style="289" customWidth="1"/>
    <col min="10531" max="10531" width="1.625" style="289" customWidth="1"/>
    <col min="10532" max="10532" width="3.625" style="289" customWidth="1"/>
    <col min="10533" max="10533" width="1.625" style="289" customWidth="1"/>
    <col min="10534" max="10539" width="3.625" style="289" customWidth="1"/>
    <col min="10540" max="10540" width="1.625" style="289" customWidth="1"/>
    <col min="10541" max="10541" width="3.625" style="289" customWidth="1"/>
    <col min="10542" max="10542" width="1.625" style="289" customWidth="1"/>
    <col min="10543" max="10543" width="3.625" style="289" customWidth="1"/>
    <col min="10544" max="10544" width="1.625" style="289" customWidth="1"/>
    <col min="10545" max="10550" width="3.625" style="289" customWidth="1"/>
    <col min="10551" max="10551" width="1.625" style="289" customWidth="1"/>
    <col min="10552" max="10552" width="3.625" style="289" customWidth="1"/>
    <col min="10553" max="10553" width="1.625" style="289" customWidth="1"/>
    <col min="10554" max="10554" width="3.625" style="289" customWidth="1"/>
    <col min="10555" max="10555" width="1.625" style="289" customWidth="1"/>
    <col min="10556" max="10561" width="3.625" style="289" customWidth="1"/>
    <col min="10562" max="10562" width="1.625" style="289" customWidth="1"/>
    <col min="10563" max="10563" width="3.625" style="289" customWidth="1"/>
    <col min="10564" max="10564" width="1.625" style="289" customWidth="1"/>
    <col min="10565" max="10565" width="3.625" style="289" customWidth="1"/>
    <col min="10566" max="10566" width="1.625" style="289" customWidth="1"/>
    <col min="10567" max="10572" width="3.625" style="289" customWidth="1"/>
    <col min="10573" max="10573" width="1.625" style="289" customWidth="1"/>
    <col min="10574" max="10574" width="3.625" style="289" customWidth="1"/>
    <col min="10575" max="10575" width="1.625" style="289" customWidth="1"/>
    <col min="10576" max="10576" width="3.625" style="289" customWidth="1"/>
    <col min="10577" max="10577" width="1.625" style="289" customWidth="1"/>
    <col min="10578" max="10583" width="3.625" style="289" customWidth="1"/>
    <col min="10584" max="10584" width="1.625" style="289" customWidth="1"/>
    <col min="10585" max="10585" width="3.625" style="289" customWidth="1"/>
    <col min="10586" max="10586" width="1.625" style="289" customWidth="1"/>
    <col min="10587" max="10587" width="3.625" style="289" customWidth="1"/>
    <col min="10588" max="10588" width="1.625" style="289" customWidth="1"/>
    <col min="10589" max="10594" width="3.625" style="289" customWidth="1"/>
    <col min="10595" max="10595" width="1.625" style="289" customWidth="1"/>
    <col min="10596" max="10596" width="3.625" style="289" customWidth="1"/>
    <col min="10597" max="10597" width="1.625" style="289" customWidth="1"/>
    <col min="10598" max="10598" width="3.625" style="289" customWidth="1"/>
    <col min="10599" max="10599" width="1.625" style="289" customWidth="1"/>
    <col min="10600" max="10605" width="3.625" style="289" customWidth="1"/>
    <col min="10606" max="10606" width="1.625" style="289" customWidth="1"/>
    <col min="10607" max="10607" width="3.625" style="289" customWidth="1"/>
    <col min="10608" max="10608" width="1.625" style="289" customWidth="1"/>
    <col min="10609" max="10609" width="3.625" style="289" customWidth="1"/>
    <col min="10610" max="10610" width="1.625" style="289" customWidth="1"/>
    <col min="10611" max="10616" width="3.625" style="289" customWidth="1"/>
    <col min="10617" max="10617" width="1.625" style="289" customWidth="1"/>
    <col min="10618" max="10618" width="3.625" style="289" customWidth="1"/>
    <col min="10619" max="10619" width="1.625" style="289" customWidth="1"/>
    <col min="10620" max="10620" width="3.625" style="289" customWidth="1"/>
    <col min="10621" max="10621" width="1.625" style="289" customWidth="1"/>
    <col min="10622" max="10626" width="3.625" style="289" customWidth="1"/>
    <col min="10627" max="10630" width="1.625" style="289" customWidth="1"/>
    <col min="10631" max="10631" width="3.625" style="289" customWidth="1"/>
    <col min="10632" max="10632" width="1.625" style="289" customWidth="1"/>
    <col min="10633" max="10637" width="3.625" style="289" customWidth="1"/>
    <col min="10638" max="10639" width="1.625" style="289" customWidth="1"/>
    <col min="10640" max="10640" width="3.625" style="289" customWidth="1"/>
    <col min="10641" max="10641" width="1.625" style="289" customWidth="1"/>
    <col min="10642" max="10642" width="3.625" style="289" customWidth="1"/>
    <col min="10643" max="10643" width="1.625" style="289" customWidth="1"/>
    <col min="10644" max="10649" width="3.625" style="289" customWidth="1"/>
    <col min="10650" max="10650" width="1.625" style="289" customWidth="1"/>
    <col min="10651" max="10651" width="3.625" style="289" customWidth="1"/>
    <col min="10652" max="10652" width="1.625" style="289" customWidth="1"/>
    <col min="10653" max="10653" width="3.625" style="289" customWidth="1"/>
    <col min="10654" max="10654" width="1.625" style="289" customWidth="1"/>
    <col min="10655" max="10660" width="3.625" style="289" customWidth="1"/>
    <col min="10661" max="10661" width="1.625" style="289" customWidth="1"/>
    <col min="10662" max="10662" width="3.625" style="289" customWidth="1"/>
    <col min="10663" max="10663" width="1.625" style="289" customWidth="1"/>
    <col min="10664" max="10664" width="3.625" style="289" customWidth="1"/>
    <col min="10665" max="10665" width="1.625" style="289" customWidth="1"/>
    <col min="10666" max="10671" width="3.625" style="289" customWidth="1"/>
    <col min="10672" max="10672" width="1.625" style="289" customWidth="1"/>
    <col min="10673" max="10673" width="3.625" style="289" customWidth="1"/>
    <col min="10674" max="10674" width="1.625" style="289" customWidth="1"/>
    <col min="10675" max="10675" width="3.625" style="289" customWidth="1"/>
    <col min="10676" max="10676" width="1.625" style="289" customWidth="1"/>
    <col min="10677" max="10682" width="3.625" style="289" customWidth="1"/>
    <col min="10683" max="10683" width="1.625" style="289" customWidth="1"/>
    <col min="10684" max="10684" width="3.625" style="289" customWidth="1"/>
    <col min="10685" max="10685" width="1.625" style="289" customWidth="1"/>
    <col min="10686" max="10686" width="3.625" style="289" customWidth="1"/>
    <col min="10687" max="10687" width="1.625" style="289" customWidth="1"/>
    <col min="10688" max="10693" width="3.625" style="289" customWidth="1"/>
    <col min="10694" max="10694" width="1.625" style="289" customWidth="1"/>
    <col min="10695" max="10695" width="3.625" style="289" customWidth="1"/>
    <col min="10696" max="10696" width="1.625" style="289" customWidth="1"/>
    <col min="10697" max="10697" width="3.625" style="289" customWidth="1"/>
    <col min="10698" max="10698" width="1.625" style="289" customWidth="1"/>
    <col min="10699" max="10704" width="3.625" style="289" customWidth="1"/>
    <col min="10705" max="10752" width="3.625" style="289"/>
    <col min="10753" max="10753" width="3.625" style="289" customWidth="1"/>
    <col min="10754" max="10754" width="1.625" style="289" customWidth="1"/>
    <col min="10755" max="10755" width="3.625" style="289" customWidth="1"/>
    <col min="10756" max="10756" width="1.625" style="289" customWidth="1"/>
    <col min="10757" max="10762" width="3.625" style="289" customWidth="1"/>
    <col min="10763" max="10763" width="1.625" style="289" customWidth="1"/>
    <col min="10764" max="10764" width="3.625" style="289" customWidth="1"/>
    <col min="10765" max="10765" width="1.625" style="289" customWidth="1"/>
    <col min="10766" max="10766" width="3.625" style="289" customWidth="1"/>
    <col min="10767" max="10767" width="1.625" style="289" customWidth="1"/>
    <col min="10768" max="10773" width="3.625" style="289" customWidth="1"/>
    <col min="10774" max="10774" width="1.625" style="289" customWidth="1"/>
    <col min="10775" max="10775" width="3.625" style="289" customWidth="1"/>
    <col min="10776" max="10776" width="1.625" style="289" customWidth="1"/>
    <col min="10777" max="10777" width="3.625" style="289" customWidth="1"/>
    <col min="10778" max="10778" width="1.625" style="289" customWidth="1"/>
    <col min="10779" max="10784" width="3.625" style="289" customWidth="1"/>
    <col min="10785" max="10785" width="1.625" style="289" customWidth="1"/>
    <col min="10786" max="10786" width="3.625" style="289" customWidth="1"/>
    <col min="10787" max="10787" width="1.625" style="289" customWidth="1"/>
    <col min="10788" max="10788" width="3.625" style="289" customWidth="1"/>
    <col min="10789" max="10789" width="1.625" style="289" customWidth="1"/>
    <col min="10790" max="10795" width="3.625" style="289" customWidth="1"/>
    <col min="10796" max="10796" width="1.625" style="289" customWidth="1"/>
    <col min="10797" max="10797" width="3.625" style="289" customWidth="1"/>
    <col min="10798" max="10798" width="1.625" style="289" customWidth="1"/>
    <col min="10799" max="10799" width="3.625" style="289" customWidth="1"/>
    <col min="10800" max="10800" width="1.625" style="289" customWidth="1"/>
    <col min="10801" max="10806" width="3.625" style="289" customWidth="1"/>
    <col min="10807" max="10807" width="1.625" style="289" customWidth="1"/>
    <col min="10808" max="10808" width="3.625" style="289" customWidth="1"/>
    <col min="10809" max="10809" width="1.625" style="289" customWidth="1"/>
    <col min="10810" max="10810" width="3.625" style="289" customWidth="1"/>
    <col min="10811" max="10811" width="1.625" style="289" customWidth="1"/>
    <col min="10812" max="10817" width="3.625" style="289" customWidth="1"/>
    <col min="10818" max="10818" width="1.625" style="289" customWidth="1"/>
    <col min="10819" max="10819" width="3.625" style="289" customWidth="1"/>
    <col min="10820" max="10820" width="1.625" style="289" customWidth="1"/>
    <col min="10821" max="10821" width="3.625" style="289" customWidth="1"/>
    <col min="10822" max="10822" width="1.625" style="289" customWidth="1"/>
    <col min="10823" max="10828" width="3.625" style="289" customWidth="1"/>
    <col min="10829" max="10829" width="1.625" style="289" customWidth="1"/>
    <col min="10830" max="10830" width="3.625" style="289" customWidth="1"/>
    <col min="10831" max="10831" width="1.625" style="289" customWidth="1"/>
    <col min="10832" max="10832" width="3.625" style="289" customWidth="1"/>
    <col min="10833" max="10833" width="1.625" style="289" customWidth="1"/>
    <col min="10834" max="10839" width="3.625" style="289" customWidth="1"/>
    <col min="10840" max="10840" width="1.625" style="289" customWidth="1"/>
    <col min="10841" max="10841" width="3.625" style="289" customWidth="1"/>
    <col min="10842" max="10842" width="1.625" style="289" customWidth="1"/>
    <col min="10843" max="10843" width="3.625" style="289" customWidth="1"/>
    <col min="10844" max="10844" width="1.625" style="289" customWidth="1"/>
    <col min="10845" max="10850" width="3.625" style="289" customWidth="1"/>
    <col min="10851" max="10851" width="1.625" style="289" customWidth="1"/>
    <col min="10852" max="10852" width="3.625" style="289" customWidth="1"/>
    <col min="10853" max="10853" width="1.625" style="289" customWidth="1"/>
    <col min="10854" max="10854" width="3.625" style="289" customWidth="1"/>
    <col min="10855" max="10855" width="1.625" style="289" customWidth="1"/>
    <col min="10856" max="10861" width="3.625" style="289" customWidth="1"/>
    <col min="10862" max="10862" width="1.625" style="289" customWidth="1"/>
    <col min="10863" max="10863" width="3.625" style="289" customWidth="1"/>
    <col min="10864" max="10864" width="1.625" style="289" customWidth="1"/>
    <col min="10865" max="10865" width="3.625" style="289" customWidth="1"/>
    <col min="10866" max="10866" width="1.625" style="289" customWidth="1"/>
    <col min="10867" max="10872" width="3.625" style="289" customWidth="1"/>
    <col min="10873" max="10873" width="1.625" style="289" customWidth="1"/>
    <col min="10874" max="10874" width="3.625" style="289" customWidth="1"/>
    <col min="10875" max="10875" width="1.625" style="289" customWidth="1"/>
    <col min="10876" max="10876" width="3.625" style="289" customWidth="1"/>
    <col min="10877" max="10877" width="1.625" style="289" customWidth="1"/>
    <col min="10878" max="10882" width="3.625" style="289" customWidth="1"/>
    <col min="10883" max="10886" width="1.625" style="289" customWidth="1"/>
    <col min="10887" max="10887" width="3.625" style="289" customWidth="1"/>
    <col min="10888" max="10888" width="1.625" style="289" customWidth="1"/>
    <col min="10889" max="10893" width="3.625" style="289" customWidth="1"/>
    <col min="10894" max="10895" width="1.625" style="289" customWidth="1"/>
    <col min="10896" max="10896" width="3.625" style="289" customWidth="1"/>
    <col min="10897" max="10897" width="1.625" style="289" customWidth="1"/>
    <col min="10898" max="10898" width="3.625" style="289" customWidth="1"/>
    <col min="10899" max="10899" width="1.625" style="289" customWidth="1"/>
    <col min="10900" max="10905" width="3.625" style="289" customWidth="1"/>
    <col min="10906" max="10906" width="1.625" style="289" customWidth="1"/>
    <col min="10907" max="10907" width="3.625" style="289" customWidth="1"/>
    <col min="10908" max="10908" width="1.625" style="289" customWidth="1"/>
    <col min="10909" max="10909" width="3.625" style="289" customWidth="1"/>
    <col min="10910" max="10910" width="1.625" style="289" customWidth="1"/>
    <col min="10911" max="10916" width="3.625" style="289" customWidth="1"/>
    <col min="10917" max="10917" width="1.625" style="289" customWidth="1"/>
    <col min="10918" max="10918" width="3.625" style="289" customWidth="1"/>
    <col min="10919" max="10919" width="1.625" style="289" customWidth="1"/>
    <col min="10920" max="10920" width="3.625" style="289" customWidth="1"/>
    <col min="10921" max="10921" width="1.625" style="289" customWidth="1"/>
    <col min="10922" max="10927" width="3.625" style="289" customWidth="1"/>
    <col min="10928" max="10928" width="1.625" style="289" customWidth="1"/>
    <col min="10929" max="10929" width="3.625" style="289" customWidth="1"/>
    <col min="10930" max="10930" width="1.625" style="289" customWidth="1"/>
    <col min="10931" max="10931" width="3.625" style="289" customWidth="1"/>
    <col min="10932" max="10932" width="1.625" style="289" customWidth="1"/>
    <col min="10933" max="10938" width="3.625" style="289" customWidth="1"/>
    <col min="10939" max="10939" width="1.625" style="289" customWidth="1"/>
    <col min="10940" max="10940" width="3.625" style="289" customWidth="1"/>
    <col min="10941" max="10941" width="1.625" style="289" customWidth="1"/>
    <col min="10942" max="10942" width="3.625" style="289" customWidth="1"/>
    <col min="10943" max="10943" width="1.625" style="289" customWidth="1"/>
    <col min="10944" max="10949" width="3.625" style="289" customWidth="1"/>
    <col min="10950" max="10950" width="1.625" style="289" customWidth="1"/>
    <col min="10951" max="10951" width="3.625" style="289" customWidth="1"/>
    <col min="10952" max="10952" width="1.625" style="289" customWidth="1"/>
    <col min="10953" max="10953" width="3.625" style="289" customWidth="1"/>
    <col min="10954" max="10954" width="1.625" style="289" customWidth="1"/>
    <col min="10955" max="10960" width="3.625" style="289" customWidth="1"/>
    <col min="10961" max="11008" width="3.625" style="289"/>
    <col min="11009" max="11009" width="3.625" style="289" customWidth="1"/>
    <col min="11010" max="11010" width="1.625" style="289" customWidth="1"/>
    <col min="11011" max="11011" width="3.625" style="289" customWidth="1"/>
    <col min="11012" max="11012" width="1.625" style="289" customWidth="1"/>
    <col min="11013" max="11018" width="3.625" style="289" customWidth="1"/>
    <col min="11019" max="11019" width="1.625" style="289" customWidth="1"/>
    <col min="11020" max="11020" width="3.625" style="289" customWidth="1"/>
    <col min="11021" max="11021" width="1.625" style="289" customWidth="1"/>
    <col min="11022" max="11022" width="3.625" style="289" customWidth="1"/>
    <col min="11023" max="11023" width="1.625" style="289" customWidth="1"/>
    <col min="11024" max="11029" width="3.625" style="289" customWidth="1"/>
    <col min="11030" max="11030" width="1.625" style="289" customWidth="1"/>
    <col min="11031" max="11031" width="3.625" style="289" customWidth="1"/>
    <col min="11032" max="11032" width="1.625" style="289" customWidth="1"/>
    <col min="11033" max="11033" width="3.625" style="289" customWidth="1"/>
    <col min="11034" max="11034" width="1.625" style="289" customWidth="1"/>
    <col min="11035" max="11040" width="3.625" style="289" customWidth="1"/>
    <col min="11041" max="11041" width="1.625" style="289" customWidth="1"/>
    <col min="11042" max="11042" width="3.625" style="289" customWidth="1"/>
    <col min="11043" max="11043" width="1.625" style="289" customWidth="1"/>
    <col min="11044" max="11044" width="3.625" style="289" customWidth="1"/>
    <col min="11045" max="11045" width="1.625" style="289" customWidth="1"/>
    <col min="11046" max="11051" width="3.625" style="289" customWidth="1"/>
    <col min="11052" max="11052" width="1.625" style="289" customWidth="1"/>
    <col min="11053" max="11053" width="3.625" style="289" customWidth="1"/>
    <col min="11054" max="11054" width="1.625" style="289" customWidth="1"/>
    <col min="11055" max="11055" width="3.625" style="289" customWidth="1"/>
    <col min="11056" max="11056" width="1.625" style="289" customWidth="1"/>
    <col min="11057" max="11062" width="3.625" style="289" customWidth="1"/>
    <col min="11063" max="11063" width="1.625" style="289" customWidth="1"/>
    <col min="11064" max="11064" width="3.625" style="289" customWidth="1"/>
    <col min="11065" max="11065" width="1.625" style="289" customWidth="1"/>
    <col min="11066" max="11066" width="3.625" style="289" customWidth="1"/>
    <col min="11067" max="11067" width="1.625" style="289" customWidth="1"/>
    <col min="11068" max="11073" width="3.625" style="289" customWidth="1"/>
    <col min="11074" max="11074" width="1.625" style="289" customWidth="1"/>
    <col min="11075" max="11075" width="3.625" style="289" customWidth="1"/>
    <col min="11076" max="11076" width="1.625" style="289" customWidth="1"/>
    <col min="11077" max="11077" width="3.625" style="289" customWidth="1"/>
    <col min="11078" max="11078" width="1.625" style="289" customWidth="1"/>
    <col min="11079" max="11084" width="3.625" style="289" customWidth="1"/>
    <col min="11085" max="11085" width="1.625" style="289" customWidth="1"/>
    <col min="11086" max="11086" width="3.625" style="289" customWidth="1"/>
    <col min="11087" max="11087" width="1.625" style="289" customWidth="1"/>
    <col min="11088" max="11088" width="3.625" style="289" customWidth="1"/>
    <col min="11089" max="11089" width="1.625" style="289" customWidth="1"/>
    <col min="11090" max="11095" width="3.625" style="289" customWidth="1"/>
    <col min="11096" max="11096" width="1.625" style="289" customWidth="1"/>
    <col min="11097" max="11097" width="3.625" style="289" customWidth="1"/>
    <col min="11098" max="11098" width="1.625" style="289" customWidth="1"/>
    <col min="11099" max="11099" width="3.625" style="289" customWidth="1"/>
    <col min="11100" max="11100" width="1.625" style="289" customWidth="1"/>
    <col min="11101" max="11106" width="3.625" style="289" customWidth="1"/>
    <col min="11107" max="11107" width="1.625" style="289" customWidth="1"/>
    <col min="11108" max="11108" width="3.625" style="289" customWidth="1"/>
    <col min="11109" max="11109" width="1.625" style="289" customWidth="1"/>
    <col min="11110" max="11110" width="3.625" style="289" customWidth="1"/>
    <col min="11111" max="11111" width="1.625" style="289" customWidth="1"/>
    <col min="11112" max="11117" width="3.625" style="289" customWidth="1"/>
    <col min="11118" max="11118" width="1.625" style="289" customWidth="1"/>
    <col min="11119" max="11119" width="3.625" style="289" customWidth="1"/>
    <col min="11120" max="11120" width="1.625" style="289" customWidth="1"/>
    <col min="11121" max="11121" width="3.625" style="289" customWidth="1"/>
    <col min="11122" max="11122" width="1.625" style="289" customWidth="1"/>
    <col min="11123" max="11128" width="3.625" style="289" customWidth="1"/>
    <col min="11129" max="11129" width="1.625" style="289" customWidth="1"/>
    <col min="11130" max="11130" width="3.625" style="289" customWidth="1"/>
    <col min="11131" max="11131" width="1.625" style="289" customWidth="1"/>
    <col min="11132" max="11132" width="3.625" style="289" customWidth="1"/>
    <col min="11133" max="11133" width="1.625" style="289" customWidth="1"/>
    <col min="11134" max="11138" width="3.625" style="289" customWidth="1"/>
    <col min="11139" max="11142" width="1.625" style="289" customWidth="1"/>
    <col min="11143" max="11143" width="3.625" style="289" customWidth="1"/>
    <col min="11144" max="11144" width="1.625" style="289" customWidth="1"/>
    <col min="11145" max="11149" width="3.625" style="289" customWidth="1"/>
    <col min="11150" max="11151" width="1.625" style="289" customWidth="1"/>
    <col min="11152" max="11152" width="3.625" style="289" customWidth="1"/>
    <col min="11153" max="11153" width="1.625" style="289" customWidth="1"/>
    <col min="11154" max="11154" width="3.625" style="289" customWidth="1"/>
    <col min="11155" max="11155" width="1.625" style="289" customWidth="1"/>
    <col min="11156" max="11161" width="3.625" style="289" customWidth="1"/>
    <col min="11162" max="11162" width="1.625" style="289" customWidth="1"/>
    <col min="11163" max="11163" width="3.625" style="289" customWidth="1"/>
    <col min="11164" max="11164" width="1.625" style="289" customWidth="1"/>
    <col min="11165" max="11165" width="3.625" style="289" customWidth="1"/>
    <col min="11166" max="11166" width="1.625" style="289" customWidth="1"/>
    <col min="11167" max="11172" width="3.625" style="289" customWidth="1"/>
    <col min="11173" max="11173" width="1.625" style="289" customWidth="1"/>
    <col min="11174" max="11174" width="3.625" style="289" customWidth="1"/>
    <col min="11175" max="11175" width="1.625" style="289" customWidth="1"/>
    <col min="11176" max="11176" width="3.625" style="289" customWidth="1"/>
    <col min="11177" max="11177" width="1.625" style="289" customWidth="1"/>
    <col min="11178" max="11183" width="3.625" style="289" customWidth="1"/>
    <col min="11184" max="11184" width="1.625" style="289" customWidth="1"/>
    <col min="11185" max="11185" width="3.625" style="289" customWidth="1"/>
    <col min="11186" max="11186" width="1.625" style="289" customWidth="1"/>
    <col min="11187" max="11187" width="3.625" style="289" customWidth="1"/>
    <col min="11188" max="11188" width="1.625" style="289" customWidth="1"/>
    <col min="11189" max="11194" width="3.625" style="289" customWidth="1"/>
    <col min="11195" max="11195" width="1.625" style="289" customWidth="1"/>
    <col min="11196" max="11196" width="3.625" style="289" customWidth="1"/>
    <col min="11197" max="11197" width="1.625" style="289" customWidth="1"/>
    <col min="11198" max="11198" width="3.625" style="289" customWidth="1"/>
    <col min="11199" max="11199" width="1.625" style="289" customWidth="1"/>
    <col min="11200" max="11205" width="3.625" style="289" customWidth="1"/>
    <col min="11206" max="11206" width="1.625" style="289" customWidth="1"/>
    <col min="11207" max="11207" width="3.625" style="289" customWidth="1"/>
    <col min="11208" max="11208" width="1.625" style="289" customWidth="1"/>
    <col min="11209" max="11209" width="3.625" style="289" customWidth="1"/>
    <col min="11210" max="11210" width="1.625" style="289" customWidth="1"/>
    <col min="11211" max="11216" width="3.625" style="289" customWidth="1"/>
    <col min="11217" max="11264" width="3.625" style="289"/>
    <col min="11265" max="11265" width="3.625" style="289" customWidth="1"/>
    <col min="11266" max="11266" width="1.625" style="289" customWidth="1"/>
    <col min="11267" max="11267" width="3.625" style="289" customWidth="1"/>
    <col min="11268" max="11268" width="1.625" style="289" customWidth="1"/>
    <col min="11269" max="11274" width="3.625" style="289" customWidth="1"/>
    <col min="11275" max="11275" width="1.625" style="289" customWidth="1"/>
    <col min="11276" max="11276" width="3.625" style="289" customWidth="1"/>
    <col min="11277" max="11277" width="1.625" style="289" customWidth="1"/>
    <col min="11278" max="11278" width="3.625" style="289" customWidth="1"/>
    <col min="11279" max="11279" width="1.625" style="289" customWidth="1"/>
    <col min="11280" max="11285" width="3.625" style="289" customWidth="1"/>
    <col min="11286" max="11286" width="1.625" style="289" customWidth="1"/>
    <col min="11287" max="11287" width="3.625" style="289" customWidth="1"/>
    <col min="11288" max="11288" width="1.625" style="289" customWidth="1"/>
    <col min="11289" max="11289" width="3.625" style="289" customWidth="1"/>
    <col min="11290" max="11290" width="1.625" style="289" customWidth="1"/>
    <col min="11291" max="11296" width="3.625" style="289" customWidth="1"/>
    <col min="11297" max="11297" width="1.625" style="289" customWidth="1"/>
    <col min="11298" max="11298" width="3.625" style="289" customWidth="1"/>
    <col min="11299" max="11299" width="1.625" style="289" customWidth="1"/>
    <col min="11300" max="11300" width="3.625" style="289" customWidth="1"/>
    <col min="11301" max="11301" width="1.625" style="289" customWidth="1"/>
    <col min="11302" max="11307" width="3.625" style="289" customWidth="1"/>
    <col min="11308" max="11308" width="1.625" style="289" customWidth="1"/>
    <col min="11309" max="11309" width="3.625" style="289" customWidth="1"/>
    <col min="11310" max="11310" width="1.625" style="289" customWidth="1"/>
    <col min="11311" max="11311" width="3.625" style="289" customWidth="1"/>
    <col min="11312" max="11312" width="1.625" style="289" customWidth="1"/>
    <col min="11313" max="11318" width="3.625" style="289" customWidth="1"/>
    <col min="11319" max="11319" width="1.625" style="289" customWidth="1"/>
    <col min="11320" max="11320" width="3.625" style="289" customWidth="1"/>
    <col min="11321" max="11321" width="1.625" style="289" customWidth="1"/>
    <col min="11322" max="11322" width="3.625" style="289" customWidth="1"/>
    <col min="11323" max="11323" width="1.625" style="289" customWidth="1"/>
    <col min="11324" max="11329" width="3.625" style="289" customWidth="1"/>
    <col min="11330" max="11330" width="1.625" style="289" customWidth="1"/>
    <col min="11331" max="11331" width="3.625" style="289" customWidth="1"/>
    <col min="11332" max="11332" width="1.625" style="289" customWidth="1"/>
    <col min="11333" max="11333" width="3.625" style="289" customWidth="1"/>
    <col min="11334" max="11334" width="1.625" style="289" customWidth="1"/>
    <col min="11335" max="11340" width="3.625" style="289" customWidth="1"/>
    <col min="11341" max="11341" width="1.625" style="289" customWidth="1"/>
    <col min="11342" max="11342" width="3.625" style="289" customWidth="1"/>
    <col min="11343" max="11343" width="1.625" style="289" customWidth="1"/>
    <col min="11344" max="11344" width="3.625" style="289" customWidth="1"/>
    <col min="11345" max="11345" width="1.625" style="289" customWidth="1"/>
    <col min="11346" max="11351" width="3.625" style="289" customWidth="1"/>
    <col min="11352" max="11352" width="1.625" style="289" customWidth="1"/>
    <col min="11353" max="11353" width="3.625" style="289" customWidth="1"/>
    <col min="11354" max="11354" width="1.625" style="289" customWidth="1"/>
    <col min="11355" max="11355" width="3.625" style="289" customWidth="1"/>
    <col min="11356" max="11356" width="1.625" style="289" customWidth="1"/>
    <col min="11357" max="11362" width="3.625" style="289" customWidth="1"/>
    <col min="11363" max="11363" width="1.625" style="289" customWidth="1"/>
    <col min="11364" max="11364" width="3.625" style="289" customWidth="1"/>
    <col min="11365" max="11365" width="1.625" style="289" customWidth="1"/>
    <col min="11366" max="11366" width="3.625" style="289" customWidth="1"/>
    <col min="11367" max="11367" width="1.625" style="289" customWidth="1"/>
    <col min="11368" max="11373" width="3.625" style="289" customWidth="1"/>
    <col min="11374" max="11374" width="1.625" style="289" customWidth="1"/>
    <col min="11375" max="11375" width="3.625" style="289" customWidth="1"/>
    <col min="11376" max="11376" width="1.625" style="289" customWidth="1"/>
    <col min="11377" max="11377" width="3.625" style="289" customWidth="1"/>
    <col min="11378" max="11378" width="1.625" style="289" customWidth="1"/>
    <col min="11379" max="11384" width="3.625" style="289" customWidth="1"/>
    <col min="11385" max="11385" width="1.625" style="289" customWidth="1"/>
    <col min="11386" max="11386" width="3.625" style="289" customWidth="1"/>
    <col min="11387" max="11387" width="1.625" style="289" customWidth="1"/>
    <col min="11388" max="11388" width="3.625" style="289" customWidth="1"/>
    <col min="11389" max="11389" width="1.625" style="289" customWidth="1"/>
    <col min="11390" max="11394" width="3.625" style="289" customWidth="1"/>
    <col min="11395" max="11398" width="1.625" style="289" customWidth="1"/>
    <col min="11399" max="11399" width="3.625" style="289" customWidth="1"/>
    <col min="11400" max="11400" width="1.625" style="289" customWidth="1"/>
    <col min="11401" max="11405" width="3.625" style="289" customWidth="1"/>
    <col min="11406" max="11407" width="1.625" style="289" customWidth="1"/>
    <col min="11408" max="11408" width="3.625" style="289" customWidth="1"/>
    <col min="11409" max="11409" width="1.625" style="289" customWidth="1"/>
    <col min="11410" max="11410" width="3.625" style="289" customWidth="1"/>
    <col min="11411" max="11411" width="1.625" style="289" customWidth="1"/>
    <col min="11412" max="11417" width="3.625" style="289" customWidth="1"/>
    <col min="11418" max="11418" width="1.625" style="289" customWidth="1"/>
    <col min="11419" max="11419" width="3.625" style="289" customWidth="1"/>
    <col min="11420" max="11420" width="1.625" style="289" customWidth="1"/>
    <col min="11421" max="11421" width="3.625" style="289" customWidth="1"/>
    <col min="11422" max="11422" width="1.625" style="289" customWidth="1"/>
    <col min="11423" max="11428" width="3.625" style="289" customWidth="1"/>
    <col min="11429" max="11429" width="1.625" style="289" customWidth="1"/>
    <col min="11430" max="11430" width="3.625" style="289" customWidth="1"/>
    <col min="11431" max="11431" width="1.625" style="289" customWidth="1"/>
    <col min="11432" max="11432" width="3.625" style="289" customWidth="1"/>
    <col min="11433" max="11433" width="1.625" style="289" customWidth="1"/>
    <col min="11434" max="11439" width="3.625" style="289" customWidth="1"/>
    <col min="11440" max="11440" width="1.625" style="289" customWidth="1"/>
    <col min="11441" max="11441" width="3.625" style="289" customWidth="1"/>
    <col min="11442" max="11442" width="1.625" style="289" customWidth="1"/>
    <col min="11443" max="11443" width="3.625" style="289" customWidth="1"/>
    <col min="11444" max="11444" width="1.625" style="289" customWidth="1"/>
    <col min="11445" max="11450" width="3.625" style="289" customWidth="1"/>
    <col min="11451" max="11451" width="1.625" style="289" customWidth="1"/>
    <col min="11452" max="11452" width="3.625" style="289" customWidth="1"/>
    <col min="11453" max="11453" width="1.625" style="289" customWidth="1"/>
    <col min="11454" max="11454" width="3.625" style="289" customWidth="1"/>
    <col min="11455" max="11455" width="1.625" style="289" customWidth="1"/>
    <col min="11456" max="11461" width="3.625" style="289" customWidth="1"/>
    <col min="11462" max="11462" width="1.625" style="289" customWidth="1"/>
    <col min="11463" max="11463" width="3.625" style="289" customWidth="1"/>
    <col min="11464" max="11464" width="1.625" style="289" customWidth="1"/>
    <col min="11465" max="11465" width="3.625" style="289" customWidth="1"/>
    <col min="11466" max="11466" width="1.625" style="289" customWidth="1"/>
    <col min="11467" max="11472" width="3.625" style="289" customWidth="1"/>
    <col min="11473" max="11520" width="3.625" style="289"/>
    <col min="11521" max="11521" width="3.625" style="289" customWidth="1"/>
    <col min="11522" max="11522" width="1.625" style="289" customWidth="1"/>
    <col min="11523" max="11523" width="3.625" style="289" customWidth="1"/>
    <col min="11524" max="11524" width="1.625" style="289" customWidth="1"/>
    <col min="11525" max="11530" width="3.625" style="289" customWidth="1"/>
    <col min="11531" max="11531" width="1.625" style="289" customWidth="1"/>
    <col min="11532" max="11532" width="3.625" style="289" customWidth="1"/>
    <col min="11533" max="11533" width="1.625" style="289" customWidth="1"/>
    <col min="11534" max="11534" width="3.625" style="289" customWidth="1"/>
    <col min="11535" max="11535" width="1.625" style="289" customWidth="1"/>
    <col min="11536" max="11541" width="3.625" style="289" customWidth="1"/>
    <col min="11542" max="11542" width="1.625" style="289" customWidth="1"/>
    <col min="11543" max="11543" width="3.625" style="289" customWidth="1"/>
    <col min="11544" max="11544" width="1.625" style="289" customWidth="1"/>
    <col min="11545" max="11545" width="3.625" style="289" customWidth="1"/>
    <col min="11546" max="11546" width="1.625" style="289" customWidth="1"/>
    <col min="11547" max="11552" width="3.625" style="289" customWidth="1"/>
    <col min="11553" max="11553" width="1.625" style="289" customWidth="1"/>
    <col min="11554" max="11554" width="3.625" style="289" customWidth="1"/>
    <col min="11555" max="11555" width="1.625" style="289" customWidth="1"/>
    <col min="11556" max="11556" width="3.625" style="289" customWidth="1"/>
    <col min="11557" max="11557" width="1.625" style="289" customWidth="1"/>
    <col min="11558" max="11563" width="3.625" style="289" customWidth="1"/>
    <col min="11564" max="11564" width="1.625" style="289" customWidth="1"/>
    <col min="11565" max="11565" width="3.625" style="289" customWidth="1"/>
    <col min="11566" max="11566" width="1.625" style="289" customWidth="1"/>
    <col min="11567" max="11567" width="3.625" style="289" customWidth="1"/>
    <col min="11568" max="11568" width="1.625" style="289" customWidth="1"/>
    <col min="11569" max="11574" width="3.625" style="289" customWidth="1"/>
    <col min="11575" max="11575" width="1.625" style="289" customWidth="1"/>
    <col min="11576" max="11576" width="3.625" style="289" customWidth="1"/>
    <col min="11577" max="11577" width="1.625" style="289" customWidth="1"/>
    <col min="11578" max="11578" width="3.625" style="289" customWidth="1"/>
    <col min="11579" max="11579" width="1.625" style="289" customWidth="1"/>
    <col min="11580" max="11585" width="3.625" style="289" customWidth="1"/>
    <col min="11586" max="11586" width="1.625" style="289" customWidth="1"/>
    <col min="11587" max="11587" width="3.625" style="289" customWidth="1"/>
    <col min="11588" max="11588" width="1.625" style="289" customWidth="1"/>
    <col min="11589" max="11589" width="3.625" style="289" customWidth="1"/>
    <col min="11590" max="11590" width="1.625" style="289" customWidth="1"/>
    <col min="11591" max="11596" width="3.625" style="289" customWidth="1"/>
    <col min="11597" max="11597" width="1.625" style="289" customWidth="1"/>
    <col min="11598" max="11598" width="3.625" style="289" customWidth="1"/>
    <col min="11599" max="11599" width="1.625" style="289" customWidth="1"/>
    <col min="11600" max="11600" width="3.625" style="289" customWidth="1"/>
    <col min="11601" max="11601" width="1.625" style="289" customWidth="1"/>
    <col min="11602" max="11607" width="3.625" style="289" customWidth="1"/>
    <col min="11608" max="11608" width="1.625" style="289" customWidth="1"/>
    <col min="11609" max="11609" width="3.625" style="289" customWidth="1"/>
    <col min="11610" max="11610" width="1.625" style="289" customWidth="1"/>
    <col min="11611" max="11611" width="3.625" style="289" customWidth="1"/>
    <col min="11612" max="11612" width="1.625" style="289" customWidth="1"/>
    <col min="11613" max="11618" width="3.625" style="289" customWidth="1"/>
    <col min="11619" max="11619" width="1.625" style="289" customWidth="1"/>
    <col min="11620" max="11620" width="3.625" style="289" customWidth="1"/>
    <col min="11621" max="11621" width="1.625" style="289" customWidth="1"/>
    <col min="11622" max="11622" width="3.625" style="289" customWidth="1"/>
    <col min="11623" max="11623" width="1.625" style="289" customWidth="1"/>
    <col min="11624" max="11629" width="3.625" style="289" customWidth="1"/>
    <col min="11630" max="11630" width="1.625" style="289" customWidth="1"/>
    <col min="11631" max="11631" width="3.625" style="289" customWidth="1"/>
    <col min="11632" max="11632" width="1.625" style="289" customWidth="1"/>
    <col min="11633" max="11633" width="3.625" style="289" customWidth="1"/>
    <col min="11634" max="11634" width="1.625" style="289" customWidth="1"/>
    <col min="11635" max="11640" width="3.625" style="289" customWidth="1"/>
    <col min="11641" max="11641" width="1.625" style="289" customWidth="1"/>
    <col min="11642" max="11642" width="3.625" style="289" customWidth="1"/>
    <col min="11643" max="11643" width="1.625" style="289" customWidth="1"/>
    <col min="11644" max="11644" width="3.625" style="289" customWidth="1"/>
    <col min="11645" max="11645" width="1.625" style="289" customWidth="1"/>
    <col min="11646" max="11650" width="3.625" style="289" customWidth="1"/>
    <col min="11651" max="11654" width="1.625" style="289" customWidth="1"/>
    <col min="11655" max="11655" width="3.625" style="289" customWidth="1"/>
    <col min="11656" max="11656" width="1.625" style="289" customWidth="1"/>
    <col min="11657" max="11661" width="3.625" style="289" customWidth="1"/>
    <col min="11662" max="11663" width="1.625" style="289" customWidth="1"/>
    <col min="11664" max="11664" width="3.625" style="289" customWidth="1"/>
    <col min="11665" max="11665" width="1.625" style="289" customWidth="1"/>
    <col min="11666" max="11666" width="3.625" style="289" customWidth="1"/>
    <col min="11667" max="11667" width="1.625" style="289" customWidth="1"/>
    <col min="11668" max="11673" width="3.625" style="289" customWidth="1"/>
    <col min="11674" max="11674" width="1.625" style="289" customWidth="1"/>
    <col min="11675" max="11675" width="3.625" style="289" customWidth="1"/>
    <col min="11676" max="11676" width="1.625" style="289" customWidth="1"/>
    <col min="11677" max="11677" width="3.625" style="289" customWidth="1"/>
    <col min="11678" max="11678" width="1.625" style="289" customWidth="1"/>
    <col min="11679" max="11684" width="3.625" style="289" customWidth="1"/>
    <col min="11685" max="11685" width="1.625" style="289" customWidth="1"/>
    <col min="11686" max="11686" width="3.625" style="289" customWidth="1"/>
    <col min="11687" max="11687" width="1.625" style="289" customWidth="1"/>
    <col min="11688" max="11688" width="3.625" style="289" customWidth="1"/>
    <col min="11689" max="11689" width="1.625" style="289" customWidth="1"/>
    <col min="11690" max="11695" width="3.625" style="289" customWidth="1"/>
    <col min="11696" max="11696" width="1.625" style="289" customWidth="1"/>
    <col min="11697" max="11697" width="3.625" style="289" customWidth="1"/>
    <col min="11698" max="11698" width="1.625" style="289" customWidth="1"/>
    <col min="11699" max="11699" width="3.625" style="289" customWidth="1"/>
    <col min="11700" max="11700" width="1.625" style="289" customWidth="1"/>
    <col min="11701" max="11706" width="3.625" style="289" customWidth="1"/>
    <col min="11707" max="11707" width="1.625" style="289" customWidth="1"/>
    <col min="11708" max="11708" width="3.625" style="289" customWidth="1"/>
    <col min="11709" max="11709" width="1.625" style="289" customWidth="1"/>
    <col min="11710" max="11710" width="3.625" style="289" customWidth="1"/>
    <col min="11711" max="11711" width="1.625" style="289" customWidth="1"/>
    <col min="11712" max="11717" width="3.625" style="289" customWidth="1"/>
    <col min="11718" max="11718" width="1.625" style="289" customWidth="1"/>
    <col min="11719" max="11719" width="3.625" style="289" customWidth="1"/>
    <col min="11720" max="11720" width="1.625" style="289" customWidth="1"/>
    <col min="11721" max="11721" width="3.625" style="289" customWidth="1"/>
    <col min="11722" max="11722" width="1.625" style="289" customWidth="1"/>
    <col min="11723" max="11728" width="3.625" style="289" customWidth="1"/>
    <col min="11729" max="11776" width="3.625" style="289"/>
    <col min="11777" max="11777" width="3.625" style="289" customWidth="1"/>
    <col min="11778" max="11778" width="1.625" style="289" customWidth="1"/>
    <col min="11779" max="11779" width="3.625" style="289" customWidth="1"/>
    <col min="11780" max="11780" width="1.625" style="289" customWidth="1"/>
    <col min="11781" max="11786" width="3.625" style="289" customWidth="1"/>
    <col min="11787" max="11787" width="1.625" style="289" customWidth="1"/>
    <col min="11788" max="11788" width="3.625" style="289" customWidth="1"/>
    <col min="11789" max="11789" width="1.625" style="289" customWidth="1"/>
    <col min="11790" max="11790" width="3.625" style="289" customWidth="1"/>
    <col min="11791" max="11791" width="1.625" style="289" customWidth="1"/>
    <col min="11792" max="11797" width="3.625" style="289" customWidth="1"/>
    <col min="11798" max="11798" width="1.625" style="289" customWidth="1"/>
    <col min="11799" max="11799" width="3.625" style="289" customWidth="1"/>
    <col min="11800" max="11800" width="1.625" style="289" customWidth="1"/>
    <col min="11801" max="11801" width="3.625" style="289" customWidth="1"/>
    <col min="11802" max="11802" width="1.625" style="289" customWidth="1"/>
    <col min="11803" max="11808" width="3.625" style="289" customWidth="1"/>
    <col min="11809" max="11809" width="1.625" style="289" customWidth="1"/>
    <col min="11810" max="11810" width="3.625" style="289" customWidth="1"/>
    <col min="11811" max="11811" width="1.625" style="289" customWidth="1"/>
    <col min="11812" max="11812" width="3.625" style="289" customWidth="1"/>
    <col min="11813" max="11813" width="1.625" style="289" customWidth="1"/>
    <col min="11814" max="11819" width="3.625" style="289" customWidth="1"/>
    <col min="11820" max="11820" width="1.625" style="289" customWidth="1"/>
    <col min="11821" max="11821" width="3.625" style="289" customWidth="1"/>
    <col min="11822" max="11822" width="1.625" style="289" customWidth="1"/>
    <col min="11823" max="11823" width="3.625" style="289" customWidth="1"/>
    <col min="11824" max="11824" width="1.625" style="289" customWidth="1"/>
    <col min="11825" max="11830" width="3.625" style="289" customWidth="1"/>
    <col min="11831" max="11831" width="1.625" style="289" customWidth="1"/>
    <col min="11832" max="11832" width="3.625" style="289" customWidth="1"/>
    <col min="11833" max="11833" width="1.625" style="289" customWidth="1"/>
    <col min="11834" max="11834" width="3.625" style="289" customWidth="1"/>
    <col min="11835" max="11835" width="1.625" style="289" customWidth="1"/>
    <col min="11836" max="11841" width="3.625" style="289" customWidth="1"/>
    <col min="11842" max="11842" width="1.625" style="289" customWidth="1"/>
    <col min="11843" max="11843" width="3.625" style="289" customWidth="1"/>
    <col min="11844" max="11844" width="1.625" style="289" customWidth="1"/>
    <col min="11845" max="11845" width="3.625" style="289" customWidth="1"/>
    <col min="11846" max="11846" width="1.625" style="289" customWidth="1"/>
    <col min="11847" max="11852" width="3.625" style="289" customWidth="1"/>
    <col min="11853" max="11853" width="1.625" style="289" customWidth="1"/>
    <col min="11854" max="11854" width="3.625" style="289" customWidth="1"/>
    <col min="11855" max="11855" width="1.625" style="289" customWidth="1"/>
    <col min="11856" max="11856" width="3.625" style="289" customWidth="1"/>
    <col min="11857" max="11857" width="1.625" style="289" customWidth="1"/>
    <col min="11858" max="11863" width="3.625" style="289" customWidth="1"/>
    <col min="11864" max="11864" width="1.625" style="289" customWidth="1"/>
    <col min="11865" max="11865" width="3.625" style="289" customWidth="1"/>
    <col min="11866" max="11866" width="1.625" style="289" customWidth="1"/>
    <col min="11867" max="11867" width="3.625" style="289" customWidth="1"/>
    <col min="11868" max="11868" width="1.625" style="289" customWidth="1"/>
    <col min="11869" max="11874" width="3.625" style="289" customWidth="1"/>
    <col min="11875" max="11875" width="1.625" style="289" customWidth="1"/>
    <col min="11876" max="11876" width="3.625" style="289" customWidth="1"/>
    <col min="11877" max="11877" width="1.625" style="289" customWidth="1"/>
    <col min="11878" max="11878" width="3.625" style="289" customWidth="1"/>
    <col min="11879" max="11879" width="1.625" style="289" customWidth="1"/>
    <col min="11880" max="11885" width="3.625" style="289" customWidth="1"/>
    <col min="11886" max="11886" width="1.625" style="289" customWidth="1"/>
    <col min="11887" max="11887" width="3.625" style="289" customWidth="1"/>
    <col min="11888" max="11888" width="1.625" style="289" customWidth="1"/>
    <col min="11889" max="11889" width="3.625" style="289" customWidth="1"/>
    <col min="11890" max="11890" width="1.625" style="289" customWidth="1"/>
    <col min="11891" max="11896" width="3.625" style="289" customWidth="1"/>
    <col min="11897" max="11897" width="1.625" style="289" customWidth="1"/>
    <col min="11898" max="11898" width="3.625" style="289" customWidth="1"/>
    <col min="11899" max="11899" width="1.625" style="289" customWidth="1"/>
    <col min="11900" max="11900" width="3.625" style="289" customWidth="1"/>
    <col min="11901" max="11901" width="1.625" style="289" customWidth="1"/>
    <col min="11902" max="11906" width="3.625" style="289" customWidth="1"/>
    <col min="11907" max="11910" width="1.625" style="289" customWidth="1"/>
    <col min="11911" max="11911" width="3.625" style="289" customWidth="1"/>
    <col min="11912" max="11912" width="1.625" style="289" customWidth="1"/>
    <col min="11913" max="11917" width="3.625" style="289" customWidth="1"/>
    <col min="11918" max="11919" width="1.625" style="289" customWidth="1"/>
    <col min="11920" max="11920" width="3.625" style="289" customWidth="1"/>
    <col min="11921" max="11921" width="1.625" style="289" customWidth="1"/>
    <col min="11922" max="11922" width="3.625" style="289" customWidth="1"/>
    <col min="11923" max="11923" width="1.625" style="289" customWidth="1"/>
    <col min="11924" max="11929" width="3.625" style="289" customWidth="1"/>
    <col min="11930" max="11930" width="1.625" style="289" customWidth="1"/>
    <col min="11931" max="11931" width="3.625" style="289" customWidth="1"/>
    <col min="11932" max="11932" width="1.625" style="289" customWidth="1"/>
    <col min="11933" max="11933" width="3.625" style="289" customWidth="1"/>
    <col min="11934" max="11934" width="1.625" style="289" customWidth="1"/>
    <col min="11935" max="11940" width="3.625" style="289" customWidth="1"/>
    <col min="11941" max="11941" width="1.625" style="289" customWidth="1"/>
    <col min="11942" max="11942" width="3.625" style="289" customWidth="1"/>
    <col min="11943" max="11943" width="1.625" style="289" customWidth="1"/>
    <col min="11944" max="11944" width="3.625" style="289" customWidth="1"/>
    <col min="11945" max="11945" width="1.625" style="289" customWidth="1"/>
    <col min="11946" max="11951" width="3.625" style="289" customWidth="1"/>
    <col min="11952" max="11952" width="1.625" style="289" customWidth="1"/>
    <col min="11953" max="11953" width="3.625" style="289" customWidth="1"/>
    <col min="11954" max="11954" width="1.625" style="289" customWidth="1"/>
    <col min="11955" max="11955" width="3.625" style="289" customWidth="1"/>
    <col min="11956" max="11956" width="1.625" style="289" customWidth="1"/>
    <col min="11957" max="11962" width="3.625" style="289" customWidth="1"/>
    <col min="11963" max="11963" width="1.625" style="289" customWidth="1"/>
    <col min="11964" max="11964" width="3.625" style="289" customWidth="1"/>
    <col min="11965" max="11965" width="1.625" style="289" customWidth="1"/>
    <col min="11966" max="11966" width="3.625" style="289" customWidth="1"/>
    <col min="11967" max="11967" width="1.625" style="289" customWidth="1"/>
    <col min="11968" max="11973" width="3.625" style="289" customWidth="1"/>
    <col min="11974" max="11974" width="1.625" style="289" customWidth="1"/>
    <col min="11975" max="11975" width="3.625" style="289" customWidth="1"/>
    <col min="11976" max="11976" width="1.625" style="289" customWidth="1"/>
    <col min="11977" max="11977" width="3.625" style="289" customWidth="1"/>
    <col min="11978" max="11978" width="1.625" style="289" customWidth="1"/>
    <col min="11979" max="11984" width="3.625" style="289" customWidth="1"/>
    <col min="11985" max="12032" width="3.625" style="289"/>
    <col min="12033" max="12033" width="3.625" style="289" customWidth="1"/>
    <col min="12034" max="12034" width="1.625" style="289" customWidth="1"/>
    <col min="12035" max="12035" width="3.625" style="289" customWidth="1"/>
    <col min="12036" max="12036" width="1.625" style="289" customWidth="1"/>
    <col min="12037" max="12042" width="3.625" style="289" customWidth="1"/>
    <col min="12043" max="12043" width="1.625" style="289" customWidth="1"/>
    <col min="12044" max="12044" width="3.625" style="289" customWidth="1"/>
    <col min="12045" max="12045" width="1.625" style="289" customWidth="1"/>
    <col min="12046" max="12046" width="3.625" style="289" customWidth="1"/>
    <col min="12047" max="12047" width="1.625" style="289" customWidth="1"/>
    <col min="12048" max="12053" width="3.625" style="289" customWidth="1"/>
    <col min="12054" max="12054" width="1.625" style="289" customWidth="1"/>
    <col min="12055" max="12055" width="3.625" style="289" customWidth="1"/>
    <col min="12056" max="12056" width="1.625" style="289" customWidth="1"/>
    <col min="12057" max="12057" width="3.625" style="289" customWidth="1"/>
    <col min="12058" max="12058" width="1.625" style="289" customWidth="1"/>
    <col min="12059" max="12064" width="3.625" style="289" customWidth="1"/>
    <col min="12065" max="12065" width="1.625" style="289" customWidth="1"/>
    <col min="12066" max="12066" width="3.625" style="289" customWidth="1"/>
    <col min="12067" max="12067" width="1.625" style="289" customWidth="1"/>
    <col min="12068" max="12068" width="3.625" style="289" customWidth="1"/>
    <col min="12069" max="12069" width="1.625" style="289" customWidth="1"/>
    <col min="12070" max="12075" width="3.625" style="289" customWidth="1"/>
    <col min="12076" max="12076" width="1.625" style="289" customWidth="1"/>
    <col min="12077" max="12077" width="3.625" style="289" customWidth="1"/>
    <col min="12078" max="12078" width="1.625" style="289" customWidth="1"/>
    <col min="12079" max="12079" width="3.625" style="289" customWidth="1"/>
    <col min="12080" max="12080" width="1.625" style="289" customWidth="1"/>
    <col min="12081" max="12086" width="3.625" style="289" customWidth="1"/>
    <col min="12087" max="12087" width="1.625" style="289" customWidth="1"/>
    <col min="12088" max="12088" width="3.625" style="289" customWidth="1"/>
    <col min="12089" max="12089" width="1.625" style="289" customWidth="1"/>
    <col min="12090" max="12090" width="3.625" style="289" customWidth="1"/>
    <col min="12091" max="12091" width="1.625" style="289" customWidth="1"/>
    <col min="12092" max="12097" width="3.625" style="289" customWidth="1"/>
    <col min="12098" max="12098" width="1.625" style="289" customWidth="1"/>
    <col min="12099" max="12099" width="3.625" style="289" customWidth="1"/>
    <col min="12100" max="12100" width="1.625" style="289" customWidth="1"/>
    <col min="12101" max="12101" width="3.625" style="289" customWidth="1"/>
    <col min="12102" max="12102" width="1.625" style="289" customWidth="1"/>
    <col min="12103" max="12108" width="3.625" style="289" customWidth="1"/>
    <col min="12109" max="12109" width="1.625" style="289" customWidth="1"/>
    <col min="12110" max="12110" width="3.625" style="289" customWidth="1"/>
    <col min="12111" max="12111" width="1.625" style="289" customWidth="1"/>
    <col min="12112" max="12112" width="3.625" style="289" customWidth="1"/>
    <col min="12113" max="12113" width="1.625" style="289" customWidth="1"/>
    <col min="12114" max="12119" width="3.625" style="289" customWidth="1"/>
    <col min="12120" max="12120" width="1.625" style="289" customWidth="1"/>
    <col min="12121" max="12121" width="3.625" style="289" customWidth="1"/>
    <col min="12122" max="12122" width="1.625" style="289" customWidth="1"/>
    <col min="12123" max="12123" width="3.625" style="289" customWidth="1"/>
    <col min="12124" max="12124" width="1.625" style="289" customWidth="1"/>
    <col min="12125" max="12130" width="3.625" style="289" customWidth="1"/>
    <col min="12131" max="12131" width="1.625" style="289" customWidth="1"/>
    <col min="12132" max="12132" width="3.625" style="289" customWidth="1"/>
    <col min="12133" max="12133" width="1.625" style="289" customWidth="1"/>
    <col min="12134" max="12134" width="3.625" style="289" customWidth="1"/>
    <col min="12135" max="12135" width="1.625" style="289" customWidth="1"/>
    <col min="12136" max="12141" width="3.625" style="289" customWidth="1"/>
    <col min="12142" max="12142" width="1.625" style="289" customWidth="1"/>
    <col min="12143" max="12143" width="3.625" style="289" customWidth="1"/>
    <col min="12144" max="12144" width="1.625" style="289" customWidth="1"/>
    <col min="12145" max="12145" width="3.625" style="289" customWidth="1"/>
    <col min="12146" max="12146" width="1.625" style="289" customWidth="1"/>
    <col min="12147" max="12152" width="3.625" style="289" customWidth="1"/>
    <col min="12153" max="12153" width="1.625" style="289" customWidth="1"/>
    <col min="12154" max="12154" width="3.625" style="289" customWidth="1"/>
    <col min="12155" max="12155" width="1.625" style="289" customWidth="1"/>
    <col min="12156" max="12156" width="3.625" style="289" customWidth="1"/>
    <col min="12157" max="12157" width="1.625" style="289" customWidth="1"/>
    <col min="12158" max="12162" width="3.625" style="289" customWidth="1"/>
    <col min="12163" max="12166" width="1.625" style="289" customWidth="1"/>
    <col min="12167" max="12167" width="3.625" style="289" customWidth="1"/>
    <col min="12168" max="12168" width="1.625" style="289" customWidth="1"/>
    <col min="12169" max="12173" width="3.625" style="289" customWidth="1"/>
    <col min="12174" max="12175" width="1.625" style="289" customWidth="1"/>
    <col min="12176" max="12176" width="3.625" style="289" customWidth="1"/>
    <col min="12177" max="12177" width="1.625" style="289" customWidth="1"/>
    <col min="12178" max="12178" width="3.625" style="289" customWidth="1"/>
    <col min="12179" max="12179" width="1.625" style="289" customWidth="1"/>
    <col min="12180" max="12185" width="3.625" style="289" customWidth="1"/>
    <col min="12186" max="12186" width="1.625" style="289" customWidth="1"/>
    <col min="12187" max="12187" width="3.625" style="289" customWidth="1"/>
    <col min="12188" max="12188" width="1.625" style="289" customWidth="1"/>
    <col min="12189" max="12189" width="3.625" style="289" customWidth="1"/>
    <col min="12190" max="12190" width="1.625" style="289" customWidth="1"/>
    <col min="12191" max="12196" width="3.625" style="289" customWidth="1"/>
    <col min="12197" max="12197" width="1.625" style="289" customWidth="1"/>
    <col min="12198" max="12198" width="3.625" style="289" customWidth="1"/>
    <col min="12199" max="12199" width="1.625" style="289" customWidth="1"/>
    <col min="12200" max="12200" width="3.625" style="289" customWidth="1"/>
    <col min="12201" max="12201" width="1.625" style="289" customWidth="1"/>
    <col min="12202" max="12207" width="3.625" style="289" customWidth="1"/>
    <col min="12208" max="12208" width="1.625" style="289" customWidth="1"/>
    <col min="12209" max="12209" width="3.625" style="289" customWidth="1"/>
    <col min="12210" max="12210" width="1.625" style="289" customWidth="1"/>
    <col min="12211" max="12211" width="3.625" style="289" customWidth="1"/>
    <col min="12212" max="12212" width="1.625" style="289" customWidth="1"/>
    <col min="12213" max="12218" width="3.625" style="289" customWidth="1"/>
    <col min="12219" max="12219" width="1.625" style="289" customWidth="1"/>
    <col min="12220" max="12220" width="3.625" style="289" customWidth="1"/>
    <col min="12221" max="12221" width="1.625" style="289" customWidth="1"/>
    <col min="12222" max="12222" width="3.625" style="289" customWidth="1"/>
    <col min="12223" max="12223" width="1.625" style="289" customWidth="1"/>
    <col min="12224" max="12229" width="3.625" style="289" customWidth="1"/>
    <col min="12230" max="12230" width="1.625" style="289" customWidth="1"/>
    <col min="12231" max="12231" width="3.625" style="289" customWidth="1"/>
    <col min="12232" max="12232" width="1.625" style="289" customWidth="1"/>
    <col min="12233" max="12233" width="3.625" style="289" customWidth="1"/>
    <col min="12234" max="12234" width="1.625" style="289" customWidth="1"/>
    <col min="12235" max="12240" width="3.625" style="289" customWidth="1"/>
    <col min="12241" max="12288" width="3.625" style="289"/>
    <col min="12289" max="12289" width="3.625" style="289" customWidth="1"/>
    <col min="12290" max="12290" width="1.625" style="289" customWidth="1"/>
    <col min="12291" max="12291" width="3.625" style="289" customWidth="1"/>
    <col min="12292" max="12292" width="1.625" style="289" customWidth="1"/>
    <col min="12293" max="12298" width="3.625" style="289" customWidth="1"/>
    <col min="12299" max="12299" width="1.625" style="289" customWidth="1"/>
    <col min="12300" max="12300" width="3.625" style="289" customWidth="1"/>
    <col min="12301" max="12301" width="1.625" style="289" customWidth="1"/>
    <col min="12302" max="12302" width="3.625" style="289" customWidth="1"/>
    <col min="12303" max="12303" width="1.625" style="289" customWidth="1"/>
    <col min="12304" max="12309" width="3.625" style="289" customWidth="1"/>
    <col min="12310" max="12310" width="1.625" style="289" customWidth="1"/>
    <col min="12311" max="12311" width="3.625" style="289" customWidth="1"/>
    <col min="12312" max="12312" width="1.625" style="289" customWidth="1"/>
    <col min="12313" max="12313" width="3.625" style="289" customWidth="1"/>
    <col min="12314" max="12314" width="1.625" style="289" customWidth="1"/>
    <col min="12315" max="12320" width="3.625" style="289" customWidth="1"/>
    <col min="12321" max="12321" width="1.625" style="289" customWidth="1"/>
    <col min="12322" max="12322" width="3.625" style="289" customWidth="1"/>
    <col min="12323" max="12323" width="1.625" style="289" customWidth="1"/>
    <col min="12324" max="12324" width="3.625" style="289" customWidth="1"/>
    <col min="12325" max="12325" width="1.625" style="289" customWidth="1"/>
    <col min="12326" max="12331" width="3.625" style="289" customWidth="1"/>
    <col min="12332" max="12332" width="1.625" style="289" customWidth="1"/>
    <col min="12333" max="12333" width="3.625" style="289" customWidth="1"/>
    <col min="12334" max="12334" width="1.625" style="289" customWidth="1"/>
    <col min="12335" max="12335" width="3.625" style="289" customWidth="1"/>
    <col min="12336" max="12336" width="1.625" style="289" customWidth="1"/>
    <col min="12337" max="12342" width="3.625" style="289" customWidth="1"/>
    <col min="12343" max="12343" width="1.625" style="289" customWidth="1"/>
    <col min="12344" max="12344" width="3.625" style="289" customWidth="1"/>
    <col min="12345" max="12345" width="1.625" style="289" customWidth="1"/>
    <col min="12346" max="12346" width="3.625" style="289" customWidth="1"/>
    <col min="12347" max="12347" width="1.625" style="289" customWidth="1"/>
    <col min="12348" max="12353" width="3.625" style="289" customWidth="1"/>
    <col min="12354" max="12354" width="1.625" style="289" customWidth="1"/>
    <col min="12355" max="12355" width="3.625" style="289" customWidth="1"/>
    <col min="12356" max="12356" width="1.625" style="289" customWidth="1"/>
    <col min="12357" max="12357" width="3.625" style="289" customWidth="1"/>
    <col min="12358" max="12358" width="1.625" style="289" customWidth="1"/>
    <col min="12359" max="12364" width="3.625" style="289" customWidth="1"/>
    <col min="12365" max="12365" width="1.625" style="289" customWidth="1"/>
    <col min="12366" max="12366" width="3.625" style="289" customWidth="1"/>
    <col min="12367" max="12367" width="1.625" style="289" customWidth="1"/>
    <col min="12368" max="12368" width="3.625" style="289" customWidth="1"/>
    <col min="12369" max="12369" width="1.625" style="289" customWidth="1"/>
    <col min="12370" max="12375" width="3.625" style="289" customWidth="1"/>
    <col min="12376" max="12376" width="1.625" style="289" customWidth="1"/>
    <col min="12377" max="12377" width="3.625" style="289" customWidth="1"/>
    <col min="12378" max="12378" width="1.625" style="289" customWidth="1"/>
    <col min="12379" max="12379" width="3.625" style="289" customWidth="1"/>
    <col min="12380" max="12380" width="1.625" style="289" customWidth="1"/>
    <col min="12381" max="12386" width="3.625" style="289" customWidth="1"/>
    <col min="12387" max="12387" width="1.625" style="289" customWidth="1"/>
    <col min="12388" max="12388" width="3.625" style="289" customWidth="1"/>
    <col min="12389" max="12389" width="1.625" style="289" customWidth="1"/>
    <col min="12390" max="12390" width="3.625" style="289" customWidth="1"/>
    <col min="12391" max="12391" width="1.625" style="289" customWidth="1"/>
    <col min="12392" max="12397" width="3.625" style="289" customWidth="1"/>
    <col min="12398" max="12398" width="1.625" style="289" customWidth="1"/>
    <col min="12399" max="12399" width="3.625" style="289" customWidth="1"/>
    <col min="12400" max="12400" width="1.625" style="289" customWidth="1"/>
    <col min="12401" max="12401" width="3.625" style="289" customWidth="1"/>
    <col min="12402" max="12402" width="1.625" style="289" customWidth="1"/>
    <col min="12403" max="12408" width="3.625" style="289" customWidth="1"/>
    <col min="12409" max="12409" width="1.625" style="289" customWidth="1"/>
    <col min="12410" max="12410" width="3.625" style="289" customWidth="1"/>
    <col min="12411" max="12411" width="1.625" style="289" customWidth="1"/>
    <col min="12412" max="12412" width="3.625" style="289" customWidth="1"/>
    <col min="12413" max="12413" width="1.625" style="289" customWidth="1"/>
    <col min="12414" max="12418" width="3.625" style="289" customWidth="1"/>
    <col min="12419" max="12422" width="1.625" style="289" customWidth="1"/>
    <col min="12423" max="12423" width="3.625" style="289" customWidth="1"/>
    <col min="12424" max="12424" width="1.625" style="289" customWidth="1"/>
    <col min="12425" max="12429" width="3.625" style="289" customWidth="1"/>
    <col min="12430" max="12431" width="1.625" style="289" customWidth="1"/>
    <col min="12432" max="12432" width="3.625" style="289" customWidth="1"/>
    <col min="12433" max="12433" width="1.625" style="289" customWidth="1"/>
    <col min="12434" max="12434" width="3.625" style="289" customWidth="1"/>
    <col min="12435" max="12435" width="1.625" style="289" customWidth="1"/>
    <col min="12436" max="12441" width="3.625" style="289" customWidth="1"/>
    <col min="12442" max="12442" width="1.625" style="289" customWidth="1"/>
    <col min="12443" max="12443" width="3.625" style="289" customWidth="1"/>
    <col min="12444" max="12444" width="1.625" style="289" customWidth="1"/>
    <col min="12445" max="12445" width="3.625" style="289" customWidth="1"/>
    <col min="12446" max="12446" width="1.625" style="289" customWidth="1"/>
    <col min="12447" max="12452" width="3.625" style="289" customWidth="1"/>
    <col min="12453" max="12453" width="1.625" style="289" customWidth="1"/>
    <col min="12454" max="12454" width="3.625" style="289" customWidth="1"/>
    <col min="12455" max="12455" width="1.625" style="289" customWidth="1"/>
    <col min="12456" max="12456" width="3.625" style="289" customWidth="1"/>
    <col min="12457" max="12457" width="1.625" style="289" customWidth="1"/>
    <col min="12458" max="12463" width="3.625" style="289" customWidth="1"/>
    <col min="12464" max="12464" width="1.625" style="289" customWidth="1"/>
    <col min="12465" max="12465" width="3.625" style="289" customWidth="1"/>
    <col min="12466" max="12466" width="1.625" style="289" customWidth="1"/>
    <col min="12467" max="12467" width="3.625" style="289" customWidth="1"/>
    <col min="12468" max="12468" width="1.625" style="289" customWidth="1"/>
    <col min="12469" max="12474" width="3.625" style="289" customWidth="1"/>
    <col min="12475" max="12475" width="1.625" style="289" customWidth="1"/>
    <col min="12476" max="12476" width="3.625" style="289" customWidth="1"/>
    <col min="12477" max="12477" width="1.625" style="289" customWidth="1"/>
    <col min="12478" max="12478" width="3.625" style="289" customWidth="1"/>
    <col min="12479" max="12479" width="1.625" style="289" customWidth="1"/>
    <col min="12480" max="12485" width="3.625" style="289" customWidth="1"/>
    <col min="12486" max="12486" width="1.625" style="289" customWidth="1"/>
    <col min="12487" max="12487" width="3.625" style="289" customWidth="1"/>
    <col min="12488" max="12488" width="1.625" style="289" customWidth="1"/>
    <col min="12489" max="12489" width="3.625" style="289" customWidth="1"/>
    <col min="12490" max="12490" width="1.625" style="289" customWidth="1"/>
    <col min="12491" max="12496" width="3.625" style="289" customWidth="1"/>
    <col min="12497" max="12544" width="3.625" style="289"/>
    <col min="12545" max="12545" width="3.625" style="289" customWidth="1"/>
    <col min="12546" max="12546" width="1.625" style="289" customWidth="1"/>
    <col min="12547" max="12547" width="3.625" style="289" customWidth="1"/>
    <col min="12548" max="12548" width="1.625" style="289" customWidth="1"/>
    <col min="12549" max="12554" width="3.625" style="289" customWidth="1"/>
    <col min="12555" max="12555" width="1.625" style="289" customWidth="1"/>
    <col min="12556" max="12556" width="3.625" style="289" customWidth="1"/>
    <col min="12557" max="12557" width="1.625" style="289" customWidth="1"/>
    <col min="12558" max="12558" width="3.625" style="289" customWidth="1"/>
    <col min="12559" max="12559" width="1.625" style="289" customWidth="1"/>
    <col min="12560" max="12565" width="3.625" style="289" customWidth="1"/>
    <col min="12566" max="12566" width="1.625" style="289" customWidth="1"/>
    <col min="12567" max="12567" width="3.625" style="289" customWidth="1"/>
    <col min="12568" max="12568" width="1.625" style="289" customWidth="1"/>
    <col min="12569" max="12569" width="3.625" style="289" customWidth="1"/>
    <col min="12570" max="12570" width="1.625" style="289" customWidth="1"/>
    <col min="12571" max="12576" width="3.625" style="289" customWidth="1"/>
    <col min="12577" max="12577" width="1.625" style="289" customWidth="1"/>
    <col min="12578" max="12578" width="3.625" style="289" customWidth="1"/>
    <col min="12579" max="12579" width="1.625" style="289" customWidth="1"/>
    <col min="12580" max="12580" width="3.625" style="289" customWidth="1"/>
    <col min="12581" max="12581" width="1.625" style="289" customWidth="1"/>
    <col min="12582" max="12587" width="3.625" style="289" customWidth="1"/>
    <col min="12588" max="12588" width="1.625" style="289" customWidth="1"/>
    <col min="12589" max="12589" width="3.625" style="289" customWidth="1"/>
    <col min="12590" max="12590" width="1.625" style="289" customWidth="1"/>
    <col min="12591" max="12591" width="3.625" style="289" customWidth="1"/>
    <col min="12592" max="12592" width="1.625" style="289" customWidth="1"/>
    <col min="12593" max="12598" width="3.625" style="289" customWidth="1"/>
    <col min="12599" max="12599" width="1.625" style="289" customWidth="1"/>
    <col min="12600" max="12600" width="3.625" style="289" customWidth="1"/>
    <col min="12601" max="12601" width="1.625" style="289" customWidth="1"/>
    <col min="12602" max="12602" width="3.625" style="289" customWidth="1"/>
    <col min="12603" max="12603" width="1.625" style="289" customWidth="1"/>
    <col min="12604" max="12609" width="3.625" style="289" customWidth="1"/>
    <col min="12610" max="12610" width="1.625" style="289" customWidth="1"/>
    <col min="12611" max="12611" width="3.625" style="289" customWidth="1"/>
    <col min="12612" max="12612" width="1.625" style="289" customWidth="1"/>
    <col min="12613" max="12613" width="3.625" style="289" customWidth="1"/>
    <col min="12614" max="12614" width="1.625" style="289" customWidth="1"/>
    <col min="12615" max="12620" width="3.625" style="289" customWidth="1"/>
    <col min="12621" max="12621" width="1.625" style="289" customWidth="1"/>
    <col min="12622" max="12622" width="3.625" style="289" customWidth="1"/>
    <col min="12623" max="12623" width="1.625" style="289" customWidth="1"/>
    <col min="12624" max="12624" width="3.625" style="289" customWidth="1"/>
    <col min="12625" max="12625" width="1.625" style="289" customWidth="1"/>
    <col min="12626" max="12631" width="3.625" style="289" customWidth="1"/>
    <col min="12632" max="12632" width="1.625" style="289" customWidth="1"/>
    <col min="12633" max="12633" width="3.625" style="289" customWidth="1"/>
    <col min="12634" max="12634" width="1.625" style="289" customWidth="1"/>
    <col min="12635" max="12635" width="3.625" style="289" customWidth="1"/>
    <col min="12636" max="12636" width="1.625" style="289" customWidth="1"/>
    <col min="12637" max="12642" width="3.625" style="289" customWidth="1"/>
    <col min="12643" max="12643" width="1.625" style="289" customWidth="1"/>
    <col min="12644" max="12644" width="3.625" style="289" customWidth="1"/>
    <col min="12645" max="12645" width="1.625" style="289" customWidth="1"/>
    <col min="12646" max="12646" width="3.625" style="289" customWidth="1"/>
    <col min="12647" max="12647" width="1.625" style="289" customWidth="1"/>
    <col min="12648" max="12653" width="3.625" style="289" customWidth="1"/>
    <col min="12654" max="12654" width="1.625" style="289" customWidth="1"/>
    <col min="12655" max="12655" width="3.625" style="289" customWidth="1"/>
    <col min="12656" max="12656" width="1.625" style="289" customWidth="1"/>
    <col min="12657" max="12657" width="3.625" style="289" customWidth="1"/>
    <col min="12658" max="12658" width="1.625" style="289" customWidth="1"/>
    <col min="12659" max="12664" width="3.625" style="289" customWidth="1"/>
    <col min="12665" max="12665" width="1.625" style="289" customWidth="1"/>
    <col min="12666" max="12666" width="3.625" style="289" customWidth="1"/>
    <col min="12667" max="12667" width="1.625" style="289" customWidth="1"/>
    <col min="12668" max="12668" width="3.625" style="289" customWidth="1"/>
    <col min="12669" max="12669" width="1.625" style="289" customWidth="1"/>
    <col min="12670" max="12674" width="3.625" style="289" customWidth="1"/>
    <col min="12675" max="12678" width="1.625" style="289" customWidth="1"/>
    <col min="12679" max="12679" width="3.625" style="289" customWidth="1"/>
    <col min="12680" max="12680" width="1.625" style="289" customWidth="1"/>
    <col min="12681" max="12685" width="3.625" style="289" customWidth="1"/>
    <col min="12686" max="12687" width="1.625" style="289" customWidth="1"/>
    <col min="12688" max="12688" width="3.625" style="289" customWidth="1"/>
    <col min="12689" max="12689" width="1.625" style="289" customWidth="1"/>
    <col min="12690" max="12690" width="3.625" style="289" customWidth="1"/>
    <col min="12691" max="12691" width="1.625" style="289" customWidth="1"/>
    <col min="12692" max="12697" width="3.625" style="289" customWidth="1"/>
    <col min="12698" max="12698" width="1.625" style="289" customWidth="1"/>
    <col min="12699" max="12699" width="3.625" style="289" customWidth="1"/>
    <col min="12700" max="12700" width="1.625" style="289" customWidth="1"/>
    <col min="12701" max="12701" width="3.625" style="289" customWidth="1"/>
    <col min="12702" max="12702" width="1.625" style="289" customWidth="1"/>
    <col min="12703" max="12708" width="3.625" style="289" customWidth="1"/>
    <col min="12709" max="12709" width="1.625" style="289" customWidth="1"/>
    <col min="12710" max="12710" width="3.625" style="289" customWidth="1"/>
    <col min="12711" max="12711" width="1.625" style="289" customWidth="1"/>
    <col min="12712" max="12712" width="3.625" style="289" customWidth="1"/>
    <col min="12713" max="12713" width="1.625" style="289" customWidth="1"/>
    <col min="12714" max="12719" width="3.625" style="289" customWidth="1"/>
    <col min="12720" max="12720" width="1.625" style="289" customWidth="1"/>
    <col min="12721" max="12721" width="3.625" style="289" customWidth="1"/>
    <col min="12722" max="12722" width="1.625" style="289" customWidth="1"/>
    <col min="12723" max="12723" width="3.625" style="289" customWidth="1"/>
    <col min="12724" max="12724" width="1.625" style="289" customWidth="1"/>
    <col min="12725" max="12730" width="3.625" style="289" customWidth="1"/>
    <col min="12731" max="12731" width="1.625" style="289" customWidth="1"/>
    <col min="12732" max="12732" width="3.625" style="289" customWidth="1"/>
    <col min="12733" max="12733" width="1.625" style="289" customWidth="1"/>
    <col min="12734" max="12734" width="3.625" style="289" customWidth="1"/>
    <col min="12735" max="12735" width="1.625" style="289" customWidth="1"/>
    <col min="12736" max="12741" width="3.625" style="289" customWidth="1"/>
    <col min="12742" max="12742" width="1.625" style="289" customWidth="1"/>
    <col min="12743" max="12743" width="3.625" style="289" customWidth="1"/>
    <col min="12744" max="12744" width="1.625" style="289" customWidth="1"/>
    <col min="12745" max="12745" width="3.625" style="289" customWidth="1"/>
    <col min="12746" max="12746" width="1.625" style="289" customWidth="1"/>
    <col min="12747" max="12752" width="3.625" style="289" customWidth="1"/>
    <col min="12753" max="12800" width="3.625" style="289"/>
    <col min="12801" max="12801" width="3.625" style="289" customWidth="1"/>
    <col min="12802" max="12802" width="1.625" style="289" customWidth="1"/>
    <col min="12803" max="12803" width="3.625" style="289" customWidth="1"/>
    <col min="12804" max="12804" width="1.625" style="289" customWidth="1"/>
    <col min="12805" max="12810" width="3.625" style="289" customWidth="1"/>
    <col min="12811" max="12811" width="1.625" style="289" customWidth="1"/>
    <col min="12812" max="12812" width="3.625" style="289" customWidth="1"/>
    <col min="12813" max="12813" width="1.625" style="289" customWidth="1"/>
    <col min="12814" max="12814" width="3.625" style="289" customWidth="1"/>
    <col min="12815" max="12815" width="1.625" style="289" customWidth="1"/>
    <col min="12816" max="12821" width="3.625" style="289" customWidth="1"/>
    <col min="12822" max="12822" width="1.625" style="289" customWidth="1"/>
    <col min="12823" max="12823" width="3.625" style="289" customWidth="1"/>
    <col min="12824" max="12824" width="1.625" style="289" customWidth="1"/>
    <col min="12825" max="12825" width="3.625" style="289" customWidth="1"/>
    <col min="12826" max="12826" width="1.625" style="289" customWidth="1"/>
    <col min="12827" max="12832" width="3.625" style="289" customWidth="1"/>
    <col min="12833" max="12833" width="1.625" style="289" customWidth="1"/>
    <col min="12834" max="12834" width="3.625" style="289" customWidth="1"/>
    <col min="12835" max="12835" width="1.625" style="289" customWidth="1"/>
    <col min="12836" max="12836" width="3.625" style="289" customWidth="1"/>
    <col min="12837" max="12837" width="1.625" style="289" customWidth="1"/>
    <col min="12838" max="12843" width="3.625" style="289" customWidth="1"/>
    <col min="12844" max="12844" width="1.625" style="289" customWidth="1"/>
    <col min="12845" max="12845" width="3.625" style="289" customWidth="1"/>
    <col min="12846" max="12846" width="1.625" style="289" customWidth="1"/>
    <col min="12847" max="12847" width="3.625" style="289" customWidth="1"/>
    <col min="12848" max="12848" width="1.625" style="289" customWidth="1"/>
    <col min="12849" max="12854" width="3.625" style="289" customWidth="1"/>
    <col min="12855" max="12855" width="1.625" style="289" customWidth="1"/>
    <col min="12856" max="12856" width="3.625" style="289" customWidth="1"/>
    <col min="12857" max="12857" width="1.625" style="289" customWidth="1"/>
    <col min="12858" max="12858" width="3.625" style="289" customWidth="1"/>
    <col min="12859" max="12859" width="1.625" style="289" customWidth="1"/>
    <col min="12860" max="12865" width="3.625" style="289" customWidth="1"/>
    <col min="12866" max="12866" width="1.625" style="289" customWidth="1"/>
    <col min="12867" max="12867" width="3.625" style="289" customWidth="1"/>
    <col min="12868" max="12868" width="1.625" style="289" customWidth="1"/>
    <col min="12869" max="12869" width="3.625" style="289" customWidth="1"/>
    <col min="12870" max="12870" width="1.625" style="289" customWidth="1"/>
    <col min="12871" max="12876" width="3.625" style="289" customWidth="1"/>
    <col min="12877" max="12877" width="1.625" style="289" customWidth="1"/>
    <col min="12878" max="12878" width="3.625" style="289" customWidth="1"/>
    <col min="12879" max="12879" width="1.625" style="289" customWidth="1"/>
    <col min="12880" max="12880" width="3.625" style="289" customWidth="1"/>
    <col min="12881" max="12881" width="1.625" style="289" customWidth="1"/>
    <col min="12882" max="12887" width="3.625" style="289" customWidth="1"/>
    <col min="12888" max="12888" width="1.625" style="289" customWidth="1"/>
    <col min="12889" max="12889" width="3.625" style="289" customWidth="1"/>
    <col min="12890" max="12890" width="1.625" style="289" customWidth="1"/>
    <col min="12891" max="12891" width="3.625" style="289" customWidth="1"/>
    <col min="12892" max="12892" width="1.625" style="289" customWidth="1"/>
    <col min="12893" max="12898" width="3.625" style="289" customWidth="1"/>
    <col min="12899" max="12899" width="1.625" style="289" customWidth="1"/>
    <col min="12900" max="12900" width="3.625" style="289" customWidth="1"/>
    <col min="12901" max="12901" width="1.625" style="289" customWidth="1"/>
    <col min="12902" max="12902" width="3.625" style="289" customWidth="1"/>
    <col min="12903" max="12903" width="1.625" style="289" customWidth="1"/>
    <col min="12904" max="12909" width="3.625" style="289" customWidth="1"/>
    <col min="12910" max="12910" width="1.625" style="289" customWidth="1"/>
    <col min="12911" max="12911" width="3.625" style="289" customWidth="1"/>
    <col min="12912" max="12912" width="1.625" style="289" customWidth="1"/>
    <col min="12913" max="12913" width="3.625" style="289" customWidth="1"/>
    <col min="12914" max="12914" width="1.625" style="289" customWidth="1"/>
    <col min="12915" max="12920" width="3.625" style="289" customWidth="1"/>
    <col min="12921" max="12921" width="1.625" style="289" customWidth="1"/>
    <col min="12922" max="12922" width="3.625" style="289" customWidth="1"/>
    <col min="12923" max="12923" width="1.625" style="289" customWidth="1"/>
    <col min="12924" max="12924" width="3.625" style="289" customWidth="1"/>
    <col min="12925" max="12925" width="1.625" style="289" customWidth="1"/>
    <col min="12926" max="12930" width="3.625" style="289" customWidth="1"/>
    <col min="12931" max="12934" width="1.625" style="289" customWidth="1"/>
    <col min="12935" max="12935" width="3.625" style="289" customWidth="1"/>
    <col min="12936" max="12936" width="1.625" style="289" customWidth="1"/>
    <col min="12937" max="12941" width="3.625" style="289" customWidth="1"/>
    <col min="12942" max="12943" width="1.625" style="289" customWidth="1"/>
    <col min="12944" max="12944" width="3.625" style="289" customWidth="1"/>
    <col min="12945" max="12945" width="1.625" style="289" customWidth="1"/>
    <col min="12946" max="12946" width="3.625" style="289" customWidth="1"/>
    <col min="12947" max="12947" width="1.625" style="289" customWidth="1"/>
    <col min="12948" max="12953" width="3.625" style="289" customWidth="1"/>
    <col min="12954" max="12954" width="1.625" style="289" customWidth="1"/>
    <col min="12955" max="12955" width="3.625" style="289" customWidth="1"/>
    <col min="12956" max="12956" width="1.625" style="289" customWidth="1"/>
    <col min="12957" max="12957" width="3.625" style="289" customWidth="1"/>
    <col min="12958" max="12958" width="1.625" style="289" customWidth="1"/>
    <col min="12959" max="12964" width="3.625" style="289" customWidth="1"/>
    <col min="12965" max="12965" width="1.625" style="289" customWidth="1"/>
    <col min="12966" max="12966" width="3.625" style="289" customWidth="1"/>
    <col min="12967" max="12967" width="1.625" style="289" customWidth="1"/>
    <col min="12968" max="12968" width="3.625" style="289" customWidth="1"/>
    <col min="12969" max="12969" width="1.625" style="289" customWidth="1"/>
    <col min="12970" max="12975" width="3.625" style="289" customWidth="1"/>
    <col min="12976" max="12976" width="1.625" style="289" customWidth="1"/>
    <col min="12977" max="12977" width="3.625" style="289" customWidth="1"/>
    <col min="12978" max="12978" width="1.625" style="289" customWidth="1"/>
    <col min="12979" max="12979" width="3.625" style="289" customWidth="1"/>
    <col min="12980" max="12980" width="1.625" style="289" customWidth="1"/>
    <col min="12981" max="12986" width="3.625" style="289" customWidth="1"/>
    <col min="12987" max="12987" width="1.625" style="289" customWidth="1"/>
    <col min="12988" max="12988" width="3.625" style="289" customWidth="1"/>
    <col min="12989" max="12989" width="1.625" style="289" customWidth="1"/>
    <col min="12990" max="12990" width="3.625" style="289" customWidth="1"/>
    <col min="12991" max="12991" width="1.625" style="289" customWidth="1"/>
    <col min="12992" max="12997" width="3.625" style="289" customWidth="1"/>
    <col min="12998" max="12998" width="1.625" style="289" customWidth="1"/>
    <col min="12999" max="12999" width="3.625" style="289" customWidth="1"/>
    <col min="13000" max="13000" width="1.625" style="289" customWidth="1"/>
    <col min="13001" max="13001" width="3.625" style="289" customWidth="1"/>
    <col min="13002" max="13002" width="1.625" style="289" customWidth="1"/>
    <col min="13003" max="13008" width="3.625" style="289" customWidth="1"/>
    <col min="13009" max="13056" width="3.625" style="289"/>
    <col min="13057" max="13057" width="3.625" style="289" customWidth="1"/>
    <col min="13058" max="13058" width="1.625" style="289" customWidth="1"/>
    <col min="13059" max="13059" width="3.625" style="289" customWidth="1"/>
    <col min="13060" max="13060" width="1.625" style="289" customWidth="1"/>
    <col min="13061" max="13066" width="3.625" style="289" customWidth="1"/>
    <col min="13067" max="13067" width="1.625" style="289" customWidth="1"/>
    <col min="13068" max="13068" width="3.625" style="289" customWidth="1"/>
    <col min="13069" max="13069" width="1.625" style="289" customWidth="1"/>
    <col min="13070" max="13070" width="3.625" style="289" customWidth="1"/>
    <col min="13071" max="13071" width="1.625" style="289" customWidth="1"/>
    <col min="13072" max="13077" width="3.625" style="289" customWidth="1"/>
    <col min="13078" max="13078" width="1.625" style="289" customWidth="1"/>
    <col min="13079" max="13079" width="3.625" style="289" customWidth="1"/>
    <col min="13080" max="13080" width="1.625" style="289" customWidth="1"/>
    <col min="13081" max="13081" width="3.625" style="289" customWidth="1"/>
    <col min="13082" max="13082" width="1.625" style="289" customWidth="1"/>
    <col min="13083" max="13088" width="3.625" style="289" customWidth="1"/>
    <col min="13089" max="13089" width="1.625" style="289" customWidth="1"/>
    <col min="13090" max="13090" width="3.625" style="289" customWidth="1"/>
    <col min="13091" max="13091" width="1.625" style="289" customWidth="1"/>
    <col min="13092" max="13092" width="3.625" style="289" customWidth="1"/>
    <col min="13093" max="13093" width="1.625" style="289" customWidth="1"/>
    <col min="13094" max="13099" width="3.625" style="289" customWidth="1"/>
    <col min="13100" max="13100" width="1.625" style="289" customWidth="1"/>
    <col min="13101" max="13101" width="3.625" style="289" customWidth="1"/>
    <col min="13102" max="13102" width="1.625" style="289" customWidth="1"/>
    <col min="13103" max="13103" width="3.625" style="289" customWidth="1"/>
    <col min="13104" max="13104" width="1.625" style="289" customWidth="1"/>
    <col min="13105" max="13110" width="3.625" style="289" customWidth="1"/>
    <col min="13111" max="13111" width="1.625" style="289" customWidth="1"/>
    <col min="13112" max="13112" width="3.625" style="289" customWidth="1"/>
    <col min="13113" max="13113" width="1.625" style="289" customWidth="1"/>
    <col min="13114" max="13114" width="3.625" style="289" customWidth="1"/>
    <col min="13115" max="13115" width="1.625" style="289" customWidth="1"/>
    <col min="13116" max="13121" width="3.625" style="289" customWidth="1"/>
    <col min="13122" max="13122" width="1.625" style="289" customWidth="1"/>
    <col min="13123" max="13123" width="3.625" style="289" customWidth="1"/>
    <col min="13124" max="13124" width="1.625" style="289" customWidth="1"/>
    <col min="13125" max="13125" width="3.625" style="289" customWidth="1"/>
    <col min="13126" max="13126" width="1.625" style="289" customWidth="1"/>
    <col min="13127" max="13132" width="3.625" style="289" customWidth="1"/>
    <col min="13133" max="13133" width="1.625" style="289" customWidth="1"/>
    <col min="13134" max="13134" width="3.625" style="289" customWidth="1"/>
    <col min="13135" max="13135" width="1.625" style="289" customWidth="1"/>
    <col min="13136" max="13136" width="3.625" style="289" customWidth="1"/>
    <col min="13137" max="13137" width="1.625" style="289" customWidth="1"/>
    <col min="13138" max="13143" width="3.625" style="289" customWidth="1"/>
    <col min="13144" max="13144" width="1.625" style="289" customWidth="1"/>
    <col min="13145" max="13145" width="3.625" style="289" customWidth="1"/>
    <col min="13146" max="13146" width="1.625" style="289" customWidth="1"/>
    <col min="13147" max="13147" width="3.625" style="289" customWidth="1"/>
    <col min="13148" max="13148" width="1.625" style="289" customWidth="1"/>
    <col min="13149" max="13154" width="3.625" style="289" customWidth="1"/>
    <col min="13155" max="13155" width="1.625" style="289" customWidth="1"/>
    <col min="13156" max="13156" width="3.625" style="289" customWidth="1"/>
    <col min="13157" max="13157" width="1.625" style="289" customWidth="1"/>
    <col min="13158" max="13158" width="3.625" style="289" customWidth="1"/>
    <col min="13159" max="13159" width="1.625" style="289" customWidth="1"/>
    <col min="13160" max="13165" width="3.625" style="289" customWidth="1"/>
    <col min="13166" max="13166" width="1.625" style="289" customWidth="1"/>
    <col min="13167" max="13167" width="3.625" style="289" customWidth="1"/>
    <col min="13168" max="13168" width="1.625" style="289" customWidth="1"/>
    <col min="13169" max="13169" width="3.625" style="289" customWidth="1"/>
    <col min="13170" max="13170" width="1.625" style="289" customWidth="1"/>
    <col min="13171" max="13176" width="3.625" style="289" customWidth="1"/>
    <col min="13177" max="13177" width="1.625" style="289" customWidth="1"/>
    <col min="13178" max="13178" width="3.625" style="289" customWidth="1"/>
    <col min="13179" max="13179" width="1.625" style="289" customWidth="1"/>
    <col min="13180" max="13180" width="3.625" style="289" customWidth="1"/>
    <col min="13181" max="13181" width="1.625" style="289" customWidth="1"/>
    <col min="13182" max="13186" width="3.625" style="289" customWidth="1"/>
    <col min="13187" max="13190" width="1.625" style="289" customWidth="1"/>
    <col min="13191" max="13191" width="3.625" style="289" customWidth="1"/>
    <col min="13192" max="13192" width="1.625" style="289" customWidth="1"/>
    <col min="13193" max="13197" width="3.625" style="289" customWidth="1"/>
    <col min="13198" max="13199" width="1.625" style="289" customWidth="1"/>
    <col min="13200" max="13200" width="3.625" style="289" customWidth="1"/>
    <col min="13201" max="13201" width="1.625" style="289" customWidth="1"/>
    <col min="13202" max="13202" width="3.625" style="289" customWidth="1"/>
    <col min="13203" max="13203" width="1.625" style="289" customWidth="1"/>
    <col min="13204" max="13209" width="3.625" style="289" customWidth="1"/>
    <col min="13210" max="13210" width="1.625" style="289" customWidth="1"/>
    <col min="13211" max="13211" width="3.625" style="289" customWidth="1"/>
    <col min="13212" max="13212" width="1.625" style="289" customWidth="1"/>
    <col min="13213" max="13213" width="3.625" style="289" customWidth="1"/>
    <col min="13214" max="13214" width="1.625" style="289" customWidth="1"/>
    <col min="13215" max="13220" width="3.625" style="289" customWidth="1"/>
    <col min="13221" max="13221" width="1.625" style="289" customWidth="1"/>
    <col min="13222" max="13222" width="3.625" style="289" customWidth="1"/>
    <col min="13223" max="13223" width="1.625" style="289" customWidth="1"/>
    <col min="13224" max="13224" width="3.625" style="289" customWidth="1"/>
    <col min="13225" max="13225" width="1.625" style="289" customWidth="1"/>
    <col min="13226" max="13231" width="3.625" style="289" customWidth="1"/>
    <col min="13232" max="13232" width="1.625" style="289" customWidth="1"/>
    <col min="13233" max="13233" width="3.625" style="289" customWidth="1"/>
    <col min="13234" max="13234" width="1.625" style="289" customWidth="1"/>
    <col min="13235" max="13235" width="3.625" style="289" customWidth="1"/>
    <col min="13236" max="13236" width="1.625" style="289" customWidth="1"/>
    <col min="13237" max="13242" width="3.625" style="289" customWidth="1"/>
    <col min="13243" max="13243" width="1.625" style="289" customWidth="1"/>
    <col min="13244" max="13244" width="3.625" style="289" customWidth="1"/>
    <col min="13245" max="13245" width="1.625" style="289" customWidth="1"/>
    <col min="13246" max="13246" width="3.625" style="289" customWidth="1"/>
    <col min="13247" max="13247" width="1.625" style="289" customWidth="1"/>
    <col min="13248" max="13253" width="3.625" style="289" customWidth="1"/>
    <col min="13254" max="13254" width="1.625" style="289" customWidth="1"/>
    <col min="13255" max="13255" width="3.625" style="289" customWidth="1"/>
    <col min="13256" max="13256" width="1.625" style="289" customWidth="1"/>
    <col min="13257" max="13257" width="3.625" style="289" customWidth="1"/>
    <col min="13258" max="13258" width="1.625" style="289" customWidth="1"/>
    <col min="13259" max="13264" width="3.625" style="289" customWidth="1"/>
    <col min="13265" max="13312" width="3.625" style="289"/>
    <col min="13313" max="13313" width="3.625" style="289" customWidth="1"/>
    <col min="13314" max="13314" width="1.625" style="289" customWidth="1"/>
    <col min="13315" max="13315" width="3.625" style="289" customWidth="1"/>
    <col min="13316" max="13316" width="1.625" style="289" customWidth="1"/>
    <col min="13317" max="13322" width="3.625" style="289" customWidth="1"/>
    <col min="13323" max="13323" width="1.625" style="289" customWidth="1"/>
    <col min="13324" max="13324" width="3.625" style="289" customWidth="1"/>
    <col min="13325" max="13325" width="1.625" style="289" customWidth="1"/>
    <col min="13326" max="13326" width="3.625" style="289" customWidth="1"/>
    <col min="13327" max="13327" width="1.625" style="289" customWidth="1"/>
    <col min="13328" max="13333" width="3.625" style="289" customWidth="1"/>
    <col min="13334" max="13334" width="1.625" style="289" customWidth="1"/>
    <col min="13335" max="13335" width="3.625" style="289" customWidth="1"/>
    <col min="13336" max="13336" width="1.625" style="289" customWidth="1"/>
    <col min="13337" max="13337" width="3.625" style="289" customWidth="1"/>
    <col min="13338" max="13338" width="1.625" style="289" customWidth="1"/>
    <col min="13339" max="13344" width="3.625" style="289" customWidth="1"/>
    <col min="13345" max="13345" width="1.625" style="289" customWidth="1"/>
    <col min="13346" max="13346" width="3.625" style="289" customWidth="1"/>
    <col min="13347" max="13347" width="1.625" style="289" customWidth="1"/>
    <col min="13348" max="13348" width="3.625" style="289" customWidth="1"/>
    <col min="13349" max="13349" width="1.625" style="289" customWidth="1"/>
    <col min="13350" max="13355" width="3.625" style="289" customWidth="1"/>
    <col min="13356" max="13356" width="1.625" style="289" customWidth="1"/>
    <col min="13357" max="13357" width="3.625" style="289" customWidth="1"/>
    <col min="13358" max="13358" width="1.625" style="289" customWidth="1"/>
    <col min="13359" max="13359" width="3.625" style="289" customWidth="1"/>
    <col min="13360" max="13360" width="1.625" style="289" customWidth="1"/>
    <col min="13361" max="13366" width="3.625" style="289" customWidth="1"/>
    <col min="13367" max="13367" width="1.625" style="289" customWidth="1"/>
    <col min="13368" max="13368" width="3.625" style="289" customWidth="1"/>
    <col min="13369" max="13369" width="1.625" style="289" customWidth="1"/>
    <col min="13370" max="13370" width="3.625" style="289" customWidth="1"/>
    <col min="13371" max="13371" width="1.625" style="289" customWidth="1"/>
    <col min="13372" max="13377" width="3.625" style="289" customWidth="1"/>
    <col min="13378" max="13378" width="1.625" style="289" customWidth="1"/>
    <col min="13379" max="13379" width="3.625" style="289" customWidth="1"/>
    <col min="13380" max="13380" width="1.625" style="289" customWidth="1"/>
    <col min="13381" max="13381" width="3.625" style="289" customWidth="1"/>
    <col min="13382" max="13382" width="1.625" style="289" customWidth="1"/>
    <col min="13383" max="13388" width="3.625" style="289" customWidth="1"/>
    <col min="13389" max="13389" width="1.625" style="289" customWidth="1"/>
    <col min="13390" max="13390" width="3.625" style="289" customWidth="1"/>
    <col min="13391" max="13391" width="1.625" style="289" customWidth="1"/>
    <col min="13392" max="13392" width="3.625" style="289" customWidth="1"/>
    <col min="13393" max="13393" width="1.625" style="289" customWidth="1"/>
    <col min="13394" max="13399" width="3.625" style="289" customWidth="1"/>
    <col min="13400" max="13400" width="1.625" style="289" customWidth="1"/>
    <col min="13401" max="13401" width="3.625" style="289" customWidth="1"/>
    <col min="13402" max="13402" width="1.625" style="289" customWidth="1"/>
    <col min="13403" max="13403" width="3.625" style="289" customWidth="1"/>
    <col min="13404" max="13404" width="1.625" style="289" customWidth="1"/>
    <col min="13405" max="13410" width="3.625" style="289" customWidth="1"/>
    <col min="13411" max="13411" width="1.625" style="289" customWidth="1"/>
    <col min="13412" max="13412" width="3.625" style="289" customWidth="1"/>
    <col min="13413" max="13413" width="1.625" style="289" customWidth="1"/>
    <col min="13414" max="13414" width="3.625" style="289" customWidth="1"/>
    <col min="13415" max="13415" width="1.625" style="289" customWidth="1"/>
    <col min="13416" max="13421" width="3.625" style="289" customWidth="1"/>
    <col min="13422" max="13422" width="1.625" style="289" customWidth="1"/>
    <col min="13423" max="13423" width="3.625" style="289" customWidth="1"/>
    <col min="13424" max="13424" width="1.625" style="289" customWidth="1"/>
    <col min="13425" max="13425" width="3.625" style="289" customWidth="1"/>
    <col min="13426" max="13426" width="1.625" style="289" customWidth="1"/>
    <col min="13427" max="13432" width="3.625" style="289" customWidth="1"/>
    <col min="13433" max="13433" width="1.625" style="289" customWidth="1"/>
    <col min="13434" max="13434" width="3.625" style="289" customWidth="1"/>
    <col min="13435" max="13435" width="1.625" style="289" customWidth="1"/>
    <col min="13436" max="13436" width="3.625" style="289" customWidth="1"/>
    <col min="13437" max="13437" width="1.625" style="289" customWidth="1"/>
    <col min="13438" max="13442" width="3.625" style="289" customWidth="1"/>
    <col min="13443" max="13446" width="1.625" style="289" customWidth="1"/>
    <col min="13447" max="13447" width="3.625" style="289" customWidth="1"/>
    <col min="13448" max="13448" width="1.625" style="289" customWidth="1"/>
    <col min="13449" max="13453" width="3.625" style="289" customWidth="1"/>
    <col min="13454" max="13455" width="1.625" style="289" customWidth="1"/>
    <col min="13456" max="13456" width="3.625" style="289" customWidth="1"/>
    <col min="13457" max="13457" width="1.625" style="289" customWidth="1"/>
    <col min="13458" max="13458" width="3.625" style="289" customWidth="1"/>
    <col min="13459" max="13459" width="1.625" style="289" customWidth="1"/>
    <col min="13460" max="13465" width="3.625" style="289" customWidth="1"/>
    <col min="13466" max="13466" width="1.625" style="289" customWidth="1"/>
    <col min="13467" max="13467" width="3.625" style="289" customWidth="1"/>
    <col min="13468" max="13468" width="1.625" style="289" customWidth="1"/>
    <col min="13469" max="13469" width="3.625" style="289" customWidth="1"/>
    <col min="13470" max="13470" width="1.625" style="289" customWidth="1"/>
    <col min="13471" max="13476" width="3.625" style="289" customWidth="1"/>
    <col min="13477" max="13477" width="1.625" style="289" customWidth="1"/>
    <col min="13478" max="13478" width="3.625" style="289" customWidth="1"/>
    <col min="13479" max="13479" width="1.625" style="289" customWidth="1"/>
    <col min="13480" max="13480" width="3.625" style="289" customWidth="1"/>
    <col min="13481" max="13481" width="1.625" style="289" customWidth="1"/>
    <col min="13482" max="13487" width="3.625" style="289" customWidth="1"/>
    <col min="13488" max="13488" width="1.625" style="289" customWidth="1"/>
    <col min="13489" max="13489" width="3.625" style="289" customWidth="1"/>
    <col min="13490" max="13490" width="1.625" style="289" customWidth="1"/>
    <col min="13491" max="13491" width="3.625" style="289" customWidth="1"/>
    <col min="13492" max="13492" width="1.625" style="289" customWidth="1"/>
    <col min="13493" max="13498" width="3.625" style="289" customWidth="1"/>
    <col min="13499" max="13499" width="1.625" style="289" customWidth="1"/>
    <col min="13500" max="13500" width="3.625" style="289" customWidth="1"/>
    <col min="13501" max="13501" width="1.625" style="289" customWidth="1"/>
    <col min="13502" max="13502" width="3.625" style="289" customWidth="1"/>
    <col min="13503" max="13503" width="1.625" style="289" customWidth="1"/>
    <col min="13504" max="13509" width="3.625" style="289" customWidth="1"/>
    <col min="13510" max="13510" width="1.625" style="289" customWidth="1"/>
    <col min="13511" max="13511" width="3.625" style="289" customWidth="1"/>
    <col min="13512" max="13512" width="1.625" style="289" customWidth="1"/>
    <col min="13513" max="13513" width="3.625" style="289" customWidth="1"/>
    <col min="13514" max="13514" width="1.625" style="289" customWidth="1"/>
    <col min="13515" max="13520" width="3.625" style="289" customWidth="1"/>
    <col min="13521" max="13568" width="3.625" style="289"/>
    <col min="13569" max="13569" width="3.625" style="289" customWidth="1"/>
    <col min="13570" max="13570" width="1.625" style="289" customWidth="1"/>
    <col min="13571" max="13571" width="3.625" style="289" customWidth="1"/>
    <col min="13572" max="13572" width="1.625" style="289" customWidth="1"/>
    <col min="13573" max="13578" width="3.625" style="289" customWidth="1"/>
    <col min="13579" max="13579" width="1.625" style="289" customWidth="1"/>
    <col min="13580" max="13580" width="3.625" style="289" customWidth="1"/>
    <col min="13581" max="13581" width="1.625" style="289" customWidth="1"/>
    <col min="13582" max="13582" width="3.625" style="289" customWidth="1"/>
    <col min="13583" max="13583" width="1.625" style="289" customWidth="1"/>
    <col min="13584" max="13589" width="3.625" style="289" customWidth="1"/>
    <col min="13590" max="13590" width="1.625" style="289" customWidth="1"/>
    <col min="13591" max="13591" width="3.625" style="289" customWidth="1"/>
    <col min="13592" max="13592" width="1.625" style="289" customWidth="1"/>
    <col min="13593" max="13593" width="3.625" style="289" customWidth="1"/>
    <col min="13594" max="13594" width="1.625" style="289" customWidth="1"/>
    <col min="13595" max="13600" width="3.625" style="289" customWidth="1"/>
    <col min="13601" max="13601" width="1.625" style="289" customWidth="1"/>
    <col min="13602" max="13602" width="3.625" style="289" customWidth="1"/>
    <col min="13603" max="13603" width="1.625" style="289" customWidth="1"/>
    <col min="13604" max="13604" width="3.625" style="289" customWidth="1"/>
    <col min="13605" max="13605" width="1.625" style="289" customWidth="1"/>
    <col min="13606" max="13611" width="3.625" style="289" customWidth="1"/>
    <col min="13612" max="13612" width="1.625" style="289" customWidth="1"/>
    <col min="13613" max="13613" width="3.625" style="289" customWidth="1"/>
    <col min="13614" max="13614" width="1.625" style="289" customWidth="1"/>
    <col min="13615" max="13615" width="3.625" style="289" customWidth="1"/>
    <col min="13616" max="13616" width="1.625" style="289" customWidth="1"/>
    <col min="13617" max="13622" width="3.625" style="289" customWidth="1"/>
    <col min="13623" max="13623" width="1.625" style="289" customWidth="1"/>
    <col min="13624" max="13624" width="3.625" style="289" customWidth="1"/>
    <col min="13625" max="13625" width="1.625" style="289" customWidth="1"/>
    <col min="13626" max="13626" width="3.625" style="289" customWidth="1"/>
    <col min="13627" max="13627" width="1.625" style="289" customWidth="1"/>
    <col min="13628" max="13633" width="3.625" style="289" customWidth="1"/>
    <col min="13634" max="13634" width="1.625" style="289" customWidth="1"/>
    <col min="13635" max="13635" width="3.625" style="289" customWidth="1"/>
    <col min="13636" max="13636" width="1.625" style="289" customWidth="1"/>
    <col min="13637" max="13637" width="3.625" style="289" customWidth="1"/>
    <col min="13638" max="13638" width="1.625" style="289" customWidth="1"/>
    <col min="13639" max="13644" width="3.625" style="289" customWidth="1"/>
    <col min="13645" max="13645" width="1.625" style="289" customWidth="1"/>
    <col min="13646" max="13646" width="3.625" style="289" customWidth="1"/>
    <col min="13647" max="13647" width="1.625" style="289" customWidth="1"/>
    <col min="13648" max="13648" width="3.625" style="289" customWidth="1"/>
    <col min="13649" max="13649" width="1.625" style="289" customWidth="1"/>
    <col min="13650" max="13655" width="3.625" style="289" customWidth="1"/>
    <col min="13656" max="13656" width="1.625" style="289" customWidth="1"/>
    <col min="13657" max="13657" width="3.625" style="289" customWidth="1"/>
    <col min="13658" max="13658" width="1.625" style="289" customWidth="1"/>
    <col min="13659" max="13659" width="3.625" style="289" customWidth="1"/>
    <col min="13660" max="13660" width="1.625" style="289" customWidth="1"/>
    <col min="13661" max="13666" width="3.625" style="289" customWidth="1"/>
    <col min="13667" max="13667" width="1.625" style="289" customWidth="1"/>
    <col min="13668" max="13668" width="3.625" style="289" customWidth="1"/>
    <col min="13669" max="13669" width="1.625" style="289" customWidth="1"/>
    <col min="13670" max="13670" width="3.625" style="289" customWidth="1"/>
    <col min="13671" max="13671" width="1.625" style="289" customWidth="1"/>
    <col min="13672" max="13677" width="3.625" style="289" customWidth="1"/>
    <col min="13678" max="13678" width="1.625" style="289" customWidth="1"/>
    <col min="13679" max="13679" width="3.625" style="289" customWidth="1"/>
    <col min="13680" max="13680" width="1.625" style="289" customWidth="1"/>
    <col min="13681" max="13681" width="3.625" style="289" customWidth="1"/>
    <col min="13682" max="13682" width="1.625" style="289" customWidth="1"/>
    <col min="13683" max="13688" width="3.625" style="289" customWidth="1"/>
    <col min="13689" max="13689" width="1.625" style="289" customWidth="1"/>
    <col min="13690" max="13690" width="3.625" style="289" customWidth="1"/>
    <col min="13691" max="13691" width="1.625" style="289" customWidth="1"/>
    <col min="13692" max="13692" width="3.625" style="289" customWidth="1"/>
    <col min="13693" max="13693" width="1.625" style="289" customWidth="1"/>
    <col min="13694" max="13698" width="3.625" style="289" customWidth="1"/>
    <col min="13699" max="13702" width="1.625" style="289" customWidth="1"/>
    <col min="13703" max="13703" width="3.625" style="289" customWidth="1"/>
    <col min="13704" max="13704" width="1.625" style="289" customWidth="1"/>
    <col min="13705" max="13709" width="3.625" style="289" customWidth="1"/>
    <col min="13710" max="13711" width="1.625" style="289" customWidth="1"/>
    <col min="13712" max="13712" width="3.625" style="289" customWidth="1"/>
    <col min="13713" max="13713" width="1.625" style="289" customWidth="1"/>
    <col min="13714" max="13714" width="3.625" style="289" customWidth="1"/>
    <col min="13715" max="13715" width="1.625" style="289" customWidth="1"/>
    <col min="13716" max="13721" width="3.625" style="289" customWidth="1"/>
    <col min="13722" max="13722" width="1.625" style="289" customWidth="1"/>
    <col min="13723" max="13723" width="3.625" style="289" customWidth="1"/>
    <col min="13724" max="13724" width="1.625" style="289" customWidth="1"/>
    <col min="13725" max="13725" width="3.625" style="289" customWidth="1"/>
    <col min="13726" max="13726" width="1.625" style="289" customWidth="1"/>
    <col min="13727" max="13732" width="3.625" style="289" customWidth="1"/>
    <col min="13733" max="13733" width="1.625" style="289" customWidth="1"/>
    <col min="13734" max="13734" width="3.625" style="289" customWidth="1"/>
    <col min="13735" max="13735" width="1.625" style="289" customWidth="1"/>
    <col min="13736" max="13736" width="3.625" style="289" customWidth="1"/>
    <col min="13737" max="13737" width="1.625" style="289" customWidth="1"/>
    <col min="13738" max="13743" width="3.625" style="289" customWidth="1"/>
    <col min="13744" max="13744" width="1.625" style="289" customWidth="1"/>
    <col min="13745" max="13745" width="3.625" style="289" customWidth="1"/>
    <col min="13746" max="13746" width="1.625" style="289" customWidth="1"/>
    <col min="13747" max="13747" width="3.625" style="289" customWidth="1"/>
    <col min="13748" max="13748" width="1.625" style="289" customWidth="1"/>
    <col min="13749" max="13754" width="3.625" style="289" customWidth="1"/>
    <col min="13755" max="13755" width="1.625" style="289" customWidth="1"/>
    <col min="13756" max="13756" width="3.625" style="289" customWidth="1"/>
    <col min="13757" max="13757" width="1.625" style="289" customWidth="1"/>
    <col min="13758" max="13758" width="3.625" style="289" customWidth="1"/>
    <col min="13759" max="13759" width="1.625" style="289" customWidth="1"/>
    <col min="13760" max="13765" width="3.625" style="289" customWidth="1"/>
    <col min="13766" max="13766" width="1.625" style="289" customWidth="1"/>
    <col min="13767" max="13767" width="3.625" style="289" customWidth="1"/>
    <col min="13768" max="13768" width="1.625" style="289" customWidth="1"/>
    <col min="13769" max="13769" width="3.625" style="289" customWidth="1"/>
    <col min="13770" max="13770" width="1.625" style="289" customWidth="1"/>
    <col min="13771" max="13776" width="3.625" style="289" customWidth="1"/>
    <col min="13777" max="13824" width="3.625" style="289"/>
    <col min="13825" max="13825" width="3.625" style="289" customWidth="1"/>
    <col min="13826" max="13826" width="1.625" style="289" customWidth="1"/>
    <col min="13827" max="13827" width="3.625" style="289" customWidth="1"/>
    <col min="13828" max="13828" width="1.625" style="289" customWidth="1"/>
    <col min="13829" max="13834" width="3.625" style="289" customWidth="1"/>
    <col min="13835" max="13835" width="1.625" style="289" customWidth="1"/>
    <col min="13836" max="13836" width="3.625" style="289" customWidth="1"/>
    <col min="13837" max="13837" width="1.625" style="289" customWidth="1"/>
    <col min="13838" max="13838" width="3.625" style="289" customWidth="1"/>
    <col min="13839" max="13839" width="1.625" style="289" customWidth="1"/>
    <col min="13840" max="13845" width="3.625" style="289" customWidth="1"/>
    <col min="13846" max="13846" width="1.625" style="289" customWidth="1"/>
    <col min="13847" max="13847" width="3.625" style="289" customWidth="1"/>
    <col min="13848" max="13848" width="1.625" style="289" customWidth="1"/>
    <col min="13849" max="13849" width="3.625" style="289" customWidth="1"/>
    <col min="13850" max="13850" width="1.625" style="289" customWidth="1"/>
    <col min="13851" max="13856" width="3.625" style="289" customWidth="1"/>
    <col min="13857" max="13857" width="1.625" style="289" customWidth="1"/>
    <col min="13858" max="13858" width="3.625" style="289" customWidth="1"/>
    <col min="13859" max="13859" width="1.625" style="289" customWidth="1"/>
    <col min="13860" max="13860" width="3.625" style="289" customWidth="1"/>
    <col min="13861" max="13861" width="1.625" style="289" customWidth="1"/>
    <col min="13862" max="13867" width="3.625" style="289" customWidth="1"/>
    <col min="13868" max="13868" width="1.625" style="289" customWidth="1"/>
    <col min="13869" max="13869" width="3.625" style="289" customWidth="1"/>
    <col min="13870" max="13870" width="1.625" style="289" customWidth="1"/>
    <col min="13871" max="13871" width="3.625" style="289" customWidth="1"/>
    <col min="13872" max="13872" width="1.625" style="289" customWidth="1"/>
    <col min="13873" max="13878" width="3.625" style="289" customWidth="1"/>
    <col min="13879" max="13879" width="1.625" style="289" customWidth="1"/>
    <col min="13880" max="13880" width="3.625" style="289" customWidth="1"/>
    <col min="13881" max="13881" width="1.625" style="289" customWidth="1"/>
    <col min="13882" max="13882" width="3.625" style="289" customWidth="1"/>
    <col min="13883" max="13883" width="1.625" style="289" customWidth="1"/>
    <col min="13884" max="13889" width="3.625" style="289" customWidth="1"/>
    <col min="13890" max="13890" width="1.625" style="289" customWidth="1"/>
    <col min="13891" max="13891" width="3.625" style="289" customWidth="1"/>
    <col min="13892" max="13892" width="1.625" style="289" customWidth="1"/>
    <col min="13893" max="13893" width="3.625" style="289" customWidth="1"/>
    <col min="13894" max="13894" width="1.625" style="289" customWidth="1"/>
    <col min="13895" max="13900" width="3.625" style="289" customWidth="1"/>
    <col min="13901" max="13901" width="1.625" style="289" customWidth="1"/>
    <col min="13902" max="13902" width="3.625" style="289" customWidth="1"/>
    <col min="13903" max="13903" width="1.625" style="289" customWidth="1"/>
    <col min="13904" max="13904" width="3.625" style="289" customWidth="1"/>
    <col min="13905" max="13905" width="1.625" style="289" customWidth="1"/>
    <col min="13906" max="13911" width="3.625" style="289" customWidth="1"/>
    <col min="13912" max="13912" width="1.625" style="289" customWidth="1"/>
    <col min="13913" max="13913" width="3.625" style="289" customWidth="1"/>
    <col min="13914" max="13914" width="1.625" style="289" customWidth="1"/>
    <col min="13915" max="13915" width="3.625" style="289" customWidth="1"/>
    <col min="13916" max="13916" width="1.625" style="289" customWidth="1"/>
    <col min="13917" max="13922" width="3.625" style="289" customWidth="1"/>
    <col min="13923" max="13923" width="1.625" style="289" customWidth="1"/>
    <col min="13924" max="13924" width="3.625" style="289" customWidth="1"/>
    <col min="13925" max="13925" width="1.625" style="289" customWidth="1"/>
    <col min="13926" max="13926" width="3.625" style="289" customWidth="1"/>
    <col min="13927" max="13927" width="1.625" style="289" customWidth="1"/>
    <col min="13928" max="13933" width="3.625" style="289" customWidth="1"/>
    <col min="13934" max="13934" width="1.625" style="289" customWidth="1"/>
    <col min="13935" max="13935" width="3.625" style="289" customWidth="1"/>
    <col min="13936" max="13936" width="1.625" style="289" customWidth="1"/>
    <col min="13937" max="13937" width="3.625" style="289" customWidth="1"/>
    <col min="13938" max="13938" width="1.625" style="289" customWidth="1"/>
    <col min="13939" max="13944" width="3.625" style="289" customWidth="1"/>
    <col min="13945" max="13945" width="1.625" style="289" customWidth="1"/>
    <col min="13946" max="13946" width="3.625" style="289" customWidth="1"/>
    <col min="13947" max="13947" width="1.625" style="289" customWidth="1"/>
    <col min="13948" max="13948" width="3.625" style="289" customWidth="1"/>
    <col min="13949" max="13949" width="1.625" style="289" customWidth="1"/>
    <col min="13950" max="13954" width="3.625" style="289" customWidth="1"/>
    <col min="13955" max="13958" width="1.625" style="289" customWidth="1"/>
    <col min="13959" max="13959" width="3.625" style="289" customWidth="1"/>
    <col min="13960" max="13960" width="1.625" style="289" customWidth="1"/>
    <col min="13961" max="13965" width="3.625" style="289" customWidth="1"/>
    <col min="13966" max="13967" width="1.625" style="289" customWidth="1"/>
    <col min="13968" max="13968" width="3.625" style="289" customWidth="1"/>
    <col min="13969" max="13969" width="1.625" style="289" customWidth="1"/>
    <col min="13970" max="13970" width="3.625" style="289" customWidth="1"/>
    <col min="13971" max="13971" width="1.625" style="289" customWidth="1"/>
    <col min="13972" max="13977" width="3.625" style="289" customWidth="1"/>
    <col min="13978" max="13978" width="1.625" style="289" customWidth="1"/>
    <col min="13979" max="13979" width="3.625" style="289" customWidth="1"/>
    <col min="13980" max="13980" width="1.625" style="289" customWidth="1"/>
    <col min="13981" max="13981" width="3.625" style="289" customWidth="1"/>
    <col min="13982" max="13982" width="1.625" style="289" customWidth="1"/>
    <col min="13983" max="13988" width="3.625" style="289" customWidth="1"/>
    <col min="13989" max="13989" width="1.625" style="289" customWidth="1"/>
    <col min="13990" max="13990" width="3.625" style="289" customWidth="1"/>
    <col min="13991" max="13991" width="1.625" style="289" customWidth="1"/>
    <col min="13992" max="13992" width="3.625" style="289" customWidth="1"/>
    <col min="13993" max="13993" width="1.625" style="289" customWidth="1"/>
    <col min="13994" max="13999" width="3.625" style="289" customWidth="1"/>
    <col min="14000" max="14000" width="1.625" style="289" customWidth="1"/>
    <col min="14001" max="14001" width="3.625" style="289" customWidth="1"/>
    <col min="14002" max="14002" width="1.625" style="289" customWidth="1"/>
    <col min="14003" max="14003" width="3.625" style="289" customWidth="1"/>
    <col min="14004" max="14004" width="1.625" style="289" customWidth="1"/>
    <col min="14005" max="14010" width="3.625" style="289" customWidth="1"/>
    <col min="14011" max="14011" width="1.625" style="289" customWidth="1"/>
    <col min="14012" max="14012" width="3.625" style="289" customWidth="1"/>
    <col min="14013" max="14013" width="1.625" style="289" customWidth="1"/>
    <col min="14014" max="14014" width="3.625" style="289" customWidth="1"/>
    <col min="14015" max="14015" width="1.625" style="289" customWidth="1"/>
    <col min="14016" max="14021" width="3.625" style="289" customWidth="1"/>
    <col min="14022" max="14022" width="1.625" style="289" customWidth="1"/>
    <col min="14023" max="14023" width="3.625" style="289" customWidth="1"/>
    <col min="14024" max="14024" width="1.625" style="289" customWidth="1"/>
    <col min="14025" max="14025" width="3.625" style="289" customWidth="1"/>
    <col min="14026" max="14026" width="1.625" style="289" customWidth="1"/>
    <col min="14027" max="14032" width="3.625" style="289" customWidth="1"/>
    <col min="14033" max="14080" width="3.625" style="289"/>
    <col min="14081" max="14081" width="3.625" style="289" customWidth="1"/>
    <col min="14082" max="14082" width="1.625" style="289" customWidth="1"/>
    <col min="14083" max="14083" width="3.625" style="289" customWidth="1"/>
    <col min="14084" max="14084" width="1.625" style="289" customWidth="1"/>
    <col min="14085" max="14090" width="3.625" style="289" customWidth="1"/>
    <col min="14091" max="14091" width="1.625" style="289" customWidth="1"/>
    <col min="14092" max="14092" width="3.625" style="289" customWidth="1"/>
    <col min="14093" max="14093" width="1.625" style="289" customWidth="1"/>
    <col min="14094" max="14094" width="3.625" style="289" customWidth="1"/>
    <col min="14095" max="14095" width="1.625" style="289" customWidth="1"/>
    <col min="14096" max="14101" width="3.625" style="289" customWidth="1"/>
    <col min="14102" max="14102" width="1.625" style="289" customWidth="1"/>
    <col min="14103" max="14103" width="3.625" style="289" customWidth="1"/>
    <col min="14104" max="14104" width="1.625" style="289" customWidth="1"/>
    <col min="14105" max="14105" width="3.625" style="289" customWidth="1"/>
    <col min="14106" max="14106" width="1.625" style="289" customWidth="1"/>
    <col min="14107" max="14112" width="3.625" style="289" customWidth="1"/>
    <col min="14113" max="14113" width="1.625" style="289" customWidth="1"/>
    <col min="14114" max="14114" width="3.625" style="289" customWidth="1"/>
    <col min="14115" max="14115" width="1.625" style="289" customWidth="1"/>
    <col min="14116" max="14116" width="3.625" style="289" customWidth="1"/>
    <col min="14117" max="14117" width="1.625" style="289" customWidth="1"/>
    <col min="14118" max="14123" width="3.625" style="289" customWidth="1"/>
    <col min="14124" max="14124" width="1.625" style="289" customWidth="1"/>
    <col min="14125" max="14125" width="3.625" style="289" customWidth="1"/>
    <col min="14126" max="14126" width="1.625" style="289" customWidth="1"/>
    <col min="14127" max="14127" width="3.625" style="289" customWidth="1"/>
    <col min="14128" max="14128" width="1.625" style="289" customWidth="1"/>
    <col min="14129" max="14134" width="3.625" style="289" customWidth="1"/>
    <col min="14135" max="14135" width="1.625" style="289" customWidth="1"/>
    <col min="14136" max="14136" width="3.625" style="289" customWidth="1"/>
    <col min="14137" max="14137" width="1.625" style="289" customWidth="1"/>
    <col min="14138" max="14138" width="3.625" style="289" customWidth="1"/>
    <col min="14139" max="14139" width="1.625" style="289" customWidth="1"/>
    <col min="14140" max="14145" width="3.625" style="289" customWidth="1"/>
    <col min="14146" max="14146" width="1.625" style="289" customWidth="1"/>
    <col min="14147" max="14147" width="3.625" style="289" customWidth="1"/>
    <col min="14148" max="14148" width="1.625" style="289" customWidth="1"/>
    <col min="14149" max="14149" width="3.625" style="289" customWidth="1"/>
    <col min="14150" max="14150" width="1.625" style="289" customWidth="1"/>
    <col min="14151" max="14156" width="3.625" style="289" customWidth="1"/>
    <col min="14157" max="14157" width="1.625" style="289" customWidth="1"/>
    <col min="14158" max="14158" width="3.625" style="289" customWidth="1"/>
    <col min="14159" max="14159" width="1.625" style="289" customWidth="1"/>
    <col min="14160" max="14160" width="3.625" style="289" customWidth="1"/>
    <col min="14161" max="14161" width="1.625" style="289" customWidth="1"/>
    <col min="14162" max="14167" width="3.625" style="289" customWidth="1"/>
    <col min="14168" max="14168" width="1.625" style="289" customWidth="1"/>
    <col min="14169" max="14169" width="3.625" style="289" customWidth="1"/>
    <col min="14170" max="14170" width="1.625" style="289" customWidth="1"/>
    <col min="14171" max="14171" width="3.625" style="289" customWidth="1"/>
    <col min="14172" max="14172" width="1.625" style="289" customWidth="1"/>
    <col min="14173" max="14178" width="3.625" style="289" customWidth="1"/>
    <col min="14179" max="14179" width="1.625" style="289" customWidth="1"/>
    <col min="14180" max="14180" width="3.625" style="289" customWidth="1"/>
    <col min="14181" max="14181" width="1.625" style="289" customWidth="1"/>
    <col min="14182" max="14182" width="3.625" style="289" customWidth="1"/>
    <col min="14183" max="14183" width="1.625" style="289" customWidth="1"/>
    <col min="14184" max="14189" width="3.625" style="289" customWidth="1"/>
    <col min="14190" max="14190" width="1.625" style="289" customWidth="1"/>
    <col min="14191" max="14191" width="3.625" style="289" customWidth="1"/>
    <col min="14192" max="14192" width="1.625" style="289" customWidth="1"/>
    <col min="14193" max="14193" width="3.625" style="289" customWidth="1"/>
    <col min="14194" max="14194" width="1.625" style="289" customWidth="1"/>
    <col min="14195" max="14200" width="3.625" style="289" customWidth="1"/>
    <col min="14201" max="14201" width="1.625" style="289" customWidth="1"/>
    <col min="14202" max="14202" width="3.625" style="289" customWidth="1"/>
    <col min="14203" max="14203" width="1.625" style="289" customWidth="1"/>
    <col min="14204" max="14204" width="3.625" style="289" customWidth="1"/>
    <col min="14205" max="14205" width="1.625" style="289" customWidth="1"/>
    <col min="14206" max="14210" width="3.625" style="289" customWidth="1"/>
    <col min="14211" max="14214" width="1.625" style="289" customWidth="1"/>
    <col min="14215" max="14215" width="3.625" style="289" customWidth="1"/>
    <col min="14216" max="14216" width="1.625" style="289" customWidth="1"/>
    <col min="14217" max="14221" width="3.625" style="289" customWidth="1"/>
    <col min="14222" max="14223" width="1.625" style="289" customWidth="1"/>
    <col min="14224" max="14224" width="3.625" style="289" customWidth="1"/>
    <col min="14225" max="14225" width="1.625" style="289" customWidth="1"/>
    <col min="14226" max="14226" width="3.625" style="289" customWidth="1"/>
    <col min="14227" max="14227" width="1.625" style="289" customWidth="1"/>
    <col min="14228" max="14233" width="3.625" style="289" customWidth="1"/>
    <col min="14234" max="14234" width="1.625" style="289" customWidth="1"/>
    <col min="14235" max="14235" width="3.625" style="289" customWidth="1"/>
    <col min="14236" max="14236" width="1.625" style="289" customWidth="1"/>
    <col min="14237" max="14237" width="3.625" style="289" customWidth="1"/>
    <col min="14238" max="14238" width="1.625" style="289" customWidth="1"/>
    <col min="14239" max="14244" width="3.625" style="289" customWidth="1"/>
    <col min="14245" max="14245" width="1.625" style="289" customWidth="1"/>
    <col min="14246" max="14246" width="3.625" style="289" customWidth="1"/>
    <col min="14247" max="14247" width="1.625" style="289" customWidth="1"/>
    <col min="14248" max="14248" width="3.625" style="289" customWidth="1"/>
    <col min="14249" max="14249" width="1.625" style="289" customWidth="1"/>
    <col min="14250" max="14255" width="3.625" style="289" customWidth="1"/>
    <col min="14256" max="14256" width="1.625" style="289" customWidth="1"/>
    <col min="14257" max="14257" width="3.625" style="289" customWidth="1"/>
    <col min="14258" max="14258" width="1.625" style="289" customWidth="1"/>
    <col min="14259" max="14259" width="3.625" style="289" customWidth="1"/>
    <col min="14260" max="14260" width="1.625" style="289" customWidth="1"/>
    <col min="14261" max="14266" width="3.625" style="289" customWidth="1"/>
    <col min="14267" max="14267" width="1.625" style="289" customWidth="1"/>
    <col min="14268" max="14268" width="3.625" style="289" customWidth="1"/>
    <col min="14269" max="14269" width="1.625" style="289" customWidth="1"/>
    <col min="14270" max="14270" width="3.625" style="289" customWidth="1"/>
    <col min="14271" max="14271" width="1.625" style="289" customWidth="1"/>
    <col min="14272" max="14277" width="3.625" style="289" customWidth="1"/>
    <col min="14278" max="14278" width="1.625" style="289" customWidth="1"/>
    <col min="14279" max="14279" width="3.625" style="289" customWidth="1"/>
    <col min="14280" max="14280" width="1.625" style="289" customWidth="1"/>
    <col min="14281" max="14281" width="3.625" style="289" customWidth="1"/>
    <col min="14282" max="14282" width="1.625" style="289" customWidth="1"/>
    <col min="14283" max="14288" width="3.625" style="289" customWidth="1"/>
    <col min="14289" max="14336" width="3.625" style="289"/>
    <col min="14337" max="14337" width="3.625" style="289" customWidth="1"/>
    <col min="14338" max="14338" width="1.625" style="289" customWidth="1"/>
    <col min="14339" max="14339" width="3.625" style="289" customWidth="1"/>
    <col min="14340" max="14340" width="1.625" style="289" customWidth="1"/>
    <col min="14341" max="14346" width="3.625" style="289" customWidth="1"/>
    <col min="14347" max="14347" width="1.625" style="289" customWidth="1"/>
    <col min="14348" max="14348" width="3.625" style="289" customWidth="1"/>
    <col min="14349" max="14349" width="1.625" style="289" customWidth="1"/>
    <col min="14350" max="14350" width="3.625" style="289" customWidth="1"/>
    <col min="14351" max="14351" width="1.625" style="289" customWidth="1"/>
    <col min="14352" max="14357" width="3.625" style="289" customWidth="1"/>
    <col min="14358" max="14358" width="1.625" style="289" customWidth="1"/>
    <col min="14359" max="14359" width="3.625" style="289" customWidth="1"/>
    <col min="14360" max="14360" width="1.625" style="289" customWidth="1"/>
    <col min="14361" max="14361" width="3.625" style="289" customWidth="1"/>
    <col min="14362" max="14362" width="1.625" style="289" customWidth="1"/>
    <col min="14363" max="14368" width="3.625" style="289" customWidth="1"/>
    <col min="14369" max="14369" width="1.625" style="289" customWidth="1"/>
    <col min="14370" max="14370" width="3.625" style="289" customWidth="1"/>
    <col min="14371" max="14371" width="1.625" style="289" customWidth="1"/>
    <col min="14372" max="14372" width="3.625" style="289" customWidth="1"/>
    <col min="14373" max="14373" width="1.625" style="289" customWidth="1"/>
    <col min="14374" max="14379" width="3.625" style="289" customWidth="1"/>
    <col min="14380" max="14380" width="1.625" style="289" customWidth="1"/>
    <col min="14381" max="14381" width="3.625" style="289" customWidth="1"/>
    <col min="14382" max="14382" width="1.625" style="289" customWidth="1"/>
    <col min="14383" max="14383" width="3.625" style="289" customWidth="1"/>
    <col min="14384" max="14384" width="1.625" style="289" customWidth="1"/>
    <col min="14385" max="14390" width="3.625" style="289" customWidth="1"/>
    <col min="14391" max="14391" width="1.625" style="289" customWidth="1"/>
    <col min="14392" max="14392" width="3.625" style="289" customWidth="1"/>
    <col min="14393" max="14393" width="1.625" style="289" customWidth="1"/>
    <col min="14394" max="14394" width="3.625" style="289" customWidth="1"/>
    <col min="14395" max="14395" width="1.625" style="289" customWidth="1"/>
    <col min="14396" max="14401" width="3.625" style="289" customWidth="1"/>
    <col min="14402" max="14402" width="1.625" style="289" customWidth="1"/>
    <col min="14403" max="14403" width="3.625" style="289" customWidth="1"/>
    <col min="14404" max="14404" width="1.625" style="289" customWidth="1"/>
    <col min="14405" max="14405" width="3.625" style="289" customWidth="1"/>
    <col min="14406" max="14406" width="1.625" style="289" customWidth="1"/>
    <col min="14407" max="14412" width="3.625" style="289" customWidth="1"/>
    <col min="14413" max="14413" width="1.625" style="289" customWidth="1"/>
    <col min="14414" max="14414" width="3.625" style="289" customWidth="1"/>
    <col min="14415" max="14415" width="1.625" style="289" customWidth="1"/>
    <col min="14416" max="14416" width="3.625" style="289" customWidth="1"/>
    <col min="14417" max="14417" width="1.625" style="289" customWidth="1"/>
    <col min="14418" max="14423" width="3.625" style="289" customWidth="1"/>
    <col min="14424" max="14424" width="1.625" style="289" customWidth="1"/>
    <col min="14425" max="14425" width="3.625" style="289" customWidth="1"/>
    <col min="14426" max="14426" width="1.625" style="289" customWidth="1"/>
    <col min="14427" max="14427" width="3.625" style="289" customWidth="1"/>
    <col min="14428" max="14428" width="1.625" style="289" customWidth="1"/>
    <col min="14429" max="14434" width="3.625" style="289" customWidth="1"/>
    <col min="14435" max="14435" width="1.625" style="289" customWidth="1"/>
    <col min="14436" max="14436" width="3.625" style="289" customWidth="1"/>
    <col min="14437" max="14437" width="1.625" style="289" customWidth="1"/>
    <col min="14438" max="14438" width="3.625" style="289" customWidth="1"/>
    <col min="14439" max="14439" width="1.625" style="289" customWidth="1"/>
    <col min="14440" max="14445" width="3.625" style="289" customWidth="1"/>
    <col min="14446" max="14446" width="1.625" style="289" customWidth="1"/>
    <col min="14447" max="14447" width="3.625" style="289" customWidth="1"/>
    <col min="14448" max="14448" width="1.625" style="289" customWidth="1"/>
    <col min="14449" max="14449" width="3.625" style="289" customWidth="1"/>
    <col min="14450" max="14450" width="1.625" style="289" customWidth="1"/>
    <col min="14451" max="14456" width="3.625" style="289" customWidth="1"/>
    <col min="14457" max="14457" width="1.625" style="289" customWidth="1"/>
    <col min="14458" max="14458" width="3.625" style="289" customWidth="1"/>
    <col min="14459" max="14459" width="1.625" style="289" customWidth="1"/>
    <col min="14460" max="14460" width="3.625" style="289" customWidth="1"/>
    <col min="14461" max="14461" width="1.625" style="289" customWidth="1"/>
    <col min="14462" max="14466" width="3.625" style="289" customWidth="1"/>
    <col min="14467" max="14470" width="1.625" style="289" customWidth="1"/>
    <col min="14471" max="14471" width="3.625" style="289" customWidth="1"/>
    <col min="14472" max="14472" width="1.625" style="289" customWidth="1"/>
    <col min="14473" max="14477" width="3.625" style="289" customWidth="1"/>
    <col min="14478" max="14479" width="1.625" style="289" customWidth="1"/>
    <col min="14480" max="14480" width="3.625" style="289" customWidth="1"/>
    <col min="14481" max="14481" width="1.625" style="289" customWidth="1"/>
    <col min="14482" max="14482" width="3.625" style="289" customWidth="1"/>
    <col min="14483" max="14483" width="1.625" style="289" customWidth="1"/>
    <col min="14484" max="14489" width="3.625" style="289" customWidth="1"/>
    <col min="14490" max="14490" width="1.625" style="289" customWidth="1"/>
    <col min="14491" max="14491" width="3.625" style="289" customWidth="1"/>
    <col min="14492" max="14492" width="1.625" style="289" customWidth="1"/>
    <col min="14493" max="14493" width="3.625" style="289" customWidth="1"/>
    <col min="14494" max="14494" width="1.625" style="289" customWidth="1"/>
    <col min="14495" max="14500" width="3.625" style="289" customWidth="1"/>
    <col min="14501" max="14501" width="1.625" style="289" customWidth="1"/>
    <col min="14502" max="14502" width="3.625" style="289" customWidth="1"/>
    <col min="14503" max="14503" width="1.625" style="289" customWidth="1"/>
    <col min="14504" max="14504" width="3.625" style="289" customWidth="1"/>
    <col min="14505" max="14505" width="1.625" style="289" customWidth="1"/>
    <col min="14506" max="14511" width="3.625" style="289" customWidth="1"/>
    <col min="14512" max="14512" width="1.625" style="289" customWidth="1"/>
    <col min="14513" max="14513" width="3.625" style="289" customWidth="1"/>
    <col min="14514" max="14514" width="1.625" style="289" customWidth="1"/>
    <col min="14515" max="14515" width="3.625" style="289" customWidth="1"/>
    <col min="14516" max="14516" width="1.625" style="289" customWidth="1"/>
    <col min="14517" max="14522" width="3.625" style="289" customWidth="1"/>
    <col min="14523" max="14523" width="1.625" style="289" customWidth="1"/>
    <col min="14524" max="14524" width="3.625" style="289" customWidth="1"/>
    <col min="14525" max="14525" width="1.625" style="289" customWidth="1"/>
    <col min="14526" max="14526" width="3.625" style="289" customWidth="1"/>
    <col min="14527" max="14527" width="1.625" style="289" customWidth="1"/>
    <col min="14528" max="14533" width="3.625" style="289" customWidth="1"/>
    <col min="14534" max="14534" width="1.625" style="289" customWidth="1"/>
    <col min="14535" max="14535" width="3.625" style="289" customWidth="1"/>
    <col min="14536" max="14536" width="1.625" style="289" customWidth="1"/>
    <col min="14537" max="14537" width="3.625" style="289" customWidth="1"/>
    <col min="14538" max="14538" width="1.625" style="289" customWidth="1"/>
    <col min="14539" max="14544" width="3.625" style="289" customWidth="1"/>
    <col min="14545" max="14592" width="3.625" style="289"/>
    <col min="14593" max="14593" width="3.625" style="289" customWidth="1"/>
    <col min="14594" max="14594" width="1.625" style="289" customWidth="1"/>
    <col min="14595" max="14595" width="3.625" style="289" customWidth="1"/>
    <col min="14596" max="14596" width="1.625" style="289" customWidth="1"/>
    <col min="14597" max="14602" width="3.625" style="289" customWidth="1"/>
    <col min="14603" max="14603" width="1.625" style="289" customWidth="1"/>
    <col min="14604" max="14604" width="3.625" style="289" customWidth="1"/>
    <col min="14605" max="14605" width="1.625" style="289" customWidth="1"/>
    <col min="14606" max="14606" width="3.625" style="289" customWidth="1"/>
    <col min="14607" max="14607" width="1.625" style="289" customWidth="1"/>
    <col min="14608" max="14613" width="3.625" style="289" customWidth="1"/>
    <col min="14614" max="14614" width="1.625" style="289" customWidth="1"/>
    <col min="14615" max="14615" width="3.625" style="289" customWidth="1"/>
    <col min="14616" max="14616" width="1.625" style="289" customWidth="1"/>
    <col min="14617" max="14617" width="3.625" style="289" customWidth="1"/>
    <col min="14618" max="14618" width="1.625" style="289" customWidth="1"/>
    <col min="14619" max="14624" width="3.625" style="289" customWidth="1"/>
    <col min="14625" max="14625" width="1.625" style="289" customWidth="1"/>
    <col min="14626" max="14626" width="3.625" style="289" customWidth="1"/>
    <col min="14627" max="14627" width="1.625" style="289" customWidth="1"/>
    <col min="14628" max="14628" width="3.625" style="289" customWidth="1"/>
    <col min="14629" max="14629" width="1.625" style="289" customWidth="1"/>
    <col min="14630" max="14635" width="3.625" style="289" customWidth="1"/>
    <col min="14636" max="14636" width="1.625" style="289" customWidth="1"/>
    <col min="14637" max="14637" width="3.625" style="289" customWidth="1"/>
    <col min="14638" max="14638" width="1.625" style="289" customWidth="1"/>
    <col min="14639" max="14639" width="3.625" style="289" customWidth="1"/>
    <col min="14640" max="14640" width="1.625" style="289" customWidth="1"/>
    <col min="14641" max="14646" width="3.625" style="289" customWidth="1"/>
    <col min="14647" max="14647" width="1.625" style="289" customWidth="1"/>
    <col min="14648" max="14648" width="3.625" style="289" customWidth="1"/>
    <col min="14649" max="14649" width="1.625" style="289" customWidth="1"/>
    <col min="14650" max="14650" width="3.625" style="289" customWidth="1"/>
    <col min="14651" max="14651" width="1.625" style="289" customWidth="1"/>
    <col min="14652" max="14657" width="3.625" style="289" customWidth="1"/>
    <col min="14658" max="14658" width="1.625" style="289" customWidth="1"/>
    <col min="14659" max="14659" width="3.625" style="289" customWidth="1"/>
    <col min="14660" max="14660" width="1.625" style="289" customWidth="1"/>
    <col min="14661" max="14661" width="3.625" style="289" customWidth="1"/>
    <col min="14662" max="14662" width="1.625" style="289" customWidth="1"/>
    <col min="14663" max="14668" width="3.625" style="289" customWidth="1"/>
    <col min="14669" max="14669" width="1.625" style="289" customWidth="1"/>
    <col min="14670" max="14670" width="3.625" style="289" customWidth="1"/>
    <col min="14671" max="14671" width="1.625" style="289" customWidth="1"/>
    <col min="14672" max="14672" width="3.625" style="289" customWidth="1"/>
    <col min="14673" max="14673" width="1.625" style="289" customWidth="1"/>
    <col min="14674" max="14679" width="3.625" style="289" customWidth="1"/>
    <col min="14680" max="14680" width="1.625" style="289" customWidth="1"/>
    <col min="14681" max="14681" width="3.625" style="289" customWidth="1"/>
    <col min="14682" max="14682" width="1.625" style="289" customWidth="1"/>
    <col min="14683" max="14683" width="3.625" style="289" customWidth="1"/>
    <col min="14684" max="14684" width="1.625" style="289" customWidth="1"/>
    <col min="14685" max="14690" width="3.625" style="289" customWidth="1"/>
    <col min="14691" max="14691" width="1.625" style="289" customWidth="1"/>
    <col min="14692" max="14692" width="3.625" style="289" customWidth="1"/>
    <col min="14693" max="14693" width="1.625" style="289" customWidth="1"/>
    <col min="14694" max="14694" width="3.625" style="289" customWidth="1"/>
    <col min="14695" max="14695" width="1.625" style="289" customWidth="1"/>
    <col min="14696" max="14701" width="3.625" style="289" customWidth="1"/>
    <col min="14702" max="14702" width="1.625" style="289" customWidth="1"/>
    <col min="14703" max="14703" width="3.625" style="289" customWidth="1"/>
    <col min="14704" max="14704" width="1.625" style="289" customWidth="1"/>
    <col min="14705" max="14705" width="3.625" style="289" customWidth="1"/>
    <col min="14706" max="14706" width="1.625" style="289" customWidth="1"/>
    <col min="14707" max="14712" width="3.625" style="289" customWidth="1"/>
    <col min="14713" max="14713" width="1.625" style="289" customWidth="1"/>
    <col min="14714" max="14714" width="3.625" style="289" customWidth="1"/>
    <col min="14715" max="14715" width="1.625" style="289" customWidth="1"/>
    <col min="14716" max="14716" width="3.625" style="289" customWidth="1"/>
    <col min="14717" max="14717" width="1.625" style="289" customWidth="1"/>
    <col min="14718" max="14722" width="3.625" style="289" customWidth="1"/>
    <col min="14723" max="14726" width="1.625" style="289" customWidth="1"/>
    <col min="14727" max="14727" width="3.625" style="289" customWidth="1"/>
    <col min="14728" max="14728" width="1.625" style="289" customWidth="1"/>
    <col min="14729" max="14733" width="3.625" style="289" customWidth="1"/>
    <col min="14734" max="14735" width="1.625" style="289" customWidth="1"/>
    <col min="14736" max="14736" width="3.625" style="289" customWidth="1"/>
    <col min="14737" max="14737" width="1.625" style="289" customWidth="1"/>
    <col min="14738" max="14738" width="3.625" style="289" customWidth="1"/>
    <col min="14739" max="14739" width="1.625" style="289" customWidth="1"/>
    <col min="14740" max="14745" width="3.625" style="289" customWidth="1"/>
    <col min="14746" max="14746" width="1.625" style="289" customWidth="1"/>
    <col min="14747" max="14747" width="3.625" style="289" customWidth="1"/>
    <col min="14748" max="14748" width="1.625" style="289" customWidth="1"/>
    <col min="14749" max="14749" width="3.625" style="289" customWidth="1"/>
    <col min="14750" max="14750" width="1.625" style="289" customWidth="1"/>
    <col min="14751" max="14756" width="3.625" style="289" customWidth="1"/>
    <col min="14757" max="14757" width="1.625" style="289" customWidth="1"/>
    <col min="14758" max="14758" width="3.625" style="289" customWidth="1"/>
    <col min="14759" max="14759" width="1.625" style="289" customWidth="1"/>
    <col min="14760" max="14760" width="3.625" style="289" customWidth="1"/>
    <col min="14761" max="14761" width="1.625" style="289" customWidth="1"/>
    <col min="14762" max="14767" width="3.625" style="289" customWidth="1"/>
    <col min="14768" max="14768" width="1.625" style="289" customWidth="1"/>
    <col min="14769" max="14769" width="3.625" style="289" customWidth="1"/>
    <col min="14770" max="14770" width="1.625" style="289" customWidth="1"/>
    <col min="14771" max="14771" width="3.625" style="289" customWidth="1"/>
    <col min="14772" max="14772" width="1.625" style="289" customWidth="1"/>
    <col min="14773" max="14778" width="3.625" style="289" customWidth="1"/>
    <col min="14779" max="14779" width="1.625" style="289" customWidth="1"/>
    <col min="14780" max="14780" width="3.625" style="289" customWidth="1"/>
    <col min="14781" max="14781" width="1.625" style="289" customWidth="1"/>
    <col min="14782" max="14782" width="3.625" style="289" customWidth="1"/>
    <col min="14783" max="14783" width="1.625" style="289" customWidth="1"/>
    <col min="14784" max="14789" width="3.625" style="289" customWidth="1"/>
    <col min="14790" max="14790" width="1.625" style="289" customWidth="1"/>
    <col min="14791" max="14791" width="3.625" style="289" customWidth="1"/>
    <col min="14792" max="14792" width="1.625" style="289" customWidth="1"/>
    <col min="14793" max="14793" width="3.625" style="289" customWidth="1"/>
    <col min="14794" max="14794" width="1.625" style="289" customWidth="1"/>
    <col min="14795" max="14800" width="3.625" style="289" customWidth="1"/>
    <col min="14801" max="14848" width="3.625" style="289"/>
    <col min="14849" max="14849" width="3.625" style="289" customWidth="1"/>
    <col min="14850" max="14850" width="1.625" style="289" customWidth="1"/>
    <col min="14851" max="14851" width="3.625" style="289" customWidth="1"/>
    <col min="14852" max="14852" width="1.625" style="289" customWidth="1"/>
    <col min="14853" max="14858" width="3.625" style="289" customWidth="1"/>
    <col min="14859" max="14859" width="1.625" style="289" customWidth="1"/>
    <col min="14860" max="14860" width="3.625" style="289" customWidth="1"/>
    <col min="14861" max="14861" width="1.625" style="289" customWidth="1"/>
    <col min="14862" max="14862" width="3.625" style="289" customWidth="1"/>
    <col min="14863" max="14863" width="1.625" style="289" customWidth="1"/>
    <col min="14864" max="14869" width="3.625" style="289" customWidth="1"/>
    <col min="14870" max="14870" width="1.625" style="289" customWidth="1"/>
    <col min="14871" max="14871" width="3.625" style="289" customWidth="1"/>
    <col min="14872" max="14872" width="1.625" style="289" customWidth="1"/>
    <col min="14873" max="14873" width="3.625" style="289" customWidth="1"/>
    <col min="14874" max="14874" width="1.625" style="289" customWidth="1"/>
    <col min="14875" max="14880" width="3.625" style="289" customWidth="1"/>
    <col min="14881" max="14881" width="1.625" style="289" customWidth="1"/>
    <col min="14882" max="14882" width="3.625" style="289" customWidth="1"/>
    <col min="14883" max="14883" width="1.625" style="289" customWidth="1"/>
    <col min="14884" max="14884" width="3.625" style="289" customWidth="1"/>
    <col min="14885" max="14885" width="1.625" style="289" customWidth="1"/>
    <col min="14886" max="14891" width="3.625" style="289" customWidth="1"/>
    <col min="14892" max="14892" width="1.625" style="289" customWidth="1"/>
    <col min="14893" max="14893" width="3.625" style="289" customWidth="1"/>
    <col min="14894" max="14894" width="1.625" style="289" customWidth="1"/>
    <col min="14895" max="14895" width="3.625" style="289" customWidth="1"/>
    <col min="14896" max="14896" width="1.625" style="289" customWidth="1"/>
    <col min="14897" max="14902" width="3.625" style="289" customWidth="1"/>
    <col min="14903" max="14903" width="1.625" style="289" customWidth="1"/>
    <col min="14904" max="14904" width="3.625" style="289" customWidth="1"/>
    <col min="14905" max="14905" width="1.625" style="289" customWidth="1"/>
    <col min="14906" max="14906" width="3.625" style="289" customWidth="1"/>
    <col min="14907" max="14907" width="1.625" style="289" customWidth="1"/>
    <col min="14908" max="14913" width="3.625" style="289" customWidth="1"/>
    <col min="14914" max="14914" width="1.625" style="289" customWidth="1"/>
    <col min="14915" max="14915" width="3.625" style="289" customWidth="1"/>
    <col min="14916" max="14916" width="1.625" style="289" customWidth="1"/>
    <col min="14917" max="14917" width="3.625" style="289" customWidth="1"/>
    <col min="14918" max="14918" width="1.625" style="289" customWidth="1"/>
    <col min="14919" max="14924" width="3.625" style="289" customWidth="1"/>
    <col min="14925" max="14925" width="1.625" style="289" customWidth="1"/>
    <col min="14926" max="14926" width="3.625" style="289" customWidth="1"/>
    <col min="14927" max="14927" width="1.625" style="289" customWidth="1"/>
    <col min="14928" max="14928" width="3.625" style="289" customWidth="1"/>
    <col min="14929" max="14929" width="1.625" style="289" customWidth="1"/>
    <col min="14930" max="14935" width="3.625" style="289" customWidth="1"/>
    <col min="14936" max="14936" width="1.625" style="289" customWidth="1"/>
    <col min="14937" max="14937" width="3.625" style="289" customWidth="1"/>
    <col min="14938" max="14938" width="1.625" style="289" customWidth="1"/>
    <col min="14939" max="14939" width="3.625" style="289" customWidth="1"/>
    <col min="14940" max="14940" width="1.625" style="289" customWidth="1"/>
    <col min="14941" max="14946" width="3.625" style="289" customWidth="1"/>
    <col min="14947" max="14947" width="1.625" style="289" customWidth="1"/>
    <col min="14948" max="14948" width="3.625" style="289" customWidth="1"/>
    <col min="14949" max="14949" width="1.625" style="289" customWidth="1"/>
    <col min="14950" max="14950" width="3.625" style="289" customWidth="1"/>
    <col min="14951" max="14951" width="1.625" style="289" customWidth="1"/>
    <col min="14952" max="14957" width="3.625" style="289" customWidth="1"/>
    <col min="14958" max="14958" width="1.625" style="289" customWidth="1"/>
    <col min="14959" max="14959" width="3.625" style="289" customWidth="1"/>
    <col min="14960" max="14960" width="1.625" style="289" customWidth="1"/>
    <col min="14961" max="14961" width="3.625" style="289" customWidth="1"/>
    <col min="14962" max="14962" width="1.625" style="289" customWidth="1"/>
    <col min="14963" max="14968" width="3.625" style="289" customWidth="1"/>
    <col min="14969" max="14969" width="1.625" style="289" customWidth="1"/>
    <col min="14970" max="14970" width="3.625" style="289" customWidth="1"/>
    <col min="14971" max="14971" width="1.625" style="289" customWidth="1"/>
    <col min="14972" max="14972" width="3.625" style="289" customWidth="1"/>
    <col min="14973" max="14973" width="1.625" style="289" customWidth="1"/>
    <col min="14974" max="14978" width="3.625" style="289" customWidth="1"/>
    <col min="14979" max="14982" width="1.625" style="289" customWidth="1"/>
    <col min="14983" max="14983" width="3.625" style="289" customWidth="1"/>
    <col min="14984" max="14984" width="1.625" style="289" customWidth="1"/>
    <col min="14985" max="14989" width="3.625" style="289" customWidth="1"/>
    <col min="14990" max="14991" width="1.625" style="289" customWidth="1"/>
    <col min="14992" max="14992" width="3.625" style="289" customWidth="1"/>
    <col min="14993" max="14993" width="1.625" style="289" customWidth="1"/>
    <col min="14994" max="14994" width="3.625" style="289" customWidth="1"/>
    <col min="14995" max="14995" width="1.625" style="289" customWidth="1"/>
    <col min="14996" max="15001" width="3.625" style="289" customWidth="1"/>
    <col min="15002" max="15002" width="1.625" style="289" customWidth="1"/>
    <col min="15003" max="15003" width="3.625" style="289" customWidth="1"/>
    <col min="15004" max="15004" width="1.625" style="289" customWidth="1"/>
    <col min="15005" max="15005" width="3.625" style="289" customWidth="1"/>
    <col min="15006" max="15006" width="1.625" style="289" customWidth="1"/>
    <col min="15007" max="15012" width="3.625" style="289" customWidth="1"/>
    <col min="15013" max="15013" width="1.625" style="289" customWidth="1"/>
    <col min="15014" max="15014" width="3.625" style="289" customWidth="1"/>
    <col min="15015" max="15015" width="1.625" style="289" customWidth="1"/>
    <col min="15016" max="15016" width="3.625" style="289" customWidth="1"/>
    <col min="15017" max="15017" width="1.625" style="289" customWidth="1"/>
    <col min="15018" max="15023" width="3.625" style="289" customWidth="1"/>
    <col min="15024" max="15024" width="1.625" style="289" customWidth="1"/>
    <col min="15025" max="15025" width="3.625" style="289" customWidth="1"/>
    <col min="15026" max="15026" width="1.625" style="289" customWidth="1"/>
    <col min="15027" max="15027" width="3.625" style="289" customWidth="1"/>
    <col min="15028" max="15028" width="1.625" style="289" customWidth="1"/>
    <col min="15029" max="15034" width="3.625" style="289" customWidth="1"/>
    <col min="15035" max="15035" width="1.625" style="289" customWidth="1"/>
    <col min="15036" max="15036" width="3.625" style="289" customWidth="1"/>
    <col min="15037" max="15037" width="1.625" style="289" customWidth="1"/>
    <col min="15038" max="15038" width="3.625" style="289" customWidth="1"/>
    <col min="15039" max="15039" width="1.625" style="289" customWidth="1"/>
    <col min="15040" max="15045" width="3.625" style="289" customWidth="1"/>
    <col min="15046" max="15046" width="1.625" style="289" customWidth="1"/>
    <col min="15047" max="15047" width="3.625" style="289" customWidth="1"/>
    <col min="15048" max="15048" width="1.625" style="289" customWidth="1"/>
    <col min="15049" max="15049" width="3.625" style="289" customWidth="1"/>
    <col min="15050" max="15050" width="1.625" style="289" customWidth="1"/>
    <col min="15051" max="15056" width="3.625" style="289" customWidth="1"/>
    <col min="15057" max="15104" width="3.625" style="289"/>
    <col min="15105" max="15105" width="3.625" style="289" customWidth="1"/>
    <col min="15106" max="15106" width="1.625" style="289" customWidth="1"/>
    <col min="15107" max="15107" width="3.625" style="289" customWidth="1"/>
    <col min="15108" max="15108" width="1.625" style="289" customWidth="1"/>
    <col min="15109" max="15114" width="3.625" style="289" customWidth="1"/>
    <col min="15115" max="15115" width="1.625" style="289" customWidth="1"/>
    <col min="15116" max="15116" width="3.625" style="289" customWidth="1"/>
    <col min="15117" max="15117" width="1.625" style="289" customWidth="1"/>
    <col min="15118" max="15118" width="3.625" style="289" customWidth="1"/>
    <col min="15119" max="15119" width="1.625" style="289" customWidth="1"/>
    <col min="15120" max="15125" width="3.625" style="289" customWidth="1"/>
    <col min="15126" max="15126" width="1.625" style="289" customWidth="1"/>
    <col min="15127" max="15127" width="3.625" style="289" customWidth="1"/>
    <col min="15128" max="15128" width="1.625" style="289" customWidth="1"/>
    <col min="15129" max="15129" width="3.625" style="289" customWidth="1"/>
    <col min="15130" max="15130" width="1.625" style="289" customWidth="1"/>
    <col min="15131" max="15136" width="3.625" style="289" customWidth="1"/>
    <col min="15137" max="15137" width="1.625" style="289" customWidth="1"/>
    <col min="15138" max="15138" width="3.625" style="289" customWidth="1"/>
    <col min="15139" max="15139" width="1.625" style="289" customWidth="1"/>
    <col min="15140" max="15140" width="3.625" style="289" customWidth="1"/>
    <col min="15141" max="15141" width="1.625" style="289" customWidth="1"/>
    <col min="15142" max="15147" width="3.625" style="289" customWidth="1"/>
    <col min="15148" max="15148" width="1.625" style="289" customWidth="1"/>
    <col min="15149" max="15149" width="3.625" style="289" customWidth="1"/>
    <col min="15150" max="15150" width="1.625" style="289" customWidth="1"/>
    <col min="15151" max="15151" width="3.625" style="289" customWidth="1"/>
    <col min="15152" max="15152" width="1.625" style="289" customWidth="1"/>
    <col min="15153" max="15158" width="3.625" style="289" customWidth="1"/>
    <col min="15159" max="15159" width="1.625" style="289" customWidth="1"/>
    <col min="15160" max="15160" width="3.625" style="289" customWidth="1"/>
    <col min="15161" max="15161" width="1.625" style="289" customWidth="1"/>
    <col min="15162" max="15162" width="3.625" style="289" customWidth="1"/>
    <col min="15163" max="15163" width="1.625" style="289" customWidth="1"/>
    <col min="15164" max="15169" width="3.625" style="289" customWidth="1"/>
    <col min="15170" max="15170" width="1.625" style="289" customWidth="1"/>
    <col min="15171" max="15171" width="3.625" style="289" customWidth="1"/>
    <col min="15172" max="15172" width="1.625" style="289" customWidth="1"/>
    <col min="15173" max="15173" width="3.625" style="289" customWidth="1"/>
    <col min="15174" max="15174" width="1.625" style="289" customWidth="1"/>
    <col min="15175" max="15180" width="3.625" style="289" customWidth="1"/>
    <col min="15181" max="15181" width="1.625" style="289" customWidth="1"/>
    <col min="15182" max="15182" width="3.625" style="289" customWidth="1"/>
    <col min="15183" max="15183" width="1.625" style="289" customWidth="1"/>
    <col min="15184" max="15184" width="3.625" style="289" customWidth="1"/>
    <col min="15185" max="15185" width="1.625" style="289" customWidth="1"/>
    <col min="15186" max="15191" width="3.625" style="289" customWidth="1"/>
    <col min="15192" max="15192" width="1.625" style="289" customWidth="1"/>
    <col min="15193" max="15193" width="3.625" style="289" customWidth="1"/>
    <col min="15194" max="15194" width="1.625" style="289" customWidth="1"/>
    <col min="15195" max="15195" width="3.625" style="289" customWidth="1"/>
    <col min="15196" max="15196" width="1.625" style="289" customWidth="1"/>
    <col min="15197" max="15202" width="3.625" style="289" customWidth="1"/>
    <col min="15203" max="15203" width="1.625" style="289" customWidth="1"/>
    <col min="15204" max="15204" width="3.625" style="289" customWidth="1"/>
    <col min="15205" max="15205" width="1.625" style="289" customWidth="1"/>
    <col min="15206" max="15206" width="3.625" style="289" customWidth="1"/>
    <col min="15207" max="15207" width="1.625" style="289" customWidth="1"/>
    <col min="15208" max="15213" width="3.625" style="289" customWidth="1"/>
    <col min="15214" max="15214" width="1.625" style="289" customWidth="1"/>
    <col min="15215" max="15215" width="3.625" style="289" customWidth="1"/>
    <col min="15216" max="15216" width="1.625" style="289" customWidth="1"/>
    <col min="15217" max="15217" width="3.625" style="289" customWidth="1"/>
    <col min="15218" max="15218" width="1.625" style="289" customWidth="1"/>
    <col min="15219" max="15224" width="3.625" style="289" customWidth="1"/>
    <col min="15225" max="15225" width="1.625" style="289" customWidth="1"/>
    <col min="15226" max="15226" width="3.625" style="289" customWidth="1"/>
    <col min="15227" max="15227" width="1.625" style="289" customWidth="1"/>
    <col min="15228" max="15228" width="3.625" style="289" customWidth="1"/>
    <col min="15229" max="15229" width="1.625" style="289" customWidth="1"/>
    <col min="15230" max="15234" width="3.625" style="289" customWidth="1"/>
    <col min="15235" max="15238" width="1.625" style="289" customWidth="1"/>
    <col min="15239" max="15239" width="3.625" style="289" customWidth="1"/>
    <col min="15240" max="15240" width="1.625" style="289" customWidth="1"/>
    <col min="15241" max="15245" width="3.625" style="289" customWidth="1"/>
    <col min="15246" max="15247" width="1.625" style="289" customWidth="1"/>
    <col min="15248" max="15248" width="3.625" style="289" customWidth="1"/>
    <col min="15249" max="15249" width="1.625" style="289" customWidth="1"/>
    <col min="15250" max="15250" width="3.625" style="289" customWidth="1"/>
    <col min="15251" max="15251" width="1.625" style="289" customWidth="1"/>
    <col min="15252" max="15257" width="3.625" style="289" customWidth="1"/>
    <col min="15258" max="15258" width="1.625" style="289" customWidth="1"/>
    <col min="15259" max="15259" width="3.625" style="289" customWidth="1"/>
    <col min="15260" max="15260" width="1.625" style="289" customWidth="1"/>
    <col min="15261" max="15261" width="3.625" style="289" customWidth="1"/>
    <col min="15262" max="15262" width="1.625" style="289" customWidth="1"/>
    <col min="15263" max="15268" width="3.625" style="289" customWidth="1"/>
    <col min="15269" max="15269" width="1.625" style="289" customWidth="1"/>
    <col min="15270" max="15270" width="3.625" style="289" customWidth="1"/>
    <col min="15271" max="15271" width="1.625" style="289" customWidth="1"/>
    <col min="15272" max="15272" width="3.625" style="289" customWidth="1"/>
    <col min="15273" max="15273" width="1.625" style="289" customWidth="1"/>
    <col min="15274" max="15279" width="3.625" style="289" customWidth="1"/>
    <col min="15280" max="15280" width="1.625" style="289" customWidth="1"/>
    <col min="15281" max="15281" width="3.625" style="289" customWidth="1"/>
    <col min="15282" max="15282" width="1.625" style="289" customWidth="1"/>
    <col min="15283" max="15283" width="3.625" style="289" customWidth="1"/>
    <col min="15284" max="15284" width="1.625" style="289" customWidth="1"/>
    <col min="15285" max="15290" width="3.625" style="289" customWidth="1"/>
    <col min="15291" max="15291" width="1.625" style="289" customWidth="1"/>
    <col min="15292" max="15292" width="3.625" style="289" customWidth="1"/>
    <col min="15293" max="15293" width="1.625" style="289" customWidth="1"/>
    <col min="15294" max="15294" width="3.625" style="289" customWidth="1"/>
    <col min="15295" max="15295" width="1.625" style="289" customWidth="1"/>
    <col min="15296" max="15301" width="3.625" style="289" customWidth="1"/>
    <col min="15302" max="15302" width="1.625" style="289" customWidth="1"/>
    <col min="15303" max="15303" width="3.625" style="289" customWidth="1"/>
    <col min="15304" max="15304" width="1.625" style="289" customWidth="1"/>
    <col min="15305" max="15305" width="3.625" style="289" customWidth="1"/>
    <col min="15306" max="15306" width="1.625" style="289" customWidth="1"/>
    <col min="15307" max="15312" width="3.625" style="289" customWidth="1"/>
    <col min="15313" max="15360" width="3.625" style="289"/>
    <col min="15361" max="15361" width="3.625" style="289" customWidth="1"/>
    <col min="15362" max="15362" width="1.625" style="289" customWidth="1"/>
    <col min="15363" max="15363" width="3.625" style="289" customWidth="1"/>
    <col min="15364" max="15364" width="1.625" style="289" customWidth="1"/>
    <col min="15365" max="15370" width="3.625" style="289" customWidth="1"/>
    <col min="15371" max="15371" width="1.625" style="289" customWidth="1"/>
    <col min="15372" max="15372" width="3.625" style="289" customWidth="1"/>
    <col min="15373" max="15373" width="1.625" style="289" customWidth="1"/>
    <col min="15374" max="15374" width="3.625" style="289" customWidth="1"/>
    <col min="15375" max="15375" width="1.625" style="289" customWidth="1"/>
    <col min="15376" max="15381" width="3.625" style="289" customWidth="1"/>
    <col min="15382" max="15382" width="1.625" style="289" customWidth="1"/>
    <col min="15383" max="15383" width="3.625" style="289" customWidth="1"/>
    <col min="15384" max="15384" width="1.625" style="289" customWidth="1"/>
    <col min="15385" max="15385" width="3.625" style="289" customWidth="1"/>
    <col min="15386" max="15386" width="1.625" style="289" customWidth="1"/>
    <col min="15387" max="15392" width="3.625" style="289" customWidth="1"/>
    <col min="15393" max="15393" width="1.625" style="289" customWidth="1"/>
    <col min="15394" max="15394" width="3.625" style="289" customWidth="1"/>
    <col min="15395" max="15395" width="1.625" style="289" customWidth="1"/>
    <col min="15396" max="15396" width="3.625" style="289" customWidth="1"/>
    <col min="15397" max="15397" width="1.625" style="289" customWidth="1"/>
    <col min="15398" max="15403" width="3.625" style="289" customWidth="1"/>
    <col min="15404" max="15404" width="1.625" style="289" customWidth="1"/>
    <col min="15405" max="15405" width="3.625" style="289" customWidth="1"/>
    <col min="15406" max="15406" width="1.625" style="289" customWidth="1"/>
    <col min="15407" max="15407" width="3.625" style="289" customWidth="1"/>
    <col min="15408" max="15408" width="1.625" style="289" customWidth="1"/>
    <col min="15409" max="15414" width="3.625" style="289" customWidth="1"/>
    <col min="15415" max="15415" width="1.625" style="289" customWidth="1"/>
    <col min="15416" max="15416" width="3.625" style="289" customWidth="1"/>
    <col min="15417" max="15417" width="1.625" style="289" customWidth="1"/>
    <col min="15418" max="15418" width="3.625" style="289" customWidth="1"/>
    <col min="15419" max="15419" width="1.625" style="289" customWidth="1"/>
    <col min="15420" max="15425" width="3.625" style="289" customWidth="1"/>
    <col min="15426" max="15426" width="1.625" style="289" customWidth="1"/>
    <col min="15427" max="15427" width="3.625" style="289" customWidth="1"/>
    <col min="15428" max="15428" width="1.625" style="289" customWidth="1"/>
    <col min="15429" max="15429" width="3.625" style="289" customWidth="1"/>
    <col min="15430" max="15430" width="1.625" style="289" customWidth="1"/>
    <col min="15431" max="15436" width="3.625" style="289" customWidth="1"/>
    <col min="15437" max="15437" width="1.625" style="289" customWidth="1"/>
    <col min="15438" max="15438" width="3.625" style="289" customWidth="1"/>
    <col min="15439" max="15439" width="1.625" style="289" customWidth="1"/>
    <col min="15440" max="15440" width="3.625" style="289" customWidth="1"/>
    <col min="15441" max="15441" width="1.625" style="289" customWidth="1"/>
    <col min="15442" max="15447" width="3.625" style="289" customWidth="1"/>
    <col min="15448" max="15448" width="1.625" style="289" customWidth="1"/>
    <col min="15449" max="15449" width="3.625" style="289" customWidth="1"/>
    <col min="15450" max="15450" width="1.625" style="289" customWidth="1"/>
    <col min="15451" max="15451" width="3.625" style="289" customWidth="1"/>
    <col min="15452" max="15452" width="1.625" style="289" customWidth="1"/>
    <col min="15453" max="15458" width="3.625" style="289" customWidth="1"/>
    <col min="15459" max="15459" width="1.625" style="289" customWidth="1"/>
    <col min="15460" max="15460" width="3.625" style="289" customWidth="1"/>
    <col min="15461" max="15461" width="1.625" style="289" customWidth="1"/>
    <col min="15462" max="15462" width="3.625" style="289" customWidth="1"/>
    <col min="15463" max="15463" width="1.625" style="289" customWidth="1"/>
    <col min="15464" max="15469" width="3.625" style="289" customWidth="1"/>
    <col min="15470" max="15470" width="1.625" style="289" customWidth="1"/>
    <col min="15471" max="15471" width="3.625" style="289" customWidth="1"/>
    <col min="15472" max="15472" width="1.625" style="289" customWidth="1"/>
    <col min="15473" max="15473" width="3.625" style="289" customWidth="1"/>
    <col min="15474" max="15474" width="1.625" style="289" customWidth="1"/>
    <col min="15475" max="15480" width="3.625" style="289" customWidth="1"/>
    <col min="15481" max="15481" width="1.625" style="289" customWidth="1"/>
    <col min="15482" max="15482" width="3.625" style="289" customWidth="1"/>
    <col min="15483" max="15483" width="1.625" style="289" customWidth="1"/>
    <col min="15484" max="15484" width="3.625" style="289" customWidth="1"/>
    <col min="15485" max="15485" width="1.625" style="289" customWidth="1"/>
    <col min="15486" max="15490" width="3.625" style="289" customWidth="1"/>
    <col min="15491" max="15494" width="1.625" style="289" customWidth="1"/>
    <col min="15495" max="15495" width="3.625" style="289" customWidth="1"/>
    <col min="15496" max="15496" width="1.625" style="289" customWidth="1"/>
    <col min="15497" max="15501" width="3.625" style="289" customWidth="1"/>
    <col min="15502" max="15503" width="1.625" style="289" customWidth="1"/>
    <col min="15504" max="15504" width="3.625" style="289" customWidth="1"/>
    <col min="15505" max="15505" width="1.625" style="289" customWidth="1"/>
    <col min="15506" max="15506" width="3.625" style="289" customWidth="1"/>
    <col min="15507" max="15507" width="1.625" style="289" customWidth="1"/>
    <col min="15508" max="15513" width="3.625" style="289" customWidth="1"/>
    <col min="15514" max="15514" width="1.625" style="289" customWidth="1"/>
    <col min="15515" max="15515" width="3.625" style="289" customWidth="1"/>
    <col min="15516" max="15516" width="1.625" style="289" customWidth="1"/>
    <col min="15517" max="15517" width="3.625" style="289" customWidth="1"/>
    <col min="15518" max="15518" width="1.625" style="289" customWidth="1"/>
    <col min="15519" max="15524" width="3.625" style="289" customWidth="1"/>
    <col min="15525" max="15525" width="1.625" style="289" customWidth="1"/>
    <col min="15526" max="15526" width="3.625" style="289" customWidth="1"/>
    <col min="15527" max="15527" width="1.625" style="289" customWidth="1"/>
    <col min="15528" max="15528" width="3.625" style="289" customWidth="1"/>
    <col min="15529" max="15529" width="1.625" style="289" customWidth="1"/>
    <col min="15530" max="15535" width="3.625" style="289" customWidth="1"/>
    <col min="15536" max="15536" width="1.625" style="289" customWidth="1"/>
    <col min="15537" max="15537" width="3.625" style="289" customWidth="1"/>
    <col min="15538" max="15538" width="1.625" style="289" customWidth="1"/>
    <col min="15539" max="15539" width="3.625" style="289" customWidth="1"/>
    <col min="15540" max="15540" width="1.625" style="289" customWidth="1"/>
    <col min="15541" max="15546" width="3.625" style="289" customWidth="1"/>
    <col min="15547" max="15547" width="1.625" style="289" customWidth="1"/>
    <col min="15548" max="15548" width="3.625" style="289" customWidth="1"/>
    <col min="15549" max="15549" width="1.625" style="289" customWidth="1"/>
    <col min="15550" max="15550" width="3.625" style="289" customWidth="1"/>
    <col min="15551" max="15551" width="1.625" style="289" customWidth="1"/>
    <col min="15552" max="15557" width="3.625" style="289" customWidth="1"/>
    <col min="15558" max="15558" width="1.625" style="289" customWidth="1"/>
    <col min="15559" max="15559" width="3.625" style="289" customWidth="1"/>
    <col min="15560" max="15560" width="1.625" style="289" customWidth="1"/>
    <col min="15561" max="15561" width="3.625" style="289" customWidth="1"/>
    <col min="15562" max="15562" width="1.625" style="289" customWidth="1"/>
    <col min="15563" max="15568" width="3.625" style="289" customWidth="1"/>
    <col min="15569" max="15616" width="3.625" style="289"/>
    <col min="15617" max="15617" width="3.625" style="289" customWidth="1"/>
    <col min="15618" max="15618" width="1.625" style="289" customWidth="1"/>
    <col min="15619" max="15619" width="3.625" style="289" customWidth="1"/>
    <col min="15620" max="15620" width="1.625" style="289" customWidth="1"/>
    <col min="15621" max="15626" width="3.625" style="289" customWidth="1"/>
    <col min="15627" max="15627" width="1.625" style="289" customWidth="1"/>
    <col min="15628" max="15628" width="3.625" style="289" customWidth="1"/>
    <col min="15629" max="15629" width="1.625" style="289" customWidth="1"/>
    <col min="15630" max="15630" width="3.625" style="289" customWidth="1"/>
    <col min="15631" max="15631" width="1.625" style="289" customWidth="1"/>
    <col min="15632" max="15637" width="3.625" style="289" customWidth="1"/>
    <col min="15638" max="15638" width="1.625" style="289" customWidth="1"/>
    <col min="15639" max="15639" width="3.625" style="289" customWidth="1"/>
    <col min="15640" max="15640" width="1.625" style="289" customWidth="1"/>
    <col min="15641" max="15641" width="3.625" style="289" customWidth="1"/>
    <col min="15642" max="15642" width="1.625" style="289" customWidth="1"/>
    <col min="15643" max="15648" width="3.625" style="289" customWidth="1"/>
    <col min="15649" max="15649" width="1.625" style="289" customWidth="1"/>
    <col min="15650" max="15650" width="3.625" style="289" customWidth="1"/>
    <col min="15651" max="15651" width="1.625" style="289" customWidth="1"/>
    <col min="15652" max="15652" width="3.625" style="289" customWidth="1"/>
    <col min="15653" max="15653" width="1.625" style="289" customWidth="1"/>
    <col min="15654" max="15659" width="3.625" style="289" customWidth="1"/>
    <col min="15660" max="15660" width="1.625" style="289" customWidth="1"/>
    <col min="15661" max="15661" width="3.625" style="289" customWidth="1"/>
    <col min="15662" max="15662" width="1.625" style="289" customWidth="1"/>
    <col min="15663" max="15663" width="3.625" style="289" customWidth="1"/>
    <col min="15664" max="15664" width="1.625" style="289" customWidth="1"/>
    <col min="15665" max="15670" width="3.625" style="289" customWidth="1"/>
    <col min="15671" max="15671" width="1.625" style="289" customWidth="1"/>
    <col min="15672" max="15672" width="3.625" style="289" customWidth="1"/>
    <col min="15673" max="15673" width="1.625" style="289" customWidth="1"/>
    <col min="15674" max="15674" width="3.625" style="289" customWidth="1"/>
    <col min="15675" max="15675" width="1.625" style="289" customWidth="1"/>
    <col min="15676" max="15681" width="3.625" style="289" customWidth="1"/>
    <col min="15682" max="15682" width="1.625" style="289" customWidth="1"/>
    <col min="15683" max="15683" width="3.625" style="289" customWidth="1"/>
    <col min="15684" max="15684" width="1.625" style="289" customWidth="1"/>
    <col min="15685" max="15685" width="3.625" style="289" customWidth="1"/>
    <col min="15686" max="15686" width="1.625" style="289" customWidth="1"/>
    <col min="15687" max="15692" width="3.625" style="289" customWidth="1"/>
    <col min="15693" max="15693" width="1.625" style="289" customWidth="1"/>
    <col min="15694" max="15694" width="3.625" style="289" customWidth="1"/>
    <col min="15695" max="15695" width="1.625" style="289" customWidth="1"/>
    <col min="15696" max="15696" width="3.625" style="289" customWidth="1"/>
    <col min="15697" max="15697" width="1.625" style="289" customWidth="1"/>
    <col min="15698" max="15703" width="3.625" style="289" customWidth="1"/>
    <col min="15704" max="15704" width="1.625" style="289" customWidth="1"/>
    <col min="15705" max="15705" width="3.625" style="289" customWidth="1"/>
    <col min="15706" max="15706" width="1.625" style="289" customWidth="1"/>
    <col min="15707" max="15707" width="3.625" style="289" customWidth="1"/>
    <col min="15708" max="15708" width="1.625" style="289" customWidth="1"/>
    <col min="15709" max="15714" width="3.625" style="289" customWidth="1"/>
    <col min="15715" max="15715" width="1.625" style="289" customWidth="1"/>
    <col min="15716" max="15716" width="3.625" style="289" customWidth="1"/>
    <col min="15717" max="15717" width="1.625" style="289" customWidth="1"/>
    <col min="15718" max="15718" width="3.625" style="289" customWidth="1"/>
    <col min="15719" max="15719" width="1.625" style="289" customWidth="1"/>
    <col min="15720" max="15725" width="3.625" style="289" customWidth="1"/>
    <col min="15726" max="15726" width="1.625" style="289" customWidth="1"/>
    <col min="15727" max="15727" width="3.625" style="289" customWidth="1"/>
    <col min="15728" max="15728" width="1.625" style="289" customWidth="1"/>
    <col min="15729" max="15729" width="3.625" style="289" customWidth="1"/>
    <col min="15730" max="15730" width="1.625" style="289" customWidth="1"/>
    <col min="15731" max="15736" width="3.625" style="289" customWidth="1"/>
    <col min="15737" max="15737" width="1.625" style="289" customWidth="1"/>
    <col min="15738" max="15738" width="3.625" style="289" customWidth="1"/>
    <col min="15739" max="15739" width="1.625" style="289" customWidth="1"/>
    <col min="15740" max="15740" width="3.625" style="289" customWidth="1"/>
    <col min="15741" max="15741" width="1.625" style="289" customWidth="1"/>
    <col min="15742" max="15746" width="3.625" style="289" customWidth="1"/>
    <col min="15747" max="15750" width="1.625" style="289" customWidth="1"/>
    <col min="15751" max="15751" width="3.625" style="289" customWidth="1"/>
    <col min="15752" max="15752" width="1.625" style="289" customWidth="1"/>
    <col min="15753" max="15757" width="3.625" style="289" customWidth="1"/>
    <col min="15758" max="15759" width="1.625" style="289" customWidth="1"/>
    <col min="15760" max="15760" width="3.625" style="289" customWidth="1"/>
    <col min="15761" max="15761" width="1.625" style="289" customWidth="1"/>
    <col min="15762" max="15762" width="3.625" style="289" customWidth="1"/>
    <col min="15763" max="15763" width="1.625" style="289" customWidth="1"/>
    <col min="15764" max="15769" width="3.625" style="289" customWidth="1"/>
    <col min="15770" max="15770" width="1.625" style="289" customWidth="1"/>
    <col min="15771" max="15771" width="3.625" style="289" customWidth="1"/>
    <col min="15772" max="15772" width="1.625" style="289" customWidth="1"/>
    <col min="15773" max="15773" width="3.625" style="289" customWidth="1"/>
    <col min="15774" max="15774" width="1.625" style="289" customWidth="1"/>
    <col min="15775" max="15780" width="3.625" style="289" customWidth="1"/>
    <col min="15781" max="15781" width="1.625" style="289" customWidth="1"/>
    <col min="15782" max="15782" width="3.625" style="289" customWidth="1"/>
    <col min="15783" max="15783" width="1.625" style="289" customWidth="1"/>
    <col min="15784" max="15784" width="3.625" style="289" customWidth="1"/>
    <col min="15785" max="15785" width="1.625" style="289" customWidth="1"/>
    <col min="15786" max="15791" width="3.625" style="289" customWidth="1"/>
    <col min="15792" max="15792" width="1.625" style="289" customWidth="1"/>
    <col min="15793" max="15793" width="3.625" style="289" customWidth="1"/>
    <col min="15794" max="15794" width="1.625" style="289" customWidth="1"/>
    <col min="15795" max="15795" width="3.625" style="289" customWidth="1"/>
    <col min="15796" max="15796" width="1.625" style="289" customWidth="1"/>
    <col min="15797" max="15802" width="3.625" style="289" customWidth="1"/>
    <col min="15803" max="15803" width="1.625" style="289" customWidth="1"/>
    <col min="15804" max="15804" width="3.625" style="289" customWidth="1"/>
    <col min="15805" max="15805" width="1.625" style="289" customWidth="1"/>
    <col min="15806" max="15806" width="3.625" style="289" customWidth="1"/>
    <col min="15807" max="15807" width="1.625" style="289" customWidth="1"/>
    <col min="15808" max="15813" width="3.625" style="289" customWidth="1"/>
    <col min="15814" max="15814" width="1.625" style="289" customWidth="1"/>
    <col min="15815" max="15815" width="3.625" style="289" customWidth="1"/>
    <col min="15816" max="15816" width="1.625" style="289" customWidth="1"/>
    <col min="15817" max="15817" width="3.625" style="289" customWidth="1"/>
    <col min="15818" max="15818" width="1.625" style="289" customWidth="1"/>
    <col min="15819" max="15824" width="3.625" style="289" customWidth="1"/>
    <col min="15825" max="15872" width="3.625" style="289"/>
    <col min="15873" max="15873" width="3.625" style="289" customWidth="1"/>
    <col min="15874" max="15874" width="1.625" style="289" customWidth="1"/>
    <col min="15875" max="15875" width="3.625" style="289" customWidth="1"/>
    <col min="15876" max="15876" width="1.625" style="289" customWidth="1"/>
    <col min="15877" max="15882" width="3.625" style="289" customWidth="1"/>
    <col min="15883" max="15883" width="1.625" style="289" customWidth="1"/>
    <col min="15884" max="15884" width="3.625" style="289" customWidth="1"/>
    <col min="15885" max="15885" width="1.625" style="289" customWidth="1"/>
    <col min="15886" max="15886" width="3.625" style="289" customWidth="1"/>
    <col min="15887" max="15887" width="1.625" style="289" customWidth="1"/>
    <col min="15888" max="15893" width="3.625" style="289" customWidth="1"/>
    <col min="15894" max="15894" width="1.625" style="289" customWidth="1"/>
    <col min="15895" max="15895" width="3.625" style="289" customWidth="1"/>
    <col min="15896" max="15896" width="1.625" style="289" customWidth="1"/>
    <col min="15897" max="15897" width="3.625" style="289" customWidth="1"/>
    <col min="15898" max="15898" width="1.625" style="289" customWidth="1"/>
    <col min="15899" max="15904" width="3.625" style="289" customWidth="1"/>
    <col min="15905" max="15905" width="1.625" style="289" customWidth="1"/>
    <col min="15906" max="15906" width="3.625" style="289" customWidth="1"/>
    <col min="15907" max="15907" width="1.625" style="289" customWidth="1"/>
    <col min="15908" max="15908" width="3.625" style="289" customWidth="1"/>
    <col min="15909" max="15909" width="1.625" style="289" customWidth="1"/>
    <col min="15910" max="15915" width="3.625" style="289" customWidth="1"/>
    <col min="15916" max="15916" width="1.625" style="289" customWidth="1"/>
    <col min="15917" max="15917" width="3.625" style="289" customWidth="1"/>
    <col min="15918" max="15918" width="1.625" style="289" customWidth="1"/>
    <col min="15919" max="15919" width="3.625" style="289" customWidth="1"/>
    <col min="15920" max="15920" width="1.625" style="289" customWidth="1"/>
    <col min="15921" max="15926" width="3.625" style="289" customWidth="1"/>
    <col min="15927" max="15927" width="1.625" style="289" customWidth="1"/>
    <col min="15928" max="15928" width="3.625" style="289" customWidth="1"/>
    <col min="15929" max="15929" width="1.625" style="289" customWidth="1"/>
    <col min="15930" max="15930" width="3.625" style="289" customWidth="1"/>
    <col min="15931" max="15931" width="1.625" style="289" customWidth="1"/>
    <col min="15932" max="15937" width="3.625" style="289" customWidth="1"/>
    <col min="15938" max="15938" width="1.625" style="289" customWidth="1"/>
    <col min="15939" max="15939" width="3.625" style="289" customWidth="1"/>
    <col min="15940" max="15940" width="1.625" style="289" customWidth="1"/>
    <col min="15941" max="15941" width="3.625" style="289" customWidth="1"/>
    <col min="15942" max="15942" width="1.625" style="289" customWidth="1"/>
    <col min="15943" max="15948" width="3.625" style="289" customWidth="1"/>
    <col min="15949" max="15949" width="1.625" style="289" customWidth="1"/>
    <col min="15950" max="15950" width="3.625" style="289" customWidth="1"/>
    <col min="15951" max="15951" width="1.625" style="289" customWidth="1"/>
    <col min="15952" max="15952" width="3.625" style="289" customWidth="1"/>
    <col min="15953" max="15953" width="1.625" style="289" customWidth="1"/>
    <col min="15954" max="15959" width="3.625" style="289" customWidth="1"/>
    <col min="15960" max="15960" width="1.625" style="289" customWidth="1"/>
    <col min="15961" max="15961" width="3.625" style="289" customWidth="1"/>
    <col min="15962" max="15962" width="1.625" style="289" customWidth="1"/>
    <col min="15963" max="15963" width="3.625" style="289" customWidth="1"/>
    <col min="15964" max="15964" width="1.625" style="289" customWidth="1"/>
    <col min="15965" max="15970" width="3.625" style="289" customWidth="1"/>
    <col min="15971" max="15971" width="1.625" style="289" customWidth="1"/>
    <col min="15972" max="15972" width="3.625" style="289" customWidth="1"/>
    <col min="15973" max="15973" width="1.625" style="289" customWidth="1"/>
    <col min="15974" max="15974" width="3.625" style="289" customWidth="1"/>
    <col min="15975" max="15975" width="1.625" style="289" customWidth="1"/>
    <col min="15976" max="15981" width="3.625" style="289" customWidth="1"/>
    <col min="15982" max="15982" width="1.625" style="289" customWidth="1"/>
    <col min="15983" max="15983" width="3.625" style="289" customWidth="1"/>
    <col min="15984" max="15984" width="1.625" style="289" customWidth="1"/>
    <col min="15985" max="15985" width="3.625" style="289" customWidth="1"/>
    <col min="15986" max="15986" width="1.625" style="289" customWidth="1"/>
    <col min="15987" max="15992" width="3.625" style="289" customWidth="1"/>
    <col min="15993" max="15993" width="1.625" style="289" customWidth="1"/>
    <col min="15994" max="15994" width="3.625" style="289" customWidth="1"/>
    <col min="15995" max="15995" width="1.625" style="289" customWidth="1"/>
    <col min="15996" max="15996" width="3.625" style="289" customWidth="1"/>
    <col min="15997" max="15997" width="1.625" style="289" customWidth="1"/>
    <col min="15998" max="16002" width="3.625" style="289" customWidth="1"/>
    <col min="16003" max="16006" width="1.625" style="289" customWidth="1"/>
    <col min="16007" max="16007" width="3.625" style="289" customWidth="1"/>
    <col min="16008" max="16008" width="1.625" style="289" customWidth="1"/>
    <col min="16009" max="16013" width="3.625" style="289" customWidth="1"/>
    <col min="16014" max="16015" width="1.625" style="289" customWidth="1"/>
    <col min="16016" max="16016" width="3.625" style="289" customWidth="1"/>
    <col min="16017" max="16017" width="1.625" style="289" customWidth="1"/>
    <col min="16018" max="16018" width="3.625" style="289" customWidth="1"/>
    <col min="16019" max="16019" width="1.625" style="289" customWidth="1"/>
    <col min="16020" max="16025" width="3.625" style="289" customWidth="1"/>
    <col min="16026" max="16026" width="1.625" style="289" customWidth="1"/>
    <col min="16027" max="16027" width="3.625" style="289" customWidth="1"/>
    <col min="16028" max="16028" width="1.625" style="289" customWidth="1"/>
    <col min="16029" max="16029" width="3.625" style="289" customWidth="1"/>
    <col min="16030" max="16030" width="1.625" style="289" customWidth="1"/>
    <col min="16031" max="16036" width="3.625" style="289" customWidth="1"/>
    <col min="16037" max="16037" width="1.625" style="289" customWidth="1"/>
    <col min="16038" max="16038" width="3.625" style="289" customWidth="1"/>
    <col min="16039" max="16039" width="1.625" style="289" customWidth="1"/>
    <col min="16040" max="16040" width="3.625" style="289" customWidth="1"/>
    <col min="16041" max="16041" width="1.625" style="289" customWidth="1"/>
    <col min="16042" max="16047" width="3.625" style="289" customWidth="1"/>
    <col min="16048" max="16048" width="1.625" style="289" customWidth="1"/>
    <col min="16049" max="16049" width="3.625" style="289" customWidth="1"/>
    <col min="16050" max="16050" width="1.625" style="289" customWidth="1"/>
    <col min="16051" max="16051" width="3.625" style="289" customWidth="1"/>
    <col min="16052" max="16052" width="1.625" style="289" customWidth="1"/>
    <col min="16053" max="16058" width="3.625" style="289" customWidth="1"/>
    <col min="16059" max="16059" width="1.625" style="289" customWidth="1"/>
    <col min="16060" max="16060" width="3.625" style="289" customWidth="1"/>
    <col min="16061" max="16061" width="1.625" style="289" customWidth="1"/>
    <col min="16062" max="16062" width="3.625" style="289" customWidth="1"/>
    <col min="16063" max="16063" width="1.625" style="289" customWidth="1"/>
    <col min="16064" max="16069" width="3.625" style="289" customWidth="1"/>
    <col min="16070" max="16070" width="1.625" style="289" customWidth="1"/>
    <col min="16071" max="16071" width="3.625" style="289" customWidth="1"/>
    <col min="16072" max="16072" width="1.625" style="289" customWidth="1"/>
    <col min="16073" max="16073" width="3.625" style="289" customWidth="1"/>
    <col min="16074" max="16074" width="1.625" style="289" customWidth="1"/>
    <col min="16075" max="16080" width="3.625" style="289" customWidth="1"/>
    <col min="16081" max="16128" width="3.625" style="289"/>
    <col min="16129" max="16129" width="3.625" style="289" customWidth="1"/>
    <col min="16130" max="16130" width="1.625" style="289" customWidth="1"/>
    <col min="16131" max="16131" width="3.625" style="289" customWidth="1"/>
    <col min="16132" max="16132" width="1.625" style="289" customWidth="1"/>
    <col min="16133" max="16138" width="3.625" style="289" customWidth="1"/>
    <col min="16139" max="16139" width="1.625" style="289" customWidth="1"/>
    <col min="16140" max="16140" width="3.625" style="289" customWidth="1"/>
    <col min="16141" max="16141" width="1.625" style="289" customWidth="1"/>
    <col min="16142" max="16142" width="3.625" style="289" customWidth="1"/>
    <col min="16143" max="16143" width="1.625" style="289" customWidth="1"/>
    <col min="16144" max="16149" width="3.625" style="289" customWidth="1"/>
    <col min="16150" max="16150" width="1.625" style="289" customWidth="1"/>
    <col min="16151" max="16151" width="3.625" style="289" customWidth="1"/>
    <col min="16152" max="16152" width="1.625" style="289" customWidth="1"/>
    <col min="16153" max="16153" width="3.625" style="289" customWidth="1"/>
    <col min="16154" max="16154" width="1.625" style="289" customWidth="1"/>
    <col min="16155" max="16160" width="3.625" style="289" customWidth="1"/>
    <col min="16161" max="16161" width="1.625" style="289" customWidth="1"/>
    <col min="16162" max="16162" width="3.625" style="289" customWidth="1"/>
    <col min="16163" max="16163" width="1.625" style="289" customWidth="1"/>
    <col min="16164" max="16164" width="3.625" style="289" customWidth="1"/>
    <col min="16165" max="16165" width="1.625" style="289" customWidth="1"/>
    <col min="16166" max="16171" width="3.625" style="289" customWidth="1"/>
    <col min="16172" max="16172" width="1.625" style="289" customWidth="1"/>
    <col min="16173" max="16173" width="3.625" style="289" customWidth="1"/>
    <col min="16174" max="16174" width="1.625" style="289" customWidth="1"/>
    <col min="16175" max="16175" width="3.625" style="289" customWidth="1"/>
    <col min="16176" max="16176" width="1.625" style="289" customWidth="1"/>
    <col min="16177" max="16182" width="3.625" style="289" customWidth="1"/>
    <col min="16183" max="16183" width="1.625" style="289" customWidth="1"/>
    <col min="16184" max="16184" width="3.625" style="289" customWidth="1"/>
    <col min="16185" max="16185" width="1.625" style="289" customWidth="1"/>
    <col min="16186" max="16186" width="3.625" style="289" customWidth="1"/>
    <col min="16187" max="16187" width="1.625" style="289" customWidth="1"/>
    <col min="16188" max="16193" width="3.625" style="289" customWidth="1"/>
    <col min="16194" max="16194" width="1.625" style="289" customWidth="1"/>
    <col min="16195" max="16195" width="3.625" style="289" customWidth="1"/>
    <col min="16196" max="16196" width="1.625" style="289" customWidth="1"/>
    <col min="16197" max="16197" width="3.625" style="289" customWidth="1"/>
    <col min="16198" max="16198" width="1.625" style="289" customWidth="1"/>
    <col min="16199" max="16204" width="3.625" style="289" customWidth="1"/>
    <col min="16205" max="16205" width="1.625" style="289" customWidth="1"/>
    <col min="16206" max="16206" width="3.625" style="289" customWidth="1"/>
    <col min="16207" max="16207" width="1.625" style="289" customWidth="1"/>
    <col min="16208" max="16208" width="3.625" style="289" customWidth="1"/>
    <col min="16209" max="16209" width="1.625" style="289" customWidth="1"/>
    <col min="16210" max="16215" width="3.625" style="289" customWidth="1"/>
    <col min="16216" max="16216" width="1.625" style="289" customWidth="1"/>
    <col min="16217" max="16217" width="3.625" style="289" customWidth="1"/>
    <col min="16218" max="16218" width="1.625" style="289" customWidth="1"/>
    <col min="16219" max="16219" width="3.625" style="289" customWidth="1"/>
    <col min="16220" max="16220" width="1.625" style="289" customWidth="1"/>
    <col min="16221" max="16226" width="3.625" style="289" customWidth="1"/>
    <col min="16227" max="16227" width="1.625" style="289" customWidth="1"/>
    <col min="16228" max="16228" width="3.625" style="289" customWidth="1"/>
    <col min="16229" max="16229" width="1.625" style="289" customWidth="1"/>
    <col min="16230" max="16230" width="3.625" style="289" customWidth="1"/>
    <col min="16231" max="16231" width="1.625" style="289" customWidth="1"/>
    <col min="16232" max="16237" width="3.625" style="289" customWidth="1"/>
    <col min="16238" max="16238" width="1.625" style="289" customWidth="1"/>
    <col min="16239" max="16239" width="3.625" style="289" customWidth="1"/>
    <col min="16240" max="16240" width="1.625" style="289" customWidth="1"/>
    <col min="16241" max="16241" width="3.625" style="289" customWidth="1"/>
    <col min="16242" max="16242" width="1.625" style="289" customWidth="1"/>
    <col min="16243" max="16248" width="3.625" style="289" customWidth="1"/>
    <col min="16249" max="16249" width="1.625" style="289" customWidth="1"/>
    <col min="16250" max="16250" width="3.625" style="289" customWidth="1"/>
    <col min="16251" max="16251" width="1.625" style="289" customWidth="1"/>
    <col min="16252" max="16252" width="3.625" style="289" customWidth="1"/>
    <col min="16253" max="16253" width="1.625" style="289" customWidth="1"/>
    <col min="16254" max="16258" width="3.625" style="289" customWidth="1"/>
    <col min="16259" max="16262" width="1.625" style="289" customWidth="1"/>
    <col min="16263" max="16263" width="3.625" style="289" customWidth="1"/>
    <col min="16264" max="16264" width="1.625" style="289" customWidth="1"/>
    <col min="16265" max="16269" width="3.625" style="289" customWidth="1"/>
    <col min="16270" max="16271" width="1.625" style="289" customWidth="1"/>
    <col min="16272" max="16272" width="3.625" style="289" customWidth="1"/>
    <col min="16273" max="16273" width="1.625" style="289" customWidth="1"/>
    <col min="16274" max="16274" width="3.625" style="289" customWidth="1"/>
    <col min="16275" max="16275" width="1.625" style="289" customWidth="1"/>
    <col min="16276" max="16281" width="3.625" style="289" customWidth="1"/>
    <col min="16282" max="16282" width="1.625" style="289" customWidth="1"/>
    <col min="16283" max="16283" width="3.625" style="289" customWidth="1"/>
    <col min="16284" max="16284" width="1.625" style="289" customWidth="1"/>
    <col min="16285" max="16285" width="3.625" style="289" customWidth="1"/>
    <col min="16286" max="16286" width="1.625" style="289" customWidth="1"/>
    <col min="16287" max="16292" width="3.625" style="289" customWidth="1"/>
    <col min="16293" max="16293" width="1.625" style="289" customWidth="1"/>
    <col min="16294" max="16294" width="3.625" style="289" customWidth="1"/>
    <col min="16295" max="16295" width="1.625" style="289" customWidth="1"/>
    <col min="16296" max="16296" width="3.625" style="289" customWidth="1"/>
    <col min="16297" max="16297" width="1.625" style="289" customWidth="1"/>
    <col min="16298" max="16303" width="3.625" style="289" customWidth="1"/>
    <col min="16304" max="16304" width="1.625" style="289" customWidth="1"/>
    <col min="16305" max="16305" width="3.625" style="289" customWidth="1"/>
    <col min="16306" max="16306" width="1.625" style="289" customWidth="1"/>
    <col min="16307" max="16307" width="3.625" style="289" customWidth="1"/>
    <col min="16308" max="16308" width="1.625" style="289" customWidth="1"/>
    <col min="16309" max="16314" width="3.625" style="289" customWidth="1"/>
    <col min="16315" max="16315" width="1.625" style="289" customWidth="1"/>
    <col min="16316" max="16316" width="3.625" style="289" customWidth="1"/>
    <col min="16317" max="16317" width="1.625" style="289" customWidth="1"/>
    <col min="16318" max="16318" width="3.625" style="289" customWidth="1"/>
    <col min="16319" max="16319" width="1.625" style="289" customWidth="1"/>
    <col min="16320" max="16325" width="3.625" style="289" customWidth="1"/>
    <col min="16326" max="16326" width="1.625" style="289" customWidth="1"/>
    <col min="16327" max="16327" width="3.625" style="289" customWidth="1"/>
    <col min="16328" max="16328" width="1.625" style="289" customWidth="1"/>
    <col min="16329" max="16329" width="3.625" style="289" customWidth="1"/>
    <col min="16330" max="16330" width="1.625" style="289" customWidth="1"/>
    <col min="16331" max="16336" width="3.625" style="289" customWidth="1"/>
    <col min="16337" max="16384" width="3.625" style="289"/>
  </cols>
  <sheetData>
    <row r="1" spans="1:212" s="29" customFormat="1" ht="13.5" customHeight="1" x14ac:dyDescent="0.15">
      <c r="A1" s="28" t="s">
        <v>1</v>
      </c>
    </row>
    <row r="2" spans="1:212" ht="12" customHeight="1" thickBot="1" x14ac:dyDescent="0.2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8"/>
      <c r="EY2" s="290"/>
      <c r="EZ2" s="290"/>
      <c r="FA2" s="290"/>
      <c r="FB2" s="290"/>
      <c r="FC2" s="290"/>
      <c r="FD2" s="290"/>
      <c r="FE2" s="290"/>
      <c r="FF2" s="290"/>
      <c r="FG2" s="290"/>
      <c r="FH2" s="290"/>
      <c r="FI2" s="290"/>
    </row>
    <row r="3" spans="1:212" ht="12" customHeight="1" thickBot="1" x14ac:dyDescent="0.2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8"/>
      <c r="AD3" s="291" t="s">
        <v>321</v>
      </c>
      <c r="AE3" s="292"/>
      <c r="AF3" s="292"/>
      <c r="AG3" s="292"/>
      <c r="AH3" s="292"/>
      <c r="AI3" s="292"/>
      <c r="AJ3" s="292"/>
      <c r="AK3" s="292"/>
      <c r="AL3" s="292"/>
      <c r="AM3" s="292"/>
      <c r="AN3" s="292"/>
      <c r="AO3" s="293"/>
      <c r="EY3" s="290"/>
      <c r="EZ3" s="290"/>
      <c r="FA3" s="290"/>
      <c r="FB3" s="290"/>
      <c r="FC3" s="290"/>
      <c r="FD3" s="290"/>
      <c r="FE3" s="290"/>
      <c r="FF3" s="290"/>
      <c r="FG3" s="290"/>
      <c r="FH3" s="290"/>
      <c r="FI3" s="290"/>
    </row>
    <row r="4" spans="1:212" ht="12" customHeight="1" x14ac:dyDescent="0.15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8"/>
      <c r="AD4" s="294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6"/>
      <c r="EY4" s="290"/>
      <c r="EZ4" s="290"/>
      <c r="FA4" s="290"/>
      <c r="FB4" s="290"/>
      <c r="FC4" s="290"/>
      <c r="FD4" s="290"/>
      <c r="FE4" s="290"/>
      <c r="FF4" s="290"/>
      <c r="FG4" s="290"/>
      <c r="FH4" s="290"/>
      <c r="FI4" s="290"/>
      <c r="FJ4" s="297" t="s">
        <v>322</v>
      </c>
      <c r="FK4" s="298"/>
      <c r="FL4" s="298"/>
      <c r="FM4" s="298"/>
      <c r="FN4" s="298"/>
      <c r="FO4" s="298"/>
      <c r="FP4" s="298"/>
      <c r="FQ4" s="298"/>
      <c r="FR4" s="299"/>
    </row>
    <row r="5" spans="1:212" ht="12" customHeight="1" thickBot="1" x14ac:dyDescent="0.2">
      <c r="A5" s="287"/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8"/>
      <c r="AD5" s="300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2"/>
      <c r="FJ5" s="303"/>
      <c r="FK5" s="304"/>
      <c r="FL5" s="304"/>
      <c r="FM5" s="304"/>
      <c r="FN5" s="304"/>
      <c r="FO5" s="304"/>
      <c r="FP5" s="304"/>
      <c r="FQ5" s="304"/>
      <c r="FR5" s="305"/>
    </row>
    <row r="6" spans="1:212" ht="12" customHeight="1" thickBot="1" x14ac:dyDescent="0.2">
      <c r="A6" s="287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8"/>
      <c r="AH6" s="306"/>
      <c r="FJ6" s="307"/>
      <c r="FK6" s="308"/>
      <c r="FL6" s="308"/>
      <c r="FM6" s="308"/>
      <c r="FN6" s="308"/>
      <c r="FO6" s="308"/>
      <c r="FP6" s="308"/>
      <c r="FQ6" s="308"/>
      <c r="FR6" s="309"/>
      <c r="FS6" s="310"/>
      <c r="GC6" s="310"/>
      <c r="GD6" s="310"/>
      <c r="GE6" s="311"/>
      <c r="GF6" s="311"/>
      <c r="GG6" s="311"/>
    </row>
    <row r="7" spans="1:212" ht="12" customHeight="1" thickBot="1" x14ac:dyDescent="0.2">
      <c r="A7" s="312"/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12"/>
      <c r="X7" s="312"/>
      <c r="Y7" s="312"/>
      <c r="Z7" s="312"/>
      <c r="AA7" s="312"/>
      <c r="AH7" s="313"/>
      <c r="AI7" s="314"/>
      <c r="AJ7" s="314"/>
      <c r="AK7" s="314"/>
      <c r="AL7" s="314"/>
      <c r="AM7" s="314"/>
      <c r="AN7" s="314"/>
      <c r="AO7" s="314"/>
      <c r="AP7" s="314"/>
      <c r="AQ7" s="314"/>
      <c r="AR7" s="314"/>
      <c r="AS7" s="314"/>
      <c r="AT7" s="314"/>
      <c r="AU7" s="314"/>
      <c r="AV7" s="314"/>
      <c r="AW7" s="314"/>
      <c r="AX7" s="314"/>
      <c r="AY7" s="314"/>
      <c r="AZ7" s="314"/>
      <c r="BA7" s="314"/>
      <c r="BB7" s="314"/>
      <c r="BC7" s="314"/>
      <c r="BD7" s="314"/>
      <c r="BE7" s="314"/>
      <c r="BF7" s="314"/>
      <c r="BG7" s="314"/>
      <c r="BH7" s="314"/>
      <c r="BI7" s="314"/>
      <c r="BJ7" s="314"/>
      <c r="BK7" s="314"/>
      <c r="BL7" s="314"/>
      <c r="BM7" s="314"/>
      <c r="BN7" s="314"/>
      <c r="BO7" s="314"/>
      <c r="BP7" s="314"/>
      <c r="BQ7" s="314"/>
      <c r="BR7" s="314"/>
      <c r="BS7" s="314"/>
      <c r="BT7" s="314"/>
      <c r="BU7" s="314"/>
      <c r="BV7" s="314"/>
      <c r="BW7" s="314"/>
      <c r="BX7" s="314"/>
      <c r="BY7" s="314"/>
      <c r="BZ7" s="314"/>
      <c r="CA7" s="314"/>
      <c r="CB7" s="314"/>
      <c r="CC7" s="314"/>
      <c r="CD7" s="314"/>
      <c r="CE7" s="314"/>
      <c r="CF7" s="314"/>
      <c r="CG7" s="314"/>
      <c r="CH7" s="314"/>
      <c r="CI7" s="314"/>
      <c r="CJ7" s="314"/>
      <c r="CK7" s="314"/>
      <c r="CL7" s="314"/>
      <c r="CM7" s="314"/>
      <c r="CN7" s="314"/>
      <c r="CO7" s="314"/>
      <c r="CP7" s="314"/>
      <c r="CQ7" s="314"/>
      <c r="CR7" s="314"/>
      <c r="CS7" s="314"/>
      <c r="CT7" s="314"/>
      <c r="CU7" s="314"/>
      <c r="CV7" s="314"/>
      <c r="CW7" s="314"/>
      <c r="CX7" s="314"/>
      <c r="CY7" s="314"/>
      <c r="CZ7" s="314"/>
      <c r="DA7" s="314"/>
      <c r="DB7" s="314"/>
      <c r="DC7" s="314"/>
      <c r="DD7" s="314"/>
      <c r="DE7" s="314"/>
      <c r="DF7" s="314"/>
      <c r="DG7" s="314"/>
      <c r="DH7" s="314"/>
      <c r="DI7" s="314"/>
      <c r="DJ7" s="314"/>
      <c r="DK7" s="314"/>
      <c r="DL7" s="314"/>
      <c r="DM7" s="314"/>
      <c r="DN7" s="314"/>
      <c r="DO7" s="314"/>
      <c r="DP7" s="314"/>
      <c r="DQ7" s="314"/>
      <c r="DR7" s="314"/>
      <c r="DS7" s="314"/>
      <c r="DT7" s="314"/>
      <c r="DU7" s="314"/>
      <c r="DV7" s="314"/>
      <c r="DW7" s="314"/>
      <c r="DX7" s="314"/>
      <c r="DY7" s="314"/>
      <c r="DZ7" s="314"/>
      <c r="EA7" s="314"/>
      <c r="EB7" s="314"/>
      <c r="EC7" s="314"/>
      <c r="ED7" s="314"/>
      <c r="EE7" s="314"/>
      <c r="EF7" s="314"/>
      <c r="EG7" s="314"/>
      <c r="EH7" s="314"/>
      <c r="EI7" s="314"/>
      <c r="EJ7" s="314"/>
      <c r="EK7" s="314"/>
      <c r="EL7" s="314"/>
      <c r="EM7" s="314"/>
      <c r="EN7" s="314"/>
      <c r="EO7" s="314"/>
      <c r="EP7" s="314"/>
      <c r="EQ7" s="314"/>
      <c r="ER7" s="314"/>
      <c r="ES7" s="314"/>
      <c r="ET7" s="314"/>
      <c r="EU7" s="314"/>
      <c r="EV7" s="314"/>
      <c r="EW7" s="314"/>
      <c r="EX7" s="314"/>
      <c r="EY7" s="314"/>
      <c r="EZ7" s="306"/>
      <c r="FA7" s="311"/>
      <c r="FK7" s="313"/>
      <c r="FS7" s="310"/>
      <c r="GC7" s="310"/>
      <c r="GD7" s="310"/>
      <c r="GE7" s="311"/>
      <c r="GF7" s="311"/>
      <c r="GG7" s="311"/>
    </row>
    <row r="8" spans="1:212" ht="12" customHeight="1" thickBot="1" x14ac:dyDescent="0.2">
      <c r="A8" s="312"/>
      <c r="B8" s="312"/>
      <c r="C8" s="312"/>
      <c r="D8" s="312"/>
      <c r="E8" s="287" t="s">
        <v>323</v>
      </c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6"/>
      <c r="AD8" s="291" t="s">
        <v>324</v>
      </c>
      <c r="AE8" s="292"/>
      <c r="AF8" s="292"/>
      <c r="AG8" s="292"/>
      <c r="AH8" s="292"/>
      <c r="AI8" s="292"/>
      <c r="AJ8" s="292"/>
      <c r="AK8" s="292"/>
      <c r="AL8" s="292"/>
      <c r="AM8" s="292"/>
      <c r="AN8" s="292"/>
      <c r="AO8" s="293"/>
      <c r="BL8" s="311"/>
      <c r="BM8" s="311"/>
      <c r="BN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311"/>
      <c r="CH8" s="311"/>
      <c r="CI8" s="311"/>
      <c r="CJ8" s="311"/>
      <c r="CK8" s="311"/>
      <c r="CL8" s="311"/>
      <c r="CM8" s="311"/>
      <c r="CN8" s="311"/>
      <c r="CO8" s="311"/>
      <c r="CP8" s="311"/>
      <c r="CQ8" s="311"/>
      <c r="CR8" s="311"/>
      <c r="CS8" s="311"/>
      <c r="CT8" s="311"/>
      <c r="CU8" s="311"/>
      <c r="CV8" s="311"/>
      <c r="CW8" s="311"/>
      <c r="CX8" s="311"/>
      <c r="CY8" s="311"/>
      <c r="CZ8" s="311"/>
      <c r="DA8" s="311"/>
      <c r="DB8" s="311"/>
      <c r="DC8" s="311"/>
      <c r="DD8" s="311"/>
      <c r="DE8" s="311"/>
      <c r="DF8" s="311"/>
      <c r="DG8" s="311"/>
      <c r="DH8" s="311"/>
      <c r="DI8" s="311"/>
      <c r="DJ8" s="311"/>
      <c r="DK8" s="311"/>
      <c r="DL8" s="311"/>
      <c r="DM8" s="311"/>
      <c r="DN8" s="311"/>
      <c r="DO8" s="311"/>
      <c r="DP8" s="311"/>
      <c r="DQ8" s="311"/>
      <c r="DR8" s="311"/>
      <c r="DS8" s="311"/>
      <c r="DT8" s="311"/>
      <c r="DU8" s="311"/>
      <c r="DV8" s="311"/>
      <c r="DW8" s="311"/>
      <c r="DX8" s="311"/>
      <c r="DY8" s="311"/>
      <c r="DZ8" s="311"/>
      <c r="EA8" s="311"/>
      <c r="EB8" s="311"/>
      <c r="EC8" s="311"/>
      <c r="ED8" s="311"/>
      <c r="EE8" s="311"/>
      <c r="EF8" s="311"/>
      <c r="EG8" s="311"/>
      <c r="EH8" s="311"/>
      <c r="EI8" s="311"/>
      <c r="EJ8" s="311"/>
      <c r="EK8" s="311"/>
      <c r="EL8" s="311"/>
      <c r="EM8" s="311"/>
      <c r="EN8" s="311"/>
      <c r="EO8" s="311"/>
      <c r="EP8" s="311"/>
      <c r="EQ8" s="311"/>
      <c r="ER8" s="311"/>
      <c r="ES8" s="311"/>
      <c r="ET8" s="311"/>
      <c r="EU8" s="311"/>
      <c r="EV8" s="311"/>
      <c r="EW8" s="311"/>
      <c r="EX8" s="311"/>
      <c r="EY8" s="311"/>
      <c r="EZ8" s="306"/>
      <c r="FA8" s="311"/>
      <c r="FJ8" s="311"/>
      <c r="FK8" s="317"/>
      <c r="FL8" s="311"/>
      <c r="FM8" s="311"/>
      <c r="FN8" s="311"/>
      <c r="FO8" s="311"/>
      <c r="FP8" s="311"/>
      <c r="FQ8" s="311"/>
      <c r="FR8" s="311"/>
      <c r="FS8" s="310"/>
      <c r="FT8" s="310"/>
      <c r="FU8" s="310"/>
      <c r="GE8" s="311"/>
      <c r="GF8" s="311"/>
      <c r="GG8" s="311"/>
    </row>
    <row r="9" spans="1:212" ht="12" customHeight="1" x14ac:dyDescent="0.15">
      <c r="A9" s="312"/>
      <c r="B9" s="312"/>
      <c r="C9" s="312"/>
      <c r="D9" s="312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6"/>
      <c r="AD9" s="294"/>
      <c r="AE9" s="295"/>
      <c r="AF9" s="295"/>
      <c r="AG9" s="295"/>
      <c r="AH9" s="295"/>
      <c r="AI9" s="295"/>
      <c r="AJ9" s="295"/>
      <c r="AK9" s="295"/>
      <c r="AL9" s="295"/>
      <c r="AM9" s="295"/>
      <c r="AN9" s="295"/>
      <c r="AO9" s="296"/>
      <c r="BL9" s="311"/>
      <c r="BM9" s="311"/>
      <c r="BN9" s="311"/>
      <c r="BW9" s="311"/>
      <c r="BX9" s="311"/>
      <c r="BY9" s="311"/>
      <c r="BZ9" s="311"/>
      <c r="CA9" s="311"/>
      <c r="CB9" s="311"/>
      <c r="CC9" s="311"/>
      <c r="CD9" s="311"/>
      <c r="CE9" s="311"/>
      <c r="CF9" s="311"/>
      <c r="CG9" s="311"/>
      <c r="CH9" s="311"/>
      <c r="CI9" s="311"/>
      <c r="CJ9" s="311"/>
      <c r="CK9" s="311"/>
      <c r="CL9" s="311"/>
      <c r="CM9" s="311"/>
      <c r="CN9" s="311"/>
      <c r="CO9" s="311"/>
      <c r="CP9" s="311"/>
      <c r="CQ9" s="311"/>
      <c r="CR9" s="311"/>
      <c r="CS9" s="311"/>
      <c r="CT9" s="311"/>
      <c r="CU9" s="311"/>
      <c r="CV9" s="311"/>
      <c r="CW9" s="311"/>
      <c r="CX9" s="311"/>
      <c r="CY9" s="311"/>
      <c r="CZ9" s="311"/>
      <c r="DA9" s="311"/>
      <c r="DB9" s="311"/>
      <c r="DC9" s="311"/>
      <c r="DD9" s="311"/>
      <c r="DE9" s="311"/>
      <c r="DF9" s="311"/>
      <c r="DG9" s="311"/>
      <c r="DH9" s="311"/>
      <c r="DI9" s="311"/>
      <c r="DJ9" s="311"/>
      <c r="DK9" s="311"/>
      <c r="DL9" s="311"/>
      <c r="DM9" s="311"/>
      <c r="DN9" s="311"/>
      <c r="DO9" s="311"/>
      <c r="DP9" s="311"/>
      <c r="DQ9" s="311"/>
      <c r="DR9" s="311"/>
      <c r="DS9" s="311"/>
      <c r="DT9" s="311"/>
      <c r="DU9" s="311"/>
      <c r="DV9" s="311"/>
      <c r="DW9" s="311"/>
      <c r="DX9" s="311"/>
      <c r="DY9" s="311"/>
      <c r="DZ9" s="311"/>
      <c r="EA9" s="311"/>
      <c r="EB9" s="311"/>
      <c r="EC9" s="311"/>
      <c r="ED9" s="311"/>
      <c r="EE9" s="311"/>
      <c r="EF9" s="311"/>
      <c r="EG9" s="311"/>
      <c r="EH9" s="311"/>
      <c r="EI9" s="311"/>
      <c r="EJ9" s="311"/>
      <c r="EK9" s="311"/>
      <c r="EL9" s="311"/>
      <c r="EM9" s="311"/>
      <c r="EN9" s="311"/>
      <c r="EO9" s="311"/>
      <c r="EP9" s="311"/>
      <c r="EQ9" s="311"/>
      <c r="ER9" s="311"/>
      <c r="ES9" s="311"/>
      <c r="ET9" s="311"/>
      <c r="EU9" s="311"/>
      <c r="EV9" s="311"/>
      <c r="EW9" s="311"/>
      <c r="EX9" s="311"/>
      <c r="EY9" s="311"/>
      <c r="EZ9" s="306"/>
      <c r="FA9" s="311"/>
      <c r="FJ9" s="297" t="s">
        <v>325</v>
      </c>
      <c r="FK9" s="298"/>
      <c r="FL9" s="298"/>
      <c r="FM9" s="298"/>
      <c r="FN9" s="298"/>
      <c r="FO9" s="298"/>
      <c r="FP9" s="298"/>
      <c r="FQ9" s="298"/>
      <c r="FR9" s="299"/>
      <c r="FS9" s="311"/>
      <c r="FT9" s="311"/>
      <c r="FU9" s="311"/>
      <c r="GE9" s="311"/>
      <c r="GF9" s="318" t="s">
        <v>326</v>
      </c>
      <c r="GG9" s="319"/>
      <c r="GH9" s="319"/>
      <c r="GI9" s="319"/>
      <c r="GJ9" s="319"/>
      <c r="GK9" s="319"/>
      <c r="GL9" s="319"/>
      <c r="GM9" s="319"/>
      <c r="GN9" s="320"/>
      <c r="GQ9" s="318" t="s">
        <v>327</v>
      </c>
      <c r="GR9" s="319"/>
      <c r="GS9" s="319"/>
      <c r="GT9" s="319"/>
      <c r="GU9" s="319"/>
      <c r="GV9" s="319"/>
      <c r="GW9" s="319"/>
      <c r="GX9" s="319"/>
      <c r="GY9" s="320"/>
    </row>
    <row r="10" spans="1:212" ht="12" customHeight="1" thickBot="1" x14ac:dyDescent="0.2">
      <c r="E10" s="321" t="s">
        <v>328</v>
      </c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00"/>
      <c r="AE10" s="301"/>
      <c r="AF10" s="301"/>
      <c r="AG10" s="301"/>
      <c r="AH10" s="301"/>
      <c r="AI10" s="301"/>
      <c r="AJ10" s="301"/>
      <c r="AK10" s="301"/>
      <c r="AL10" s="301"/>
      <c r="AM10" s="301"/>
      <c r="AN10" s="301"/>
      <c r="AO10" s="302"/>
      <c r="BL10" s="311"/>
      <c r="BM10" s="311"/>
      <c r="BN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06"/>
      <c r="FA10" s="311"/>
      <c r="FJ10" s="303"/>
      <c r="FK10" s="304"/>
      <c r="FL10" s="304"/>
      <c r="FM10" s="304"/>
      <c r="FN10" s="304"/>
      <c r="FO10" s="304"/>
      <c r="FP10" s="304"/>
      <c r="FQ10" s="304"/>
      <c r="FR10" s="305"/>
      <c r="FS10" s="311"/>
      <c r="FT10" s="311"/>
      <c r="FU10" s="311"/>
      <c r="GE10" s="311"/>
      <c r="GF10" s="322"/>
      <c r="GG10" s="323"/>
      <c r="GH10" s="323"/>
      <c r="GI10" s="323"/>
      <c r="GJ10" s="323"/>
      <c r="GK10" s="323"/>
      <c r="GL10" s="323"/>
      <c r="GM10" s="323"/>
      <c r="GN10" s="324"/>
      <c r="GO10" s="310"/>
      <c r="GP10" s="310"/>
      <c r="GQ10" s="322"/>
      <c r="GR10" s="323"/>
      <c r="GS10" s="323"/>
      <c r="GT10" s="323"/>
      <c r="GU10" s="323"/>
      <c r="GV10" s="323"/>
      <c r="GW10" s="323"/>
      <c r="GX10" s="323"/>
      <c r="GY10" s="324"/>
      <c r="GZ10" s="310"/>
    </row>
    <row r="11" spans="1:212" ht="12" customHeight="1" thickBot="1" x14ac:dyDescent="0.2">
      <c r="A11" s="312"/>
      <c r="B11" s="312"/>
      <c r="C11" s="312"/>
      <c r="D11" s="312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25"/>
      <c r="AE11" s="325"/>
      <c r="AF11" s="325"/>
      <c r="AG11" s="325"/>
      <c r="AH11" s="326"/>
      <c r="AI11" s="325"/>
      <c r="AJ11" s="325"/>
      <c r="AK11" s="325"/>
      <c r="AL11" s="325"/>
      <c r="AM11" s="325"/>
      <c r="AN11" s="325"/>
      <c r="AO11" s="325"/>
      <c r="BL11" s="311"/>
      <c r="BM11" s="311"/>
      <c r="BN11" s="311"/>
      <c r="BW11" s="311"/>
      <c r="BX11" s="311"/>
      <c r="BY11" s="311"/>
      <c r="BZ11" s="311"/>
      <c r="CA11" s="311"/>
      <c r="CB11" s="311"/>
      <c r="CC11" s="311"/>
      <c r="CD11" s="311"/>
      <c r="CE11" s="311"/>
      <c r="CF11" s="311"/>
      <c r="CG11" s="311"/>
      <c r="CH11" s="311"/>
      <c r="CI11" s="311"/>
      <c r="CJ11" s="311"/>
      <c r="CK11" s="311"/>
      <c r="CL11" s="311"/>
      <c r="CM11" s="311"/>
      <c r="CN11" s="311"/>
      <c r="CO11" s="311"/>
      <c r="CP11" s="311"/>
      <c r="CQ11" s="311"/>
      <c r="CR11" s="311"/>
      <c r="CS11" s="311"/>
      <c r="CT11" s="311"/>
      <c r="CU11" s="311"/>
      <c r="CV11" s="311"/>
      <c r="CW11" s="311"/>
      <c r="CX11" s="311"/>
      <c r="CY11" s="311"/>
      <c r="CZ11" s="311"/>
      <c r="DA11" s="311"/>
      <c r="DB11" s="311"/>
      <c r="DC11" s="311"/>
      <c r="DD11" s="311"/>
      <c r="DE11" s="311"/>
      <c r="DF11" s="311"/>
      <c r="DG11" s="311"/>
      <c r="DH11" s="311"/>
      <c r="DI11" s="311"/>
      <c r="DJ11" s="311"/>
      <c r="DK11" s="311"/>
      <c r="DL11" s="311"/>
      <c r="DM11" s="311"/>
      <c r="DN11" s="311"/>
      <c r="DO11" s="311"/>
      <c r="DP11" s="311"/>
      <c r="DQ11" s="311"/>
      <c r="DR11" s="311"/>
      <c r="DS11" s="311"/>
      <c r="DT11" s="311"/>
      <c r="DU11" s="311"/>
      <c r="DV11" s="311"/>
      <c r="DW11" s="311"/>
      <c r="DX11" s="311"/>
      <c r="DY11" s="311"/>
      <c r="DZ11" s="311"/>
      <c r="EA11" s="311"/>
      <c r="EB11" s="311"/>
      <c r="EC11" s="311"/>
      <c r="ED11" s="311"/>
      <c r="EE11" s="311"/>
      <c r="EF11" s="311"/>
      <c r="EG11" s="311"/>
      <c r="EH11" s="311"/>
      <c r="EI11" s="311"/>
      <c r="EJ11" s="311"/>
      <c r="EK11" s="311"/>
      <c r="EL11" s="311"/>
      <c r="EM11" s="311"/>
      <c r="EN11" s="311"/>
      <c r="EO11" s="311"/>
      <c r="EP11" s="311"/>
      <c r="EQ11" s="311"/>
      <c r="ER11" s="311"/>
      <c r="ES11" s="311"/>
      <c r="ET11" s="311"/>
      <c r="EU11" s="311"/>
      <c r="EV11" s="311"/>
      <c r="EW11" s="311"/>
      <c r="EX11" s="311"/>
      <c r="EY11" s="311"/>
      <c r="EZ11" s="306"/>
      <c r="FA11" s="311"/>
      <c r="FJ11" s="307"/>
      <c r="FK11" s="308"/>
      <c r="FL11" s="308"/>
      <c r="FM11" s="308"/>
      <c r="FN11" s="308"/>
      <c r="FO11" s="308"/>
      <c r="FP11" s="308"/>
      <c r="FQ11" s="308"/>
      <c r="FR11" s="309"/>
      <c r="FS11" s="311"/>
      <c r="FT11" s="311"/>
      <c r="FU11" s="311"/>
      <c r="FV11" s="311"/>
      <c r="FW11" s="311"/>
      <c r="FX11" s="311"/>
      <c r="FY11" s="311"/>
      <c r="FZ11" s="311"/>
      <c r="GA11" s="311"/>
      <c r="GB11" s="311"/>
      <c r="GC11" s="311"/>
      <c r="GD11" s="311"/>
      <c r="GE11" s="311"/>
      <c r="GF11" s="327"/>
      <c r="GG11" s="328"/>
      <c r="GH11" s="328"/>
      <c r="GI11" s="328"/>
      <c r="GJ11" s="328"/>
      <c r="GK11" s="328"/>
      <c r="GL11" s="328"/>
      <c r="GM11" s="328"/>
      <c r="GN11" s="329"/>
      <c r="GO11" s="310"/>
      <c r="GP11" s="310"/>
      <c r="GQ11" s="327"/>
      <c r="GR11" s="328"/>
      <c r="GS11" s="328"/>
      <c r="GT11" s="328"/>
      <c r="GU11" s="328"/>
      <c r="GV11" s="328"/>
      <c r="GW11" s="328"/>
      <c r="GX11" s="328"/>
      <c r="GY11" s="329"/>
      <c r="GZ11" s="310"/>
    </row>
    <row r="12" spans="1:212" ht="12" customHeight="1" x14ac:dyDescent="0.15">
      <c r="A12" s="312"/>
      <c r="B12" s="312"/>
      <c r="C12" s="312"/>
      <c r="D12" s="31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25"/>
      <c r="AE12" s="325"/>
      <c r="AF12" s="325"/>
      <c r="AG12" s="325"/>
      <c r="AH12" s="332"/>
      <c r="AI12" s="325"/>
      <c r="AJ12" s="325"/>
      <c r="AK12" s="325"/>
      <c r="AL12" s="325"/>
      <c r="AM12" s="325"/>
      <c r="AN12" s="325"/>
      <c r="AO12" s="325"/>
      <c r="BL12" s="311"/>
      <c r="BM12" s="311"/>
      <c r="BN12" s="311"/>
      <c r="BW12" s="311"/>
      <c r="BX12" s="311"/>
      <c r="BY12" s="311"/>
      <c r="BZ12" s="311"/>
      <c r="CA12" s="311"/>
      <c r="CB12" s="311"/>
      <c r="CC12" s="311"/>
      <c r="CD12" s="311"/>
      <c r="CE12" s="311"/>
      <c r="CF12" s="311"/>
      <c r="CG12" s="311"/>
      <c r="CH12" s="311"/>
      <c r="CI12" s="311"/>
      <c r="CJ12" s="311"/>
      <c r="CK12" s="311"/>
      <c r="CL12" s="311"/>
      <c r="CM12" s="311"/>
      <c r="CN12" s="311"/>
      <c r="CO12" s="311"/>
      <c r="CP12" s="311"/>
      <c r="CQ12" s="311"/>
      <c r="CR12" s="311"/>
      <c r="CS12" s="311"/>
      <c r="CT12" s="311"/>
      <c r="CU12" s="311"/>
      <c r="CV12" s="311"/>
      <c r="CW12" s="311"/>
      <c r="CX12" s="311"/>
      <c r="CY12" s="311"/>
      <c r="CZ12" s="311"/>
      <c r="DA12" s="311"/>
      <c r="DB12" s="311"/>
      <c r="DC12" s="311"/>
      <c r="DD12" s="311"/>
      <c r="DE12" s="311"/>
      <c r="DF12" s="311"/>
      <c r="DG12" s="311"/>
      <c r="DH12" s="311"/>
      <c r="DI12" s="311"/>
      <c r="DJ12" s="311"/>
      <c r="DK12" s="311"/>
      <c r="DL12" s="311"/>
      <c r="DM12" s="311"/>
      <c r="DN12" s="311"/>
      <c r="DO12" s="311"/>
      <c r="DP12" s="311"/>
      <c r="DQ12" s="311"/>
      <c r="DR12" s="311"/>
      <c r="DS12" s="311"/>
      <c r="DT12" s="311"/>
      <c r="DU12" s="311"/>
      <c r="DV12" s="311"/>
      <c r="DW12" s="311"/>
      <c r="DX12" s="311"/>
      <c r="DY12" s="311"/>
      <c r="DZ12" s="311"/>
      <c r="EA12" s="311"/>
      <c r="EB12" s="311"/>
      <c r="EC12" s="311"/>
      <c r="ED12" s="311"/>
      <c r="EE12" s="311"/>
      <c r="EF12" s="311"/>
      <c r="EG12" s="311"/>
      <c r="EH12" s="311"/>
      <c r="EI12" s="311"/>
      <c r="EJ12" s="311"/>
      <c r="EK12" s="311"/>
      <c r="EL12" s="311"/>
      <c r="EM12" s="311"/>
      <c r="EN12" s="311"/>
      <c r="EO12" s="311"/>
      <c r="EP12" s="311"/>
      <c r="EQ12" s="311"/>
      <c r="ER12" s="311"/>
      <c r="ES12" s="311"/>
      <c r="ET12" s="311"/>
      <c r="EU12" s="311"/>
      <c r="EV12" s="311"/>
      <c r="EW12" s="311"/>
      <c r="EX12" s="311"/>
      <c r="EY12" s="311"/>
      <c r="EZ12" s="306"/>
      <c r="FA12" s="311"/>
      <c r="FJ12" s="333"/>
      <c r="FK12" s="334"/>
      <c r="FL12" s="333"/>
      <c r="FM12" s="333"/>
      <c r="FN12" s="333"/>
      <c r="FO12" s="333"/>
      <c r="FP12" s="333"/>
      <c r="FQ12" s="333"/>
      <c r="FR12" s="333"/>
      <c r="FS12" s="311"/>
      <c r="FT12" s="311"/>
      <c r="FU12" s="311"/>
      <c r="FV12" s="311"/>
      <c r="FW12" s="311"/>
      <c r="FX12" s="311"/>
      <c r="FY12" s="311"/>
      <c r="FZ12" s="311"/>
      <c r="GA12" s="311"/>
      <c r="GB12" s="311"/>
      <c r="GC12" s="311"/>
      <c r="GD12" s="311"/>
      <c r="GE12" s="311"/>
      <c r="GF12" s="335"/>
      <c r="GG12" s="336"/>
      <c r="GH12" s="335"/>
      <c r="GI12" s="335"/>
      <c r="GJ12" s="335"/>
      <c r="GK12" s="335"/>
      <c r="GL12" s="335"/>
      <c r="GM12" s="335"/>
      <c r="GN12" s="335"/>
      <c r="GO12" s="310"/>
      <c r="GP12" s="310"/>
      <c r="GQ12" s="335"/>
      <c r="GR12" s="336"/>
      <c r="GS12" s="335"/>
      <c r="GT12" s="335"/>
      <c r="GU12" s="335"/>
      <c r="GV12" s="335"/>
      <c r="GW12" s="335"/>
      <c r="GX12" s="335"/>
      <c r="GY12" s="335"/>
      <c r="GZ12" s="310"/>
    </row>
    <row r="13" spans="1:212" ht="12" customHeight="1" outlineLevel="1" x14ac:dyDescent="0.15">
      <c r="AH13" s="313"/>
      <c r="AI13" s="314"/>
      <c r="AJ13" s="314"/>
      <c r="AK13" s="314"/>
      <c r="AL13" s="314"/>
      <c r="AM13" s="314"/>
      <c r="AN13" s="314"/>
      <c r="AO13" s="314"/>
      <c r="AP13" s="314"/>
      <c r="AQ13" s="314"/>
      <c r="AR13" s="314"/>
      <c r="AS13" s="314"/>
      <c r="AT13" s="314"/>
      <c r="AU13" s="314"/>
      <c r="AV13" s="314"/>
      <c r="AW13" s="314"/>
      <c r="AX13" s="314"/>
      <c r="AY13" s="314"/>
      <c r="AZ13" s="314"/>
      <c r="BA13" s="314"/>
      <c r="BB13" s="314"/>
      <c r="BC13" s="314"/>
      <c r="BD13" s="314"/>
      <c r="BE13" s="314"/>
      <c r="BF13" s="314"/>
      <c r="BG13" s="314"/>
      <c r="BH13" s="314"/>
      <c r="BI13" s="314"/>
      <c r="BJ13" s="314"/>
      <c r="BK13" s="314"/>
      <c r="BL13" s="314"/>
      <c r="BM13" s="314"/>
      <c r="BN13" s="314"/>
      <c r="BO13" s="314"/>
      <c r="BP13" s="314"/>
      <c r="BQ13" s="314"/>
      <c r="BR13" s="314"/>
      <c r="BS13" s="314"/>
      <c r="BT13" s="314"/>
      <c r="BU13" s="314"/>
      <c r="BV13" s="314"/>
      <c r="BW13" s="314"/>
      <c r="BX13" s="314"/>
      <c r="BY13" s="314"/>
      <c r="BZ13" s="314"/>
      <c r="CA13" s="314"/>
      <c r="CB13" s="314"/>
      <c r="CC13" s="314"/>
      <c r="CD13" s="314"/>
      <c r="CE13" s="314"/>
      <c r="CF13" s="314"/>
      <c r="CG13" s="314"/>
      <c r="CH13" s="314"/>
      <c r="CI13" s="314"/>
      <c r="CJ13" s="314"/>
      <c r="CK13" s="314"/>
      <c r="CL13" s="314"/>
      <c r="CM13" s="314"/>
      <c r="CN13" s="314"/>
      <c r="CO13" s="314"/>
      <c r="CP13" s="314"/>
      <c r="CQ13" s="314"/>
      <c r="CR13" s="314"/>
      <c r="CS13" s="314"/>
      <c r="CT13" s="314"/>
      <c r="CU13" s="314"/>
      <c r="CV13" s="314"/>
      <c r="CW13" s="314"/>
      <c r="CX13" s="314"/>
      <c r="CY13" s="314"/>
      <c r="CZ13" s="314"/>
      <c r="DA13" s="314"/>
      <c r="DB13" s="314"/>
      <c r="DC13" s="314"/>
      <c r="DD13" s="314"/>
      <c r="DE13" s="314"/>
      <c r="DF13" s="314"/>
      <c r="DG13" s="314"/>
      <c r="DH13" s="314"/>
      <c r="DI13" s="314"/>
      <c r="DJ13" s="314"/>
      <c r="DK13" s="314"/>
      <c r="DL13" s="314"/>
      <c r="DM13" s="314"/>
      <c r="DN13" s="314"/>
      <c r="DO13" s="314"/>
      <c r="DP13" s="314"/>
      <c r="DQ13" s="314"/>
      <c r="DR13" s="337"/>
      <c r="DS13" s="306"/>
      <c r="DT13" s="311"/>
      <c r="DU13" s="311"/>
      <c r="DV13" s="311"/>
      <c r="DW13" s="311"/>
      <c r="DX13" s="311"/>
      <c r="DY13" s="311"/>
      <c r="DZ13" s="311"/>
      <c r="EA13" s="311"/>
      <c r="EB13" s="311"/>
      <c r="EC13" s="311"/>
      <c r="ED13" s="311"/>
      <c r="EE13" s="311"/>
      <c r="EF13" s="311"/>
      <c r="EG13" s="311"/>
      <c r="EH13" s="311"/>
      <c r="EI13" s="311"/>
      <c r="EJ13" s="311"/>
      <c r="EK13" s="311"/>
      <c r="EL13" s="311"/>
      <c r="EM13" s="311"/>
      <c r="EN13" s="311"/>
      <c r="EO13" s="311"/>
      <c r="EP13" s="311"/>
      <c r="EQ13" s="311"/>
      <c r="ER13" s="311"/>
      <c r="ES13" s="311"/>
      <c r="ET13" s="311"/>
      <c r="EU13" s="311"/>
      <c r="EV13" s="311"/>
      <c r="EW13" s="311"/>
      <c r="EX13" s="311"/>
      <c r="EY13" s="311"/>
      <c r="EZ13" s="306"/>
      <c r="FA13" s="311"/>
      <c r="FB13" s="311"/>
      <c r="FJ13" s="311"/>
      <c r="FK13" s="306"/>
      <c r="FL13" s="311"/>
      <c r="FM13" s="311"/>
      <c r="FN13" s="311"/>
      <c r="FO13" s="311"/>
      <c r="FP13" s="311"/>
      <c r="FQ13" s="311"/>
      <c r="FR13" s="311"/>
      <c r="FS13" s="311"/>
      <c r="FT13" s="311"/>
      <c r="FU13" s="311"/>
      <c r="FV13" s="311"/>
      <c r="FW13" s="311"/>
      <c r="FX13" s="311"/>
      <c r="FY13" s="311"/>
      <c r="FZ13" s="311"/>
      <c r="GA13" s="311"/>
      <c r="GB13" s="311"/>
      <c r="GC13" s="311"/>
      <c r="GD13" s="311"/>
      <c r="GE13" s="311"/>
      <c r="GF13" s="311"/>
      <c r="GG13" s="306"/>
      <c r="GI13" s="310"/>
      <c r="GJ13" s="310"/>
      <c r="GK13" s="310"/>
      <c r="GL13" s="310"/>
      <c r="GM13" s="310"/>
      <c r="GN13" s="310"/>
      <c r="GO13" s="310"/>
      <c r="GP13" s="310"/>
      <c r="GQ13" s="310"/>
      <c r="GR13" s="338"/>
      <c r="GS13" s="310"/>
      <c r="GT13" s="310"/>
      <c r="GU13" s="310"/>
      <c r="GV13" s="310"/>
      <c r="GW13" s="310"/>
      <c r="GX13" s="310"/>
      <c r="GY13" s="310"/>
      <c r="GZ13" s="310"/>
      <c r="HA13" s="310"/>
      <c r="HB13" s="310"/>
      <c r="HC13" s="310"/>
      <c r="HD13" s="310"/>
    </row>
    <row r="14" spans="1:212" ht="12" customHeight="1" thickBot="1" x14ac:dyDescent="0.2">
      <c r="A14" s="339"/>
      <c r="B14" s="313"/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40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40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40"/>
      <c r="AJ14" s="314"/>
      <c r="AK14" s="314"/>
      <c r="AL14" s="314"/>
      <c r="AM14" s="314"/>
      <c r="AN14" s="314"/>
      <c r="AO14" s="314"/>
      <c r="AP14" s="314"/>
      <c r="AQ14" s="314"/>
      <c r="AR14" s="314"/>
      <c r="AS14" s="314"/>
      <c r="AT14" s="340"/>
      <c r="AU14" s="314"/>
      <c r="AV14" s="314"/>
      <c r="AW14" s="314"/>
      <c r="AX14" s="314"/>
      <c r="AY14" s="314"/>
      <c r="AZ14" s="314"/>
      <c r="BA14" s="314"/>
      <c r="BB14" s="314"/>
      <c r="BC14" s="314"/>
      <c r="BD14" s="314"/>
      <c r="BE14" s="340"/>
      <c r="BF14" s="314"/>
      <c r="BG14" s="314"/>
      <c r="BH14" s="314"/>
      <c r="BI14" s="314"/>
      <c r="BJ14" s="314"/>
      <c r="BK14" s="314"/>
      <c r="BL14" s="314"/>
      <c r="BM14" s="314"/>
      <c r="BN14" s="314"/>
      <c r="BO14" s="314"/>
      <c r="BP14" s="313"/>
      <c r="BQ14" s="314"/>
      <c r="BR14" s="314"/>
      <c r="BS14" s="314"/>
      <c r="BT14" s="314"/>
      <c r="BU14" s="314"/>
      <c r="BV14" s="314"/>
      <c r="BW14" s="314"/>
      <c r="BX14" s="314"/>
      <c r="BY14" s="314"/>
      <c r="BZ14" s="314"/>
      <c r="CA14" s="340"/>
      <c r="CB14" s="314"/>
      <c r="CC14" s="314"/>
      <c r="CD14" s="314"/>
      <c r="CE14" s="314"/>
      <c r="CF14" s="314"/>
      <c r="CG14" s="314"/>
      <c r="CH14" s="314"/>
      <c r="CI14" s="314"/>
      <c r="CJ14" s="314"/>
      <c r="CK14" s="314"/>
      <c r="CL14" s="340"/>
      <c r="CM14" s="314"/>
      <c r="CN14" s="314"/>
      <c r="CO14" s="314"/>
      <c r="CP14" s="314"/>
      <c r="CQ14" s="314"/>
      <c r="CR14" s="314"/>
      <c r="CS14" s="314"/>
      <c r="CT14" s="314"/>
      <c r="CU14" s="314"/>
      <c r="CV14" s="314"/>
      <c r="CW14" s="340"/>
      <c r="CX14" s="314"/>
      <c r="CY14" s="314"/>
      <c r="CZ14" s="314"/>
      <c r="DA14" s="314"/>
      <c r="DB14" s="314"/>
      <c r="DC14" s="314"/>
      <c r="DD14" s="314"/>
      <c r="DE14" s="314"/>
      <c r="DF14" s="314"/>
      <c r="DG14" s="314"/>
      <c r="DH14" s="317"/>
      <c r="DI14" s="311"/>
      <c r="DJ14" s="311"/>
      <c r="DK14" s="311"/>
      <c r="DL14" s="311"/>
      <c r="DM14" s="311"/>
      <c r="DN14" s="311"/>
      <c r="DO14" s="311"/>
      <c r="DP14" s="325"/>
      <c r="DQ14" s="325"/>
      <c r="DR14" s="311"/>
      <c r="DS14" s="317"/>
      <c r="EZ14" s="341"/>
      <c r="FA14" s="342"/>
      <c r="FB14" s="343"/>
      <c r="FJ14" s="311"/>
      <c r="FK14" s="340"/>
      <c r="FL14" s="314"/>
      <c r="FM14" s="314"/>
      <c r="FN14" s="314"/>
      <c r="FO14" s="314"/>
      <c r="FP14" s="314"/>
      <c r="FQ14" s="314"/>
      <c r="FR14" s="314"/>
      <c r="FS14" s="314"/>
      <c r="FT14" s="314"/>
      <c r="FU14" s="337"/>
      <c r="FV14" s="311"/>
      <c r="FW14" s="311"/>
      <c r="FX14" s="311"/>
      <c r="FY14" s="311"/>
      <c r="FZ14" s="311"/>
      <c r="GA14" s="311"/>
      <c r="GB14" s="311"/>
      <c r="GC14" s="311"/>
      <c r="GD14" s="311"/>
      <c r="GE14" s="311"/>
      <c r="GF14" s="311"/>
      <c r="GG14" s="306"/>
      <c r="GI14" s="311"/>
      <c r="GJ14" s="311"/>
      <c r="GK14" s="311"/>
      <c r="GL14" s="311"/>
      <c r="GM14" s="311"/>
      <c r="GN14" s="311"/>
      <c r="GO14" s="311"/>
      <c r="GP14" s="311"/>
      <c r="GQ14" s="311"/>
      <c r="GR14" s="317"/>
      <c r="GS14" s="311"/>
      <c r="GT14" s="311"/>
      <c r="GU14" s="311"/>
      <c r="GV14" s="311"/>
      <c r="GW14" s="311"/>
      <c r="GX14" s="311"/>
      <c r="GY14" s="311"/>
      <c r="GZ14" s="311"/>
      <c r="HA14" s="310"/>
      <c r="HB14" s="310"/>
      <c r="HC14" s="310"/>
      <c r="HD14" s="310"/>
    </row>
    <row r="15" spans="1:212" ht="12" customHeight="1" x14ac:dyDescent="0.15">
      <c r="A15" s="297" t="s">
        <v>329</v>
      </c>
      <c r="B15" s="298"/>
      <c r="C15" s="298"/>
      <c r="D15" s="298"/>
      <c r="E15" s="298"/>
      <c r="F15" s="298"/>
      <c r="G15" s="298"/>
      <c r="H15" s="298"/>
      <c r="I15" s="299"/>
      <c r="J15" s="344"/>
      <c r="K15" s="345"/>
      <c r="L15" s="297" t="s">
        <v>330</v>
      </c>
      <c r="M15" s="298"/>
      <c r="N15" s="298"/>
      <c r="O15" s="298"/>
      <c r="P15" s="298"/>
      <c r="Q15" s="298"/>
      <c r="R15" s="298"/>
      <c r="S15" s="298"/>
      <c r="T15" s="299"/>
      <c r="U15" s="344"/>
      <c r="V15" s="345"/>
      <c r="W15" s="297" t="s">
        <v>331</v>
      </c>
      <c r="X15" s="298"/>
      <c r="Y15" s="298"/>
      <c r="Z15" s="298"/>
      <c r="AA15" s="298"/>
      <c r="AB15" s="298"/>
      <c r="AC15" s="298"/>
      <c r="AD15" s="298"/>
      <c r="AE15" s="299"/>
      <c r="AF15" s="346"/>
      <c r="AG15" s="345"/>
      <c r="AH15" s="297" t="s">
        <v>332</v>
      </c>
      <c r="AI15" s="298"/>
      <c r="AJ15" s="298"/>
      <c r="AK15" s="298"/>
      <c r="AL15" s="298"/>
      <c r="AM15" s="298"/>
      <c r="AN15" s="298"/>
      <c r="AO15" s="298"/>
      <c r="AP15" s="299"/>
      <c r="AQ15" s="344"/>
      <c r="AR15" s="345"/>
      <c r="AS15" s="297" t="s">
        <v>333</v>
      </c>
      <c r="AT15" s="298"/>
      <c r="AU15" s="298"/>
      <c r="AV15" s="298"/>
      <c r="AW15" s="298"/>
      <c r="AX15" s="298"/>
      <c r="AY15" s="298"/>
      <c r="AZ15" s="298"/>
      <c r="BA15" s="299"/>
      <c r="BB15" s="344"/>
      <c r="BC15" s="345"/>
      <c r="BD15" s="297" t="s">
        <v>334</v>
      </c>
      <c r="BE15" s="298"/>
      <c r="BF15" s="298"/>
      <c r="BG15" s="298"/>
      <c r="BH15" s="298"/>
      <c r="BI15" s="298"/>
      <c r="BJ15" s="298"/>
      <c r="BK15" s="298"/>
      <c r="BL15" s="299"/>
      <c r="BM15" s="344"/>
      <c r="BN15" s="310"/>
      <c r="BO15" s="297" t="s">
        <v>335</v>
      </c>
      <c r="BP15" s="298"/>
      <c r="BQ15" s="298"/>
      <c r="BR15" s="298"/>
      <c r="BS15" s="298"/>
      <c r="BT15" s="298"/>
      <c r="BU15" s="298"/>
      <c r="BV15" s="298"/>
      <c r="BW15" s="299"/>
      <c r="BX15" s="344"/>
      <c r="BY15" s="347"/>
      <c r="BZ15" s="297" t="s">
        <v>336</v>
      </c>
      <c r="CA15" s="298"/>
      <c r="CB15" s="298"/>
      <c r="CC15" s="298"/>
      <c r="CD15" s="298"/>
      <c r="CE15" s="298"/>
      <c r="CF15" s="298"/>
      <c r="CG15" s="298"/>
      <c r="CH15" s="299"/>
      <c r="CI15" s="344"/>
      <c r="CJ15" s="345"/>
      <c r="CK15" s="297" t="s">
        <v>337</v>
      </c>
      <c r="CL15" s="298"/>
      <c r="CM15" s="298"/>
      <c r="CN15" s="298"/>
      <c r="CO15" s="298"/>
      <c r="CP15" s="298"/>
      <c r="CQ15" s="298"/>
      <c r="CR15" s="298"/>
      <c r="CS15" s="299"/>
      <c r="CT15" s="344"/>
      <c r="CU15" s="345"/>
      <c r="CV15" s="297" t="s">
        <v>338</v>
      </c>
      <c r="CW15" s="298"/>
      <c r="CX15" s="298"/>
      <c r="CY15" s="298"/>
      <c r="CZ15" s="298"/>
      <c r="DA15" s="298"/>
      <c r="DB15" s="298"/>
      <c r="DC15" s="298"/>
      <c r="DD15" s="299"/>
      <c r="DE15" s="344"/>
      <c r="DF15" s="345"/>
      <c r="DG15" s="297" t="s">
        <v>339</v>
      </c>
      <c r="DH15" s="298"/>
      <c r="DI15" s="298"/>
      <c r="DJ15" s="298"/>
      <c r="DK15" s="298"/>
      <c r="DL15" s="298"/>
      <c r="DM15" s="298"/>
      <c r="DN15" s="298"/>
      <c r="DO15" s="299"/>
      <c r="DP15" s="344"/>
      <c r="DQ15" s="347"/>
      <c r="DR15" s="297" t="s">
        <v>340</v>
      </c>
      <c r="DS15" s="298"/>
      <c r="DT15" s="298"/>
      <c r="DU15" s="298"/>
      <c r="DV15" s="298"/>
      <c r="DW15" s="298"/>
      <c r="DX15" s="298"/>
      <c r="DY15" s="298"/>
      <c r="DZ15" s="299"/>
      <c r="EA15" s="344"/>
      <c r="EB15" s="348"/>
      <c r="EC15" s="348"/>
      <c r="ED15" s="310"/>
      <c r="EE15" s="310"/>
      <c r="EF15" s="310"/>
      <c r="EG15" s="310"/>
      <c r="EH15" s="310"/>
      <c r="EI15" s="310"/>
      <c r="EJ15" s="310"/>
      <c r="EK15" s="310"/>
      <c r="EL15" s="310"/>
      <c r="EY15" s="297" t="s">
        <v>341</v>
      </c>
      <c r="EZ15" s="298"/>
      <c r="FA15" s="298"/>
      <c r="FB15" s="298"/>
      <c r="FC15" s="298"/>
      <c r="FD15" s="298"/>
      <c r="FE15" s="298"/>
      <c r="FF15" s="298"/>
      <c r="FG15" s="299"/>
      <c r="FH15" s="349"/>
      <c r="FI15" s="348"/>
      <c r="FJ15" s="297" t="s">
        <v>342</v>
      </c>
      <c r="FK15" s="298"/>
      <c r="FL15" s="298"/>
      <c r="FM15" s="298"/>
      <c r="FN15" s="298"/>
      <c r="FO15" s="298"/>
      <c r="FP15" s="298"/>
      <c r="FQ15" s="298"/>
      <c r="FR15" s="299"/>
      <c r="FS15" s="344"/>
      <c r="FT15" s="311"/>
      <c r="FU15" s="297" t="s">
        <v>343</v>
      </c>
      <c r="FV15" s="298"/>
      <c r="FW15" s="298"/>
      <c r="FX15" s="298"/>
      <c r="FY15" s="298"/>
      <c r="FZ15" s="298"/>
      <c r="GA15" s="298"/>
      <c r="GB15" s="298"/>
      <c r="GC15" s="299"/>
      <c r="GD15" s="344"/>
      <c r="GE15" s="311"/>
      <c r="GF15" s="350" t="s">
        <v>344</v>
      </c>
      <c r="GG15" s="351"/>
      <c r="GH15" s="351"/>
      <c r="GI15" s="351"/>
      <c r="GJ15" s="351"/>
      <c r="GK15" s="351"/>
      <c r="GL15" s="351"/>
      <c r="GM15" s="351"/>
      <c r="GN15" s="352"/>
      <c r="GO15" s="304"/>
      <c r="GQ15" s="350" t="s">
        <v>344</v>
      </c>
      <c r="GR15" s="351"/>
      <c r="GS15" s="351"/>
      <c r="GT15" s="351"/>
      <c r="GU15" s="351"/>
      <c r="GV15" s="351"/>
      <c r="GW15" s="351"/>
      <c r="GX15" s="351"/>
      <c r="GY15" s="352"/>
      <c r="GZ15" s="353"/>
      <c r="HA15" s="310"/>
      <c r="HB15" s="310"/>
      <c r="HC15" s="310"/>
      <c r="HD15" s="310"/>
    </row>
    <row r="16" spans="1:212" ht="12" customHeight="1" x14ac:dyDescent="0.15">
      <c r="A16" s="303"/>
      <c r="B16" s="304"/>
      <c r="C16" s="304"/>
      <c r="D16" s="304"/>
      <c r="E16" s="304"/>
      <c r="F16" s="304"/>
      <c r="G16" s="304"/>
      <c r="H16" s="304"/>
      <c r="I16" s="305"/>
      <c r="J16" s="344"/>
      <c r="K16" s="345"/>
      <c r="L16" s="303"/>
      <c r="M16" s="304"/>
      <c r="N16" s="304"/>
      <c r="O16" s="304"/>
      <c r="P16" s="304"/>
      <c r="Q16" s="304"/>
      <c r="R16" s="304"/>
      <c r="S16" s="304"/>
      <c r="T16" s="305"/>
      <c r="U16" s="344"/>
      <c r="V16" s="345"/>
      <c r="W16" s="303"/>
      <c r="X16" s="304"/>
      <c r="Y16" s="304"/>
      <c r="Z16" s="304"/>
      <c r="AA16" s="304"/>
      <c r="AB16" s="304"/>
      <c r="AC16" s="304"/>
      <c r="AD16" s="304"/>
      <c r="AE16" s="305"/>
      <c r="AF16" s="346"/>
      <c r="AG16" s="345"/>
      <c r="AH16" s="303"/>
      <c r="AI16" s="304"/>
      <c r="AJ16" s="304"/>
      <c r="AK16" s="304"/>
      <c r="AL16" s="304"/>
      <c r="AM16" s="304"/>
      <c r="AN16" s="304"/>
      <c r="AO16" s="304"/>
      <c r="AP16" s="305"/>
      <c r="AQ16" s="344"/>
      <c r="AR16" s="345"/>
      <c r="AS16" s="303"/>
      <c r="AT16" s="304"/>
      <c r="AU16" s="304"/>
      <c r="AV16" s="304"/>
      <c r="AW16" s="304"/>
      <c r="AX16" s="304"/>
      <c r="AY16" s="304"/>
      <c r="AZ16" s="304"/>
      <c r="BA16" s="305"/>
      <c r="BB16" s="344"/>
      <c r="BC16" s="345"/>
      <c r="BD16" s="303"/>
      <c r="BE16" s="304"/>
      <c r="BF16" s="304"/>
      <c r="BG16" s="304"/>
      <c r="BH16" s="304"/>
      <c r="BI16" s="304"/>
      <c r="BJ16" s="304"/>
      <c r="BK16" s="304"/>
      <c r="BL16" s="305"/>
      <c r="BM16" s="344"/>
      <c r="BN16" s="310"/>
      <c r="BO16" s="303"/>
      <c r="BP16" s="304"/>
      <c r="BQ16" s="304"/>
      <c r="BR16" s="304"/>
      <c r="BS16" s="304"/>
      <c r="BT16" s="304"/>
      <c r="BU16" s="304"/>
      <c r="BV16" s="304"/>
      <c r="BW16" s="305"/>
      <c r="BX16" s="344"/>
      <c r="BY16" s="347"/>
      <c r="BZ16" s="303"/>
      <c r="CA16" s="304"/>
      <c r="CB16" s="304"/>
      <c r="CC16" s="304"/>
      <c r="CD16" s="304"/>
      <c r="CE16" s="304"/>
      <c r="CF16" s="304"/>
      <c r="CG16" s="304"/>
      <c r="CH16" s="305"/>
      <c r="CI16" s="344"/>
      <c r="CJ16" s="345"/>
      <c r="CK16" s="303"/>
      <c r="CL16" s="304"/>
      <c r="CM16" s="304"/>
      <c r="CN16" s="304"/>
      <c r="CO16" s="304"/>
      <c r="CP16" s="304"/>
      <c r="CQ16" s="304"/>
      <c r="CR16" s="304"/>
      <c r="CS16" s="305"/>
      <c r="CT16" s="344"/>
      <c r="CU16" s="345"/>
      <c r="CV16" s="303"/>
      <c r="CW16" s="304"/>
      <c r="CX16" s="304"/>
      <c r="CY16" s="304"/>
      <c r="CZ16" s="304"/>
      <c r="DA16" s="304"/>
      <c r="DB16" s="304"/>
      <c r="DC16" s="304"/>
      <c r="DD16" s="305"/>
      <c r="DE16" s="344"/>
      <c r="DF16" s="345"/>
      <c r="DG16" s="303"/>
      <c r="DH16" s="304"/>
      <c r="DI16" s="304"/>
      <c r="DJ16" s="304"/>
      <c r="DK16" s="304"/>
      <c r="DL16" s="304"/>
      <c r="DM16" s="304"/>
      <c r="DN16" s="304"/>
      <c r="DO16" s="305"/>
      <c r="DP16" s="344"/>
      <c r="DQ16" s="347"/>
      <c r="DR16" s="303"/>
      <c r="DS16" s="304"/>
      <c r="DT16" s="304"/>
      <c r="DU16" s="304"/>
      <c r="DV16" s="304"/>
      <c r="DW16" s="304"/>
      <c r="DX16" s="304"/>
      <c r="DY16" s="304"/>
      <c r="DZ16" s="305"/>
      <c r="EA16" s="344"/>
      <c r="EB16" s="348"/>
      <c r="EC16" s="348"/>
      <c r="ED16" s="310"/>
      <c r="EE16" s="310"/>
      <c r="EF16" s="310"/>
      <c r="EG16" s="310"/>
      <c r="EH16" s="310"/>
      <c r="EI16" s="310"/>
      <c r="EJ16" s="310"/>
      <c r="EK16" s="310"/>
      <c r="EL16" s="310"/>
      <c r="EY16" s="303"/>
      <c r="EZ16" s="304"/>
      <c r="FA16" s="304"/>
      <c r="FB16" s="304"/>
      <c r="FC16" s="304"/>
      <c r="FD16" s="304"/>
      <c r="FE16" s="304"/>
      <c r="FF16" s="304"/>
      <c r="FG16" s="305"/>
      <c r="FH16" s="349"/>
      <c r="FI16" s="348"/>
      <c r="FJ16" s="303"/>
      <c r="FK16" s="304"/>
      <c r="FL16" s="304"/>
      <c r="FM16" s="304"/>
      <c r="FN16" s="304"/>
      <c r="FO16" s="304"/>
      <c r="FP16" s="304"/>
      <c r="FQ16" s="304"/>
      <c r="FR16" s="305"/>
      <c r="FS16" s="344"/>
      <c r="FT16" s="311"/>
      <c r="FU16" s="303"/>
      <c r="FV16" s="304"/>
      <c r="FW16" s="304"/>
      <c r="FX16" s="304"/>
      <c r="FY16" s="304"/>
      <c r="FZ16" s="304"/>
      <c r="GA16" s="304"/>
      <c r="GB16" s="304"/>
      <c r="GC16" s="305"/>
      <c r="GD16" s="344"/>
      <c r="GE16" s="310"/>
      <c r="GF16" s="354"/>
      <c r="GG16" s="304"/>
      <c r="GH16" s="304"/>
      <c r="GI16" s="304"/>
      <c r="GJ16" s="304"/>
      <c r="GK16" s="304"/>
      <c r="GL16" s="304"/>
      <c r="GM16" s="304"/>
      <c r="GN16" s="355"/>
      <c r="GO16" s="304"/>
      <c r="GQ16" s="354"/>
      <c r="GR16" s="304"/>
      <c r="GS16" s="304"/>
      <c r="GT16" s="304"/>
      <c r="GU16" s="304"/>
      <c r="GV16" s="304"/>
      <c r="GW16" s="304"/>
      <c r="GX16" s="304"/>
      <c r="GY16" s="355"/>
      <c r="GZ16" s="353"/>
      <c r="HA16" s="311"/>
      <c r="HB16" s="311"/>
      <c r="HC16" s="311"/>
      <c r="HD16" s="311"/>
    </row>
    <row r="17" spans="1:212" ht="12" customHeight="1" thickBot="1" x14ac:dyDescent="0.2">
      <c r="A17" s="307"/>
      <c r="B17" s="308"/>
      <c r="C17" s="308"/>
      <c r="D17" s="308"/>
      <c r="E17" s="308"/>
      <c r="F17" s="308"/>
      <c r="G17" s="308"/>
      <c r="H17" s="308"/>
      <c r="I17" s="309"/>
      <c r="J17" s="344"/>
      <c r="K17" s="345"/>
      <c r="L17" s="307"/>
      <c r="M17" s="308"/>
      <c r="N17" s="308"/>
      <c r="O17" s="308"/>
      <c r="P17" s="308"/>
      <c r="Q17" s="308"/>
      <c r="R17" s="308"/>
      <c r="S17" s="308"/>
      <c r="T17" s="309"/>
      <c r="U17" s="344"/>
      <c r="V17" s="345"/>
      <c r="W17" s="307"/>
      <c r="X17" s="308"/>
      <c r="Y17" s="308"/>
      <c r="Z17" s="308"/>
      <c r="AA17" s="308"/>
      <c r="AB17" s="308"/>
      <c r="AC17" s="308"/>
      <c r="AD17" s="308"/>
      <c r="AE17" s="309"/>
      <c r="AF17" s="346"/>
      <c r="AG17" s="345"/>
      <c r="AH17" s="307"/>
      <c r="AI17" s="308"/>
      <c r="AJ17" s="308"/>
      <c r="AK17" s="308"/>
      <c r="AL17" s="308"/>
      <c r="AM17" s="308"/>
      <c r="AN17" s="308"/>
      <c r="AO17" s="308"/>
      <c r="AP17" s="309"/>
      <c r="AQ17" s="344"/>
      <c r="AR17" s="345"/>
      <c r="AS17" s="307"/>
      <c r="AT17" s="308"/>
      <c r="AU17" s="308"/>
      <c r="AV17" s="308"/>
      <c r="AW17" s="308"/>
      <c r="AX17" s="308"/>
      <c r="AY17" s="308"/>
      <c r="AZ17" s="308"/>
      <c r="BA17" s="309"/>
      <c r="BB17" s="344"/>
      <c r="BC17" s="345"/>
      <c r="BD17" s="307"/>
      <c r="BE17" s="308"/>
      <c r="BF17" s="308"/>
      <c r="BG17" s="308"/>
      <c r="BH17" s="308"/>
      <c r="BI17" s="308"/>
      <c r="BJ17" s="308"/>
      <c r="BK17" s="308"/>
      <c r="BL17" s="309"/>
      <c r="BM17" s="344"/>
      <c r="BN17" s="310"/>
      <c r="BO17" s="307"/>
      <c r="BP17" s="308"/>
      <c r="BQ17" s="308"/>
      <c r="BR17" s="308"/>
      <c r="BS17" s="308"/>
      <c r="BT17" s="308"/>
      <c r="BU17" s="308"/>
      <c r="BV17" s="308"/>
      <c r="BW17" s="309"/>
      <c r="BX17" s="344"/>
      <c r="BY17" s="347"/>
      <c r="BZ17" s="307"/>
      <c r="CA17" s="308"/>
      <c r="CB17" s="308"/>
      <c r="CC17" s="308"/>
      <c r="CD17" s="308"/>
      <c r="CE17" s="308"/>
      <c r="CF17" s="308"/>
      <c r="CG17" s="308"/>
      <c r="CH17" s="309"/>
      <c r="CI17" s="344"/>
      <c r="CJ17" s="345"/>
      <c r="CK17" s="307"/>
      <c r="CL17" s="308"/>
      <c r="CM17" s="308"/>
      <c r="CN17" s="308"/>
      <c r="CO17" s="308"/>
      <c r="CP17" s="308"/>
      <c r="CQ17" s="308"/>
      <c r="CR17" s="308"/>
      <c r="CS17" s="309"/>
      <c r="CT17" s="344"/>
      <c r="CU17" s="345"/>
      <c r="CV17" s="307"/>
      <c r="CW17" s="308"/>
      <c r="CX17" s="308"/>
      <c r="CY17" s="308"/>
      <c r="CZ17" s="308"/>
      <c r="DA17" s="308"/>
      <c r="DB17" s="308"/>
      <c r="DC17" s="308"/>
      <c r="DD17" s="309"/>
      <c r="DE17" s="344"/>
      <c r="DF17" s="345"/>
      <c r="DG17" s="307"/>
      <c r="DH17" s="308"/>
      <c r="DI17" s="308"/>
      <c r="DJ17" s="308"/>
      <c r="DK17" s="308"/>
      <c r="DL17" s="308"/>
      <c r="DM17" s="308"/>
      <c r="DN17" s="308"/>
      <c r="DO17" s="309"/>
      <c r="DP17" s="344"/>
      <c r="DQ17" s="347"/>
      <c r="DR17" s="307"/>
      <c r="DS17" s="308"/>
      <c r="DT17" s="308"/>
      <c r="DU17" s="308"/>
      <c r="DV17" s="308"/>
      <c r="DW17" s="308"/>
      <c r="DX17" s="308"/>
      <c r="DY17" s="308"/>
      <c r="DZ17" s="309"/>
      <c r="EA17" s="344"/>
      <c r="EB17" s="348"/>
      <c r="EC17" s="348"/>
      <c r="ED17" s="310"/>
      <c r="EE17" s="310"/>
      <c r="EF17" s="310"/>
      <c r="EG17" s="310"/>
      <c r="EH17" s="310"/>
      <c r="EI17" s="310"/>
      <c r="EJ17" s="310"/>
      <c r="EK17" s="310"/>
      <c r="EL17" s="310"/>
      <c r="EY17" s="307"/>
      <c r="EZ17" s="308"/>
      <c r="FA17" s="308"/>
      <c r="FB17" s="308"/>
      <c r="FC17" s="308"/>
      <c r="FD17" s="308"/>
      <c r="FE17" s="308"/>
      <c r="FF17" s="308"/>
      <c r="FG17" s="309"/>
      <c r="FH17" s="349"/>
      <c r="FI17" s="348"/>
      <c r="FJ17" s="307"/>
      <c r="FK17" s="308"/>
      <c r="FL17" s="308"/>
      <c r="FM17" s="308"/>
      <c r="FN17" s="308"/>
      <c r="FO17" s="308"/>
      <c r="FP17" s="308"/>
      <c r="FQ17" s="308"/>
      <c r="FR17" s="309"/>
      <c r="FS17" s="344"/>
      <c r="FT17" s="311"/>
      <c r="FU17" s="307"/>
      <c r="FV17" s="308"/>
      <c r="FW17" s="308"/>
      <c r="FX17" s="308"/>
      <c r="FY17" s="308"/>
      <c r="FZ17" s="308"/>
      <c r="GA17" s="308"/>
      <c r="GB17" s="308"/>
      <c r="GC17" s="309"/>
      <c r="GD17" s="344"/>
      <c r="GE17" s="310"/>
      <c r="GF17" s="356"/>
      <c r="GG17" s="357"/>
      <c r="GH17" s="357"/>
      <c r="GI17" s="357"/>
      <c r="GJ17" s="357"/>
      <c r="GK17" s="357"/>
      <c r="GL17" s="357"/>
      <c r="GM17" s="357"/>
      <c r="GN17" s="358"/>
      <c r="GO17" s="304"/>
      <c r="GQ17" s="356"/>
      <c r="GR17" s="357"/>
      <c r="GS17" s="357"/>
      <c r="GT17" s="357"/>
      <c r="GU17" s="357"/>
      <c r="GV17" s="357"/>
      <c r="GW17" s="357"/>
      <c r="GX17" s="357"/>
      <c r="GY17" s="358"/>
      <c r="GZ17" s="353"/>
      <c r="HA17" s="311"/>
      <c r="HB17" s="311"/>
      <c r="HC17" s="311"/>
      <c r="HD17" s="311"/>
    </row>
    <row r="18" spans="1:212" ht="12" customHeight="1" x14ac:dyDescent="0.15">
      <c r="A18" s="359"/>
      <c r="B18" s="360"/>
      <c r="C18" s="361"/>
      <c r="D18" s="359"/>
      <c r="E18" s="359"/>
      <c r="F18" s="359"/>
      <c r="G18" s="359"/>
      <c r="H18" s="359"/>
      <c r="I18" s="359"/>
      <c r="M18" s="313"/>
      <c r="X18" s="313"/>
      <c r="AF18" s="362"/>
      <c r="AG18" s="362"/>
      <c r="AI18" s="313"/>
      <c r="AT18" s="313"/>
      <c r="BE18" s="313"/>
      <c r="BP18" s="306"/>
      <c r="CA18" s="313"/>
      <c r="CI18" s="362"/>
      <c r="CJ18" s="362"/>
      <c r="CL18" s="313"/>
      <c r="CT18" s="362"/>
      <c r="CU18" s="362"/>
      <c r="CW18" s="313"/>
      <c r="DH18" s="313"/>
      <c r="DP18" s="362"/>
      <c r="DQ18" s="362"/>
      <c r="DS18" s="313"/>
      <c r="EZ18" s="313"/>
      <c r="FJ18" s="311"/>
      <c r="FK18" s="313"/>
      <c r="FL18" s="311"/>
      <c r="FM18" s="311"/>
      <c r="FN18" s="311"/>
      <c r="FO18" s="311"/>
      <c r="FP18" s="311"/>
      <c r="FQ18" s="311"/>
      <c r="FR18" s="311"/>
      <c r="FS18" s="311"/>
      <c r="FT18" s="311"/>
      <c r="FU18" s="311"/>
      <c r="FV18" s="313"/>
      <c r="FW18" s="311"/>
      <c r="FX18" s="311"/>
      <c r="FY18" s="311"/>
      <c r="FZ18" s="311"/>
      <c r="GA18" s="311"/>
      <c r="GB18" s="311"/>
      <c r="GC18" s="311"/>
      <c r="GD18" s="311"/>
      <c r="GE18" s="311"/>
      <c r="GG18" s="306"/>
      <c r="GH18" s="311"/>
      <c r="GI18" s="311"/>
      <c r="GJ18" s="311"/>
      <c r="GK18" s="311"/>
      <c r="GL18" s="311"/>
      <c r="GM18" s="311"/>
      <c r="GN18" s="311"/>
      <c r="GO18" s="311"/>
      <c r="GQ18" s="311"/>
      <c r="GR18" s="313"/>
      <c r="GS18" s="311"/>
      <c r="GT18" s="311"/>
      <c r="GU18" s="311"/>
      <c r="GV18" s="311"/>
      <c r="GW18" s="311"/>
      <c r="GX18" s="311"/>
      <c r="GY18" s="311"/>
      <c r="GZ18" s="311"/>
      <c r="HA18" s="311"/>
      <c r="HB18" s="311"/>
      <c r="HC18" s="311"/>
      <c r="HD18" s="311"/>
    </row>
    <row r="19" spans="1:212" ht="12" customHeight="1" thickBot="1" x14ac:dyDescent="0.2">
      <c r="A19" s="359"/>
      <c r="B19" s="360"/>
      <c r="C19" s="360"/>
      <c r="D19" s="359"/>
      <c r="E19" s="359"/>
      <c r="F19" s="359"/>
      <c r="G19" s="359"/>
      <c r="H19" s="359"/>
      <c r="I19" s="359"/>
      <c r="M19" s="306"/>
      <c r="X19" s="306"/>
      <c r="AF19" s="362"/>
      <c r="AG19" s="362"/>
      <c r="AI19" s="306"/>
      <c r="AT19" s="306"/>
      <c r="BE19" s="306"/>
      <c r="BP19" s="306"/>
      <c r="CA19" s="306"/>
      <c r="CI19" s="362"/>
      <c r="CJ19" s="362"/>
      <c r="CL19" s="306"/>
      <c r="CT19" s="362"/>
      <c r="CU19" s="362"/>
      <c r="CW19" s="306"/>
      <c r="DH19" s="306"/>
      <c r="DP19" s="362"/>
      <c r="DQ19" s="362"/>
      <c r="DS19" s="340"/>
      <c r="DT19" s="314"/>
      <c r="DU19" s="314"/>
      <c r="DV19" s="314"/>
      <c r="DW19" s="314"/>
      <c r="DX19" s="314"/>
      <c r="DY19" s="314"/>
      <c r="DZ19" s="314"/>
      <c r="EA19" s="314"/>
      <c r="EB19" s="314"/>
      <c r="EC19" s="314"/>
      <c r="ED19" s="314"/>
      <c r="EE19" s="314"/>
      <c r="EF19" s="314"/>
      <c r="EG19" s="314"/>
      <c r="EH19" s="314"/>
      <c r="EI19" s="314"/>
      <c r="EJ19" s="314"/>
      <c r="EK19" s="314"/>
      <c r="EL19" s="337"/>
      <c r="EM19" s="306"/>
      <c r="EN19" s="311"/>
      <c r="EO19" s="311"/>
      <c r="EP19" s="311"/>
      <c r="EQ19" s="311"/>
      <c r="ER19" s="311"/>
      <c r="ES19" s="311"/>
      <c r="ET19" s="311"/>
      <c r="EU19" s="311"/>
      <c r="EV19" s="311"/>
      <c r="EW19" s="311"/>
      <c r="EX19" s="311"/>
      <c r="EY19" s="311"/>
      <c r="EZ19" s="306"/>
      <c r="FJ19" s="311"/>
      <c r="FK19" s="306"/>
      <c r="FL19" s="311"/>
      <c r="FM19" s="311"/>
      <c r="FN19" s="311"/>
      <c r="FO19" s="311"/>
      <c r="FP19" s="311"/>
      <c r="FQ19" s="311"/>
      <c r="FR19" s="311"/>
      <c r="FS19" s="311"/>
      <c r="FT19" s="311"/>
      <c r="FU19" s="311"/>
      <c r="FV19" s="306"/>
      <c r="FW19" s="311"/>
      <c r="FX19" s="311"/>
      <c r="FY19" s="311"/>
      <c r="FZ19" s="311"/>
      <c r="GA19" s="311"/>
      <c r="GB19" s="311"/>
      <c r="GC19" s="311"/>
      <c r="GD19" s="311"/>
      <c r="GE19" s="311"/>
      <c r="GG19" s="306"/>
      <c r="GH19" s="311"/>
      <c r="GI19" s="311"/>
      <c r="GJ19" s="311"/>
      <c r="GK19" s="311"/>
      <c r="GL19" s="311"/>
      <c r="GM19" s="311"/>
      <c r="GN19" s="311"/>
      <c r="GO19" s="311"/>
      <c r="GQ19" s="311"/>
      <c r="GR19" s="306"/>
      <c r="GS19" s="311"/>
      <c r="GT19" s="311"/>
      <c r="GU19" s="311"/>
      <c r="GV19" s="311"/>
      <c r="GW19" s="311"/>
      <c r="GX19" s="311"/>
      <c r="GY19" s="311"/>
      <c r="GZ19" s="311"/>
      <c r="HA19" s="311"/>
      <c r="HB19" s="311"/>
      <c r="HC19" s="311"/>
      <c r="HD19" s="311"/>
    </row>
    <row r="20" spans="1:212" ht="12" customHeight="1" x14ac:dyDescent="0.15">
      <c r="A20" s="359"/>
      <c r="B20" s="360"/>
      <c r="C20" s="363"/>
      <c r="D20" s="364" t="s">
        <v>345</v>
      </c>
      <c r="E20" s="364"/>
      <c r="F20" s="364"/>
      <c r="G20" s="364"/>
      <c r="H20" s="364"/>
      <c r="I20" s="364"/>
      <c r="J20" s="348"/>
      <c r="K20" s="365"/>
      <c r="M20" s="317"/>
      <c r="N20" s="366" t="s">
        <v>346</v>
      </c>
      <c r="O20" s="367"/>
      <c r="P20" s="367"/>
      <c r="Q20" s="367"/>
      <c r="R20" s="367"/>
      <c r="S20" s="367"/>
      <c r="T20" s="368"/>
      <c r="U20" s="353"/>
      <c r="V20" s="312"/>
      <c r="X20" s="317"/>
      <c r="Y20" s="366" t="s">
        <v>347</v>
      </c>
      <c r="Z20" s="367"/>
      <c r="AA20" s="367"/>
      <c r="AB20" s="367"/>
      <c r="AC20" s="367"/>
      <c r="AD20" s="367"/>
      <c r="AE20" s="368"/>
      <c r="AF20" s="353"/>
      <c r="AG20" s="312"/>
      <c r="AI20" s="317"/>
      <c r="AJ20" s="366" t="s">
        <v>348</v>
      </c>
      <c r="AK20" s="367"/>
      <c r="AL20" s="367"/>
      <c r="AM20" s="367"/>
      <c r="AN20" s="367"/>
      <c r="AO20" s="367"/>
      <c r="AP20" s="368"/>
      <c r="AQ20" s="353"/>
      <c r="AR20" s="312"/>
      <c r="AT20" s="317"/>
      <c r="AU20" s="366" t="s">
        <v>349</v>
      </c>
      <c r="AV20" s="367"/>
      <c r="AW20" s="367"/>
      <c r="AX20" s="367"/>
      <c r="AY20" s="367"/>
      <c r="AZ20" s="367"/>
      <c r="BA20" s="368"/>
      <c r="BB20" s="353"/>
      <c r="BC20" s="312"/>
      <c r="BD20" s="311"/>
      <c r="BE20" s="317"/>
      <c r="BF20" s="366" t="s">
        <v>350</v>
      </c>
      <c r="BG20" s="367"/>
      <c r="BH20" s="367"/>
      <c r="BI20" s="367"/>
      <c r="BJ20" s="367"/>
      <c r="BK20" s="367"/>
      <c r="BL20" s="368"/>
      <c r="BM20" s="353"/>
      <c r="BN20" s="312"/>
      <c r="BP20" s="317"/>
      <c r="BQ20" s="366" t="s">
        <v>351</v>
      </c>
      <c r="BR20" s="367"/>
      <c r="BS20" s="367"/>
      <c r="BT20" s="367"/>
      <c r="BU20" s="367"/>
      <c r="BV20" s="367"/>
      <c r="BW20" s="368"/>
      <c r="BX20" s="353"/>
      <c r="BY20" s="312"/>
      <c r="CA20" s="369"/>
      <c r="CB20" s="366" t="s">
        <v>352</v>
      </c>
      <c r="CC20" s="367"/>
      <c r="CD20" s="367"/>
      <c r="CE20" s="367"/>
      <c r="CF20" s="367"/>
      <c r="CG20" s="367"/>
      <c r="CH20" s="368"/>
      <c r="CI20" s="353"/>
      <c r="CJ20" s="312"/>
      <c r="CL20" s="317"/>
      <c r="CM20" s="366" t="s">
        <v>353</v>
      </c>
      <c r="CN20" s="367"/>
      <c r="CO20" s="367"/>
      <c r="CP20" s="367"/>
      <c r="CQ20" s="367"/>
      <c r="CR20" s="367"/>
      <c r="CS20" s="368"/>
      <c r="CT20" s="353"/>
      <c r="CU20" s="312"/>
      <c r="CW20" s="317"/>
      <c r="CX20" s="366" t="s">
        <v>354</v>
      </c>
      <c r="CY20" s="367"/>
      <c r="CZ20" s="367"/>
      <c r="DA20" s="367"/>
      <c r="DB20" s="367"/>
      <c r="DC20" s="367"/>
      <c r="DD20" s="368"/>
      <c r="DE20" s="353"/>
      <c r="DF20" s="312"/>
      <c r="DH20" s="317"/>
      <c r="DI20" s="366" t="s">
        <v>355</v>
      </c>
      <c r="DJ20" s="367"/>
      <c r="DK20" s="367"/>
      <c r="DL20" s="367"/>
      <c r="DM20" s="367"/>
      <c r="DN20" s="367"/>
      <c r="DO20" s="368"/>
      <c r="DP20" s="353"/>
      <c r="DQ20" s="347"/>
      <c r="DR20" s="297" t="s">
        <v>356</v>
      </c>
      <c r="DS20" s="298"/>
      <c r="DT20" s="298"/>
      <c r="DU20" s="298"/>
      <c r="DV20" s="298"/>
      <c r="DW20" s="298"/>
      <c r="DX20" s="298"/>
      <c r="DY20" s="298"/>
      <c r="DZ20" s="299"/>
      <c r="EA20" s="344"/>
      <c r="EB20" s="348"/>
      <c r="EC20" s="348"/>
      <c r="ED20" s="311"/>
      <c r="EE20" s="311"/>
      <c r="EF20" s="311"/>
      <c r="EG20" s="311"/>
      <c r="EH20" s="311"/>
      <c r="EI20" s="311"/>
      <c r="EJ20" s="311"/>
      <c r="EK20" s="311"/>
      <c r="EL20" s="311"/>
      <c r="EM20" s="317"/>
      <c r="EN20" s="297" t="s">
        <v>357</v>
      </c>
      <c r="EO20" s="298"/>
      <c r="EP20" s="298"/>
      <c r="EQ20" s="298"/>
      <c r="ER20" s="298"/>
      <c r="ES20" s="298"/>
      <c r="ET20" s="298"/>
      <c r="EU20" s="298"/>
      <c r="EV20" s="299"/>
      <c r="EW20" s="349"/>
      <c r="EX20" s="310"/>
      <c r="EY20" s="311"/>
      <c r="EZ20" s="317"/>
      <c r="FA20" s="366" t="s">
        <v>358</v>
      </c>
      <c r="FB20" s="367"/>
      <c r="FC20" s="367"/>
      <c r="FD20" s="367"/>
      <c r="FE20" s="367"/>
      <c r="FF20" s="367"/>
      <c r="FG20" s="368"/>
      <c r="FH20" s="370"/>
      <c r="FI20" s="348"/>
      <c r="FJ20" s="311"/>
      <c r="FK20" s="317"/>
      <c r="FL20" s="366" t="s">
        <v>359</v>
      </c>
      <c r="FM20" s="367"/>
      <c r="FN20" s="367"/>
      <c r="FO20" s="367"/>
      <c r="FP20" s="367"/>
      <c r="FQ20" s="367"/>
      <c r="FR20" s="368"/>
      <c r="FS20" s="353"/>
      <c r="FT20" s="311"/>
      <c r="FU20" s="311"/>
      <c r="FV20" s="317"/>
      <c r="FW20" s="366" t="s">
        <v>360</v>
      </c>
      <c r="FX20" s="367"/>
      <c r="FY20" s="367"/>
      <c r="FZ20" s="367"/>
      <c r="GA20" s="367"/>
      <c r="GB20" s="367"/>
      <c r="GC20" s="368"/>
      <c r="GD20" s="353"/>
      <c r="GE20" s="310"/>
      <c r="GG20" s="317"/>
      <c r="GH20" s="366" t="s">
        <v>361</v>
      </c>
      <c r="GI20" s="367"/>
      <c r="GJ20" s="367"/>
      <c r="GK20" s="367"/>
      <c r="GL20" s="367"/>
      <c r="GM20" s="367"/>
      <c r="GN20" s="368"/>
      <c r="GO20" s="353"/>
      <c r="GQ20" s="311"/>
      <c r="GR20" s="317"/>
      <c r="GS20" s="366" t="s">
        <v>362</v>
      </c>
      <c r="GT20" s="367"/>
      <c r="GU20" s="367"/>
      <c r="GV20" s="367"/>
      <c r="GW20" s="367"/>
      <c r="GX20" s="367"/>
      <c r="GY20" s="368"/>
      <c r="GZ20" s="348"/>
      <c r="HA20" s="311"/>
      <c r="HB20" s="311"/>
      <c r="HC20" s="311"/>
      <c r="HD20" s="311"/>
    </row>
    <row r="21" spans="1:212" ht="12" customHeight="1" x14ac:dyDescent="0.15">
      <c r="A21" s="359"/>
      <c r="B21" s="360"/>
      <c r="C21" s="371"/>
      <c r="D21" s="364"/>
      <c r="E21" s="364"/>
      <c r="F21" s="364"/>
      <c r="G21" s="364"/>
      <c r="H21" s="364"/>
      <c r="I21" s="364"/>
      <c r="J21" s="348"/>
      <c r="K21" s="365"/>
      <c r="M21" s="313"/>
      <c r="N21" s="372"/>
      <c r="O21" s="373"/>
      <c r="P21" s="373"/>
      <c r="Q21" s="373"/>
      <c r="R21" s="373"/>
      <c r="S21" s="373"/>
      <c r="T21" s="374"/>
      <c r="U21" s="353"/>
      <c r="V21" s="312"/>
      <c r="X21" s="313"/>
      <c r="Y21" s="372"/>
      <c r="Z21" s="373"/>
      <c r="AA21" s="373"/>
      <c r="AB21" s="373"/>
      <c r="AC21" s="373"/>
      <c r="AD21" s="373"/>
      <c r="AE21" s="374"/>
      <c r="AF21" s="353"/>
      <c r="AG21" s="312"/>
      <c r="AI21" s="313"/>
      <c r="AJ21" s="372"/>
      <c r="AK21" s="373"/>
      <c r="AL21" s="373"/>
      <c r="AM21" s="373"/>
      <c r="AN21" s="373"/>
      <c r="AO21" s="373"/>
      <c r="AP21" s="374"/>
      <c r="AQ21" s="353"/>
      <c r="AR21" s="312"/>
      <c r="AT21" s="313"/>
      <c r="AU21" s="372"/>
      <c r="AV21" s="373"/>
      <c r="AW21" s="373"/>
      <c r="AX21" s="373"/>
      <c r="AY21" s="373"/>
      <c r="AZ21" s="373"/>
      <c r="BA21" s="374"/>
      <c r="BB21" s="353"/>
      <c r="BC21" s="312"/>
      <c r="BD21" s="311"/>
      <c r="BE21" s="313"/>
      <c r="BF21" s="372"/>
      <c r="BG21" s="373"/>
      <c r="BH21" s="373"/>
      <c r="BI21" s="373"/>
      <c r="BJ21" s="373"/>
      <c r="BK21" s="373"/>
      <c r="BL21" s="374"/>
      <c r="BM21" s="353"/>
      <c r="BN21" s="312"/>
      <c r="BP21" s="313"/>
      <c r="BQ21" s="372"/>
      <c r="BR21" s="373"/>
      <c r="BS21" s="373"/>
      <c r="BT21" s="373"/>
      <c r="BU21" s="373"/>
      <c r="BV21" s="373"/>
      <c r="BW21" s="374"/>
      <c r="BX21" s="353"/>
      <c r="BY21" s="312"/>
      <c r="CA21" s="313"/>
      <c r="CB21" s="372"/>
      <c r="CC21" s="373"/>
      <c r="CD21" s="373"/>
      <c r="CE21" s="373"/>
      <c r="CF21" s="373"/>
      <c r="CG21" s="373"/>
      <c r="CH21" s="374"/>
      <c r="CI21" s="353"/>
      <c r="CJ21" s="312"/>
      <c r="CL21" s="313"/>
      <c r="CM21" s="372"/>
      <c r="CN21" s="373"/>
      <c r="CO21" s="373"/>
      <c r="CP21" s="373"/>
      <c r="CQ21" s="373"/>
      <c r="CR21" s="373"/>
      <c r="CS21" s="374"/>
      <c r="CT21" s="353"/>
      <c r="CU21" s="312"/>
      <c r="CW21" s="313"/>
      <c r="CX21" s="372"/>
      <c r="CY21" s="373"/>
      <c r="CZ21" s="373"/>
      <c r="DA21" s="373"/>
      <c r="DB21" s="373"/>
      <c r="DC21" s="373"/>
      <c r="DD21" s="374"/>
      <c r="DE21" s="353"/>
      <c r="DF21" s="312"/>
      <c r="DH21" s="313"/>
      <c r="DI21" s="372"/>
      <c r="DJ21" s="373"/>
      <c r="DK21" s="373"/>
      <c r="DL21" s="373"/>
      <c r="DM21" s="373"/>
      <c r="DN21" s="373"/>
      <c r="DO21" s="374"/>
      <c r="DP21" s="353"/>
      <c r="DQ21" s="347"/>
      <c r="DR21" s="303"/>
      <c r="DS21" s="304"/>
      <c r="DT21" s="304"/>
      <c r="DU21" s="304"/>
      <c r="DV21" s="304"/>
      <c r="DW21" s="304"/>
      <c r="DX21" s="304"/>
      <c r="DY21" s="304"/>
      <c r="DZ21" s="305"/>
      <c r="EA21" s="344"/>
      <c r="EB21" s="348"/>
      <c r="EC21" s="348"/>
      <c r="ED21" s="310"/>
      <c r="EE21" s="310"/>
      <c r="EF21" s="310"/>
      <c r="EG21" s="310"/>
      <c r="EH21" s="310"/>
      <c r="EI21" s="310"/>
      <c r="EJ21" s="310"/>
      <c r="EK21" s="310"/>
      <c r="EL21" s="310"/>
      <c r="EM21" s="375"/>
      <c r="EN21" s="303"/>
      <c r="EO21" s="304"/>
      <c r="EP21" s="304"/>
      <c r="EQ21" s="304"/>
      <c r="ER21" s="304"/>
      <c r="ES21" s="304"/>
      <c r="ET21" s="304"/>
      <c r="EU21" s="304"/>
      <c r="EV21" s="305"/>
      <c r="EW21" s="349"/>
      <c r="EX21" s="310"/>
      <c r="EY21" s="311"/>
      <c r="EZ21" s="311"/>
      <c r="FA21" s="372"/>
      <c r="FB21" s="373"/>
      <c r="FC21" s="373"/>
      <c r="FD21" s="373"/>
      <c r="FE21" s="373"/>
      <c r="FF21" s="373"/>
      <c r="FG21" s="374"/>
      <c r="FH21" s="370"/>
      <c r="FI21" s="348"/>
      <c r="FJ21" s="311"/>
      <c r="FK21" s="313"/>
      <c r="FL21" s="372"/>
      <c r="FM21" s="373"/>
      <c r="FN21" s="373"/>
      <c r="FO21" s="373"/>
      <c r="FP21" s="373"/>
      <c r="FQ21" s="373"/>
      <c r="FR21" s="374"/>
      <c r="FS21" s="353"/>
      <c r="FT21" s="311"/>
      <c r="FU21" s="311"/>
      <c r="FV21" s="313"/>
      <c r="FW21" s="372"/>
      <c r="FX21" s="373"/>
      <c r="FY21" s="373"/>
      <c r="FZ21" s="373"/>
      <c r="GA21" s="373"/>
      <c r="GB21" s="373"/>
      <c r="GC21" s="374"/>
      <c r="GD21" s="353"/>
      <c r="GE21" s="310"/>
      <c r="GG21" s="313"/>
      <c r="GH21" s="372"/>
      <c r="GI21" s="373"/>
      <c r="GJ21" s="373"/>
      <c r="GK21" s="373"/>
      <c r="GL21" s="373"/>
      <c r="GM21" s="373"/>
      <c r="GN21" s="374"/>
      <c r="GO21" s="353"/>
      <c r="GQ21" s="311"/>
      <c r="GR21" s="313"/>
      <c r="GS21" s="372"/>
      <c r="GT21" s="373"/>
      <c r="GU21" s="373"/>
      <c r="GV21" s="373"/>
      <c r="GW21" s="373"/>
      <c r="GX21" s="373"/>
      <c r="GY21" s="374"/>
      <c r="GZ21" s="348"/>
      <c r="HA21" s="311"/>
      <c r="HB21" s="311"/>
      <c r="HC21" s="311"/>
      <c r="HD21" s="311"/>
    </row>
    <row r="22" spans="1:212" ht="12" customHeight="1" thickBot="1" x14ac:dyDescent="0.2">
      <c r="A22" s="359"/>
      <c r="B22" s="360"/>
      <c r="C22" s="359"/>
      <c r="D22" s="359"/>
      <c r="E22" s="359"/>
      <c r="F22" s="359"/>
      <c r="G22" s="359"/>
      <c r="H22" s="359"/>
      <c r="I22" s="359"/>
      <c r="M22" s="306"/>
      <c r="O22" s="313"/>
      <c r="X22" s="306"/>
      <c r="Z22" s="313"/>
      <c r="AF22" s="362"/>
      <c r="AG22" s="362"/>
      <c r="AI22" s="306"/>
      <c r="AK22" s="313"/>
      <c r="AT22" s="306"/>
      <c r="AV22" s="313"/>
      <c r="BD22" s="311"/>
      <c r="BE22" s="306"/>
      <c r="BG22" s="313"/>
      <c r="BP22" s="306"/>
      <c r="BR22" s="313"/>
      <c r="CA22" s="306"/>
      <c r="CC22" s="313"/>
      <c r="CI22" s="362"/>
      <c r="CJ22" s="362"/>
      <c r="CL22" s="306"/>
      <c r="CN22" s="313"/>
      <c r="CT22" s="362"/>
      <c r="CU22" s="362"/>
      <c r="CW22" s="306"/>
      <c r="CY22" s="313"/>
      <c r="DH22" s="306"/>
      <c r="DJ22" s="313"/>
      <c r="DP22" s="362"/>
      <c r="DQ22" s="362"/>
      <c r="DR22" s="307"/>
      <c r="DS22" s="308"/>
      <c r="DT22" s="308"/>
      <c r="DU22" s="308"/>
      <c r="DV22" s="308"/>
      <c r="DW22" s="308"/>
      <c r="DX22" s="308"/>
      <c r="DY22" s="308"/>
      <c r="DZ22" s="309"/>
      <c r="EA22" s="344"/>
      <c r="EB22" s="348"/>
      <c r="EC22" s="348"/>
      <c r="ED22" s="310"/>
      <c r="EE22" s="310"/>
      <c r="EF22" s="310"/>
      <c r="EG22" s="310"/>
      <c r="EH22" s="310"/>
      <c r="EI22" s="310"/>
      <c r="EJ22" s="310"/>
      <c r="EK22" s="310"/>
      <c r="EL22" s="310"/>
      <c r="EM22" s="376"/>
      <c r="EN22" s="307"/>
      <c r="EO22" s="308"/>
      <c r="EP22" s="308"/>
      <c r="EQ22" s="308"/>
      <c r="ER22" s="308"/>
      <c r="ES22" s="308"/>
      <c r="ET22" s="308"/>
      <c r="EU22" s="308"/>
      <c r="EV22" s="309"/>
      <c r="EW22" s="349"/>
      <c r="EX22" s="310"/>
      <c r="EY22" s="311"/>
      <c r="EZ22" s="311"/>
      <c r="FA22" s="311"/>
      <c r="FB22" s="313"/>
      <c r="FC22" s="311"/>
      <c r="FD22" s="311"/>
      <c r="FE22" s="311"/>
      <c r="FF22" s="311"/>
      <c r="FG22" s="311"/>
      <c r="FH22" s="311"/>
      <c r="FJ22" s="311"/>
      <c r="FK22" s="306"/>
      <c r="FL22" s="311"/>
      <c r="FM22" s="313"/>
      <c r="FN22" s="311"/>
      <c r="FO22" s="311"/>
      <c r="FP22" s="311"/>
      <c r="FQ22" s="311"/>
      <c r="FR22" s="311"/>
      <c r="FS22" s="311"/>
      <c r="FT22" s="311"/>
      <c r="FU22" s="311"/>
      <c r="FV22" s="306"/>
      <c r="FW22" s="311"/>
      <c r="FX22" s="313"/>
      <c r="FY22" s="311"/>
      <c r="FZ22" s="311"/>
      <c r="GA22" s="311"/>
      <c r="GB22" s="311"/>
      <c r="GC22" s="311"/>
      <c r="GD22" s="311"/>
      <c r="GE22" s="311"/>
      <c r="GG22" s="306"/>
      <c r="GH22" s="311"/>
      <c r="GI22" s="313"/>
      <c r="GJ22" s="311"/>
      <c r="GK22" s="311"/>
      <c r="GL22" s="311"/>
      <c r="GM22" s="311"/>
      <c r="GN22" s="311"/>
      <c r="GO22" s="311"/>
      <c r="GQ22" s="311"/>
      <c r="GR22" s="306"/>
      <c r="GS22" s="311"/>
      <c r="GT22" s="313"/>
      <c r="GU22" s="311"/>
      <c r="GV22" s="311"/>
      <c r="GW22" s="311"/>
      <c r="GX22" s="311"/>
      <c r="GY22" s="311"/>
      <c r="GZ22" s="311"/>
      <c r="HA22" s="311"/>
      <c r="HB22" s="311"/>
      <c r="HC22" s="311"/>
      <c r="HD22" s="311"/>
    </row>
    <row r="23" spans="1:212" ht="12" customHeight="1" x14ac:dyDescent="0.15">
      <c r="A23" s="359"/>
      <c r="B23" s="360"/>
      <c r="C23" s="359"/>
      <c r="D23" s="359"/>
      <c r="E23" s="359"/>
      <c r="F23" s="359"/>
      <c r="G23" s="359"/>
      <c r="H23" s="359"/>
      <c r="I23" s="359"/>
      <c r="M23" s="306"/>
      <c r="O23" s="317"/>
      <c r="P23" s="377" t="s">
        <v>363</v>
      </c>
      <c r="Q23" s="377"/>
      <c r="R23" s="377"/>
      <c r="S23" s="377"/>
      <c r="T23" s="377"/>
      <c r="U23" s="378"/>
      <c r="V23" s="312"/>
      <c r="X23" s="306"/>
      <c r="Z23" s="317"/>
      <c r="AA23" s="377" t="s">
        <v>364</v>
      </c>
      <c r="AB23" s="377"/>
      <c r="AC23" s="377"/>
      <c r="AD23" s="377"/>
      <c r="AE23" s="377"/>
      <c r="AF23" s="378"/>
      <c r="AG23" s="312"/>
      <c r="AI23" s="306"/>
      <c r="AK23" s="317"/>
      <c r="AL23" s="377" t="s">
        <v>365</v>
      </c>
      <c r="AM23" s="377"/>
      <c r="AN23" s="377"/>
      <c r="AO23" s="377"/>
      <c r="AP23" s="377"/>
      <c r="AQ23" s="378"/>
      <c r="AR23" s="312"/>
      <c r="AT23" s="306"/>
      <c r="AV23" s="317"/>
      <c r="AW23" s="377" t="s">
        <v>366</v>
      </c>
      <c r="AX23" s="377"/>
      <c r="AY23" s="377"/>
      <c r="AZ23" s="377"/>
      <c r="BA23" s="377"/>
      <c r="BB23" s="378"/>
      <c r="BC23" s="312"/>
      <c r="BD23" s="311"/>
      <c r="BE23" s="306"/>
      <c r="BG23" s="317"/>
      <c r="BH23" s="377" t="s">
        <v>367</v>
      </c>
      <c r="BI23" s="377"/>
      <c r="BJ23" s="377"/>
      <c r="BK23" s="377"/>
      <c r="BL23" s="377"/>
      <c r="BM23" s="378"/>
      <c r="BN23" s="312"/>
      <c r="BP23" s="306"/>
      <c r="BR23" s="317"/>
      <c r="BS23" s="377" t="s">
        <v>368</v>
      </c>
      <c r="BT23" s="377"/>
      <c r="BU23" s="377"/>
      <c r="BV23" s="377"/>
      <c r="BW23" s="377"/>
      <c r="BX23" s="378"/>
      <c r="BY23" s="312"/>
      <c r="CA23" s="306"/>
      <c r="CC23" s="317"/>
      <c r="CD23" s="377" t="s">
        <v>369</v>
      </c>
      <c r="CE23" s="377"/>
      <c r="CF23" s="377"/>
      <c r="CG23" s="377"/>
      <c r="CH23" s="377"/>
      <c r="CI23" s="378"/>
      <c r="CJ23" s="312"/>
      <c r="CL23" s="306"/>
      <c r="CN23" s="306"/>
      <c r="CO23" s="377" t="s">
        <v>370</v>
      </c>
      <c r="CP23" s="377"/>
      <c r="CQ23" s="377"/>
      <c r="CR23" s="377"/>
      <c r="CS23" s="377"/>
      <c r="CT23" s="378"/>
      <c r="CU23" s="312"/>
      <c r="CW23" s="306"/>
      <c r="CY23" s="317"/>
      <c r="CZ23" s="377" t="s">
        <v>371</v>
      </c>
      <c r="DA23" s="377"/>
      <c r="DB23" s="377"/>
      <c r="DC23" s="377"/>
      <c r="DD23" s="377"/>
      <c r="DE23" s="378"/>
      <c r="DF23" s="312"/>
      <c r="DG23" s="347"/>
      <c r="DH23" s="306"/>
      <c r="DJ23" s="317"/>
      <c r="DK23" s="377" t="s">
        <v>372</v>
      </c>
      <c r="DL23" s="377"/>
      <c r="DM23" s="377"/>
      <c r="DN23" s="377"/>
      <c r="DO23" s="377"/>
      <c r="DP23" s="378"/>
      <c r="DQ23" s="312"/>
      <c r="DS23" s="313"/>
      <c r="DT23" s="314"/>
      <c r="EM23" s="306"/>
      <c r="EO23" s="306"/>
      <c r="EZ23" s="311"/>
      <c r="FA23" s="311"/>
      <c r="FB23" s="317"/>
      <c r="FC23" s="377" t="s">
        <v>373</v>
      </c>
      <c r="FD23" s="377"/>
      <c r="FE23" s="377"/>
      <c r="FF23" s="377"/>
      <c r="FG23" s="377"/>
      <c r="FH23" s="379"/>
      <c r="FI23" s="378"/>
      <c r="FJ23" s="311"/>
      <c r="FK23" s="306"/>
      <c r="FL23" s="311"/>
      <c r="FM23" s="317"/>
      <c r="FN23" s="377" t="s">
        <v>374</v>
      </c>
      <c r="FO23" s="377"/>
      <c r="FP23" s="377"/>
      <c r="FQ23" s="377"/>
      <c r="FR23" s="377"/>
      <c r="FS23" s="348"/>
      <c r="FT23" s="310"/>
      <c r="FU23" s="347"/>
      <c r="FV23" s="306"/>
      <c r="FW23" s="311"/>
      <c r="FX23" s="317"/>
      <c r="FY23" s="377" t="s">
        <v>375</v>
      </c>
      <c r="FZ23" s="377"/>
      <c r="GA23" s="377"/>
      <c r="GB23" s="377"/>
      <c r="GC23" s="377"/>
      <c r="GD23" s="348"/>
      <c r="GE23" s="310"/>
      <c r="GG23" s="306"/>
      <c r="GH23" s="311"/>
      <c r="GI23" s="317"/>
      <c r="GJ23" s="377" t="s">
        <v>372</v>
      </c>
      <c r="GK23" s="377"/>
      <c r="GL23" s="377"/>
      <c r="GM23" s="377"/>
      <c r="GN23" s="377"/>
      <c r="GO23" s="378"/>
      <c r="GQ23" s="311"/>
      <c r="GR23" s="306"/>
      <c r="GS23" s="311"/>
      <c r="GT23" s="317"/>
      <c r="GU23" s="377" t="s">
        <v>376</v>
      </c>
      <c r="GV23" s="377"/>
      <c r="GW23" s="377"/>
      <c r="GX23" s="377"/>
      <c r="GY23" s="377"/>
      <c r="GZ23" s="348"/>
      <c r="HA23" s="311"/>
      <c r="HB23" s="311"/>
      <c r="HC23" s="311"/>
      <c r="HD23" s="311"/>
    </row>
    <row r="24" spans="1:212" ht="12" customHeight="1" x14ac:dyDescent="0.15">
      <c r="A24" s="359"/>
      <c r="B24" s="363"/>
      <c r="C24" s="366" t="s">
        <v>377</v>
      </c>
      <c r="D24" s="367"/>
      <c r="E24" s="367"/>
      <c r="F24" s="367"/>
      <c r="G24" s="367"/>
      <c r="H24" s="367"/>
      <c r="I24" s="368"/>
      <c r="J24" s="353"/>
      <c r="K24" s="365"/>
      <c r="M24" s="306"/>
      <c r="O24" s="314"/>
      <c r="P24" s="377"/>
      <c r="Q24" s="377"/>
      <c r="R24" s="377"/>
      <c r="S24" s="377"/>
      <c r="T24" s="377"/>
      <c r="U24" s="378"/>
      <c r="V24" s="312"/>
      <c r="X24" s="306"/>
      <c r="Z24" s="380"/>
      <c r="AA24" s="377"/>
      <c r="AB24" s="377"/>
      <c r="AC24" s="377"/>
      <c r="AD24" s="377"/>
      <c r="AE24" s="377"/>
      <c r="AF24" s="378"/>
      <c r="AG24" s="312"/>
      <c r="AI24" s="306"/>
      <c r="AK24" s="313"/>
      <c r="AL24" s="377"/>
      <c r="AM24" s="377"/>
      <c r="AN24" s="377"/>
      <c r="AO24" s="377"/>
      <c r="AP24" s="377"/>
      <c r="AQ24" s="378"/>
      <c r="AR24" s="312"/>
      <c r="AT24" s="306"/>
      <c r="AV24" s="313"/>
      <c r="AW24" s="377"/>
      <c r="AX24" s="377"/>
      <c r="AY24" s="377"/>
      <c r="AZ24" s="377"/>
      <c r="BA24" s="377"/>
      <c r="BB24" s="378"/>
      <c r="BC24" s="312"/>
      <c r="BD24" s="311"/>
      <c r="BE24" s="306"/>
      <c r="BG24" s="313"/>
      <c r="BH24" s="377"/>
      <c r="BI24" s="377"/>
      <c r="BJ24" s="377"/>
      <c r="BK24" s="377"/>
      <c r="BL24" s="377"/>
      <c r="BM24" s="378"/>
      <c r="BN24" s="312"/>
      <c r="BP24" s="306"/>
      <c r="BR24" s="313"/>
      <c r="BS24" s="377"/>
      <c r="BT24" s="377"/>
      <c r="BU24" s="377"/>
      <c r="BV24" s="377"/>
      <c r="BW24" s="377"/>
      <c r="BX24" s="378"/>
      <c r="BY24" s="312"/>
      <c r="CA24" s="306"/>
      <c r="CC24" s="380"/>
      <c r="CD24" s="377"/>
      <c r="CE24" s="377"/>
      <c r="CF24" s="377"/>
      <c r="CG24" s="377"/>
      <c r="CH24" s="377"/>
      <c r="CI24" s="378"/>
      <c r="CJ24" s="312"/>
      <c r="CL24" s="306"/>
      <c r="CN24" s="317"/>
      <c r="CO24" s="377"/>
      <c r="CP24" s="377"/>
      <c r="CQ24" s="377"/>
      <c r="CR24" s="377"/>
      <c r="CS24" s="377"/>
      <c r="CT24" s="378"/>
      <c r="CU24" s="312"/>
      <c r="CW24" s="306"/>
      <c r="CY24" s="314"/>
      <c r="CZ24" s="377"/>
      <c r="DA24" s="377"/>
      <c r="DB24" s="377"/>
      <c r="DC24" s="377"/>
      <c r="DD24" s="377"/>
      <c r="DE24" s="378"/>
      <c r="DF24" s="312"/>
      <c r="DG24" s="347"/>
      <c r="DH24" s="306"/>
      <c r="DJ24" s="313"/>
      <c r="DK24" s="377"/>
      <c r="DL24" s="377"/>
      <c r="DM24" s="377"/>
      <c r="DN24" s="377"/>
      <c r="DO24" s="377"/>
      <c r="DP24" s="378"/>
      <c r="DQ24" s="312"/>
      <c r="DS24" s="313"/>
      <c r="DT24" s="314"/>
      <c r="DU24" s="314"/>
      <c r="DV24" s="314"/>
      <c r="DW24" s="314"/>
      <c r="DX24" s="314"/>
      <c r="DY24" s="314"/>
      <c r="DZ24" s="381"/>
      <c r="EA24" s="382"/>
      <c r="EB24" s="338"/>
      <c r="EC24" s="310"/>
      <c r="ED24" s="310"/>
      <c r="EE24" s="310"/>
      <c r="EF24" s="310"/>
      <c r="EG24" s="310"/>
      <c r="EH24" s="310"/>
      <c r="EI24" s="310"/>
      <c r="EJ24" s="310"/>
      <c r="EK24" s="312"/>
      <c r="EL24" s="312"/>
      <c r="EM24" s="306"/>
      <c r="EO24" s="317"/>
      <c r="EP24" s="377" t="s">
        <v>378</v>
      </c>
      <c r="EQ24" s="377"/>
      <c r="ER24" s="377"/>
      <c r="ES24" s="377"/>
      <c r="ET24" s="377"/>
      <c r="EU24" s="377"/>
      <c r="EV24" s="377"/>
      <c r="EW24" s="383"/>
      <c r="EZ24" s="311"/>
      <c r="FA24" s="311"/>
      <c r="FB24" s="313"/>
      <c r="FC24" s="377"/>
      <c r="FD24" s="377"/>
      <c r="FE24" s="377"/>
      <c r="FF24" s="377"/>
      <c r="FG24" s="377"/>
      <c r="FH24" s="379"/>
      <c r="FI24" s="378"/>
      <c r="FJ24" s="311"/>
      <c r="FK24" s="306"/>
      <c r="FL24" s="311"/>
      <c r="FM24" s="314"/>
      <c r="FN24" s="377"/>
      <c r="FO24" s="377"/>
      <c r="FP24" s="377"/>
      <c r="FQ24" s="377"/>
      <c r="FR24" s="377"/>
      <c r="FS24" s="348"/>
      <c r="FT24" s="310"/>
      <c r="FU24" s="347"/>
      <c r="FV24" s="306"/>
      <c r="FW24" s="311"/>
      <c r="FX24" s="314"/>
      <c r="FY24" s="377"/>
      <c r="FZ24" s="377"/>
      <c r="GA24" s="377"/>
      <c r="GB24" s="377"/>
      <c r="GC24" s="377"/>
      <c r="GD24" s="348"/>
      <c r="GE24" s="310"/>
      <c r="GG24" s="306"/>
      <c r="GH24" s="311"/>
      <c r="GI24" s="313"/>
      <c r="GJ24" s="377"/>
      <c r="GK24" s="377"/>
      <c r="GL24" s="377"/>
      <c r="GM24" s="377"/>
      <c r="GN24" s="377"/>
      <c r="GO24" s="378"/>
      <c r="GQ24" s="311"/>
      <c r="GR24" s="306"/>
      <c r="GS24" s="311"/>
      <c r="GT24" s="313"/>
      <c r="GU24" s="377"/>
      <c r="GV24" s="377"/>
      <c r="GW24" s="377"/>
      <c r="GX24" s="377"/>
      <c r="GY24" s="377"/>
      <c r="GZ24" s="348"/>
      <c r="HA24" s="311"/>
      <c r="HB24" s="311"/>
      <c r="HC24" s="311"/>
      <c r="HD24" s="311"/>
    </row>
    <row r="25" spans="1:212" ht="12" customHeight="1" x14ac:dyDescent="0.15">
      <c r="A25" s="359"/>
      <c r="B25" s="384"/>
      <c r="C25" s="372"/>
      <c r="D25" s="373"/>
      <c r="E25" s="373"/>
      <c r="F25" s="373"/>
      <c r="G25" s="373"/>
      <c r="H25" s="373"/>
      <c r="I25" s="374"/>
      <c r="J25" s="353"/>
      <c r="K25" s="365"/>
      <c r="M25" s="306"/>
      <c r="O25" s="311"/>
      <c r="X25" s="306"/>
      <c r="Z25" s="385"/>
      <c r="AF25" s="362"/>
      <c r="AG25" s="362"/>
      <c r="AI25" s="306"/>
      <c r="AK25" s="306"/>
      <c r="AT25" s="306"/>
      <c r="AV25" s="306"/>
      <c r="BD25" s="311"/>
      <c r="BE25" s="306"/>
      <c r="BG25" s="306"/>
      <c r="BP25" s="306"/>
      <c r="BR25" s="306"/>
      <c r="BS25" s="311"/>
      <c r="BT25" s="311"/>
      <c r="BU25" s="311"/>
      <c r="BV25" s="311"/>
      <c r="CA25" s="306"/>
      <c r="CC25" s="385"/>
      <c r="CI25" s="362"/>
      <c r="CJ25" s="362"/>
      <c r="CL25" s="306"/>
      <c r="CN25" s="306"/>
      <c r="CO25" s="377"/>
      <c r="CP25" s="377"/>
      <c r="CQ25" s="377"/>
      <c r="CR25" s="377"/>
      <c r="CS25" s="377"/>
      <c r="CT25" s="378"/>
      <c r="CU25" s="362"/>
      <c r="CW25" s="306"/>
      <c r="CY25" s="311"/>
      <c r="CZ25" s="386" t="s">
        <v>379</v>
      </c>
      <c r="DA25" s="386"/>
      <c r="DB25" s="386"/>
      <c r="DC25" s="386"/>
      <c r="DD25" s="386"/>
      <c r="DH25" s="306"/>
      <c r="DJ25" s="306"/>
      <c r="DP25" s="362"/>
      <c r="DQ25" s="362"/>
      <c r="DS25" s="317"/>
      <c r="DT25" s="366" t="s">
        <v>380</v>
      </c>
      <c r="DU25" s="367"/>
      <c r="DV25" s="367"/>
      <c r="DW25" s="367"/>
      <c r="DX25" s="367"/>
      <c r="DY25" s="367"/>
      <c r="DZ25" s="368"/>
      <c r="EA25" s="338"/>
      <c r="EB25" s="387"/>
      <c r="EC25" s="388" t="s">
        <v>381</v>
      </c>
      <c r="ED25" s="389"/>
      <c r="EE25" s="389"/>
      <c r="EF25" s="389"/>
      <c r="EG25" s="389"/>
      <c r="EH25" s="389"/>
      <c r="EI25" s="389"/>
      <c r="EJ25" s="389"/>
      <c r="EK25" s="390"/>
      <c r="EL25" s="391"/>
      <c r="EM25" s="306"/>
      <c r="EO25" s="306"/>
      <c r="EP25" s="377"/>
      <c r="EQ25" s="377"/>
      <c r="ER25" s="377"/>
      <c r="ES25" s="377"/>
      <c r="ET25" s="377"/>
      <c r="EU25" s="377"/>
      <c r="EV25" s="377"/>
      <c r="EW25" s="383"/>
      <c r="EZ25" s="311"/>
      <c r="FA25" s="311"/>
      <c r="FB25" s="306"/>
      <c r="FJ25" s="311"/>
      <c r="FK25" s="306"/>
      <c r="FL25" s="311"/>
      <c r="FM25" s="311"/>
      <c r="FN25" s="386" t="s">
        <v>382</v>
      </c>
      <c r="FO25" s="386"/>
      <c r="FP25" s="386"/>
      <c r="FQ25" s="386"/>
      <c r="FR25" s="386"/>
      <c r="FS25" s="311"/>
      <c r="FT25" s="311"/>
      <c r="FU25" s="311"/>
      <c r="FV25" s="306"/>
      <c r="FW25" s="311"/>
      <c r="FX25" s="311"/>
      <c r="FY25" s="386" t="s">
        <v>383</v>
      </c>
      <c r="FZ25" s="386"/>
      <c r="GA25" s="386"/>
      <c r="GB25" s="386"/>
      <c r="GC25" s="386"/>
      <c r="GD25" s="311"/>
      <c r="GE25" s="311"/>
      <c r="GG25" s="306"/>
      <c r="GH25" s="311"/>
      <c r="GI25" s="306"/>
      <c r="GJ25" s="311"/>
      <c r="GK25" s="311"/>
      <c r="GL25" s="311"/>
      <c r="GM25" s="311"/>
      <c r="GN25" s="311"/>
      <c r="GO25" s="311"/>
      <c r="GQ25" s="311"/>
      <c r="GR25" s="306"/>
      <c r="GS25" s="311"/>
      <c r="GT25" s="306"/>
      <c r="GU25" s="311"/>
      <c r="GV25" s="311"/>
      <c r="GW25" s="311"/>
      <c r="GX25" s="311"/>
      <c r="GY25" s="311"/>
      <c r="GZ25" s="311"/>
      <c r="HA25" s="311"/>
      <c r="HB25" s="311"/>
      <c r="HC25" s="311"/>
      <c r="HD25" s="311"/>
    </row>
    <row r="26" spans="1:212" ht="12" customHeight="1" x14ac:dyDescent="0.15">
      <c r="A26" s="359"/>
      <c r="B26" s="360"/>
      <c r="C26" s="359"/>
      <c r="D26" s="392"/>
      <c r="E26" s="359"/>
      <c r="F26" s="359"/>
      <c r="G26" s="359"/>
      <c r="H26" s="359"/>
      <c r="I26" s="359"/>
      <c r="M26" s="317"/>
      <c r="N26" s="366" t="s">
        <v>384</v>
      </c>
      <c r="O26" s="367"/>
      <c r="P26" s="367"/>
      <c r="Q26" s="367"/>
      <c r="R26" s="367"/>
      <c r="S26" s="367"/>
      <c r="T26" s="368"/>
      <c r="U26" s="353"/>
      <c r="V26" s="312"/>
      <c r="X26" s="306"/>
      <c r="Z26" s="393"/>
      <c r="AA26" s="377" t="s">
        <v>385</v>
      </c>
      <c r="AB26" s="377"/>
      <c r="AC26" s="377"/>
      <c r="AD26" s="377"/>
      <c r="AE26" s="377"/>
      <c r="AF26" s="378"/>
      <c r="AG26" s="312"/>
      <c r="AI26" s="306"/>
      <c r="AJ26" s="311"/>
      <c r="AK26" s="317"/>
      <c r="AL26" s="377" t="s">
        <v>386</v>
      </c>
      <c r="AM26" s="377"/>
      <c r="AN26" s="377"/>
      <c r="AO26" s="377"/>
      <c r="AP26" s="377"/>
      <c r="AQ26" s="378"/>
      <c r="AR26" s="312"/>
      <c r="AT26" s="306"/>
      <c r="AV26" s="317"/>
      <c r="AW26" s="377" t="s">
        <v>387</v>
      </c>
      <c r="AX26" s="377"/>
      <c r="AY26" s="377"/>
      <c r="AZ26" s="377"/>
      <c r="BA26" s="377"/>
      <c r="BB26" s="378"/>
      <c r="BC26" s="312"/>
      <c r="BD26" s="311"/>
      <c r="BE26" s="306"/>
      <c r="BG26" s="317"/>
      <c r="BH26" s="377" t="s">
        <v>388</v>
      </c>
      <c r="BI26" s="377"/>
      <c r="BJ26" s="377"/>
      <c r="BK26" s="377"/>
      <c r="BL26" s="377"/>
      <c r="BM26" s="348"/>
      <c r="BN26" s="310"/>
      <c r="BP26" s="306"/>
      <c r="BR26" s="317"/>
      <c r="BS26" s="377" t="s">
        <v>389</v>
      </c>
      <c r="BT26" s="377"/>
      <c r="BU26" s="377"/>
      <c r="BV26" s="377"/>
      <c r="BW26" s="377"/>
      <c r="BX26" s="378"/>
      <c r="BY26" s="312"/>
      <c r="CA26" s="306"/>
      <c r="CC26" s="385"/>
      <c r="CD26" s="377" t="s">
        <v>390</v>
      </c>
      <c r="CE26" s="377"/>
      <c r="CF26" s="377"/>
      <c r="CG26" s="377"/>
      <c r="CH26" s="377"/>
      <c r="CI26" s="378"/>
      <c r="CL26" s="306"/>
      <c r="CM26" s="339"/>
      <c r="CO26" s="377"/>
      <c r="CP26" s="377"/>
      <c r="CQ26" s="377"/>
      <c r="CR26" s="377"/>
      <c r="CS26" s="377"/>
      <c r="CT26" s="378"/>
      <c r="CU26" s="362"/>
      <c r="CW26" s="306"/>
      <c r="CX26" s="311"/>
      <c r="CY26" s="311"/>
      <c r="CZ26" s="386"/>
      <c r="DA26" s="386"/>
      <c r="DB26" s="386"/>
      <c r="DC26" s="386"/>
      <c r="DD26" s="386"/>
      <c r="DE26" s="310"/>
      <c r="DF26" s="312"/>
      <c r="DH26" s="306"/>
      <c r="DJ26" s="317"/>
      <c r="DK26" s="377" t="s">
        <v>391</v>
      </c>
      <c r="DL26" s="377"/>
      <c r="DM26" s="377"/>
      <c r="DN26" s="377"/>
      <c r="DO26" s="377"/>
      <c r="DP26" s="378"/>
      <c r="DQ26" s="312"/>
      <c r="DS26" s="313"/>
      <c r="DT26" s="372"/>
      <c r="DU26" s="373"/>
      <c r="DV26" s="373"/>
      <c r="DW26" s="373"/>
      <c r="DX26" s="373"/>
      <c r="DY26" s="373"/>
      <c r="DZ26" s="374"/>
      <c r="EB26" s="313"/>
      <c r="EC26" s="394"/>
      <c r="ED26" s="395"/>
      <c r="EE26" s="395"/>
      <c r="EF26" s="395"/>
      <c r="EG26" s="395"/>
      <c r="EH26" s="395"/>
      <c r="EI26" s="395"/>
      <c r="EJ26" s="395"/>
      <c r="EK26" s="396"/>
      <c r="EL26" s="391"/>
      <c r="EM26" s="306"/>
      <c r="EO26" s="306"/>
      <c r="EZ26" s="311"/>
      <c r="FA26" s="311"/>
      <c r="FB26" s="317"/>
      <c r="FC26" s="377" t="s">
        <v>392</v>
      </c>
      <c r="FD26" s="377"/>
      <c r="FE26" s="377"/>
      <c r="FF26" s="377"/>
      <c r="FG26" s="377"/>
      <c r="FH26" s="379"/>
      <c r="FI26" s="378"/>
      <c r="FJ26" s="311"/>
      <c r="FK26" s="306"/>
      <c r="FN26" s="386"/>
      <c r="FO26" s="386"/>
      <c r="FP26" s="386"/>
      <c r="FQ26" s="386"/>
      <c r="FR26" s="386"/>
      <c r="FT26" s="311"/>
      <c r="FU26" s="311"/>
      <c r="FV26" s="306"/>
      <c r="FX26" s="311"/>
      <c r="FY26" s="386"/>
      <c r="FZ26" s="386"/>
      <c r="GA26" s="386"/>
      <c r="GB26" s="386"/>
      <c r="GC26" s="386"/>
      <c r="GD26" s="310"/>
      <c r="GE26" s="310"/>
      <c r="GG26" s="306"/>
      <c r="GH26" s="311"/>
      <c r="GI26" s="317"/>
      <c r="GJ26" s="377" t="s">
        <v>393</v>
      </c>
      <c r="GK26" s="377"/>
      <c r="GL26" s="377"/>
      <c r="GM26" s="377"/>
      <c r="GN26" s="377"/>
      <c r="GO26" s="348"/>
      <c r="GQ26" s="311"/>
      <c r="GR26" s="306"/>
      <c r="GS26" s="311"/>
      <c r="GT26" s="317"/>
      <c r="GU26" s="377" t="s">
        <v>394</v>
      </c>
      <c r="GV26" s="377"/>
      <c r="GW26" s="377"/>
      <c r="GX26" s="377"/>
      <c r="GY26" s="377"/>
      <c r="GZ26" s="348"/>
      <c r="HA26" s="311"/>
      <c r="HB26" s="311"/>
      <c r="HC26" s="311"/>
      <c r="HD26" s="311"/>
    </row>
    <row r="27" spans="1:212" ht="12" customHeight="1" x14ac:dyDescent="0.15">
      <c r="A27" s="359"/>
      <c r="B27" s="360"/>
      <c r="C27" s="359"/>
      <c r="D27" s="397"/>
      <c r="E27" s="377" t="s">
        <v>395</v>
      </c>
      <c r="F27" s="377"/>
      <c r="G27" s="377"/>
      <c r="H27" s="377"/>
      <c r="I27" s="377"/>
      <c r="J27" s="348"/>
      <c r="K27" s="310"/>
      <c r="M27" s="313"/>
      <c r="N27" s="372"/>
      <c r="O27" s="373"/>
      <c r="P27" s="373"/>
      <c r="Q27" s="373"/>
      <c r="R27" s="373"/>
      <c r="S27" s="373"/>
      <c r="T27" s="374"/>
      <c r="U27" s="353"/>
      <c r="V27" s="312"/>
      <c r="X27" s="306"/>
      <c r="AA27" s="377"/>
      <c r="AB27" s="377"/>
      <c r="AC27" s="377"/>
      <c r="AD27" s="377"/>
      <c r="AE27" s="377"/>
      <c r="AF27" s="378"/>
      <c r="AG27" s="312"/>
      <c r="AI27" s="306"/>
      <c r="AJ27" s="311"/>
      <c r="AK27" s="313"/>
      <c r="AL27" s="377"/>
      <c r="AM27" s="377"/>
      <c r="AN27" s="377"/>
      <c r="AO27" s="377"/>
      <c r="AP27" s="377"/>
      <c r="AQ27" s="378"/>
      <c r="AR27" s="312"/>
      <c r="AT27" s="306"/>
      <c r="AV27" s="313"/>
      <c r="AW27" s="377"/>
      <c r="AX27" s="377"/>
      <c r="AY27" s="377"/>
      <c r="AZ27" s="377"/>
      <c r="BA27" s="377"/>
      <c r="BB27" s="378"/>
      <c r="BC27" s="312"/>
      <c r="BD27" s="311"/>
      <c r="BE27" s="306"/>
      <c r="BG27" s="313"/>
      <c r="BH27" s="377"/>
      <c r="BI27" s="377"/>
      <c r="BJ27" s="377"/>
      <c r="BK27" s="377"/>
      <c r="BL27" s="377"/>
      <c r="BM27" s="348"/>
      <c r="BN27" s="310"/>
      <c r="BP27" s="306"/>
      <c r="BR27" s="313"/>
      <c r="BS27" s="377"/>
      <c r="BT27" s="377"/>
      <c r="BU27" s="377"/>
      <c r="BV27" s="377"/>
      <c r="BW27" s="377"/>
      <c r="BX27" s="378"/>
      <c r="BY27" s="312"/>
      <c r="CA27" s="306"/>
      <c r="CC27" s="393"/>
      <c r="CD27" s="377"/>
      <c r="CE27" s="377"/>
      <c r="CF27" s="377"/>
      <c r="CG27" s="377"/>
      <c r="CH27" s="377"/>
      <c r="CI27" s="378"/>
      <c r="CL27" s="306"/>
      <c r="CM27" s="339"/>
      <c r="CT27" s="362"/>
      <c r="CU27" s="362"/>
      <c r="CW27" s="306"/>
      <c r="CX27" s="311"/>
      <c r="CY27" s="311"/>
      <c r="CZ27" s="311"/>
      <c r="DA27" s="311"/>
      <c r="DB27" s="311"/>
      <c r="DC27" s="311"/>
      <c r="DD27" s="311"/>
      <c r="DE27" s="310"/>
      <c r="DF27" s="312"/>
      <c r="DH27" s="306"/>
      <c r="DJ27" s="314"/>
      <c r="DK27" s="377"/>
      <c r="DL27" s="377"/>
      <c r="DM27" s="377"/>
      <c r="DN27" s="377"/>
      <c r="DO27" s="377"/>
      <c r="DP27" s="378"/>
      <c r="DQ27" s="312"/>
      <c r="DS27" s="306"/>
      <c r="DT27" s="311"/>
      <c r="DU27" s="313"/>
      <c r="EA27" s="310"/>
      <c r="EB27" s="338"/>
      <c r="EC27" s="310"/>
      <c r="ED27" s="338"/>
      <c r="EE27" s="310"/>
      <c r="EF27" s="310"/>
      <c r="EG27" s="310"/>
      <c r="EH27" s="310"/>
      <c r="EI27" s="310"/>
      <c r="EJ27" s="310"/>
      <c r="EK27" s="312"/>
      <c r="EL27" s="312"/>
      <c r="EM27" s="306"/>
      <c r="EO27" s="317"/>
      <c r="EP27" s="377" t="s">
        <v>396</v>
      </c>
      <c r="EQ27" s="377"/>
      <c r="ER27" s="377"/>
      <c r="ES27" s="377"/>
      <c r="ET27" s="377"/>
      <c r="EU27" s="377"/>
      <c r="EV27" s="377"/>
      <c r="EW27" s="383"/>
      <c r="EZ27" s="311"/>
      <c r="FA27" s="311"/>
      <c r="FB27" s="311"/>
      <c r="FC27" s="377"/>
      <c r="FD27" s="377"/>
      <c r="FE27" s="377"/>
      <c r="FF27" s="377"/>
      <c r="FG27" s="377"/>
      <c r="FH27" s="379"/>
      <c r="FI27" s="378"/>
      <c r="FJ27" s="311"/>
      <c r="FK27" s="306"/>
      <c r="FT27" s="311"/>
      <c r="FU27" s="311"/>
      <c r="FV27" s="306"/>
      <c r="GD27" s="310"/>
      <c r="GE27" s="310"/>
      <c r="GG27" s="306"/>
      <c r="GH27" s="311"/>
      <c r="GI27" s="311"/>
      <c r="GJ27" s="377"/>
      <c r="GK27" s="377"/>
      <c r="GL27" s="377"/>
      <c r="GM27" s="377"/>
      <c r="GN27" s="377"/>
      <c r="GO27" s="348"/>
      <c r="GQ27" s="311"/>
      <c r="GR27" s="306"/>
      <c r="GS27" s="311"/>
      <c r="GT27" s="311"/>
      <c r="GU27" s="377"/>
      <c r="GV27" s="377"/>
      <c r="GW27" s="377"/>
      <c r="GX27" s="377"/>
      <c r="GY27" s="377"/>
      <c r="GZ27" s="348"/>
      <c r="HA27" s="311"/>
      <c r="HB27" s="311"/>
      <c r="HC27" s="311"/>
      <c r="HD27" s="311"/>
    </row>
    <row r="28" spans="1:212" ht="12" customHeight="1" x14ac:dyDescent="0.15">
      <c r="A28" s="359"/>
      <c r="B28" s="360"/>
      <c r="C28" s="359"/>
      <c r="D28" s="359"/>
      <c r="E28" s="377"/>
      <c r="F28" s="377"/>
      <c r="G28" s="377"/>
      <c r="H28" s="377"/>
      <c r="I28" s="377"/>
      <c r="J28" s="348"/>
      <c r="K28" s="310"/>
      <c r="M28" s="306"/>
      <c r="O28" s="313"/>
      <c r="X28" s="306"/>
      <c r="AA28" s="377"/>
      <c r="AB28" s="377"/>
      <c r="AC28" s="377"/>
      <c r="AD28" s="377"/>
      <c r="AE28" s="377"/>
      <c r="AF28" s="378"/>
      <c r="AI28" s="306"/>
      <c r="AK28" s="306"/>
      <c r="AT28" s="306"/>
      <c r="AV28" s="306"/>
      <c r="AW28" s="377"/>
      <c r="AX28" s="377"/>
      <c r="AY28" s="377"/>
      <c r="AZ28" s="377"/>
      <c r="BA28" s="377"/>
      <c r="BB28" s="378"/>
      <c r="BD28" s="311"/>
      <c r="BE28" s="306"/>
      <c r="BG28" s="306"/>
      <c r="BP28" s="306"/>
      <c r="BR28" s="306"/>
      <c r="CA28" s="306"/>
      <c r="CC28" s="398"/>
      <c r="CD28" s="377"/>
      <c r="CE28" s="377"/>
      <c r="CF28" s="377"/>
      <c r="CG28" s="377"/>
      <c r="CH28" s="377"/>
      <c r="CI28" s="378"/>
      <c r="CL28" s="306"/>
      <c r="CN28" s="317"/>
      <c r="CO28" s="377" t="s">
        <v>397</v>
      </c>
      <c r="CP28" s="377"/>
      <c r="CQ28" s="377"/>
      <c r="CR28" s="377"/>
      <c r="CS28" s="377"/>
      <c r="CT28" s="378"/>
      <c r="CU28" s="312"/>
      <c r="CW28" s="306"/>
      <c r="CX28" s="366" t="s">
        <v>398</v>
      </c>
      <c r="CY28" s="367"/>
      <c r="CZ28" s="367"/>
      <c r="DA28" s="367"/>
      <c r="DB28" s="367"/>
      <c r="DC28" s="367"/>
      <c r="DD28" s="368"/>
      <c r="DE28" s="353"/>
      <c r="DH28" s="306"/>
      <c r="DJ28" s="311"/>
      <c r="DP28" s="362"/>
      <c r="DQ28" s="362"/>
      <c r="DS28" s="306"/>
      <c r="DT28" s="311"/>
      <c r="DU28" s="317"/>
      <c r="DV28" s="377" t="s">
        <v>399</v>
      </c>
      <c r="DW28" s="377"/>
      <c r="DX28" s="377"/>
      <c r="DY28" s="377"/>
      <c r="DZ28" s="377"/>
      <c r="EA28" s="310"/>
      <c r="EB28" s="338"/>
      <c r="EC28" s="310"/>
      <c r="ED28" s="387"/>
      <c r="EE28" s="399" t="s">
        <v>400</v>
      </c>
      <c r="EF28" s="400"/>
      <c r="EG28" s="400"/>
      <c r="EH28" s="400"/>
      <c r="EI28" s="400"/>
      <c r="EJ28" s="400"/>
      <c r="EK28" s="401"/>
      <c r="EL28" s="402"/>
      <c r="EM28" s="306"/>
      <c r="EO28" s="306"/>
      <c r="EP28" s="377"/>
      <c r="EQ28" s="377"/>
      <c r="ER28" s="377"/>
      <c r="ES28" s="377"/>
      <c r="ET28" s="377"/>
      <c r="EU28" s="377"/>
      <c r="EV28" s="377"/>
      <c r="EW28" s="383"/>
      <c r="FB28" s="311"/>
      <c r="FC28" s="311"/>
      <c r="FD28" s="311"/>
      <c r="FE28" s="311"/>
      <c r="FJ28" s="311"/>
      <c r="FK28" s="317"/>
      <c r="FL28" s="366" t="s">
        <v>401</v>
      </c>
      <c r="FM28" s="367"/>
      <c r="FN28" s="367"/>
      <c r="FO28" s="367"/>
      <c r="FP28" s="367"/>
      <c r="FQ28" s="367"/>
      <c r="FR28" s="368"/>
      <c r="FS28" s="353"/>
      <c r="FT28" s="311"/>
      <c r="FU28" s="311"/>
      <c r="FV28" s="317"/>
      <c r="FW28" s="366" t="s">
        <v>402</v>
      </c>
      <c r="FX28" s="367"/>
      <c r="FY28" s="367"/>
      <c r="FZ28" s="367"/>
      <c r="GA28" s="367"/>
      <c r="GB28" s="367"/>
      <c r="GC28" s="368"/>
      <c r="GD28" s="353"/>
      <c r="GE28" s="311"/>
      <c r="GG28" s="306"/>
      <c r="GH28" s="311"/>
      <c r="GI28" s="311"/>
      <c r="GJ28" s="311"/>
      <c r="GK28" s="311"/>
      <c r="GL28" s="311"/>
      <c r="GM28" s="311"/>
      <c r="GN28" s="311"/>
      <c r="GO28" s="311"/>
      <c r="GQ28" s="311"/>
      <c r="GR28" s="306"/>
      <c r="GS28" s="311"/>
      <c r="GT28" s="311"/>
      <c r="GU28" s="311"/>
      <c r="GV28" s="311"/>
      <c r="GW28" s="311"/>
      <c r="GX28" s="311"/>
      <c r="GY28" s="311"/>
      <c r="GZ28" s="311"/>
      <c r="HA28" s="311"/>
      <c r="HB28" s="311"/>
      <c r="HC28" s="311"/>
      <c r="HD28" s="311"/>
    </row>
    <row r="29" spans="1:212" ht="12" customHeight="1" x14ac:dyDescent="0.15">
      <c r="A29" s="359"/>
      <c r="B29" s="360"/>
      <c r="C29" s="359"/>
      <c r="D29" s="359"/>
      <c r="E29" s="359"/>
      <c r="F29" s="359"/>
      <c r="G29" s="359"/>
      <c r="H29" s="359"/>
      <c r="I29" s="359"/>
      <c r="M29" s="306"/>
      <c r="O29" s="317"/>
      <c r="P29" s="377" t="s">
        <v>403</v>
      </c>
      <c r="Q29" s="377"/>
      <c r="R29" s="377"/>
      <c r="S29" s="377"/>
      <c r="T29" s="377"/>
      <c r="U29" s="378"/>
      <c r="X29" s="306"/>
      <c r="AI29" s="306"/>
      <c r="AK29" s="317"/>
      <c r="AL29" s="377" t="s">
        <v>404</v>
      </c>
      <c r="AM29" s="377"/>
      <c r="AN29" s="377"/>
      <c r="AO29" s="377"/>
      <c r="AP29" s="377"/>
      <c r="AQ29" s="378"/>
      <c r="AR29" s="312"/>
      <c r="AT29" s="306"/>
      <c r="AU29" s="339"/>
      <c r="BE29" s="306"/>
      <c r="BG29" s="306"/>
      <c r="BH29" s="377" t="s">
        <v>405</v>
      </c>
      <c r="BI29" s="377"/>
      <c r="BJ29" s="377"/>
      <c r="BK29" s="377"/>
      <c r="BL29" s="377"/>
      <c r="BM29" s="378"/>
      <c r="BP29" s="306"/>
      <c r="BR29" s="317"/>
      <c r="BS29" s="377" t="s">
        <v>406</v>
      </c>
      <c r="BT29" s="377"/>
      <c r="BU29" s="377"/>
      <c r="BV29" s="377"/>
      <c r="BW29" s="377"/>
      <c r="BX29" s="378"/>
      <c r="BY29" s="312"/>
      <c r="CA29" s="306"/>
      <c r="CC29" s="385"/>
      <c r="CD29" s="377"/>
      <c r="CE29" s="377"/>
      <c r="CF29" s="377"/>
      <c r="CG29" s="377"/>
      <c r="CH29" s="377"/>
      <c r="CI29" s="378"/>
      <c r="CK29" s="347"/>
      <c r="CL29" s="306"/>
      <c r="CN29" s="313"/>
      <c r="CO29" s="377"/>
      <c r="CP29" s="377"/>
      <c r="CQ29" s="377"/>
      <c r="CR29" s="377"/>
      <c r="CS29" s="377"/>
      <c r="CT29" s="378"/>
      <c r="CU29" s="312"/>
      <c r="CW29" s="403"/>
      <c r="CX29" s="372"/>
      <c r="CY29" s="373"/>
      <c r="CZ29" s="373"/>
      <c r="DA29" s="373"/>
      <c r="DB29" s="373"/>
      <c r="DC29" s="373"/>
      <c r="DD29" s="374"/>
      <c r="DE29" s="353"/>
      <c r="DF29" s="312"/>
      <c r="DG29" s="310"/>
      <c r="DH29" s="317"/>
      <c r="DI29" s="366" t="s">
        <v>407</v>
      </c>
      <c r="DJ29" s="367"/>
      <c r="DK29" s="367"/>
      <c r="DL29" s="367"/>
      <c r="DM29" s="367"/>
      <c r="DN29" s="367"/>
      <c r="DO29" s="368"/>
      <c r="DP29" s="353"/>
      <c r="DS29" s="306"/>
      <c r="DT29" s="311"/>
      <c r="DU29" s="313"/>
      <c r="DV29" s="377"/>
      <c r="DW29" s="377"/>
      <c r="DX29" s="377"/>
      <c r="DY29" s="377"/>
      <c r="DZ29" s="377"/>
      <c r="EA29" s="311"/>
      <c r="EB29" s="306"/>
      <c r="EC29" s="311"/>
      <c r="ED29" s="313"/>
      <c r="EE29" s="404"/>
      <c r="EF29" s="405"/>
      <c r="EG29" s="405"/>
      <c r="EH29" s="405"/>
      <c r="EI29" s="405"/>
      <c r="EJ29" s="405"/>
      <c r="EK29" s="406"/>
      <c r="EL29" s="402"/>
      <c r="EM29" s="306"/>
      <c r="EO29" s="306"/>
      <c r="FB29" s="311"/>
      <c r="FC29" s="311"/>
      <c r="FD29" s="311"/>
      <c r="FE29" s="311"/>
      <c r="FJ29" s="311"/>
      <c r="FK29" s="313"/>
      <c r="FL29" s="372"/>
      <c r="FM29" s="373"/>
      <c r="FN29" s="373"/>
      <c r="FO29" s="373"/>
      <c r="FP29" s="373"/>
      <c r="FQ29" s="373"/>
      <c r="FR29" s="374"/>
      <c r="FS29" s="353"/>
      <c r="FT29" s="311"/>
      <c r="FU29" s="311"/>
      <c r="FV29" s="313"/>
      <c r="FW29" s="372"/>
      <c r="FX29" s="373"/>
      <c r="FY29" s="373"/>
      <c r="FZ29" s="373"/>
      <c r="GA29" s="373"/>
      <c r="GB29" s="373"/>
      <c r="GC29" s="374"/>
      <c r="GD29" s="353"/>
      <c r="GE29" s="310"/>
      <c r="GG29" s="317"/>
      <c r="GH29" s="366" t="s">
        <v>408</v>
      </c>
      <c r="GI29" s="367"/>
      <c r="GJ29" s="367"/>
      <c r="GK29" s="367"/>
      <c r="GL29" s="367"/>
      <c r="GM29" s="367"/>
      <c r="GN29" s="368"/>
      <c r="GO29" s="353"/>
      <c r="GQ29" s="311"/>
      <c r="GR29" s="317"/>
      <c r="GS29" s="366" t="s">
        <v>361</v>
      </c>
      <c r="GT29" s="367"/>
      <c r="GU29" s="367"/>
      <c r="GV29" s="367"/>
      <c r="GW29" s="367"/>
      <c r="GX29" s="367"/>
      <c r="GY29" s="368"/>
      <c r="GZ29" s="348"/>
      <c r="HA29" s="311"/>
      <c r="HB29" s="311"/>
      <c r="HC29" s="311"/>
      <c r="HD29" s="311"/>
    </row>
    <row r="30" spans="1:212" ht="12" customHeight="1" x14ac:dyDescent="0.15">
      <c r="A30" s="359"/>
      <c r="B30" s="363"/>
      <c r="C30" s="366" t="s">
        <v>409</v>
      </c>
      <c r="D30" s="367"/>
      <c r="E30" s="367"/>
      <c r="F30" s="367"/>
      <c r="G30" s="367"/>
      <c r="H30" s="367"/>
      <c r="I30" s="368"/>
      <c r="J30" s="353"/>
      <c r="K30" s="365"/>
      <c r="M30" s="306"/>
      <c r="P30" s="377"/>
      <c r="Q30" s="377"/>
      <c r="R30" s="377"/>
      <c r="S30" s="377"/>
      <c r="T30" s="377"/>
      <c r="U30" s="378"/>
      <c r="V30" s="312"/>
      <c r="X30" s="317"/>
      <c r="Y30" s="366" t="s">
        <v>410</v>
      </c>
      <c r="Z30" s="367"/>
      <c r="AA30" s="367"/>
      <c r="AB30" s="367"/>
      <c r="AC30" s="367"/>
      <c r="AD30" s="367"/>
      <c r="AE30" s="368"/>
      <c r="AF30" s="353"/>
      <c r="AG30" s="312"/>
      <c r="AI30" s="306"/>
      <c r="AL30" s="377"/>
      <c r="AM30" s="377"/>
      <c r="AN30" s="377"/>
      <c r="AO30" s="377"/>
      <c r="AP30" s="377"/>
      <c r="AQ30" s="378"/>
      <c r="AR30" s="312"/>
      <c r="AT30" s="306"/>
      <c r="AV30" s="317"/>
      <c r="AW30" s="377" t="s">
        <v>411</v>
      </c>
      <c r="AX30" s="377"/>
      <c r="AY30" s="377"/>
      <c r="AZ30" s="377"/>
      <c r="BA30" s="377"/>
      <c r="BB30" s="378"/>
      <c r="BC30" s="312"/>
      <c r="BE30" s="306"/>
      <c r="BG30" s="317"/>
      <c r="BH30" s="377"/>
      <c r="BI30" s="377"/>
      <c r="BJ30" s="377"/>
      <c r="BK30" s="377"/>
      <c r="BL30" s="377"/>
      <c r="BM30" s="378"/>
      <c r="BN30" s="312"/>
      <c r="BP30" s="306"/>
      <c r="BR30" s="380"/>
      <c r="BS30" s="377"/>
      <c r="BT30" s="377"/>
      <c r="BU30" s="377"/>
      <c r="BV30" s="377"/>
      <c r="BW30" s="377"/>
      <c r="BX30" s="378"/>
      <c r="BY30" s="312"/>
      <c r="CA30" s="306"/>
      <c r="CC30" s="385"/>
      <c r="CD30" s="407"/>
      <c r="CE30" s="407"/>
      <c r="CF30" s="407"/>
      <c r="CG30" s="407"/>
      <c r="CH30" s="407"/>
      <c r="CK30" s="347"/>
      <c r="CL30" s="306"/>
      <c r="CN30" s="306"/>
      <c r="CO30" s="377"/>
      <c r="CP30" s="377"/>
      <c r="CQ30" s="377"/>
      <c r="CR30" s="377"/>
      <c r="CS30" s="377"/>
      <c r="CT30" s="362"/>
      <c r="CU30" s="362"/>
      <c r="CW30" s="306"/>
      <c r="CY30" s="313"/>
      <c r="DE30" s="310"/>
      <c r="DF30" s="312"/>
      <c r="DG30" s="310"/>
      <c r="DH30" s="313"/>
      <c r="DI30" s="372"/>
      <c r="DJ30" s="373"/>
      <c r="DK30" s="373"/>
      <c r="DL30" s="373"/>
      <c r="DM30" s="373"/>
      <c r="DN30" s="373"/>
      <c r="DO30" s="374"/>
      <c r="DP30" s="353"/>
      <c r="DS30" s="306"/>
      <c r="DT30" s="311"/>
      <c r="DU30" s="306"/>
      <c r="DV30" s="311"/>
      <c r="DW30" s="311"/>
      <c r="DX30" s="311"/>
      <c r="DY30" s="311"/>
      <c r="DZ30" s="311"/>
      <c r="EA30" s="310"/>
      <c r="EB30" s="338"/>
      <c r="EC30" s="310"/>
      <c r="ED30" s="338"/>
      <c r="EE30" s="408"/>
      <c r="EF30" s="409"/>
      <c r="EG30" s="409"/>
      <c r="EH30" s="409"/>
      <c r="EI30" s="409"/>
      <c r="EJ30" s="409"/>
      <c r="EK30" s="410"/>
      <c r="EL30" s="402"/>
      <c r="EM30" s="306"/>
      <c r="EO30" s="317"/>
      <c r="EP30" s="377" t="s">
        <v>412</v>
      </c>
      <c r="EQ30" s="377"/>
      <c r="ER30" s="377"/>
      <c r="ES30" s="377"/>
      <c r="ET30" s="377"/>
      <c r="EU30" s="377"/>
      <c r="EV30" s="377"/>
      <c r="EW30" s="383"/>
      <c r="FB30" s="311"/>
      <c r="FC30" s="311"/>
      <c r="FD30" s="311"/>
      <c r="FE30" s="311"/>
      <c r="FJ30" s="311"/>
      <c r="FK30" s="306"/>
      <c r="FL30" s="311"/>
      <c r="FM30" s="313"/>
      <c r="FN30" s="311"/>
      <c r="FO30" s="311"/>
      <c r="FP30" s="311"/>
      <c r="FQ30" s="311"/>
      <c r="FR30" s="311"/>
      <c r="FS30" s="311"/>
      <c r="FT30" s="311"/>
      <c r="FU30" s="311"/>
      <c r="FV30" s="306"/>
      <c r="FW30" s="311"/>
      <c r="FX30" s="313"/>
      <c r="FY30" s="311"/>
      <c r="FZ30" s="311"/>
      <c r="GA30" s="311"/>
      <c r="GB30" s="311"/>
      <c r="GC30" s="311"/>
      <c r="GD30" s="310"/>
      <c r="GE30" s="310"/>
      <c r="GG30" s="313"/>
      <c r="GH30" s="372"/>
      <c r="GI30" s="373"/>
      <c r="GJ30" s="373"/>
      <c r="GK30" s="373"/>
      <c r="GL30" s="373"/>
      <c r="GM30" s="373"/>
      <c r="GN30" s="374"/>
      <c r="GO30" s="353"/>
      <c r="GQ30" s="311"/>
      <c r="GR30" s="313"/>
      <c r="GS30" s="372"/>
      <c r="GT30" s="373"/>
      <c r="GU30" s="373"/>
      <c r="GV30" s="373"/>
      <c r="GW30" s="373"/>
      <c r="GX30" s="373"/>
      <c r="GY30" s="374"/>
      <c r="GZ30" s="348"/>
      <c r="HA30" s="311"/>
      <c r="HB30" s="311"/>
      <c r="HC30" s="311"/>
      <c r="HD30" s="311"/>
    </row>
    <row r="31" spans="1:212" ht="12" customHeight="1" x14ac:dyDescent="0.15">
      <c r="A31" s="359"/>
      <c r="B31" s="359"/>
      <c r="C31" s="372"/>
      <c r="D31" s="373"/>
      <c r="E31" s="373"/>
      <c r="F31" s="373"/>
      <c r="G31" s="373"/>
      <c r="H31" s="373"/>
      <c r="I31" s="374"/>
      <c r="J31" s="353"/>
      <c r="K31" s="365"/>
      <c r="M31" s="306"/>
      <c r="V31" s="312"/>
      <c r="X31" s="313"/>
      <c r="Y31" s="372"/>
      <c r="Z31" s="373"/>
      <c r="AA31" s="373"/>
      <c r="AB31" s="373"/>
      <c r="AC31" s="373"/>
      <c r="AD31" s="373"/>
      <c r="AE31" s="374"/>
      <c r="AF31" s="353"/>
      <c r="AG31" s="312"/>
      <c r="AI31" s="306"/>
      <c r="AT31" s="306"/>
      <c r="AV31" s="380"/>
      <c r="AW31" s="377"/>
      <c r="AX31" s="377"/>
      <c r="AY31" s="377"/>
      <c r="AZ31" s="377"/>
      <c r="BA31" s="377"/>
      <c r="BB31" s="378"/>
      <c r="BC31" s="312"/>
      <c r="BE31" s="306"/>
      <c r="BH31" s="377"/>
      <c r="BI31" s="377"/>
      <c r="BJ31" s="377"/>
      <c r="BK31" s="377"/>
      <c r="BL31" s="377"/>
      <c r="BM31" s="378"/>
      <c r="BN31" s="312"/>
      <c r="BP31" s="306"/>
      <c r="BR31" s="385"/>
      <c r="CA31" s="306"/>
      <c r="CC31" s="385"/>
      <c r="CD31" s="377" t="s">
        <v>413</v>
      </c>
      <c r="CE31" s="377"/>
      <c r="CF31" s="377"/>
      <c r="CG31" s="377"/>
      <c r="CH31" s="377"/>
      <c r="CI31" s="348"/>
      <c r="CJ31" s="312"/>
      <c r="CL31" s="306"/>
      <c r="CM31" s="339"/>
      <c r="CU31" s="312"/>
      <c r="CW31" s="306"/>
      <c r="CY31" s="317"/>
      <c r="CZ31" s="377" t="s">
        <v>414</v>
      </c>
      <c r="DA31" s="377"/>
      <c r="DB31" s="377"/>
      <c r="DC31" s="377"/>
      <c r="DD31" s="377"/>
      <c r="DE31" s="348"/>
      <c r="DH31" s="306"/>
      <c r="DJ31" s="313"/>
      <c r="DP31" s="312"/>
      <c r="DS31" s="306"/>
      <c r="DT31" s="311"/>
      <c r="DU31" s="317"/>
      <c r="DV31" s="377" t="s">
        <v>415</v>
      </c>
      <c r="DW31" s="377"/>
      <c r="DX31" s="377"/>
      <c r="DY31" s="377"/>
      <c r="DZ31" s="377"/>
      <c r="EA31" s="310"/>
      <c r="EB31" s="338"/>
      <c r="EC31" s="310"/>
      <c r="ED31" s="338"/>
      <c r="EE31" s="310"/>
      <c r="EF31" s="382"/>
      <c r="EG31" s="310"/>
      <c r="EH31" s="310"/>
      <c r="EI31" s="310"/>
      <c r="EJ31" s="310"/>
      <c r="EK31" s="312"/>
      <c r="EL31" s="312"/>
      <c r="EM31" s="306"/>
      <c r="EO31" s="306"/>
      <c r="EP31" s="377"/>
      <c r="EQ31" s="377"/>
      <c r="ER31" s="377"/>
      <c r="ES31" s="377"/>
      <c r="ET31" s="377"/>
      <c r="EU31" s="377"/>
      <c r="EV31" s="377"/>
      <c r="EW31" s="383"/>
      <c r="EZ31" s="311"/>
      <c r="FA31" s="411"/>
      <c r="FB31" s="411"/>
      <c r="FC31" s="411"/>
      <c r="FD31" s="411"/>
      <c r="FE31" s="411"/>
      <c r="FF31" s="411"/>
      <c r="FG31" s="411"/>
      <c r="FJ31" s="311"/>
      <c r="FK31" s="306"/>
      <c r="FL31" s="311"/>
      <c r="FM31" s="317"/>
      <c r="FN31" s="377" t="s">
        <v>416</v>
      </c>
      <c r="FO31" s="377"/>
      <c r="FP31" s="377"/>
      <c r="FQ31" s="377"/>
      <c r="FR31" s="377"/>
      <c r="FS31" s="348"/>
      <c r="FT31" s="311"/>
      <c r="FU31" s="311"/>
      <c r="FV31" s="306"/>
      <c r="FW31" s="311"/>
      <c r="FX31" s="317"/>
      <c r="FY31" s="377" t="s">
        <v>417</v>
      </c>
      <c r="FZ31" s="377"/>
      <c r="GA31" s="377"/>
      <c r="GB31" s="377"/>
      <c r="GC31" s="377"/>
      <c r="GD31" s="348"/>
      <c r="GE31" s="311"/>
      <c r="GG31" s="306"/>
      <c r="GH31" s="311"/>
      <c r="GI31" s="313"/>
      <c r="GJ31" s="311"/>
      <c r="GK31" s="311"/>
      <c r="GL31" s="311"/>
      <c r="GM31" s="311"/>
      <c r="GN31" s="311"/>
      <c r="GO31" s="311"/>
      <c r="GQ31" s="311"/>
      <c r="GR31" s="306"/>
      <c r="GS31" s="311"/>
      <c r="GT31" s="313"/>
      <c r="GU31" s="311"/>
      <c r="GV31" s="311"/>
      <c r="GW31" s="311"/>
      <c r="GX31" s="311"/>
      <c r="GY31" s="311"/>
      <c r="GZ31" s="311"/>
      <c r="HA31" s="311"/>
      <c r="HB31" s="311"/>
      <c r="HC31" s="311"/>
      <c r="HD31" s="311"/>
    </row>
    <row r="32" spans="1:212" ht="12" customHeight="1" x14ac:dyDescent="0.15">
      <c r="A32" s="359"/>
      <c r="B32" s="359"/>
      <c r="C32" s="359"/>
      <c r="D32" s="360"/>
      <c r="E32" s="359"/>
      <c r="F32" s="359"/>
      <c r="G32" s="359"/>
      <c r="H32" s="359"/>
      <c r="I32" s="359"/>
      <c r="M32" s="317"/>
      <c r="N32" s="366" t="s">
        <v>418</v>
      </c>
      <c r="O32" s="367"/>
      <c r="P32" s="367"/>
      <c r="Q32" s="367"/>
      <c r="R32" s="367"/>
      <c r="S32" s="367"/>
      <c r="T32" s="368"/>
      <c r="U32" s="353"/>
      <c r="X32" s="306"/>
      <c r="Z32" s="313"/>
      <c r="AF32" s="362"/>
      <c r="AG32" s="362"/>
      <c r="AI32" s="317"/>
      <c r="AJ32" s="366" t="s">
        <v>419</v>
      </c>
      <c r="AK32" s="367"/>
      <c r="AL32" s="367"/>
      <c r="AM32" s="367"/>
      <c r="AN32" s="367"/>
      <c r="AO32" s="367"/>
      <c r="AP32" s="368"/>
      <c r="AQ32" s="353"/>
      <c r="AR32" s="312"/>
      <c r="AT32" s="306"/>
      <c r="AV32" s="385"/>
      <c r="BD32" s="311"/>
      <c r="BE32" s="306"/>
      <c r="BH32" s="377"/>
      <c r="BI32" s="377"/>
      <c r="BJ32" s="377"/>
      <c r="BK32" s="377"/>
      <c r="BL32" s="377"/>
      <c r="BM32" s="378"/>
      <c r="BP32" s="306"/>
      <c r="BR32" s="393"/>
      <c r="BS32" s="377" t="s">
        <v>420</v>
      </c>
      <c r="BT32" s="377"/>
      <c r="BU32" s="377"/>
      <c r="BV32" s="377"/>
      <c r="BW32" s="377"/>
      <c r="BX32" s="378"/>
      <c r="BY32" s="312"/>
      <c r="CA32" s="306"/>
      <c r="CC32" s="393"/>
      <c r="CD32" s="377"/>
      <c r="CE32" s="377"/>
      <c r="CF32" s="377"/>
      <c r="CG32" s="377"/>
      <c r="CH32" s="377"/>
      <c r="CI32" s="348"/>
      <c r="CJ32" s="312"/>
      <c r="CL32" s="306"/>
      <c r="CN32" s="317"/>
      <c r="CO32" s="377" t="s">
        <v>421</v>
      </c>
      <c r="CP32" s="377"/>
      <c r="CQ32" s="377"/>
      <c r="CR32" s="377"/>
      <c r="CS32" s="377"/>
      <c r="CT32" s="378"/>
      <c r="CU32" s="312"/>
      <c r="CW32" s="306"/>
      <c r="CY32" s="314"/>
      <c r="CZ32" s="377"/>
      <c r="DA32" s="377"/>
      <c r="DB32" s="377"/>
      <c r="DC32" s="377"/>
      <c r="DD32" s="377"/>
      <c r="DE32" s="348"/>
      <c r="DF32" s="312"/>
      <c r="DH32" s="306"/>
      <c r="DJ32" s="317"/>
      <c r="DK32" s="377" t="s">
        <v>422</v>
      </c>
      <c r="DL32" s="377"/>
      <c r="DM32" s="377"/>
      <c r="DN32" s="377"/>
      <c r="DO32" s="377"/>
      <c r="DP32" s="378"/>
      <c r="DQ32" s="312"/>
      <c r="DS32" s="306"/>
      <c r="DT32" s="311"/>
      <c r="DU32" s="311"/>
      <c r="DV32" s="377"/>
      <c r="DW32" s="377"/>
      <c r="DX32" s="377"/>
      <c r="DY32" s="377"/>
      <c r="DZ32" s="377"/>
      <c r="EA32" s="311"/>
      <c r="EB32" s="306"/>
      <c r="EC32" s="311"/>
      <c r="ED32" s="317"/>
      <c r="EE32" s="366" t="s">
        <v>423</v>
      </c>
      <c r="EF32" s="367"/>
      <c r="EG32" s="367"/>
      <c r="EH32" s="367"/>
      <c r="EI32" s="367"/>
      <c r="EJ32" s="367"/>
      <c r="EK32" s="368"/>
      <c r="EL32" s="383"/>
      <c r="EM32" s="306"/>
      <c r="EO32" s="306"/>
      <c r="EP32" s="377"/>
      <c r="EQ32" s="377"/>
      <c r="ER32" s="377"/>
      <c r="ES32" s="377"/>
      <c r="ET32" s="377"/>
      <c r="EU32" s="377"/>
      <c r="EV32" s="377"/>
      <c r="EW32" s="383"/>
      <c r="EZ32" s="311"/>
      <c r="FA32" s="411"/>
      <c r="FB32" s="411"/>
      <c r="FC32" s="411"/>
      <c r="FD32" s="411"/>
      <c r="FE32" s="411"/>
      <c r="FF32" s="411"/>
      <c r="FG32" s="411"/>
      <c r="FJ32" s="311"/>
      <c r="FK32" s="306"/>
      <c r="FL32" s="311"/>
      <c r="FM32" s="313"/>
      <c r="FN32" s="377"/>
      <c r="FO32" s="377"/>
      <c r="FP32" s="377"/>
      <c r="FQ32" s="377"/>
      <c r="FR32" s="377"/>
      <c r="FS32" s="348"/>
      <c r="FT32" s="311"/>
      <c r="FU32" s="311"/>
      <c r="FV32" s="306"/>
      <c r="FW32" s="311"/>
      <c r="FX32" s="314"/>
      <c r="FY32" s="377"/>
      <c r="FZ32" s="377"/>
      <c r="GA32" s="377"/>
      <c r="GB32" s="377"/>
      <c r="GC32" s="377"/>
      <c r="GD32" s="348"/>
      <c r="GE32" s="310"/>
      <c r="GG32" s="306"/>
      <c r="GH32" s="311"/>
      <c r="GI32" s="317"/>
      <c r="GJ32" s="377" t="s">
        <v>424</v>
      </c>
      <c r="GK32" s="377"/>
      <c r="GL32" s="377"/>
      <c r="GM32" s="377"/>
      <c r="GN32" s="377"/>
      <c r="GO32" s="348"/>
      <c r="GQ32" s="311"/>
      <c r="GR32" s="306"/>
      <c r="GS32" s="311"/>
      <c r="GT32" s="317"/>
      <c r="GU32" s="377" t="s">
        <v>372</v>
      </c>
      <c r="GV32" s="377"/>
      <c r="GW32" s="377"/>
      <c r="GX32" s="377"/>
      <c r="GY32" s="377"/>
      <c r="GZ32" s="348"/>
      <c r="HA32" s="311"/>
      <c r="HB32" s="311"/>
      <c r="HC32" s="311"/>
      <c r="HD32" s="311"/>
    </row>
    <row r="33" spans="1:212" ht="12" customHeight="1" x14ac:dyDescent="0.15">
      <c r="A33" s="359"/>
      <c r="B33" s="359"/>
      <c r="C33" s="359"/>
      <c r="D33" s="363"/>
      <c r="E33" s="377" t="s">
        <v>425</v>
      </c>
      <c r="F33" s="377"/>
      <c r="G33" s="377"/>
      <c r="H33" s="377"/>
      <c r="I33" s="377"/>
      <c r="J33" s="378"/>
      <c r="K33" s="312"/>
      <c r="M33" s="313"/>
      <c r="N33" s="372"/>
      <c r="O33" s="373"/>
      <c r="P33" s="373"/>
      <c r="Q33" s="373"/>
      <c r="R33" s="373"/>
      <c r="S33" s="373"/>
      <c r="T33" s="374"/>
      <c r="U33" s="353"/>
      <c r="V33" s="312"/>
      <c r="X33" s="306"/>
      <c r="Z33" s="317"/>
      <c r="AA33" s="377" t="s">
        <v>426</v>
      </c>
      <c r="AB33" s="377"/>
      <c r="AC33" s="377"/>
      <c r="AD33" s="377"/>
      <c r="AE33" s="377"/>
      <c r="AF33" s="348"/>
      <c r="AG33" s="310"/>
      <c r="AI33" s="313"/>
      <c r="AJ33" s="372"/>
      <c r="AK33" s="373"/>
      <c r="AL33" s="373"/>
      <c r="AM33" s="373"/>
      <c r="AN33" s="373"/>
      <c r="AO33" s="373"/>
      <c r="AP33" s="374"/>
      <c r="AQ33" s="353"/>
      <c r="AR33" s="312"/>
      <c r="AT33" s="306"/>
      <c r="AV33" s="393"/>
      <c r="AW33" s="377" t="s">
        <v>427</v>
      </c>
      <c r="AX33" s="377"/>
      <c r="AY33" s="377"/>
      <c r="AZ33" s="377"/>
      <c r="BA33" s="377"/>
      <c r="BB33" s="378"/>
      <c r="BC33" s="312"/>
      <c r="BD33" s="311"/>
      <c r="BE33" s="306"/>
      <c r="BP33" s="306"/>
      <c r="BR33" s="311"/>
      <c r="BS33" s="377"/>
      <c r="BT33" s="377"/>
      <c r="BU33" s="377"/>
      <c r="BV33" s="377"/>
      <c r="BW33" s="377"/>
      <c r="BX33" s="378"/>
      <c r="BY33" s="312"/>
      <c r="CA33" s="306"/>
      <c r="CD33" s="377"/>
      <c r="CE33" s="377"/>
      <c r="CF33" s="377"/>
      <c r="CG33" s="377"/>
      <c r="CH33" s="377"/>
      <c r="CI33" s="348"/>
      <c r="CJ33" s="362"/>
      <c r="CL33" s="306"/>
      <c r="CN33" s="314"/>
      <c r="CO33" s="377"/>
      <c r="CP33" s="377"/>
      <c r="CQ33" s="377"/>
      <c r="CR33" s="377"/>
      <c r="CS33" s="377"/>
      <c r="CT33" s="378"/>
      <c r="CU33" s="362"/>
      <c r="CW33" s="306"/>
      <c r="CX33" s="311"/>
      <c r="CY33" s="311"/>
      <c r="CZ33" s="386" t="s">
        <v>428</v>
      </c>
      <c r="DA33" s="386"/>
      <c r="DB33" s="386"/>
      <c r="DC33" s="386"/>
      <c r="DD33" s="386"/>
      <c r="DE33" s="310"/>
      <c r="DF33" s="312"/>
      <c r="DH33" s="306"/>
      <c r="DJ33" s="313"/>
      <c r="DK33" s="377"/>
      <c r="DL33" s="377"/>
      <c r="DM33" s="377"/>
      <c r="DN33" s="377"/>
      <c r="DO33" s="377"/>
      <c r="DP33" s="378"/>
      <c r="DQ33" s="312"/>
      <c r="DS33" s="306"/>
      <c r="DT33" s="311"/>
      <c r="DU33" s="311"/>
      <c r="DV33" s="311"/>
      <c r="DW33" s="311"/>
      <c r="DX33" s="311"/>
      <c r="DY33" s="311"/>
      <c r="DZ33" s="311"/>
      <c r="EA33" s="310"/>
      <c r="EB33" s="338"/>
      <c r="EC33" s="310"/>
      <c r="ED33" s="412"/>
      <c r="EE33" s="372"/>
      <c r="EF33" s="373"/>
      <c r="EG33" s="373"/>
      <c r="EH33" s="373"/>
      <c r="EI33" s="373"/>
      <c r="EJ33" s="373"/>
      <c r="EK33" s="374"/>
      <c r="EL33" s="383"/>
      <c r="EM33" s="306"/>
      <c r="EO33" s="306"/>
      <c r="EP33" s="407"/>
      <c r="EQ33" s="407"/>
      <c r="ER33" s="407"/>
      <c r="ES33" s="407"/>
      <c r="ET33" s="407"/>
      <c r="EU33" s="407"/>
      <c r="EV33" s="407"/>
      <c r="EW33" s="407"/>
      <c r="EZ33" s="311"/>
      <c r="FA33" s="311"/>
      <c r="FB33" s="311"/>
      <c r="FC33" s="311"/>
      <c r="FD33" s="311"/>
      <c r="FE33" s="311"/>
      <c r="FF33" s="311"/>
      <c r="FG33" s="311"/>
      <c r="FJ33" s="311"/>
      <c r="FK33" s="306"/>
      <c r="FL33" s="311"/>
      <c r="FM33" s="306"/>
      <c r="FN33" s="311"/>
      <c r="FO33" s="311"/>
      <c r="FP33" s="311"/>
      <c r="FQ33" s="311"/>
      <c r="FR33" s="311"/>
      <c r="FS33" s="311"/>
      <c r="FT33" s="311"/>
      <c r="FU33" s="311"/>
      <c r="FV33" s="306"/>
      <c r="FY33" s="377"/>
      <c r="FZ33" s="377"/>
      <c r="GA33" s="377"/>
      <c r="GB33" s="377"/>
      <c r="GC33" s="377"/>
      <c r="GD33" s="348"/>
      <c r="GE33" s="310"/>
      <c r="GG33" s="306"/>
      <c r="GH33" s="311"/>
      <c r="GI33" s="313"/>
      <c r="GJ33" s="377"/>
      <c r="GK33" s="377"/>
      <c r="GL33" s="377"/>
      <c r="GM33" s="377"/>
      <c r="GN33" s="377"/>
      <c r="GO33" s="348"/>
      <c r="GQ33" s="311"/>
      <c r="GR33" s="306"/>
      <c r="GS33" s="311"/>
      <c r="GT33" s="313"/>
      <c r="GU33" s="377"/>
      <c r="GV33" s="377"/>
      <c r="GW33" s="377"/>
      <c r="GX33" s="377"/>
      <c r="GY33" s="377"/>
      <c r="GZ33" s="348"/>
      <c r="HA33" s="311"/>
      <c r="HB33" s="311"/>
      <c r="HC33" s="311"/>
      <c r="HD33" s="311"/>
    </row>
    <row r="34" spans="1:212" ht="12" customHeight="1" x14ac:dyDescent="0.15">
      <c r="A34" s="359"/>
      <c r="B34" s="359"/>
      <c r="C34" s="359"/>
      <c r="D34" s="384"/>
      <c r="E34" s="377"/>
      <c r="F34" s="377"/>
      <c r="G34" s="377"/>
      <c r="H34" s="377"/>
      <c r="I34" s="377"/>
      <c r="J34" s="378"/>
      <c r="K34" s="312"/>
      <c r="M34" s="306"/>
      <c r="O34" s="313"/>
      <c r="V34" s="312"/>
      <c r="X34" s="306"/>
      <c r="Z34" s="313"/>
      <c r="AA34" s="377"/>
      <c r="AB34" s="377"/>
      <c r="AC34" s="377"/>
      <c r="AD34" s="377"/>
      <c r="AE34" s="377"/>
      <c r="AF34" s="348"/>
      <c r="AG34" s="310"/>
      <c r="AI34" s="306"/>
      <c r="AK34" s="313"/>
      <c r="AT34" s="306"/>
      <c r="AV34" s="398"/>
      <c r="AW34" s="377"/>
      <c r="AX34" s="377"/>
      <c r="AY34" s="377"/>
      <c r="AZ34" s="377"/>
      <c r="BA34" s="377"/>
      <c r="BB34" s="378"/>
      <c r="BC34" s="312"/>
      <c r="BE34" s="317"/>
      <c r="BF34" s="366" t="s">
        <v>429</v>
      </c>
      <c r="BG34" s="367"/>
      <c r="BH34" s="367"/>
      <c r="BI34" s="367"/>
      <c r="BJ34" s="367"/>
      <c r="BK34" s="367"/>
      <c r="BL34" s="368"/>
      <c r="BM34" s="353"/>
      <c r="BN34" s="312"/>
      <c r="BP34" s="306"/>
      <c r="BR34" s="311"/>
      <c r="BS34" s="377"/>
      <c r="BT34" s="377"/>
      <c r="BU34" s="377"/>
      <c r="BV34" s="377"/>
      <c r="BW34" s="377"/>
      <c r="CA34" s="306"/>
      <c r="CD34" s="377"/>
      <c r="CE34" s="377"/>
      <c r="CF34" s="377"/>
      <c r="CG34" s="377"/>
      <c r="CH34" s="377"/>
      <c r="CI34" s="348"/>
      <c r="CJ34" s="312"/>
      <c r="CL34" s="306"/>
      <c r="CN34" s="311"/>
      <c r="CT34" s="362"/>
      <c r="CU34" s="312"/>
      <c r="CW34" s="306"/>
      <c r="CX34" s="311"/>
      <c r="CY34" s="311"/>
      <c r="CZ34" s="386"/>
      <c r="DA34" s="386"/>
      <c r="DB34" s="386"/>
      <c r="DC34" s="386"/>
      <c r="DD34" s="386"/>
      <c r="DE34" s="311"/>
      <c r="DH34" s="306"/>
      <c r="DJ34" s="306"/>
      <c r="DP34" s="312"/>
      <c r="DQ34" s="362"/>
      <c r="DS34" s="317"/>
      <c r="DT34" s="366" t="s">
        <v>430</v>
      </c>
      <c r="DU34" s="367"/>
      <c r="DV34" s="367"/>
      <c r="DW34" s="367"/>
      <c r="DX34" s="367"/>
      <c r="DY34" s="367"/>
      <c r="DZ34" s="368"/>
      <c r="EA34" s="310"/>
      <c r="EB34" s="338"/>
      <c r="EC34" s="310"/>
      <c r="ED34" s="338"/>
      <c r="EE34" s="310"/>
      <c r="EF34" s="413"/>
      <c r="EG34" s="310"/>
      <c r="EH34" s="310"/>
      <c r="EI34" s="310"/>
      <c r="EJ34" s="310"/>
      <c r="EK34" s="312"/>
      <c r="EL34" s="312"/>
      <c r="EM34" s="306"/>
      <c r="EO34" s="317"/>
      <c r="EP34" s="377" t="s">
        <v>431</v>
      </c>
      <c r="EQ34" s="377"/>
      <c r="ER34" s="377"/>
      <c r="ES34" s="377"/>
      <c r="ET34" s="377"/>
      <c r="EU34" s="377"/>
      <c r="EV34" s="377"/>
      <c r="EW34" s="383"/>
      <c r="EZ34" s="311"/>
      <c r="FA34" s="311"/>
      <c r="FB34" s="311"/>
      <c r="FC34" s="310"/>
      <c r="FD34" s="310"/>
      <c r="FE34" s="310"/>
      <c r="FF34" s="310"/>
      <c r="FG34" s="310"/>
      <c r="FJ34" s="311"/>
      <c r="FK34" s="306"/>
      <c r="FL34" s="311"/>
      <c r="FM34" s="317"/>
      <c r="FN34" s="377" t="s">
        <v>432</v>
      </c>
      <c r="FO34" s="377"/>
      <c r="FP34" s="377"/>
      <c r="FQ34" s="377"/>
      <c r="FR34" s="377"/>
      <c r="FS34" s="348"/>
      <c r="FT34" s="311"/>
      <c r="FU34" s="311"/>
      <c r="FV34" s="306"/>
      <c r="FY34" s="386" t="s">
        <v>433</v>
      </c>
      <c r="FZ34" s="386"/>
      <c r="GA34" s="386"/>
      <c r="GB34" s="386"/>
      <c r="GC34" s="386"/>
      <c r="GD34" s="311"/>
      <c r="GE34" s="311"/>
      <c r="GG34" s="306"/>
      <c r="GH34" s="311"/>
      <c r="GI34" s="306"/>
      <c r="GJ34" s="311"/>
      <c r="GK34" s="311"/>
      <c r="GL34" s="311"/>
      <c r="GM34" s="311"/>
      <c r="GN34" s="311"/>
      <c r="GO34" s="311"/>
      <c r="GQ34" s="311"/>
      <c r="GR34" s="306"/>
      <c r="GS34" s="311"/>
      <c r="GT34" s="306"/>
      <c r="GU34" s="311"/>
      <c r="GV34" s="311"/>
      <c r="GW34" s="311"/>
      <c r="GX34" s="311"/>
      <c r="GY34" s="311"/>
      <c r="GZ34" s="311"/>
      <c r="HA34" s="311"/>
      <c r="HB34" s="311"/>
      <c r="HC34" s="311"/>
      <c r="HD34" s="311"/>
    </row>
    <row r="35" spans="1:212" ht="12" customHeight="1" x14ac:dyDescent="0.15">
      <c r="A35" s="359"/>
      <c r="B35" s="359"/>
      <c r="C35" s="359"/>
      <c r="D35" s="360"/>
      <c r="E35" s="359"/>
      <c r="F35" s="359"/>
      <c r="G35" s="359"/>
      <c r="H35" s="359"/>
      <c r="I35" s="359"/>
      <c r="M35" s="306"/>
      <c r="O35" s="317"/>
      <c r="P35" s="377" t="s">
        <v>434</v>
      </c>
      <c r="Q35" s="377"/>
      <c r="R35" s="377"/>
      <c r="S35" s="377"/>
      <c r="T35" s="377"/>
      <c r="U35" s="378"/>
      <c r="X35" s="306"/>
      <c r="Z35" s="306"/>
      <c r="AF35" s="362"/>
      <c r="AG35" s="362"/>
      <c r="AI35" s="306"/>
      <c r="AK35" s="317"/>
      <c r="AL35" s="377" t="s">
        <v>435</v>
      </c>
      <c r="AM35" s="377"/>
      <c r="AN35" s="377"/>
      <c r="AO35" s="377"/>
      <c r="AP35" s="377"/>
      <c r="AQ35" s="378"/>
      <c r="AR35" s="312"/>
      <c r="AT35" s="306"/>
      <c r="AV35" s="385"/>
      <c r="AW35" s="377"/>
      <c r="AX35" s="377"/>
      <c r="AY35" s="377"/>
      <c r="AZ35" s="377"/>
      <c r="BA35" s="377"/>
      <c r="BB35" s="378"/>
      <c r="BE35" s="313"/>
      <c r="BF35" s="372"/>
      <c r="BG35" s="373"/>
      <c r="BH35" s="373"/>
      <c r="BI35" s="373"/>
      <c r="BJ35" s="373"/>
      <c r="BK35" s="373"/>
      <c r="BL35" s="374"/>
      <c r="BM35" s="353"/>
      <c r="BN35" s="312"/>
      <c r="BP35" s="306"/>
      <c r="BR35" s="343"/>
      <c r="BS35" s="407"/>
      <c r="BT35" s="407"/>
      <c r="BU35" s="407"/>
      <c r="BV35" s="407"/>
      <c r="BW35" s="407"/>
      <c r="BX35" s="325"/>
      <c r="BY35" s="310"/>
      <c r="CA35" s="306"/>
      <c r="CI35" s="312"/>
      <c r="CJ35" s="312"/>
      <c r="CL35" s="317"/>
      <c r="CM35" s="366" t="s">
        <v>436</v>
      </c>
      <c r="CN35" s="367"/>
      <c r="CO35" s="367"/>
      <c r="CP35" s="367"/>
      <c r="CQ35" s="367"/>
      <c r="CR35" s="367"/>
      <c r="CS35" s="368"/>
      <c r="CT35" s="353"/>
      <c r="CU35" s="312"/>
      <c r="CW35" s="306"/>
      <c r="CY35" s="343"/>
      <c r="DE35" s="310"/>
      <c r="DF35" s="312"/>
      <c r="DG35" s="310"/>
      <c r="DH35" s="306"/>
      <c r="DJ35" s="317"/>
      <c r="DK35" s="377" t="s">
        <v>437</v>
      </c>
      <c r="DL35" s="377"/>
      <c r="DM35" s="377"/>
      <c r="DN35" s="377"/>
      <c r="DO35" s="377"/>
      <c r="DP35" s="378"/>
      <c r="DQ35" s="312"/>
      <c r="DS35" s="313"/>
      <c r="DT35" s="372"/>
      <c r="DU35" s="373"/>
      <c r="DV35" s="373"/>
      <c r="DW35" s="373"/>
      <c r="DX35" s="373"/>
      <c r="DY35" s="373"/>
      <c r="DZ35" s="374"/>
      <c r="EA35" s="311"/>
      <c r="EB35" s="306"/>
      <c r="EC35" s="311"/>
      <c r="ED35" s="317"/>
      <c r="EE35" s="366" t="s">
        <v>438</v>
      </c>
      <c r="EF35" s="367"/>
      <c r="EG35" s="367"/>
      <c r="EH35" s="367"/>
      <c r="EI35" s="367"/>
      <c r="EJ35" s="367"/>
      <c r="EK35" s="368"/>
      <c r="EL35" s="383"/>
      <c r="EM35" s="306"/>
      <c r="EP35" s="377"/>
      <c r="EQ35" s="377"/>
      <c r="ER35" s="377"/>
      <c r="ES35" s="377"/>
      <c r="ET35" s="377"/>
      <c r="EU35" s="377"/>
      <c r="EV35" s="377"/>
      <c r="EW35" s="383"/>
      <c r="FJ35" s="311"/>
      <c r="FK35" s="306"/>
      <c r="FL35" s="311"/>
      <c r="FM35" s="313"/>
      <c r="FN35" s="377"/>
      <c r="FO35" s="377"/>
      <c r="FP35" s="377"/>
      <c r="FQ35" s="377"/>
      <c r="FR35" s="377"/>
      <c r="FS35" s="348"/>
      <c r="FT35" s="311"/>
      <c r="FU35" s="311"/>
      <c r="FV35" s="306"/>
      <c r="FY35" s="386"/>
      <c r="FZ35" s="386"/>
      <c r="GA35" s="386"/>
      <c r="GB35" s="386"/>
      <c r="GC35" s="386"/>
      <c r="GD35" s="310"/>
      <c r="GE35" s="310"/>
      <c r="GG35" s="306"/>
      <c r="GH35" s="311"/>
      <c r="GI35" s="317"/>
      <c r="GJ35" s="377" t="s">
        <v>439</v>
      </c>
      <c r="GK35" s="377"/>
      <c r="GL35" s="377"/>
      <c r="GM35" s="377"/>
      <c r="GN35" s="377"/>
      <c r="GO35" s="348"/>
      <c r="GQ35" s="311"/>
      <c r="GR35" s="306"/>
      <c r="GS35" s="311"/>
      <c r="GT35" s="317"/>
      <c r="GU35" s="377" t="s">
        <v>440</v>
      </c>
      <c r="GV35" s="377"/>
      <c r="GW35" s="377"/>
      <c r="GX35" s="377"/>
      <c r="GY35" s="377"/>
      <c r="GZ35" s="348"/>
      <c r="HA35" s="311"/>
      <c r="HB35" s="311"/>
      <c r="HC35" s="311"/>
      <c r="HD35" s="311"/>
    </row>
    <row r="36" spans="1:212" ht="12" customHeight="1" thickBot="1" x14ac:dyDescent="0.2">
      <c r="A36" s="359"/>
      <c r="B36" s="359"/>
      <c r="C36" s="359"/>
      <c r="D36" s="363"/>
      <c r="E36" s="377" t="s">
        <v>441</v>
      </c>
      <c r="F36" s="377"/>
      <c r="G36" s="377"/>
      <c r="H36" s="377"/>
      <c r="I36" s="377"/>
      <c r="J36" s="378"/>
      <c r="K36" s="312"/>
      <c r="M36" s="306"/>
      <c r="P36" s="377"/>
      <c r="Q36" s="377"/>
      <c r="R36" s="377"/>
      <c r="S36" s="377"/>
      <c r="T36" s="377"/>
      <c r="U36" s="378"/>
      <c r="V36" s="312"/>
      <c r="X36" s="306"/>
      <c r="Y36" s="310"/>
      <c r="Z36" s="317"/>
      <c r="AA36" s="377" t="s">
        <v>442</v>
      </c>
      <c r="AB36" s="377"/>
      <c r="AC36" s="377"/>
      <c r="AD36" s="377"/>
      <c r="AE36" s="377"/>
      <c r="AF36" s="378"/>
      <c r="AG36" s="312"/>
      <c r="AI36" s="306"/>
      <c r="AK36" s="313"/>
      <c r="AL36" s="377"/>
      <c r="AM36" s="377"/>
      <c r="AN36" s="377"/>
      <c r="AO36" s="377"/>
      <c r="AP36" s="377"/>
      <c r="AQ36" s="378"/>
      <c r="AR36" s="312"/>
      <c r="AT36" s="306"/>
      <c r="AV36" s="393"/>
      <c r="AW36" s="377" t="s">
        <v>443</v>
      </c>
      <c r="AX36" s="377"/>
      <c r="AY36" s="377"/>
      <c r="AZ36" s="377"/>
      <c r="BA36" s="377"/>
      <c r="BB36" s="348"/>
      <c r="BC36" s="310"/>
      <c r="BE36" s="306"/>
      <c r="BG36" s="313"/>
      <c r="BP36" s="317"/>
      <c r="BQ36" s="366" t="s">
        <v>444</v>
      </c>
      <c r="BR36" s="367"/>
      <c r="BS36" s="367"/>
      <c r="BT36" s="367"/>
      <c r="BU36" s="367"/>
      <c r="BV36" s="367"/>
      <c r="BW36" s="368"/>
      <c r="BX36" s="353"/>
      <c r="BY36" s="310"/>
      <c r="CA36" s="317"/>
      <c r="CB36" s="366" t="s">
        <v>445</v>
      </c>
      <c r="CC36" s="367"/>
      <c r="CD36" s="367"/>
      <c r="CE36" s="367"/>
      <c r="CF36" s="367"/>
      <c r="CG36" s="367"/>
      <c r="CH36" s="368"/>
      <c r="CI36" s="362"/>
      <c r="CJ36" s="362"/>
      <c r="CL36" s="313"/>
      <c r="CM36" s="372"/>
      <c r="CN36" s="373"/>
      <c r="CO36" s="373"/>
      <c r="CP36" s="373"/>
      <c r="CQ36" s="373"/>
      <c r="CR36" s="373"/>
      <c r="CS36" s="374"/>
      <c r="CT36" s="353"/>
      <c r="CU36" s="362"/>
      <c r="CW36" s="317"/>
      <c r="CX36" s="366" t="s">
        <v>446</v>
      </c>
      <c r="CY36" s="367"/>
      <c r="CZ36" s="367"/>
      <c r="DA36" s="367"/>
      <c r="DB36" s="367"/>
      <c r="DC36" s="367"/>
      <c r="DD36" s="368"/>
      <c r="DE36" s="353"/>
      <c r="DF36" s="312"/>
      <c r="DG36" s="310"/>
      <c r="DH36" s="306"/>
      <c r="DJ36" s="313"/>
      <c r="DK36" s="377"/>
      <c r="DL36" s="377"/>
      <c r="DM36" s="377"/>
      <c r="DN36" s="377"/>
      <c r="DO36" s="377"/>
      <c r="DP36" s="378"/>
      <c r="DQ36" s="312"/>
      <c r="DS36" s="306"/>
      <c r="DT36" s="311"/>
      <c r="DU36" s="313"/>
      <c r="EA36" s="310"/>
      <c r="EB36" s="338"/>
      <c r="EC36" s="310"/>
      <c r="ED36" s="313"/>
      <c r="EE36" s="372"/>
      <c r="EF36" s="373"/>
      <c r="EG36" s="373"/>
      <c r="EH36" s="373"/>
      <c r="EI36" s="373"/>
      <c r="EJ36" s="373"/>
      <c r="EK36" s="374"/>
      <c r="EL36" s="383"/>
      <c r="EM36" s="306"/>
      <c r="FJ36" s="311"/>
      <c r="FK36" s="306"/>
      <c r="FL36" s="311"/>
      <c r="FM36" s="306"/>
      <c r="FN36" s="311"/>
      <c r="FO36" s="311"/>
      <c r="FP36" s="311"/>
      <c r="FQ36" s="311"/>
      <c r="FR36" s="311"/>
      <c r="FS36" s="311"/>
      <c r="FT36" s="311"/>
      <c r="FU36" s="311"/>
      <c r="FV36" s="306"/>
      <c r="FW36" s="311"/>
      <c r="FX36" s="311"/>
      <c r="FY36" s="311"/>
      <c r="FZ36" s="311"/>
      <c r="GA36" s="311"/>
      <c r="GB36" s="311"/>
      <c r="GC36" s="311"/>
      <c r="GD36" s="310"/>
      <c r="GE36" s="310"/>
      <c r="GG36" s="306"/>
      <c r="GH36" s="311"/>
      <c r="GI36" s="313"/>
      <c r="GJ36" s="377"/>
      <c r="GK36" s="377"/>
      <c r="GL36" s="377"/>
      <c r="GM36" s="377"/>
      <c r="GN36" s="377"/>
      <c r="GO36" s="348"/>
      <c r="GQ36" s="311"/>
      <c r="GR36" s="306"/>
      <c r="GS36" s="311"/>
      <c r="GT36" s="313"/>
      <c r="GU36" s="377"/>
      <c r="GV36" s="377"/>
      <c r="GW36" s="377"/>
      <c r="GX36" s="377"/>
      <c r="GY36" s="377"/>
      <c r="GZ36" s="348"/>
      <c r="HA36" s="311"/>
      <c r="HB36" s="311"/>
      <c r="HC36" s="311"/>
      <c r="HD36" s="311"/>
    </row>
    <row r="37" spans="1:212" ht="12" customHeight="1" x14ac:dyDescent="0.15">
      <c r="A37" s="359"/>
      <c r="B37" s="359"/>
      <c r="C37" s="359"/>
      <c r="D37" s="359"/>
      <c r="E37" s="377"/>
      <c r="F37" s="377"/>
      <c r="G37" s="377"/>
      <c r="H37" s="377"/>
      <c r="I37" s="377"/>
      <c r="J37" s="378"/>
      <c r="K37" s="312"/>
      <c r="M37" s="306"/>
      <c r="P37" s="386" t="s">
        <v>447</v>
      </c>
      <c r="Q37" s="386"/>
      <c r="R37" s="386"/>
      <c r="S37" s="386"/>
      <c r="T37" s="386"/>
      <c r="V37" s="312"/>
      <c r="X37" s="306"/>
      <c r="Y37" s="310"/>
      <c r="Z37" s="314"/>
      <c r="AA37" s="377"/>
      <c r="AB37" s="377"/>
      <c r="AC37" s="377"/>
      <c r="AD37" s="377"/>
      <c r="AE37" s="377"/>
      <c r="AF37" s="378"/>
      <c r="AG37" s="312"/>
      <c r="AI37" s="306"/>
      <c r="AK37" s="306"/>
      <c r="AT37" s="306"/>
      <c r="AV37" s="398"/>
      <c r="AW37" s="377"/>
      <c r="AX37" s="377"/>
      <c r="AY37" s="377"/>
      <c r="AZ37" s="377"/>
      <c r="BA37" s="377"/>
      <c r="BB37" s="348"/>
      <c r="BC37" s="310"/>
      <c r="BE37" s="306"/>
      <c r="BG37" s="317"/>
      <c r="BH37" s="377" t="s">
        <v>448</v>
      </c>
      <c r="BI37" s="377"/>
      <c r="BJ37" s="377"/>
      <c r="BK37" s="377"/>
      <c r="BL37" s="377"/>
      <c r="BM37" s="378"/>
      <c r="BN37" s="312"/>
      <c r="BP37" s="313"/>
      <c r="BQ37" s="372"/>
      <c r="BR37" s="373"/>
      <c r="BS37" s="373"/>
      <c r="BT37" s="373"/>
      <c r="BU37" s="373"/>
      <c r="BV37" s="373"/>
      <c r="BW37" s="374"/>
      <c r="BX37" s="353"/>
      <c r="CA37" s="313"/>
      <c r="CB37" s="372"/>
      <c r="CC37" s="373"/>
      <c r="CD37" s="373"/>
      <c r="CE37" s="373"/>
      <c r="CF37" s="373"/>
      <c r="CG37" s="373"/>
      <c r="CH37" s="374"/>
      <c r="CI37" s="378"/>
      <c r="CJ37" s="312"/>
      <c r="CL37" s="306"/>
      <c r="CN37" s="313"/>
      <c r="CT37" s="362"/>
      <c r="CU37" s="312"/>
      <c r="CV37" s="310"/>
      <c r="CW37" s="313"/>
      <c r="CX37" s="372"/>
      <c r="CY37" s="373"/>
      <c r="CZ37" s="373"/>
      <c r="DA37" s="373"/>
      <c r="DB37" s="373"/>
      <c r="DC37" s="373"/>
      <c r="DD37" s="374"/>
      <c r="DE37" s="353"/>
      <c r="DH37" s="306"/>
      <c r="DJ37" s="306"/>
      <c r="DP37" s="312"/>
      <c r="DQ37" s="362"/>
      <c r="DS37" s="306"/>
      <c r="DT37" s="311"/>
      <c r="DU37" s="317"/>
      <c r="DV37" s="377" t="s">
        <v>449</v>
      </c>
      <c r="DW37" s="377"/>
      <c r="DX37" s="377"/>
      <c r="DY37" s="377"/>
      <c r="DZ37" s="377"/>
      <c r="EA37" s="310"/>
      <c r="EB37" s="338"/>
      <c r="EC37" s="310"/>
      <c r="ED37" s="306"/>
      <c r="EL37" s="312"/>
      <c r="EM37" s="317"/>
      <c r="EN37" s="297" t="s">
        <v>450</v>
      </c>
      <c r="EO37" s="298"/>
      <c r="EP37" s="298"/>
      <c r="EQ37" s="298"/>
      <c r="ER37" s="298"/>
      <c r="ES37" s="298"/>
      <c r="ET37" s="298"/>
      <c r="EU37" s="298"/>
      <c r="EV37" s="299"/>
      <c r="EW37" s="349"/>
      <c r="EX37" s="310"/>
      <c r="FJ37" s="311"/>
      <c r="FK37" s="306"/>
      <c r="FL37" s="311"/>
      <c r="FM37" s="317"/>
      <c r="FN37" s="377" t="s">
        <v>451</v>
      </c>
      <c r="FO37" s="377"/>
      <c r="FP37" s="377"/>
      <c r="FQ37" s="377"/>
      <c r="FR37" s="377"/>
      <c r="FS37" s="348"/>
      <c r="FT37" s="311"/>
      <c r="FU37" s="311"/>
      <c r="FV37" s="306"/>
      <c r="FW37" s="366" t="s">
        <v>452</v>
      </c>
      <c r="FX37" s="367"/>
      <c r="FY37" s="367"/>
      <c r="FZ37" s="367"/>
      <c r="GA37" s="367"/>
      <c r="GB37" s="367"/>
      <c r="GC37" s="368"/>
      <c r="GD37" s="353"/>
      <c r="GE37" s="311"/>
      <c r="GG37" s="306"/>
      <c r="GH37" s="311"/>
      <c r="GI37" s="306"/>
      <c r="GJ37" s="311"/>
      <c r="GK37" s="311"/>
      <c r="GL37" s="311"/>
      <c r="GM37" s="311"/>
      <c r="GN37" s="311"/>
      <c r="GO37" s="311"/>
      <c r="GQ37" s="311"/>
      <c r="GR37" s="306"/>
      <c r="GS37" s="311"/>
      <c r="GT37" s="306"/>
      <c r="GU37" s="311"/>
      <c r="GV37" s="311"/>
      <c r="GW37" s="311"/>
      <c r="GX37" s="311"/>
      <c r="GY37" s="311"/>
      <c r="GZ37" s="311"/>
      <c r="HA37" s="311"/>
      <c r="HB37" s="311"/>
      <c r="HC37" s="311"/>
      <c r="HD37" s="311"/>
    </row>
    <row r="38" spans="1:212" ht="12" customHeight="1" x14ac:dyDescent="0.15">
      <c r="M38" s="306"/>
      <c r="P38" s="386"/>
      <c r="Q38" s="386"/>
      <c r="R38" s="386"/>
      <c r="S38" s="386"/>
      <c r="T38" s="386"/>
      <c r="W38" s="347"/>
      <c r="X38" s="306"/>
      <c r="Z38" s="343"/>
      <c r="AA38" s="311"/>
      <c r="AB38" s="311"/>
      <c r="AC38" s="311"/>
      <c r="AD38" s="311"/>
      <c r="AE38" s="311"/>
      <c r="AF38" s="362"/>
      <c r="AG38" s="362"/>
      <c r="AI38" s="306"/>
      <c r="AK38" s="317"/>
      <c r="AL38" s="377" t="s">
        <v>453</v>
      </c>
      <c r="AM38" s="377"/>
      <c r="AN38" s="377"/>
      <c r="AO38" s="377"/>
      <c r="AP38" s="377"/>
      <c r="AQ38" s="378"/>
      <c r="AR38" s="312"/>
      <c r="AT38" s="306"/>
      <c r="AV38" s="385"/>
      <c r="AW38" s="377"/>
      <c r="AX38" s="377"/>
      <c r="AY38" s="377"/>
      <c r="AZ38" s="377"/>
      <c r="BA38" s="377"/>
      <c r="BB38" s="348"/>
      <c r="BE38" s="306"/>
      <c r="BG38" s="313"/>
      <c r="BH38" s="377"/>
      <c r="BI38" s="377"/>
      <c r="BJ38" s="377"/>
      <c r="BK38" s="377"/>
      <c r="BL38" s="377"/>
      <c r="BM38" s="378"/>
      <c r="BN38" s="312"/>
      <c r="BP38" s="306"/>
      <c r="BR38" s="313"/>
      <c r="BY38" s="310"/>
      <c r="BZ38" s="347"/>
      <c r="CA38" s="306"/>
      <c r="CC38" s="306"/>
      <c r="CI38" s="378"/>
      <c r="CJ38" s="312"/>
      <c r="CL38" s="306"/>
      <c r="CN38" s="317"/>
      <c r="CO38" s="377" t="s">
        <v>454</v>
      </c>
      <c r="CP38" s="377"/>
      <c r="CQ38" s="377"/>
      <c r="CR38" s="377"/>
      <c r="CS38" s="377"/>
      <c r="CT38" s="378"/>
      <c r="CU38" s="312"/>
      <c r="CV38" s="310"/>
      <c r="CW38" s="306"/>
      <c r="CY38" s="313"/>
      <c r="DE38" s="310"/>
      <c r="DF38" s="312"/>
      <c r="DH38" s="306"/>
      <c r="DJ38" s="317"/>
      <c r="DK38" s="377" t="s">
        <v>455</v>
      </c>
      <c r="DL38" s="377"/>
      <c r="DM38" s="377"/>
      <c r="DN38" s="377"/>
      <c r="DO38" s="377"/>
      <c r="DP38" s="378"/>
      <c r="DQ38" s="312"/>
      <c r="DS38" s="306"/>
      <c r="DT38" s="311"/>
      <c r="DU38" s="314"/>
      <c r="DV38" s="377"/>
      <c r="DW38" s="377"/>
      <c r="DX38" s="377"/>
      <c r="DY38" s="377"/>
      <c r="DZ38" s="377"/>
      <c r="EA38" s="311"/>
      <c r="EB38" s="306"/>
      <c r="EC38" s="311"/>
      <c r="ED38" s="317"/>
      <c r="EE38" s="399" t="s">
        <v>456</v>
      </c>
      <c r="EF38" s="400"/>
      <c r="EG38" s="400"/>
      <c r="EH38" s="400"/>
      <c r="EI38" s="400"/>
      <c r="EJ38" s="400"/>
      <c r="EK38" s="401"/>
      <c r="EL38" s="414"/>
      <c r="EN38" s="303"/>
      <c r="EO38" s="304"/>
      <c r="EP38" s="304"/>
      <c r="EQ38" s="304"/>
      <c r="ER38" s="304"/>
      <c r="ES38" s="304"/>
      <c r="ET38" s="304"/>
      <c r="EU38" s="304"/>
      <c r="EV38" s="305"/>
      <c r="EW38" s="349"/>
      <c r="EX38" s="310"/>
      <c r="FJ38" s="311"/>
      <c r="FK38" s="306"/>
      <c r="FL38" s="311"/>
      <c r="FM38" s="380"/>
      <c r="FN38" s="377"/>
      <c r="FO38" s="377"/>
      <c r="FP38" s="377"/>
      <c r="FQ38" s="377"/>
      <c r="FR38" s="377"/>
      <c r="FS38" s="348"/>
      <c r="FT38" s="311"/>
      <c r="FU38" s="311"/>
      <c r="FV38" s="403"/>
      <c r="FW38" s="372"/>
      <c r="FX38" s="373"/>
      <c r="FY38" s="373"/>
      <c r="FZ38" s="373"/>
      <c r="GA38" s="373"/>
      <c r="GB38" s="373"/>
      <c r="GC38" s="374"/>
      <c r="GD38" s="353"/>
      <c r="GE38" s="310"/>
      <c r="GG38" s="306"/>
      <c r="GH38" s="311"/>
      <c r="GI38" s="317"/>
      <c r="GJ38" s="377" t="s">
        <v>457</v>
      </c>
      <c r="GK38" s="377"/>
      <c r="GL38" s="377"/>
      <c r="GM38" s="377"/>
      <c r="GN38" s="377"/>
      <c r="GO38" s="348"/>
      <c r="GQ38" s="311"/>
      <c r="GR38" s="306"/>
      <c r="GS38" s="311"/>
      <c r="GT38" s="317"/>
      <c r="GU38" s="377" t="s">
        <v>458</v>
      </c>
      <c r="GV38" s="377"/>
      <c r="GW38" s="377"/>
      <c r="GX38" s="377"/>
      <c r="GY38" s="377"/>
      <c r="GZ38" s="348"/>
      <c r="HA38" s="311"/>
      <c r="HB38" s="311"/>
      <c r="HC38" s="311"/>
      <c r="HD38" s="311"/>
    </row>
    <row r="39" spans="1:212" ht="12" customHeight="1" thickBot="1" x14ac:dyDescent="0.2">
      <c r="M39" s="306"/>
      <c r="V39" s="312"/>
      <c r="W39" s="347"/>
      <c r="X39" s="317"/>
      <c r="Y39" s="366" t="s">
        <v>459</v>
      </c>
      <c r="Z39" s="367"/>
      <c r="AA39" s="367"/>
      <c r="AB39" s="367"/>
      <c r="AC39" s="367"/>
      <c r="AD39" s="367"/>
      <c r="AE39" s="368"/>
      <c r="AF39" s="353"/>
      <c r="AG39" s="312"/>
      <c r="AI39" s="306"/>
      <c r="AK39" s="313"/>
      <c r="AL39" s="377"/>
      <c r="AM39" s="377"/>
      <c r="AN39" s="377"/>
      <c r="AO39" s="377"/>
      <c r="AP39" s="377"/>
      <c r="AQ39" s="378"/>
      <c r="AR39" s="312"/>
      <c r="AT39" s="306"/>
      <c r="AV39" s="393"/>
      <c r="AW39" s="377" t="s">
        <v>460</v>
      </c>
      <c r="AX39" s="377"/>
      <c r="AY39" s="377"/>
      <c r="AZ39" s="377"/>
      <c r="BA39" s="377"/>
      <c r="BB39" s="378"/>
      <c r="BC39" s="312"/>
      <c r="BE39" s="306"/>
      <c r="BG39" s="306"/>
      <c r="BH39" s="377"/>
      <c r="BI39" s="377"/>
      <c r="BJ39" s="377"/>
      <c r="BK39" s="377"/>
      <c r="BL39" s="377"/>
      <c r="BM39" s="378"/>
      <c r="BP39" s="306"/>
      <c r="BR39" s="317"/>
      <c r="BS39" s="377" t="s">
        <v>422</v>
      </c>
      <c r="BT39" s="377"/>
      <c r="BU39" s="377"/>
      <c r="BV39" s="377"/>
      <c r="BW39" s="377"/>
      <c r="BX39" s="348"/>
      <c r="BY39" s="310"/>
      <c r="BZ39" s="347"/>
      <c r="CA39" s="306"/>
      <c r="CC39" s="317"/>
      <c r="CD39" s="377" t="s">
        <v>461</v>
      </c>
      <c r="CE39" s="377"/>
      <c r="CF39" s="377"/>
      <c r="CG39" s="377"/>
      <c r="CH39" s="377"/>
      <c r="CI39" s="362"/>
      <c r="CJ39" s="362"/>
      <c r="CL39" s="306"/>
      <c r="CN39" s="380"/>
      <c r="CO39" s="377"/>
      <c r="CP39" s="377"/>
      <c r="CQ39" s="377"/>
      <c r="CR39" s="377"/>
      <c r="CS39" s="377"/>
      <c r="CT39" s="378"/>
      <c r="CU39" s="362"/>
      <c r="CV39" s="362"/>
      <c r="CW39" s="306"/>
      <c r="CY39" s="317"/>
      <c r="CZ39" s="377" t="s">
        <v>462</v>
      </c>
      <c r="DA39" s="377"/>
      <c r="DB39" s="377"/>
      <c r="DC39" s="377"/>
      <c r="DD39" s="377"/>
      <c r="DE39" s="348"/>
      <c r="DF39" s="312"/>
      <c r="DH39" s="306"/>
      <c r="DJ39" s="380"/>
      <c r="DK39" s="377"/>
      <c r="DL39" s="377"/>
      <c r="DM39" s="377"/>
      <c r="DN39" s="377"/>
      <c r="DO39" s="377"/>
      <c r="DP39" s="378"/>
      <c r="DQ39" s="312"/>
      <c r="DS39" s="306"/>
      <c r="DT39" s="311"/>
      <c r="DU39" s="311"/>
      <c r="DV39" s="311"/>
      <c r="DW39" s="311"/>
      <c r="DX39" s="311"/>
      <c r="DY39" s="311"/>
      <c r="DZ39" s="311"/>
      <c r="EA39" s="310"/>
      <c r="EB39" s="338"/>
      <c r="EC39" s="310"/>
      <c r="ED39" s="313"/>
      <c r="EE39" s="404"/>
      <c r="EF39" s="405"/>
      <c r="EG39" s="405"/>
      <c r="EH39" s="405"/>
      <c r="EI39" s="405"/>
      <c r="EJ39" s="405"/>
      <c r="EK39" s="406"/>
      <c r="EL39" s="414"/>
      <c r="EN39" s="307"/>
      <c r="EO39" s="308"/>
      <c r="EP39" s="308"/>
      <c r="EQ39" s="308"/>
      <c r="ER39" s="308"/>
      <c r="ES39" s="308"/>
      <c r="ET39" s="308"/>
      <c r="EU39" s="308"/>
      <c r="EV39" s="309"/>
      <c r="EW39" s="349"/>
      <c r="EX39" s="310"/>
      <c r="FJ39" s="311"/>
      <c r="FK39" s="306"/>
      <c r="FL39" s="311"/>
      <c r="FM39" s="385"/>
      <c r="FN39" s="311"/>
      <c r="FO39" s="311"/>
      <c r="FP39" s="311"/>
      <c r="FQ39" s="311"/>
      <c r="FR39" s="311"/>
      <c r="FS39" s="311"/>
      <c r="FT39" s="311"/>
      <c r="FU39" s="311"/>
      <c r="FV39" s="306"/>
      <c r="FW39" s="311"/>
      <c r="FX39" s="313"/>
      <c r="FY39" s="311"/>
      <c r="FZ39" s="311"/>
      <c r="GA39" s="311"/>
      <c r="GB39" s="311"/>
      <c r="GC39" s="311"/>
      <c r="GD39" s="310"/>
      <c r="GE39" s="310"/>
      <c r="GG39" s="306"/>
      <c r="GH39" s="311"/>
      <c r="GI39" s="311"/>
      <c r="GJ39" s="377"/>
      <c r="GK39" s="377"/>
      <c r="GL39" s="377"/>
      <c r="GM39" s="377"/>
      <c r="GN39" s="377"/>
      <c r="GO39" s="348"/>
      <c r="GQ39" s="311"/>
      <c r="GR39" s="306"/>
      <c r="GS39" s="311"/>
      <c r="GT39" s="311"/>
      <c r="GU39" s="377"/>
      <c r="GV39" s="377"/>
      <c r="GW39" s="377"/>
      <c r="GX39" s="377"/>
      <c r="GY39" s="377"/>
      <c r="GZ39" s="348"/>
      <c r="HA39" s="311"/>
      <c r="HB39" s="311"/>
      <c r="HC39" s="311"/>
      <c r="HD39" s="311"/>
    </row>
    <row r="40" spans="1:212" ht="12" customHeight="1" x14ac:dyDescent="0.15">
      <c r="M40" s="317"/>
      <c r="N40" s="366" t="s">
        <v>463</v>
      </c>
      <c r="O40" s="367"/>
      <c r="P40" s="367"/>
      <c r="Q40" s="367"/>
      <c r="R40" s="367"/>
      <c r="S40" s="367"/>
      <c r="T40" s="368"/>
      <c r="U40" s="353"/>
      <c r="V40" s="312"/>
      <c r="X40" s="313"/>
      <c r="Y40" s="372"/>
      <c r="Z40" s="373"/>
      <c r="AA40" s="373"/>
      <c r="AB40" s="373"/>
      <c r="AC40" s="373"/>
      <c r="AD40" s="373"/>
      <c r="AE40" s="374"/>
      <c r="AF40" s="353"/>
      <c r="AG40" s="312"/>
      <c r="AI40" s="306"/>
      <c r="AK40" s="306"/>
      <c r="AT40" s="306"/>
      <c r="AV40" s="398"/>
      <c r="AW40" s="377"/>
      <c r="AX40" s="377"/>
      <c r="AY40" s="377"/>
      <c r="AZ40" s="377"/>
      <c r="BA40" s="377"/>
      <c r="BB40" s="378"/>
      <c r="BC40" s="312"/>
      <c r="BE40" s="306"/>
      <c r="BF40" s="339"/>
      <c r="BM40" s="312"/>
      <c r="BN40" s="312"/>
      <c r="BP40" s="306"/>
      <c r="BR40" s="313"/>
      <c r="BS40" s="377"/>
      <c r="BT40" s="377"/>
      <c r="BU40" s="377"/>
      <c r="BV40" s="377"/>
      <c r="BW40" s="377"/>
      <c r="BX40" s="348"/>
      <c r="CA40" s="306"/>
      <c r="CC40" s="313"/>
      <c r="CD40" s="377"/>
      <c r="CE40" s="377"/>
      <c r="CF40" s="377"/>
      <c r="CG40" s="377"/>
      <c r="CH40" s="377"/>
      <c r="CI40" s="378"/>
      <c r="CJ40" s="312"/>
      <c r="CL40" s="306"/>
      <c r="CN40" s="385"/>
      <c r="CO40" s="415"/>
      <c r="CP40" s="415"/>
      <c r="CQ40" s="415"/>
      <c r="CR40" s="415"/>
      <c r="CS40" s="415"/>
      <c r="CT40" s="362"/>
      <c r="CV40" s="362"/>
      <c r="CW40" s="306"/>
      <c r="CZ40" s="377"/>
      <c r="DA40" s="377"/>
      <c r="DB40" s="377"/>
      <c r="DC40" s="377"/>
      <c r="DD40" s="377"/>
      <c r="DE40" s="348"/>
      <c r="DH40" s="306"/>
      <c r="DJ40" s="385"/>
      <c r="DK40" s="386" t="s">
        <v>464</v>
      </c>
      <c r="DL40" s="386"/>
      <c r="DM40" s="386"/>
      <c r="DN40" s="386"/>
      <c r="DO40" s="386"/>
      <c r="DP40" s="362"/>
      <c r="DS40" s="317"/>
      <c r="DT40" s="366" t="s">
        <v>465</v>
      </c>
      <c r="DU40" s="367"/>
      <c r="DV40" s="367"/>
      <c r="DW40" s="367"/>
      <c r="DX40" s="367"/>
      <c r="DY40" s="367"/>
      <c r="DZ40" s="368"/>
      <c r="EA40" s="310"/>
      <c r="EB40" s="338"/>
      <c r="EC40" s="310"/>
      <c r="ED40" s="306"/>
      <c r="EE40" s="408"/>
      <c r="EF40" s="409"/>
      <c r="EG40" s="409"/>
      <c r="EH40" s="409"/>
      <c r="EI40" s="409"/>
      <c r="EJ40" s="409"/>
      <c r="EK40" s="410"/>
      <c r="EL40" s="312"/>
      <c r="EO40" s="313"/>
      <c r="FJ40" s="311"/>
      <c r="FK40" s="306"/>
      <c r="FL40" s="311"/>
      <c r="FM40" s="393"/>
      <c r="FN40" s="377" t="s">
        <v>466</v>
      </c>
      <c r="FO40" s="377"/>
      <c r="FP40" s="377"/>
      <c r="FQ40" s="377"/>
      <c r="FR40" s="377"/>
      <c r="FS40" s="348"/>
      <c r="FT40" s="311"/>
      <c r="FU40" s="311"/>
      <c r="FV40" s="306"/>
      <c r="FW40" s="311"/>
      <c r="FX40" s="317"/>
      <c r="FY40" s="377" t="s">
        <v>467</v>
      </c>
      <c r="FZ40" s="377"/>
      <c r="GA40" s="377"/>
      <c r="GB40" s="377"/>
      <c r="GC40" s="377"/>
      <c r="GD40" s="348"/>
      <c r="GE40" s="311"/>
      <c r="GG40" s="306"/>
      <c r="GH40" s="311"/>
      <c r="GI40" s="311"/>
      <c r="GJ40" s="311"/>
      <c r="GK40" s="311"/>
      <c r="GL40" s="311"/>
      <c r="GM40" s="311"/>
      <c r="GN40" s="311"/>
      <c r="GO40" s="311"/>
      <c r="GQ40" s="311"/>
      <c r="GR40" s="306"/>
      <c r="GS40" s="311"/>
      <c r="GT40" s="311"/>
      <c r="GU40" s="311"/>
      <c r="GV40" s="311"/>
      <c r="GW40" s="311"/>
      <c r="GX40" s="311"/>
      <c r="GY40" s="311"/>
      <c r="GZ40" s="311"/>
      <c r="HA40" s="311"/>
      <c r="HB40" s="311"/>
      <c r="HC40" s="311"/>
      <c r="HD40" s="311"/>
    </row>
    <row r="41" spans="1:212" ht="12" customHeight="1" x14ac:dyDescent="0.15">
      <c r="M41" s="313"/>
      <c r="N41" s="372"/>
      <c r="O41" s="373"/>
      <c r="P41" s="373"/>
      <c r="Q41" s="373"/>
      <c r="R41" s="373"/>
      <c r="S41" s="373"/>
      <c r="T41" s="374"/>
      <c r="U41" s="353"/>
      <c r="X41" s="306"/>
      <c r="Y41" s="311"/>
      <c r="Z41" s="313"/>
      <c r="AF41" s="362"/>
      <c r="AG41" s="362"/>
      <c r="AI41" s="306"/>
      <c r="AK41" s="317"/>
      <c r="AL41" s="377" t="s">
        <v>468</v>
      </c>
      <c r="AM41" s="377"/>
      <c r="AN41" s="377"/>
      <c r="AO41" s="377"/>
      <c r="AP41" s="377"/>
      <c r="AQ41" s="378"/>
      <c r="AR41" s="312"/>
      <c r="AT41" s="306"/>
      <c r="AV41" s="385"/>
      <c r="AW41" s="377"/>
      <c r="AX41" s="377"/>
      <c r="AY41" s="377"/>
      <c r="AZ41" s="377"/>
      <c r="BA41" s="377"/>
      <c r="BB41" s="378"/>
      <c r="BE41" s="306"/>
      <c r="BG41" s="317"/>
      <c r="BH41" s="377" t="s">
        <v>469</v>
      </c>
      <c r="BI41" s="377"/>
      <c r="BJ41" s="377"/>
      <c r="BK41" s="377"/>
      <c r="BL41" s="377"/>
      <c r="BM41" s="378"/>
      <c r="BN41" s="312"/>
      <c r="BP41" s="306"/>
      <c r="BR41" s="306"/>
      <c r="BY41" s="310"/>
      <c r="BZ41" s="347"/>
      <c r="CA41" s="306"/>
      <c r="CC41" s="306"/>
      <c r="CI41" s="378"/>
      <c r="CJ41" s="312"/>
      <c r="CL41" s="306"/>
      <c r="CN41" s="393"/>
      <c r="CO41" s="377" t="s">
        <v>470</v>
      </c>
      <c r="CP41" s="377"/>
      <c r="CQ41" s="377"/>
      <c r="CR41" s="377"/>
      <c r="CS41" s="377"/>
      <c r="CT41" s="378"/>
      <c r="CV41" s="362"/>
      <c r="CW41" s="306"/>
      <c r="CX41" s="311"/>
      <c r="CY41" s="311"/>
      <c r="CZ41" s="386" t="s">
        <v>471</v>
      </c>
      <c r="DA41" s="386"/>
      <c r="DB41" s="386"/>
      <c r="DC41" s="386"/>
      <c r="DD41" s="386"/>
      <c r="DE41" s="310"/>
      <c r="DF41" s="312"/>
      <c r="DG41" s="310"/>
      <c r="DH41" s="306"/>
      <c r="DJ41" s="385"/>
      <c r="DK41" s="386"/>
      <c r="DL41" s="386"/>
      <c r="DM41" s="386"/>
      <c r="DN41" s="386"/>
      <c r="DO41" s="386"/>
      <c r="DP41" s="312"/>
      <c r="DQ41" s="312"/>
      <c r="DR41" s="310"/>
      <c r="DS41" s="314"/>
      <c r="DT41" s="372"/>
      <c r="DU41" s="373"/>
      <c r="DV41" s="373"/>
      <c r="DW41" s="373"/>
      <c r="DX41" s="373"/>
      <c r="DY41" s="373"/>
      <c r="DZ41" s="374"/>
      <c r="EA41" s="311"/>
      <c r="EB41" s="306"/>
      <c r="EC41" s="311"/>
      <c r="ED41" s="306"/>
      <c r="EL41" s="383"/>
      <c r="EO41" s="317"/>
      <c r="EP41" s="366" t="s">
        <v>472</v>
      </c>
      <c r="EQ41" s="367"/>
      <c r="ER41" s="367"/>
      <c r="ES41" s="367"/>
      <c r="ET41" s="367"/>
      <c r="EU41" s="367"/>
      <c r="EV41" s="368"/>
      <c r="EW41" s="370"/>
      <c r="EX41" s="310"/>
      <c r="FJ41" s="311"/>
      <c r="FK41" s="306"/>
      <c r="FL41" s="311"/>
      <c r="FM41" s="398"/>
      <c r="FN41" s="377"/>
      <c r="FO41" s="377"/>
      <c r="FP41" s="377"/>
      <c r="FQ41" s="377"/>
      <c r="FR41" s="377"/>
      <c r="FS41" s="348"/>
      <c r="FT41" s="311"/>
      <c r="FU41" s="311"/>
      <c r="FV41" s="306"/>
      <c r="FW41" s="311"/>
      <c r="FX41" s="313"/>
      <c r="FY41" s="377"/>
      <c r="FZ41" s="377"/>
      <c r="GA41" s="377"/>
      <c r="GB41" s="377"/>
      <c r="GC41" s="377"/>
      <c r="GD41" s="348"/>
      <c r="GE41" s="310"/>
      <c r="GG41" s="317"/>
      <c r="GH41" s="366" t="s">
        <v>473</v>
      </c>
      <c r="GI41" s="367"/>
      <c r="GJ41" s="367"/>
      <c r="GK41" s="367"/>
      <c r="GL41" s="367"/>
      <c r="GM41" s="367"/>
      <c r="GN41" s="368"/>
      <c r="GO41" s="353"/>
      <c r="GQ41" s="311"/>
      <c r="GR41" s="317"/>
      <c r="GS41" s="399" t="s">
        <v>474</v>
      </c>
      <c r="GT41" s="400"/>
      <c r="GU41" s="400"/>
      <c r="GV41" s="400"/>
      <c r="GW41" s="400"/>
      <c r="GX41" s="400"/>
      <c r="GY41" s="401"/>
      <c r="GZ41" s="348"/>
      <c r="HA41" s="311"/>
      <c r="HB41" s="311"/>
      <c r="HC41" s="311"/>
      <c r="HD41" s="311"/>
    </row>
    <row r="42" spans="1:212" ht="12" customHeight="1" x14ac:dyDescent="0.15">
      <c r="M42" s="306"/>
      <c r="O42" s="313"/>
      <c r="X42" s="306"/>
      <c r="Z42" s="317"/>
      <c r="AA42" s="416" t="s">
        <v>475</v>
      </c>
      <c r="AB42" s="416"/>
      <c r="AC42" s="416"/>
      <c r="AD42" s="416"/>
      <c r="AE42" s="416"/>
      <c r="AG42" s="312"/>
      <c r="AI42" s="306"/>
      <c r="AL42" s="377"/>
      <c r="AM42" s="377"/>
      <c r="AN42" s="377"/>
      <c r="AO42" s="377"/>
      <c r="AP42" s="377"/>
      <c r="AQ42" s="378"/>
      <c r="AR42" s="312"/>
      <c r="AT42" s="306"/>
      <c r="AV42" s="393"/>
      <c r="AW42" s="377" t="s">
        <v>476</v>
      </c>
      <c r="AX42" s="377"/>
      <c r="AY42" s="377"/>
      <c r="AZ42" s="377"/>
      <c r="BA42" s="377"/>
      <c r="BB42" s="378"/>
      <c r="BE42" s="306"/>
      <c r="BG42" s="380"/>
      <c r="BH42" s="377"/>
      <c r="BI42" s="377"/>
      <c r="BJ42" s="377"/>
      <c r="BK42" s="377"/>
      <c r="BL42" s="377"/>
      <c r="BM42" s="378"/>
      <c r="BP42" s="306"/>
      <c r="BR42" s="317"/>
      <c r="BS42" s="377" t="s">
        <v>477</v>
      </c>
      <c r="BT42" s="377"/>
      <c r="BU42" s="377"/>
      <c r="BV42" s="377"/>
      <c r="BW42" s="377"/>
      <c r="BX42" s="378"/>
      <c r="BY42" s="310"/>
      <c r="BZ42" s="347"/>
      <c r="CA42" s="306"/>
      <c r="CC42" s="317"/>
      <c r="CD42" s="377" t="s">
        <v>478</v>
      </c>
      <c r="CE42" s="377"/>
      <c r="CF42" s="377"/>
      <c r="CG42" s="377"/>
      <c r="CH42" s="377"/>
      <c r="CI42" s="362"/>
      <c r="CJ42" s="362"/>
      <c r="CL42" s="306"/>
      <c r="CO42" s="377"/>
      <c r="CP42" s="377"/>
      <c r="CQ42" s="377"/>
      <c r="CR42" s="377"/>
      <c r="CS42" s="377"/>
      <c r="CT42" s="378"/>
      <c r="CU42" s="312"/>
      <c r="CV42" s="362"/>
      <c r="CW42" s="306"/>
      <c r="CX42" s="311"/>
      <c r="CY42" s="311"/>
      <c r="CZ42" s="386"/>
      <c r="DA42" s="386"/>
      <c r="DB42" s="386"/>
      <c r="DC42" s="386"/>
      <c r="DD42" s="386"/>
      <c r="DE42" s="310"/>
      <c r="DF42" s="312"/>
      <c r="DG42" s="310"/>
      <c r="DH42" s="306"/>
      <c r="DJ42" s="385"/>
      <c r="DK42" s="407"/>
      <c r="DL42" s="407"/>
      <c r="DM42" s="407"/>
      <c r="DN42" s="407"/>
      <c r="DO42" s="407"/>
      <c r="DP42" s="312"/>
      <c r="DQ42" s="312"/>
      <c r="DR42" s="310"/>
      <c r="DS42" s="311"/>
      <c r="DT42" s="311"/>
      <c r="DU42" s="313"/>
      <c r="EA42" s="310"/>
      <c r="EB42" s="338"/>
      <c r="EC42" s="310"/>
      <c r="ED42" s="306"/>
      <c r="EE42" s="366" t="s">
        <v>479</v>
      </c>
      <c r="EF42" s="367"/>
      <c r="EG42" s="367"/>
      <c r="EH42" s="367"/>
      <c r="EI42" s="367"/>
      <c r="EJ42" s="367"/>
      <c r="EK42" s="368"/>
      <c r="EL42" s="383"/>
      <c r="EO42" s="313"/>
      <c r="EP42" s="372"/>
      <c r="EQ42" s="373"/>
      <c r="ER42" s="373"/>
      <c r="ES42" s="373"/>
      <c r="ET42" s="373"/>
      <c r="EU42" s="373"/>
      <c r="EV42" s="374"/>
      <c r="EW42" s="370"/>
      <c r="EX42" s="310"/>
      <c r="FJ42" s="311"/>
      <c r="FK42" s="306"/>
      <c r="FL42" s="311"/>
      <c r="FM42" s="385"/>
      <c r="FN42" s="377"/>
      <c r="FO42" s="377"/>
      <c r="FP42" s="377"/>
      <c r="FQ42" s="377"/>
      <c r="FR42" s="377"/>
      <c r="FS42" s="311"/>
      <c r="FT42" s="311"/>
      <c r="FU42" s="311"/>
      <c r="FV42" s="306"/>
      <c r="FW42" s="311"/>
      <c r="FX42" s="306"/>
      <c r="FY42" s="311"/>
      <c r="FZ42" s="311"/>
      <c r="GA42" s="311"/>
      <c r="GB42" s="311"/>
      <c r="GC42" s="311"/>
      <c r="GD42" s="310"/>
      <c r="GE42" s="310"/>
      <c r="GG42" s="313"/>
      <c r="GH42" s="372"/>
      <c r="GI42" s="373"/>
      <c r="GJ42" s="373"/>
      <c r="GK42" s="373"/>
      <c r="GL42" s="373"/>
      <c r="GM42" s="373"/>
      <c r="GN42" s="374"/>
      <c r="GO42" s="353"/>
      <c r="GQ42" s="311"/>
      <c r="GR42" s="313"/>
      <c r="GS42" s="404"/>
      <c r="GT42" s="405"/>
      <c r="GU42" s="405"/>
      <c r="GV42" s="405"/>
      <c r="GW42" s="405"/>
      <c r="GX42" s="405"/>
      <c r="GY42" s="406"/>
      <c r="GZ42" s="348"/>
      <c r="HA42" s="311"/>
      <c r="HB42" s="311"/>
      <c r="HC42" s="311"/>
      <c r="HD42" s="311"/>
    </row>
    <row r="43" spans="1:212" ht="12" customHeight="1" x14ac:dyDescent="0.15">
      <c r="M43" s="306"/>
      <c r="O43" s="317"/>
      <c r="P43" s="377" t="s">
        <v>480</v>
      </c>
      <c r="Q43" s="377"/>
      <c r="R43" s="377"/>
      <c r="S43" s="377"/>
      <c r="T43" s="377"/>
      <c r="U43" s="378"/>
      <c r="X43" s="306"/>
      <c r="AA43" s="416"/>
      <c r="AB43" s="416"/>
      <c r="AC43" s="416"/>
      <c r="AD43" s="416"/>
      <c r="AE43" s="416"/>
      <c r="AG43" s="312"/>
      <c r="AI43" s="306"/>
      <c r="AT43" s="306"/>
      <c r="AW43" s="377"/>
      <c r="AX43" s="377"/>
      <c r="AY43" s="377"/>
      <c r="AZ43" s="377"/>
      <c r="BA43" s="377"/>
      <c r="BB43" s="378"/>
      <c r="BC43" s="312"/>
      <c r="BE43" s="306"/>
      <c r="BG43" s="385"/>
      <c r="BM43" s="312"/>
      <c r="BN43" s="312"/>
      <c r="BP43" s="306"/>
      <c r="BR43" s="380"/>
      <c r="BS43" s="377"/>
      <c r="BT43" s="377"/>
      <c r="BU43" s="377"/>
      <c r="BV43" s="377"/>
      <c r="BW43" s="377"/>
      <c r="BX43" s="378"/>
      <c r="CA43" s="306"/>
      <c r="CC43" s="380"/>
      <c r="CD43" s="377"/>
      <c r="CE43" s="377"/>
      <c r="CF43" s="377"/>
      <c r="CG43" s="377"/>
      <c r="CH43" s="377"/>
      <c r="CI43" s="348"/>
      <c r="CJ43" s="312"/>
      <c r="CL43" s="306"/>
      <c r="CO43" s="377"/>
      <c r="CP43" s="377"/>
      <c r="CQ43" s="377"/>
      <c r="CR43" s="377"/>
      <c r="CS43" s="377"/>
      <c r="CT43" s="378"/>
      <c r="CU43" s="312"/>
      <c r="CV43" s="310"/>
      <c r="CW43" s="306"/>
      <c r="DE43" s="311"/>
      <c r="DH43" s="306"/>
      <c r="DJ43" s="393"/>
      <c r="DK43" s="321" t="s">
        <v>481</v>
      </c>
      <c r="DL43" s="321"/>
      <c r="DM43" s="321"/>
      <c r="DN43" s="321"/>
      <c r="DO43" s="321"/>
      <c r="DP43" s="362"/>
      <c r="DQ43" s="362"/>
      <c r="DR43" s="362"/>
      <c r="DS43" s="311"/>
      <c r="DT43" s="311"/>
      <c r="DU43" s="317"/>
      <c r="DV43" s="377" t="s">
        <v>482</v>
      </c>
      <c r="DW43" s="377"/>
      <c r="DX43" s="377"/>
      <c r="DY43" s="377"/>
      <c r="DZ43" s="377"/>
      <c r="EA43" s="310"/>
      <c r="EB43" s="338"/>
      <c r="EC43" s="310"/>
      <c r="ED43" s="403"/>
      <c r="EE43" s="373"/>
      <c r="EF43" s="373"/>
      <c r="EG43" s="373"/>
      <c r="EH43" s="373"/>
      <c r="EI43" s="373"/>
      <c r="EJ43" s="373"/>
      <c r="EK43" s="374"/>
      <c r="EL43" s="383"/>
      <c r="EO43" s="306"/>
      <c r="EQ43" s="313"/>
      <c r="FJ43" s="311"/>
      <c r="FK43" s="306"/>
      <c r="FM43" s="385"/>
      <c r="FT43" s="311"/>
      <c r="FU43" s="311"/>
      <c r="FV43" s="306"/>
      <c r="FW43" s="311"/>
      <c r="FX43" s="317"/>
      <c r="FY43" s="377" t="s">
        <v>483</v>
      </c>
      <c r="FZ43" s="377"/>
      <c r="GA43" s="377"/>
      <c r="GB43" s="377"/>
      <c r="GC43" s="377"/>
      <c r="GD43" s="348"/>
      <c r="GE43" s="311"/>
      <c r="GG43" s="306"/>
      <c r="GH43" s="311"/>
      <c r="GI43" s="313"/>
      <c r="GJ43" s="311"/>
      <c r="GK43" s="311"/>
      <c r="GL43" s="311"/>
      <c r="GM43" s="311"/>
      <c r="GN43" s="311"/>
      <c r="GO43" s="311"/>
      <c r="GQ43" s="311"/>
      <c r="GR43" s="306"/>
      <c r="GS43" s="408"/>
      <c r="GT43" s="409"/>
      <c r="GU43" s="409"/>
      <c r="GV43" s="409"/>
      <c r="GW43" s="409"/>
      <c r="GX43" s="409"/>
      <c r="GY43" s="410"/>
      <c r="GZ43" s="311"/>
      <c r="HA43" s="311"/>
      <c r="HB43" s="311"/>
      <c r="HC43" s="311"/>
      <c r="HD43" s="311"/>
    </row>
    <row r="44" spans="1:212" ht="12" customHeight="1" x14ac:dyDescent="0.15">
      <c r="M44" s="306"/>
      <c r="O44" s="313"/>
      <c r="P44" s="377"/>
      <c r="Q44" s="377"/>
      <c r="R44" s="377"/>
      <c r="S44" s="377"/>
      <c r="T44" s="377"/>
      <c r="U44" s="378"/>
      <c r="V44" s="312"/>
      <c r="X44" s="306"/>
      <c r="AA44" s="416"/>
      <c r="AB44" s="416"/>
      <c r="AC44" s="416"/>
      <c r="AD44" s="416"/>
      <c r="AE44" s="416"/>
      <c r="AG44" s="362"/>
      <c r="AH44" s="347"/>
      <c r="AI44" s="317"/>
      <c r="AJ44" s="366" t="s">
        <v>484</v>
      </c>
      <c r="AK44" s="367"/>
      <c r="AL44" s="367"/>
      <c r="AM44" s="367"/>
      <c r="AN44" s="367"/>
      <c r="AO44" s="367"/>
      <c r="AP44" s="368"/>
      <c r="AQ44" s="353"/>
      <c r="AR44" s="312"/>
      <c r="AT44" s="306"/>
      <c r="AW44" s="377"/>
      <c r="AX44" s="377"/>
      <c r="AY44" s="377"/>
      <c r="AZ44" s="377"/>
      <c r="BA44" s="377"/>
      <c r="BB44" s="378"/>
      <c r="BC44" s="312"/>
      <c r="BD44" s="417"/>
      <c r="BE44" s="306"/>
      <c r="BG44" s="418"/>
      <c r="BH44" s="377" t="s">
        <v>485</v>
      </c>
      <c r="BI44" s="377"/>
      <c r="BJ44" s="377"/>
      <c r="BK44" s="377"/>
      <c r="BL44" s="377"/>
      <c r="BM44" s="348"/>
      <c r="BN44" s="312"/>
      <c r="BP44" s="306"/>
      <c r="BR44" s="385"/>
      <c r="BY44" s="312"/>
      <c r="CA44" s="306"/>
      <c r="CC44" s="385"/>
      <c r="CI44" s="348"/>
      <c r="CJ44" s="312"/>
      <c r="CL44" s="306"/>
      <c r="CU44" s="362"/>
      <c r="CV44" s="310"/>
      <c r="CW44" s="317"/>
      <c r="CX44" s="366" t="s">
        <v>486</v>
      </c>
      <c r="CY44" s="367"/>
      <c r="CZ44" s="367"/>
      <c r="DA44" s="367"/>
      <c r="DB44" s="367"/>
      <c r="DC44" s="367"/>
      <c r="DD44" s="368"/>
      <c r="DE44" s="353"/>
      <c r="DF44" s="312"/>
      <c r="DH44" s="306"/>
      <c r="DK44" s="321"/>
      <c r="DL44" s="321"/>
      <c r="DM44" s="321"/>
      <c r="DN44" s="321"/>
      <c r="DO44" s="321"/>
      <c r="DP44" s="362"/>
      <c r="DQ44" s="362"/>
      <c r="DR44" s="362"/>
      <c r="DS44" s="311"/>
      <c r="DT44" s="311"/>
      <c r="DU44" s="313"/>
      <c r="DV44" s="377"/>
      <c r="DW44" s="377"/>
      <c r="DX44" s="377"/>
      <c r="DY44" s="377"/>
      <c r="DZ44" s="377"/>
      <c r="EA44" s="311"/>
      <c r="EB44" s="306"/>
      <c r="EC44" s="311"/>
      <c r="ED44" s="306"/>
      <c r="EF44" s="311"/>
      <c r="EO44" s="306"/>
      <c r="EQ44" s="317"/>
      <c r="ER44" s="377" t="s">
        <v>487</v>
      </c>
      <c r="ES44" s="377"/>
      <c r="ET44" s="377"/>
      <c r="EU44" s="377"/>
      <c r="EV44" s="377"/>
      <c r="EW44" s="348"/>
      <c r="EX44" s="312"/>
      <c r="EY44" s="312"/>
      <c r="FJ44" s="311"/>
      <c r="FK44" s="306"/>
      <c r="FM44" s="393"/>
      <c r="FN44" s="377" t="s">
        <v>488</v>
      </c>
      <c r="FO44" s="377"/>
      <c r="FP44" s="377"/>
      <c r="FQ44" s="377"/>
      <c r="FR44" s="377"/>
      <c r="FS44" s="348"/>
      <c r="FT44" s="311"/>
      <c r="FU44" s="311"/>
      <c r="FV44" s="306"/>
      <c r="FW44" s="311"/>
      <c r="FX44" s="380"/>
      <c r="FY44" s="377"/>
      <c r="FZ44" s="377"/>
      <c r="GA44" s="377"/>
      <c r="GB44" s="377"/>
      <c r="GC44" s="377"/>
      <c r="GD44" s="348"/>
      <c r="GE44" s="310"/>
      <c r="GG44" s="306"/>
      <c r="GH44" s="311"/>
      <c r="GI44" s="317"/>
      <c r="GJ44" s="377" t="s">
        <v>489</v>
      </c>
      <c r="GK44" s="377"/>
      <c r="GL44" s="377"/>
      <c r="GM44" s="377"/>
      <c r="GN44" s="377"/>
      <c r="GO44" s="348"/>
      <c r="GR44" s="306"/>
      <c r="GS44" s="339"/>
      <c r="GZ44" s="348"/>
      <c r="HA44" s="311"/>
      <c r="HB44" s="311"/>
      <c r="HC44" s="311"/>
      <c r="HD44" s="311"/>
    </row>
    <row r="45" spans="1:212" ht="12" customHeight="1" x14ac:dyDescent="0.15">
      <c r="M45" s="419"/>
      <c r="O45" s="306"/>
      <c r="U45" s="362"/>
      <c r="V45" s="312"/>
      <c r="X45" s="306"/>
      <c r="AG45" s="312"/>
      <c r="AH45" s="347"/>
      <c r="AI45" s="313"/>
      <c r="AJ45" s="372"/>
      <c r="AK45" s="373"/>
      <c r="AL45" s="373"/>
      <c r="AM45" s="373"/>
      <c r="AN45" s="373"/>
      <c r="AO45" s="373"/>
      <c r="AP45" s="374"/>
      <c r="AQ45" s="353"/>
      <c r="AR45" s="312"/>
      <c r="AT45" s="306"/>
      <c r="BD45" s="417"/>
      <c r="BE45" s="306"/>
      <c r="BG45" s="420"/>
      <c r="BH45" s="377"/>
      <c r="BI45" s="377"/>
      <c r="BJ45" s="377"/>
      <c r="BK45" s="377"/>
      <c r="BL45" s="377"/>
      <c r="BM45" s="348"/>
      <c r="BP45" s="306"/>
      <c r="BQ45" s="311"/>
      <c r="BR45" s="393"/>
      <c r="BS45" s="377" t="s">
        <v>490</v>
      </c>
      <c r="BT45" s="377"/>
      <c r="BU45" s="377"/>
      <c r="BV45" s="377"/>
      <c r="BW45" s="377"/>
      <c r="BX45" s="348"/>
      <c r="BY45" s="312"/>
      <c r="CA45" s="306"/>
      <c r="CC45" s="393"/>
      <c r="CD45" s="377" t="s">
        <v>491</v>
      </c>
      <c r="CE45" s="377"/>
      <c r="CF45" s="377"/>
      <c r="CG45" s="377"/>
      <c r="CH45" s="377"/>
      <c r="CI45" s="362"/>
      <c r="CJ45" s="362"/>
      <c r="CL45" s="317"/>
      <c r="CM45" s="366" t="s">
        <v>492</v>
      </c>
      <c r="CN45" s="367"/>
      <c r="CO45" s="367"/>
      <c r="CP45" s="367"/>
      <c r="CQ45" s="367"/>
      <c r="CR45" s="367"/>
      <c r="CS45" s="368"/>
      <c r="CT45" s="353"/>
      <c r="CV45" s="362"/>
      <c r="CW45" s="313"/>
      <c r="CX45" s="372"/>
      <c r="CY45" s="373"/>
      <c r="CZ45" s="373"/>
      <c r="DA45" s="373"/>
      <c r="DB45" s="373"/>
      <c r="DC45" s="373"/>
      <c r="DD45" s="374"/>
      <c r="DE45" s="353"/>
      <c r="DF45" s="312"/>
      <c r="DH45" s="306"/>
      <c r="DK45" s="321"/>
      <c r="DL45" s="321"/>
      <c r="DM45" s="321"/>
      <c r="DN45" s="321"/>
      <c r="DO45" s="321"/>
      <c r="DP45" s="362"/>
      <c r="DQ45" s="312"/>
      <c r="DR45" s="362"/>
      <c r="DS45" s="311"/>
      <c r="DT45" s="311"/>
      <c r="DU45" s="306"/>
      <c r="DV45" s="311"/>
      <c r="DW45" s="311"/>
      <c r="DX45" s="311"/>
      <c r="DY45" s="311"/>
      <c r="DZ45" s="311"/>
      <c r="EA45" s="310"/>
      <c r="EB45" s="338"/>
      <c r="EC45" s="310"/>
      <c r="ED45" s="369"/>
      <c r="EE45" s="366" t="s">
        <v>493</v>
      </c>
      <c r="EF45" s="367"/>
      <c r="EG45" s="367"/>
      <c r="EH45" s="367"/>
      <c r="EI45" s="367"/>
      <c r="EJ45" s="367"/>
      <c r="EK45" s="368"/>
      <c r="EL45" s="383"/>
      <c r="EO45" s="306"/>
      <c r="EQ45" s="313"/>
      <c r="ER45" s="377"/>
      <c r="ES45" s="377"/>
      <c r="ET45" s="377"/>
      <c r="EU45" s="377"/>
      <c r="EV45" s="377"/>
      <c r="EW45" s="348"/>
      <c r="EX45" s="312"/>
      <c r="EY45" s="312"/>
      <c r="FJ45" s="311"/>
      <c r="FK45" s="306"/>
      <c r="FM45" s="398"/>
      <c r="FN45" s="377"/>
      <c r="FO45" s="377"/>
      <c r="FP45" s="377"/>
      <c r="FQ45" s="377"/>
      <c r="FR45" s="377"/>
      <c r="FS45" s="348"/>
      <c r="FT45" s="311"/>
      <c r="FU45" s="311"/>
      <c r="FV45" s="306"/>
      <c r="FW45" s="311"/>
      <c r="FX45" s="385"/>
      <c r="FY45" s="311"/>
      <c r="FZ45" s="311"/>
      <c r="GA45" s="311"/>
      <c r="GB45" s="311"/>
      <c r="GC45" s="311"/>
      <c r="GD45" s="310"/>
      <c r="GE45" s="310"/>
      <c r="GG45" s="306"/>
      <c r="GH45" s="311"/>
      <c r="GI45" s="313"/>
      <c r="GJ45" s="377"/>
      <c r="GK45" s="377"/>
      <c r="GL45" s="377"/>
      <c r="GM45" s="377"/>
      <c r="GN45" s="377"/>
      <c r="GO45" s="348"/>
      <c r="GR45" s="306"/>
      <c r="GS45" s="311"/>
      <c r="GT45" s="317"/>
      <c r="GU45" s="377" t="s">
        <v>494</v>
      </c>
      <c r="GV45" s="377"/>
      <c r="GW45" s="377"/>
      <c r="GX45" s="377"/>
      <c r="GY45" s="377"/>
      <c r="GZ45" s="348"/>
      <c r="HA45" s="311"/>
      <c r="HB45" s="311"/>
      <c r="HC45" s="311"/>
      <c r="HD45" s="311"/>
    </row>
    <row r="46" spans="1:212" ht="12" customHeight="1" x14ac:dyDescent="0.15">
      <c r="M46" s="419"/>
      <c r="O46" s="317"/>
      <c r="P46" s="377" t="s">
        <v>495</v>
      </c>
      <c r="Q46" s="377"/>
      <c r="R46" s="377"/>
      <c r="S46" s="377"/>
      <c r="T46" s="377"/>
      <c r="U46" s="312"/>
      <c r="X46" s="317"/>
      <c r="Y46" s="366" t="s">
        <v>496</v>
      </c>
      <c r="Z46" s="367"/>
      <c r="AA46" s="367"/>
      <c r="AB46" s="367"/>
      <c r="AC46" s="367"/>
      <c r="AD46" s="367"/>
      <c r="AE46" s="368"/>
      <c r="AF46" s="353"/>
      <c r="AG46" s="312"/>
      <c r="AI46" s="306"/>
      <c r="AK46" s="313"/>
      <c r="AT46" s="317"/>
      <c r="AU46" s="366" t="s">
        <v>497</v>
      </c>
      <c r="AV46" s="367"/>
      <c r="AW46" s="367"/>
      <c r="AX46" s="367"/>
      <c r="AY46" s="367"/>
      <c r="AZ46" s="367"/>
      <c r="BA46" s="368"/>
      <c r="BB46" s="353"/>
      <c r="BC46" s="365"/>
      <c r="BE46" s="306"/>
      <c r="BG46" s="385"/>
      <c r="BM46" s="310"/>
      <c r="BN46" s="312"/>
      <c r="BP46" s="306"/>
      <c r="BQ46" s="311"/>
      <c r="BR46" s="311"/>
      <c r="BS46" s="377"/>
      <c r="BT46" s="377"/>
      <c r="BU46" s="377"/>
      <c r="BV46" s="377"/>
      <c r="BW46" s="377"/>
      <c r="BX46" s="348"/>
      <c r="CA46" s="306"/>
      <c r="CC46" s="311"/>
      <c r="CD46" s="377"/>
      <c r="CE46" s="377"/>
      <c r="CF46" s="377"/>
      <c r="CG46" s="377"/>
      <c r="CH46" s="377"/>
      <c r="CI46" s="348"/>
      <c r="CJ46" s="312"/>
      <c r="CL46" s="313"/>
      <c r="CM46" s="372"/>
      <c r="CN46" s="373"/>
      <c r="CO46" s="373"/>
      <c r="CP46" s="373"/>
      <c r="CQ46" s="373"/>
      <c r="CR46" s="373"/>
      <c r="CS46" s="374"/>
      <c r="CT46" s="353"/>
      <c r="CU46" s="310"/>
      <c r="CV46" s="310"/>
      <c r="CW46" s="306"/>
      <c r="CY46" s="313"/>
      <c r="DE46" s="311"/>
      <c r="DH46" s="306"/>
      <c r="DI46" s="311"/>
      <c r="DJ46" s="311"/>
      <c r="DK46" s="407"/>
      <c r="DL46" s="407"/>
      <c r="DM46" s="407"/>
      <c r="DN46" s="407"/>
      <c r="DO46" s="407"/>
      <c r="DP46" s="312"/>
      <c r="DQ46" s="312"/>
      <c r="DR46" s="362"/>
      <c r="DS46" s="311"/>
      <c r="DT46" s="311"/>
      <c r="DU46" s="317"/>
      <c r="DV46" s="377" t="s">
        <v>498</v>
      </c>
      <c r="DW46" s="377"/>
      <c r="DX46" s="377"/>
      <c r="DY46" s="377"/>
      <c r="DZ46" s="377"/>
      <c r="EA46" s="310"/>
      <c r="EB46" s="338"/>
      <c r="EC46" s="310"/>
      <c r="ED46" s="306"/>
      <c r="EE46" s="372"/>
      <c r="EF46" s="373"/>
      <c r="EG46" s="373"/>
      <c r="EH46" s="373"/>
      <c r="EI46" s="373"/>
      <c r="EJ46" s="373"/>
      <c r="EK46" s="374"/>
      <c r="EL46" s="383"/>
      <c r="EO46" s="306"/>
      <c r="EQ46" s="306"/>
      <c r="FJ46" s="311"/>
      <c r="FK46" s="306"/>
      <c r="FM46" s="385"/>
      <c r="FN46" s="377"/>
      <c r="FO46" s="377"/>
      <c r="FP46" s="377"/>
      <c r="FQ46" s="377"/>
      <c r="FR46" s="377"/>
      <c r="FS46" s="348"/>
      <c r="FT46" s="311"/>
      <c r="FU46" s="311"/>
      <c r="FV46" s="306"/>
      <c r="FW46" s="311"/>
      <c r="FX46" s="393"/>
      <c r="FY46" s="377" t="s">
        <v>499</v>
      </c>
      <c r="FZ46" s="377"/>
      <c r="GA46" s="377"/>
      <c r="GB46" s="377"/>
      <c r="GC46" s="377"/>
      <c r="GD46" s="348"/>
      <c r="GE46" s="311"/>
      <c r="GG46" s="306"/>
      <c r="GH46" s="311"/>
      <c r="GI46" s="306"/>
      <c r="GJ46" s="311"/>
      <c r="GK46" s="311"/>
      <c r="GL46" s="311"/>
      <c r="GM46" s="311"/>
      <c r="GN46" s="311"/>
      <c r="GO46" s="311"/>
      <c r="GR46" s="306"/>
      <c r="GS46" s="311"/>
      <c r="GT46" s="313"/>
      <c r="GU46" s="377"/>
      <c r="GV46" s="377"/>
      <c r="GW46" s="377"/>
      <c r="GX46" s="377"/>
      <c r="GY46" s="377"/>
      <c r="GZ46" s="311"/>
      <c r="HA46" s="311"/>
      <c r="HB46" s="311"/>
      <c r="HC46" s="311"/>
      <c r="HD46" s="311"/>
    </row>
    <row r="47" spans="1:212" ht="12" customHeight="1" x14ac:dyDescent="0.15">
      <c r="M47" s="419"/>
      <c r="P47" s="377"/>
      <c r="Q47" s="377"/>
      <c r="R47" s="377"/>
      <c r="S47" s="377"/>
      <c r="T47" s="377"/>
      <c r="U47" s="312"/>
      <c r="V47" s="312"/>
      <c r="X47" s="313"/>
      <c r="Y47" s="372"/>
      <c r="Z47" s="373"/>
      <c r="AA47" s="373"/>
      <c r="AB47" s="373"/>
      <c r="AC47" s="373"/>
      <c r="AD47" s="373"/>
      <c r="AE47" s="374"/>
      <c r="AF47" s="353"/>
      <c r="AI47" s="306"/>
      <c r="AK47" s="317"/>
      <c r="AL47" s="377" t="s">
        <v>439</v>
      </c>
      <c r="AM47" s="377"/>
      <c r="AN47" s="377"/>
      <c r="AO47" s="377"/>
      <c r="AP47" s="377"/>
      <c r="AQ47" s="378"/>
      <c r="AR47" s="312"/>
      <c r="AT47" s="313"/>
      <c r="AU47" s="372"/>
      <c r="AV47" s="373"/>
      <c r="AW47" s="373"/>
      <c r="AX47" s="373"/>
      <c r="AY47" s="373"/>
      <c r="AZ47" s="373"/>
      <c r="BA47" s="374"/>
      <c r="BB47" s="353"/>
      <c r="BC47" s="365"/>
      <c r="BE47" s="306"/>
      <c r="BG47" s="393"/>
      <c r="BH47" s="377" t="s">
        <v>500</v>
      </c>
      <c r="BI47" s="377"/>
      <c r="BJ47" s="377"/>
      <c r="BK47" s="377"/>
      <c r="BL47" s="377"/>
      <c r="BM47" s="348"/>
      <c r="BN47" s="312"/>
      <c r="BP47" s="306"/>
      <c r="BS47" s="377"/>
      <c r="BT47" s="377"/>
      <c r="BU47" s="377"/>
      <c r="BV47" s="377"/>
      <c r="BW47" s="377"/>
      <c r="BY47" s="310"/>
      <c r="BZ47" s="310"/>
      <c r="CA47" s="306"/>
      <c r="CI47" s="348"/>
      <c r="CJ47" s="312"/>
      <c r="CL47" s="306"/>
      <c r="CN47" s="313"/>
      <c r="CT47" s="362"/>
      <c r="CU47" s="310"/>
      <c r="CV47" s="310"/>
      <c r="CW47" s="306"/>
      <c r="CY47" s="317"/>
      <c r="CZ47" s="377" t="s">
        <v>501</v>
      </c>
      <c r="DA47" s="377"/>
      <c r="DB47" s="377"/>
      <c r="DC47" s="377"/>
      <c r="DD47" s="377"/>
      <c r="DE47" s="348"/>
      <c r="DF47" s="312"/>
      <c r="DG47" s="310"/>
      <c r="DH47" s="421"/>
      <c r="DI47" s="366" t="s">
        <v>502</v>
      </c>
      <c r="DJ47" s="367"/>
      <c r="DK47" s="367"/>
      <c r="DL47" s="367"/>
      <c r="DM47" s="367"/>
      <c r="DN47" s="367"/>
      <c r="DO47" s="368"/>
      <c r="DP47" s="353"/>
      <c r="DQ47" s="362"/>
      <c r="DR47" s="362"/>
      <c r="DS47" s="311"/>
      <c r="DT47" s="311"/>
      <c r="DU47" s="311"/>
      <c r="DV47" s="377"/>
      <c r="DW47" s="377"/>
      <c r="DX47" s="377"/>
      <c r="DY47" s="377"/>
      <c r="DZ47" s="377"/>
      <c r="EA47" s="311"/>
      <c r="EB47" s="306"/>
      <c r="EC47" s="311"/>
      <c r="ED47" s="306"/>
      <c r="EL47" s="383"/>
      <c r="EO47" s="306"/>
      <c r="EQ47" s="317"/>
      <c r="ER47" s="377" t="s">
        <v>503</v>
      </c>
      <c r="ES47" s="377"/>
      <c r="ET47" s="377"/>
      <c r="EU47" s="377"/>
      <c r="EV47" s="377"/>
      <c r="EW47" s="310"/>
      <c r="EX47" s="312"/>
      <c r="EY47" s="312"/>
      <c r="FJ47" s="311"/>
      <c r="FK47" s="306"/>
      <c r="FM47" s="385"/>
      <c r="FN47" s="311"/>
      <c r="FO47" s="311"/>
      <c r="FP47" s="311"/>
      <c r="FQ47" s="311"/>
      <c r="FR47" s="311"/>
      <c r="FS47" s="311"/>
      <c r="FT47" s="311"/>
      <c r="FU47" s="311"/>
      <c r="FV47" s="306"/>
      <c r="FW47" s="311"/>
      <c r="FX47" s="311"/>
      <c r="FY47" s="377"/>
      <c r="FZ47" s="377"/>
      <c r="GA47" s="377"/>
      <c r="GB47" s="377"/>
      <c r="GC47" s="377"/>
      <c r="GD47" s="348"/>
      <c r="GE47" s="310"/>
      <c r="GG47" s="306"/>
      <c r="GH47" s="311"/>
      <c r="GI47" s="317"/>
      <c r="GJ47" s="377" t="s">
        <v>504</v>
      </c>
      <c r="GK47" s="377"/>
      <c r="GL47" s="377"/>
      <c r="GM47" s="377"/>
      <c r="GN47" s="377"/>
      <c r="GO47" s="348"/>
      <c r="GR47" s="306"/>
      <c r="GS47" s="311"/>
      <c r="GT47" s="306"/>
      <c r="GU47" s="311"/>
      <c r="GV47" s="311"/>
      <c r="GW47" s="311"/>
      <c r="GX47" s="311"/>
      <c r="GY47" s="311"/>
      <c r="GZ47" s="348"/>
      <c r="HA47" s="311"/>
      <c r="HB47" s="311"/>
      <c r="HC47" s="311"/>
      <c r="HD47" s="311"/>
    </row>
    <row r="48" spans="1:212" ht="12" customHeight="1" x14ac:dyDescent="0.15">
      <c r="M48" s="419"/>
      <c r="V48" s="312"/>
      <c r="X48" s="306"/>
      <c r="Z48" s="313"/>
      <c r="AF48" s="362"/>
      <c r="AI48" s="306"/>
      <c r="AK48" s="313"/>
      <c r="AL48" s="377"/>
      <c r="AM48" s="377"/>
      <c r="AN48" s="377"/>
      <c r="AO48" s="377"/>
      <c r="AP48" s="377"/>
      <c r="AQ48" s="378"/>
      <c r="AR48" s="312"/>
      <c r="AT48" s="306"/>
      <c r="AV48" s="306"/>
      <c r="BE48" s="306"/>
      <c r="BG48" s="311"/>
      <c r="BH48" s="377"/>
      <c r="BI48" s="377"/>
      <c r="BJ48" s="377"/>
      <c r="BK48" s="377"/>
      <c r="BL48" s="377"/>
      <c r="BM48" s="348"/>
      <c r="BP48" s="306"/>
      <c r="BY48" s="310"/>
      <c r="BZ48" s="310"/>
      <c r="CA48" s="317"/>
      <c r="CB48" s="366" t="s">
        <v>505</v>
      </c>
      <c r="CC48" s="367"/>
      <c r="CD48" s="367"/>
      <c r="CE48" s="367"/>
      <c r="CF48" s="367"/>
      <c r="CG48" s="367"/>
      <c r="CH48" s="368"/>
      <c r="CI48" s="362"/>
      <c r="CJ48" s="362"/>
      <c r="CL48" s="306"/>
      <c r="CN48" s="317"/>
      <c r="CO48" s="377" t="s">
        <v>506</v>
      </c>
      <c r="CP48" s="377"/>
      <c r="CQ48" s="377"/>
      <c r="CR48" s="377"/>
      <c r="CS48" s="377"/>
      <c r="CT48" s="378"/>
      <c r="CU48" s="362"/>
      <c r="CV48" s="362"/>
      <c r="CW48" s="306"/>
      <c r="CZ48" s="377"/>
      <c r="DA48" s="377"/>
      <c r="DB48" s="377"/>
      <c r="DC48" s="377"/>
      <c r="DD48" s="377"/>
      <c r="DE48" s="348"/>
      <c r="DF48" s="312"/>
      <c r="DG48" s="310"/>
      <c r="DH48" s="403"/>
      <c r="DI48" s="372"/>
      <c r="DJ48" s="373"/>
      <c r="DK48" s="373"/>
      <c r="DL48" s="373"/>
      <c r="DM48" s="373"/>
      <c r="DN48" s="373"/>
      <c r="DO48" s="374"/>
      <c r="DP48" s="353"/>
      <c r="DQ48" s="362"/>
      <c r="DR48" s="362"/>
      <c r="DS48" s="311"/>
      <c r="DT48" s="311"/>
      <c r="DU48" s="311"/>
      <c r="DV48" s="311"/>
      <c r="DW48" s="311"/>
      <c r="DX48" s="311"/>
      <c r="DY48" s="311"/>
      <c r="DZ48" s="311"/>
      <c r="EA48" s="310"/>
      <c r="EB48" s="338"/>
      <c r="EC48" s="310"/>
      <c r="ED48" s="317"/>
      <c r="EE48" s="366" t="s">
        <v>507</v>
      </c>
      <c r="EF48" s="367"/>
      <c r="EG48" s="367"/>
      <c r="EH48" s="367"/>
      <c r="EI48" s="367"/>
      <c r="EJ48" s="367"/>
      <c r="EK48" s="368"/>
      <c r="EO48" s="306"/>
      <c r="EQ48" s="313"/>
      <c r="ER48" s="377"/>
      <c r="ES48" s="377"/>
      <c r="ET48" s="377"/>
      <c r="EU48" s="377"/>
      <c r="EV48" s="377"/>
      <c r="EW48" s="310"/>
      <c r="EX48" s="312"/>
      <c r="EY48" s="312"/>
      <c r="FI48" s="411"/>
      <c r="FJ48" s="311"/>
      <c r="FK48" s="306"/>
      <c r="FM48" s="393"/>
      <c r="FN48" s="377" t="s">
        <v>508</v>
      </c>
      <c r="FO48" s="377"/>
      <c r="FP48" s="377"/>
      <c r="FQ48" s="377"/>
      <c r="FR48" s="377"/>
      <c r="FS48" s="310"/>
      <c r="FT48" s="311"/>
      <c r="FU48" s="311"/>
      <c r="FV48" s="306"/>
      <c r="FW48" s="311"/>
      <c r="FX48" s="311"/>
      <c r="FY48" s="311"/>
      <c r="FZ48" s="311"/>
      <c r="GA48" s="311"/>
      <c r="GB48" s="311"/>
      <c r="GC48" s="311"/>
      <c r="GD48" s="310"/>
      <c r="GE48" s="310"/>
      <c r="GG48" s="306"/>
      <c r="GH48" s="311"/>
      <c r="GI48" s="313"/>
      <c r="GJ48" s="377"/>
      <c r="GK48" s="377"/>
      <c r="GL48" s="377"/>
      <c r="GM48" s="377"/>
      <c r="GN48" s="377"/>
      <c r="GO48" s="348"/>
      <c r="GR48" s="306"/>
      <c r="GS48" s="311"/>
      <c r="GT48" s="317"/>
      <c r="GU48" s="377" t="s">
        <v>509</v>
      </c>
      <c r="GV48" s="377"/>
      <c r="GW48" s="377"/>
      <c r="GX48" s="377"/>
      <c r="GY48" s="377"/>
      <c r="GZ48" s="348"/>
      <c r="HA48" s="311"/>
      <c r="HB48" s="311"/>
      <c r="HC48" s="311"/>
      <c r="HD48" s="311"/>
    </row>
    <row r="49" spans="13:212" ht="12" customHeight="1" x14ac:dyDescent="0.15">
      <c r="M49" s="317"/>
      <c r="N49" s="366" t="s">
        <v>510</v>
      </c>
      <c r="O49" s="367"/>
      <c r="P49" s="367"/>
      <c r="Q49" s="367"/>
      <c r="R49" s="367"/>
      <c r="S49" s="367"/>
      <c r="T49" s="368"/>
      <c r="U49" s="353"/>
      <c r="V49" s="362"/>
      <c r="X49" s="306"/>
      <c r="Z49" s="317"/>
      <c r="AA49" s="377" t="s">
        <v>511</v>
      </c>
      <c r="AB49" s="377"/>
      <c r="AC49" s="377"/>
      <c r="AD49" s="377"/>
      <c r="AE49" s="377"/>
      <c r="AF49" s="378"/>
      <c r="AI49" s="306"/>
      <c r="AK49" s="306"/>
      <c r="AT49" s="306"/>
      <c r="AV49" s="317"/>
      <c r="AW49" s="377" t="s">
        <v>512</v>
      </c>
      <c r="AX49" s="377"/>
      <c r="AY49" s="377"/>
      <c r="AZ49" s="377"/>
      <c r="BA49" s="377"/>
      <c r="BB49" s="378"/>
      <c r="BE49" s="306"/>
      <c r="BM49" s="310"/>
      <c r="BN49" s="312"/>
      <c r="BP49" s="317"/>
      <c r="BQ49" s="366" t="s">
        <v>513</v>
      </c>
      <c r="BR49" s="367"/>
      <c r="BS49" s="367"/>
      <c r="BT49" s="367"/>
      <c r="BU49" s="367"/>
      <c r="BV49" s="367"/>
      <c r="BW49" s="368"/>
      <c r="BX49" s="353"/>
      <c r="CB49" s="372"/>
      <c r="CC49" s="373"/>
      <c r="CD49" s="373"/>
      <c r="CE49" s="373"/>
      <c r="CF49" s="373"/>
      <c r="CG49" s="373"/>
      <c r="CH49" s="374"/>
      <c r="CI49" s="362"/>
      <c r="CJ49" s="362"/>
      <c r="CL49" s="306"/>
      <c r="CN49" s="313"/>
      <c r="CO49" s="377"/>
      <c r="CP49" s="377"/>
      <c r="CQ49" s="377"/>
      <c r="CR49" s="377"/>
      <c r="CS49" s="377"/>
      <c r="CT49" s="378"/>
      <c r="CU49" s="312"/>
      <c r="CV49" s="362"/>
      <c r="CW49" s="306"/>
      <c r="CX49" s="311"/>
      <c r="CY49" s="311"/>
      <c r="CZ49" s="386" t="s">
        <v>514</v>
      </c>
      <c r="DA49" s="386"/>
      <c r="DB49" s="386"/>
      <c r="DC49" s="386"/>
      <c r="DD49" s="386"/>
      <c r="DE49" s="311"/>
      <c r="DH49" s="306"/>
      <c r="DJ49" s="313"/>
      <c r="DP49" s="362"/>
      <c r="DQ49" s="312"/>
      <c r="DR49" s="362"/>
      <c r="DS49" s="311"/>
      <c r="DT49" s="411"/>
      <c r="DU49" s="411"/>
      <c r="DV49" s="411"/>
      <c r="DW49" s="411"/>
      <c r="DX49" s="411"/>
      <c r="DY49" s="411"/>
      <c r="DZ49" s="411"/>
      <c r="EA49" s="310"/>
      <c r="EB49" s="338"/>
      <c r="EC49" s="310"/>
      <c r="EE49" s="372"/>
      <c r="EF49" s="373"/>
      <c r="EG49" s="373"/>
      <c r="EH49" s="373"/>
      <c r="EI49" s="373"/>
      <c r="EJ49" s="373"/>
      <c r="EK49" s="374"/>
      <c r="EL49" s="383"/>
      <c r="EO49" s="306"/>
      <c r="EQ49" s="306"/>
      <c r="FI49" s="411"/>
      <c r="FJ49" s="311"/>
      <c r="FK49" s="306"/>
      <c r="FM49" s="398"/>
      <c r="FN49" s="377"/>
      <c r="FO49" s="377"/>
      <c r="FP49" s="377"/>
      <c r="FQ49" s="377"/>
      <c r="FR49" s="377"/>
      <c r="FS49" s="310"/>
      <c r="FT49" s="311"/>
      <c r="FU49" s="311"/>
      <c r="FV49" s="317"/>
      <c r="FW49" s="366" t="s">
        <v>515</v>
      </c>
      <c r="FX49" s="367"/>
      <c r="FY49" s="367"/>
      <c r="FZ49" s="367"/>
      <c r="GA49" s="367"/>
      <c r="GB49" s="367"/>
      <c r="GC49" s="368"/>
      <c r="GD49" s="353"/>
      <c r="GE49" s="311"/>
      <c r="GG49" s="306"/>
      <c r="GH49" s="311"/>
      <c r="GI49" s="306"/>
      <c r="GJ49" s="311"/>
      <c r="GK49" s="311"/>
      <c r="GL49" s="311"/>
      <c r="GM49" s="311"/>
      <c r="GN49" s="311"/>
      <c r="GO49" s="311"/>
      <c r="GR49" s="306"/>
      <c r="GS49" s="311"/>
      <c r="GT49" s="311"/>
      <c r="GU49" s="377"/>
      <c r="GV49" s="377"/>
      <c r="GW49" s="377"/>
      <c r="GX49" s="377"/>
      <c r="GY49" s="377"/>
      <c r="GZ49" s="311"/>
      <c r="HA49" s="311"/>
      <c r="HB49" s="311"/>
      <c r="HC49" s="311"/>
      <c r="HD49" s="311"/>
    </row>
    <row r="50" spans="13:212" ht="12" customHeight="1" x14ac:dyDescent="0.15">
      <c r="M50" s="313"/>
      <c r="N50" s="372"/>
      <c r="O50" s="373"/>
      <c r="P50" s="373"/>
      <c r="Q50" s="373"/>
      <c r="R50" s="373"/>
      <c r="S50" s="373"/>
      <c r="T50" s="374"/>
      <c r="U50" s="353"/>
      <c r="V50" s="312"/>
      <c r="X50" s="306"/>
      <c r="Z50" s="314"/>
      <c r="AA50" s="377"/>
      <c r="AB50" s="377"/>
      <c r="AC50" s="377"/>
      <c r="AD50" s="377"/>
      <c r="AE50" s="377"/>
      <c r="AF50" s="378"/>
      <c r="AG50" s="312"/>
      <c r="AI50" s="306"/>
      <c r="AK50" s="317"/>
      <c r="AL50" s="377" t="s">
        <v>516</v>
      </c>
      <c r="AM50" s="377"/>
      <c r="AN50" s="377"/>
      <c r="AO50" s="377"/>
      <c r="AP50" s="377"/>
      <c r="AQ50" s="378"/>
      <c r="AR50" s="312"/>
      <c r="AT50" s="306"/>
      <c r="AW50" s="377"/>
      <c r="AX50" s="377"/>
      <c r="AY50" s="377"/>
      <c r="AZ50" s="377"/>
      <c r="BA50" s="377"/>
      <c r="BB50" s="378"/>
      <c r="BE50" s="317"/>
      <c r="BF50" s="366" t="s">
        <v>517</v>
      </c>
      <c r="BG50" s="367"/>
      <c r="BH50" s="367"/>
      <c r="BI50" s="367"/>
      <c r="BJ50" s="367"/>
      <c r="BK50" s="367"/>
      <c r="BL50" s="368"/>
      <c r="BM50" s="353"/>
      <c r="BN50" s="312"/>
      <c r="BQ50" s="372"/>
      <c r="BR50" s="373"/>
      <c r="BS50" s="373"/>
      <c r="BT50" s="373"/>
      <c r="BU50" s="373"/>
      <c r="BV50" s="373"/>
      <c r="BW50" s="374"/>
      <c r="BX50" s="353"/>
      <c r="BY50" s="310"/>
      <c r="CC50" s="313"/>
      <c r="CI50" s="312"/>
      <c r="CJ50" s="312"/>
      <c r="CL50" s="306"/>
      <c r="CN50" s="306"/>
      <c r="CO50" s="330"/>
      <c r="CP50" s="330"/>
      <c r="CQ50" s="330"/>
      <c r="CR50" s="330"/>
      <c r="CS50" s="330"/>
      <c r="CT50" s="362"/>
      <c r="CU50" s="312"/>
      <c r="CV50" s="362"/>
      <c r="CW50" s="306"/>
      <c r="CX50" s="311"/>
      <c r="CY50" s="311"/>
      <c r="CZ50" s="386"/>
      <c r="DA50" s="386"/>
      <c r="DB50" s="386"/>
      <c r="DC50" s="386"/>
      <c r="DD50" s="386"/>
      <c r="DE50" s="310"/>
      <c r="DF50" s="310"/>
      <c r="DG50" s="310"/>
      <c r="DH50" s="306"/>
      <c r="DJ50" s="317"/>
      <c r="DK50" s="377" t="s">
        <v>518</v>
      </c>
      <c r="DL50" s="377"/>
      <c r="DM50" s="377"/>
      <c r="DN50" s="377"/>
      <c r="DO50" s="377"/>
      <c r="DP50" s="378"/>
      <c r="DQ50" s="312"/>
      <c r="DR50" s="362"/>
      <c r="DS50" s="313"/>
      <c r="DT50" s="422"/>
      <c r="DU50" s="422"/>
      <c r="DV50" s="422"/>
      <c r="DW50" s="422"/>
      <c r="DX50" s="422"/>
      <c r="DY50" s="422"/>
      <c r="DZ50" s="422"/>
      <c r="EA50" s="314"/>
      <c r="EB50" s="311"/>
      <c r="EC50" s="311"/>
      <c r="ED50" s="311"/>
      <c r="EE50" s="311"/>
      <c r="EF50" s="311"/>
      <c r="EG50" s="407"/>
      <c r="EH50" s="407"/>
      <c r="EI50" s="407"/>
      <c r="EJ50" s="407"/>
      <c r="EK50" s="407"/>
      <c r="EL50" s="383"/>
      <c r="EO50" s="306"/>
      <c r="EQ50" s="317"/>
      <c r="ER50" s="377" t="s">
        <v>519</v>
      </c>
      <c r="ES50" s="377"/>
      <c r="ET50" s="377"/>
      <c r="EU50" s="377"/>
      <c r="EV50" s="377"/>
      <c r="EW50" s="311"/>
      <c r="EX50" s="312"/>
      <c r="EY50" s="312"/>
      <c r="FI50" s="311"/>
      <c r="FJ50" s="311"/>
      <c r="FK50" s="306"/>
      <c r="FM50" s="385"/>
      <c r="FN50" s="377"/>
      <c r="FO50" s="377"/>
      <c r="FP50" s="377"/>
      <c r="FQ50" s="377"/>
      <c r="FR50" s="377"/>
      <c r="FS50" s="310"/>
      <c r="FT50" s="311"/>
      <c r="FU50" s="311"/>
      <c r="FV50" s="313"/>
      <c r="FW50" s="372"/>
      <c r="FX50" s="373"/>
      <c r="FY50" s="373"/>
      <c r="FZ50" s="373"/>
      <c r="GA50" s="373"/>
      <c r="GB50" s="373"/>
      <c r="GC50" s="374"/>
      <c r="GD50" s="353"/>
      <c r="GE50" s="310"/>
      <c r="GG50" s="306"/>
      <c r="GH50" s="311"/>
      <c r="GI50" s="317"/>
      <c r="GJ50" s="377" t="s">
        <v>520</v>
      </c>
      <c r="GK50" s="377"/>
      <c r="GL50" s="377"/>
      <c r="GM50" s="377"/>
      <c r="GN50" s="377"/>
      <c r="GO50" s="348"/>
      <c r="GR50" s="306"/>
      <c r="GS50" s="311"/>
      <c r="GT50" s="311"/>
      <c r="GU50" s="311"/>
      <c r="GV50" s="311"/>
      <c r="GW50" s="311"/>
      <c r="GX50" s="311"/>
      <c r="GY50" s="311"/>
      <c r="GZ50" s="348"/>
      <c r="HA50" s="311"/>
      <c r="HB50" s="311"/>
      <c r="HC50" s="311"/>
      <c r="HD50" s="311"/>
    </row>
    <row r="51" spans="13:212" ht="12" customHeight="1" x14ac:dyDescent="0.15">
      <c r="M51" s="306"/>
      <c r="O51" s="313"/>
      <c r="V51" s="312"/>
      <c r="X51" s="306"/>
      <c r="Z51" s="311"/>
      <c r="AA51" s="386" t="s">
        <v>521</v>
      </c>
      <c r="AB51" s="386"/>
      <c r="AC51" s="386"/>
      <c r="AD51" s="386"/>
      <c r="AE51" s="386"/>
      <c r="AG51" s="312"/>
      <c r="AI51" s="306"/>
      <c r="AK51" s="313"/>
      <c r="AL51" s="377"/>
      <c r="AM51" s="377"/>
      <c r="AN51" s="377"/>
      <c r="AO51" s="377"/>
      <c r="AP51" s="377"/>
      <c r="AQ51" s="378"/>
      <c r="AR51" s="312"/>
      <c r="AT51" s="306"/>
      <c r="AW51" s="386" t="s">
        <v>522</v>
      </c>
      <c r="AX51" s="386"/>
      <c r="AY51" s="386"/>
      <c r="AZ51" s="386"/>
      <c r="BA51" s="386"/>
      <c r="BC51" s="312"/>
      <c r="BE51" s="313"/>
      <c r="BF51" s="372"/>
      <c r="BG51" s="373"/>
      <c r="BH51" s="373"/>
      <c r="BI51" s="373"/>
      <c r="BJ51" s="373"/>
      <c r="BK51" s="373"/>
      <c r="BL51" s="374"/>
      <c r="BM51" s="353"/>
      <c r="BP51" s="311"/>
      <c r="BQ51" s="311"/>
      <c r="BR51" s="313"/>
      <c r="BY51" s="310"/>
      <c r="CC51" s="317"/>
      <c r="CD51" s="423" t="s">
        <v>523</v>
      </c>
      <c r="CE51" s="423"/>
      <c r="CF51" s="423"/>
      <c r="CG51" s="423"/>
      <c r="CH51" s="423"/>
      <c r="CL51" s="306"/>
      <c r="CN51" s="317"/>
      <c r="CO51" s="321" t="s">
        <v>524</v>
      </c>
      <c r="CP51" s="321"/>
      <c r="CQ51" s="321"/>
      <c r="CR51" s="321"/>
      <c r="CS51" s="321"/>
      <c r="CU51" s="362"/>
      <c r="CV51" s="362"/>
      <c r="CW51" s="306"/>
      <c r="DE51" s="310"/>
      <c r="DF51" s="310"/>
      <c r="DG51" s="310"/>
      <c r="DH51" s="306"/>
      <c r="DJ51" s="313"/>
      <c r="DK51" s="377"/>
      <c r="DL51" s="377"/>
      <c r="DM51" s="377"/>
      <c r="DN51" s="377"/>
      <c r="DO51" s="377"/>
      <c r="DP51" s="378"/>
      <c r="DQ51" s="362"/>
      <c r="DR51" s="362"/>
      <c r="DS51" s="369"/>
      <c r="DT51" s="366" t="s">
        <v>525</v>
      </c>
      <c r="DU51" s="367"/>
      <c r="DV51" s="367"/>
      <c r="DW51" s="367"/>
      <c r="DX51" s="367"/>
      <c r="DY51" s="367"/>
      <c r="DZ51" s="368"/>
      <c r="EA51" s="310"/>
      <c r="EB51" s="310"/>
      <c r="EC51" s="310"/>
      <c r="ED51" s="310"/>
      <c r="EE51" s="310"/>
      <c r="EF51" s="310"/>
      <c r="EG51" s="311"/>
      <c r="EH51" s="311"/>
      <c r="EI51" s="311"/>
      <c r="EJ51" s="311"/>
      <c r="EK51" s="311"/>
      <c r="EO51" s="306"/>
      <c r="ER51" s="377"/>
      <c r="ES51" s="377"/>
      <c r="ET51" s="377"/>
      <c r="EU51" s="377"/>
      <c r="EV51" s="377"/>
      <c r="EW51" s="311"/>
      <c r="EX51" s="312"/>
      <c r="EY51" s="312"/>
      <c r="FI51" s="407"/>
      <c r="FJ51" s="311"/>
      <c r="FK51" s="306"/>
      <c r="FM51" s="385"/>
      <c r="FN51" s="407"/>
      <c r="FO51" s="407"/>
      <c r="FP51" s="407"/>
      <c r="FQ51" s="407"/>
      <c r="FR51" s="407"/>
      <c r="FS51" s="310"/>
      <c r="FT51" s="311"/>
      <c r="FU51" s="311"/>
      <c r="FV51" s="306"/>
      <c r="FW51" s="311"/>
      <c r="FX51" s="313"/>
      <c r="FY51" s="311"/>
      <c r="FZ51" s="311"/>
      <c r="GA51" s="311"/>
      <c r="GB51" s="311"/>
      <c r="GC51" s="311"/>
      <c r="GD51" s="310"/>
      <c r="GE51" s="310"/>
      <c r="GG51" s="306"/>
      <c r="GH51" s="311"/>
      <c r="GI51" s="311"/>
      <c r="GJ51" s="377"/>
      <c r="GK51" s="377"/>
      <c r="GL51" s="377"/>
      <c r="GM51" s="377"/>
      <c r="GN51" s="377"/>
      <c r="GO51" s="348"/>
      <c r="GR51" s="317"/>
      <c r="GS51" s="399" t="s">
        <v>526</v>
      </c>
      <c r="GT51" s="400"/>
      <c r="GU51" s="400"/>
      <c r="GV51" s="400"/>
      <c r="GW51" s="400"/>
      <c r="GX51" s="400"/>
      <c r="GY51" s="401"/>
      <c r="GZ51" s="348"/>
      <c r="HA51" s="311"/>
      <c r="HB51" s="311"/>
      <c r="HC51" s="311"/>
      <c r="HD51" s="311"/>
    </row>
    <row r="52" spans="13:212" ht="12" customHeight="1" x14ac:dyDescent="0.15">
      <c r="M52" s="306"/>
      <c r="O52" s="317"/>
      <c r="P52" s="377" t="s">
        <v>527</v>
      </c>
      <c r="Q52" s="377"/>
      <c r="R52" s="377"/>
      <c r="S52" s="377"/>
      <c r="T52" s="377"/>
      <c r="U52" s="378"/>
      <c r="X52" s="306"/>
      <c r="AA52" s="386"/>
      <c r="AB52" s="386"/>
      <c r="AC52" s="386"/>
      <c r="AD52" s="386"/>
      <c r="AE52" s="386"/>
      <c r="AG52" s="362"/>
      <c r="AI52" s="306"/>
      <c r="AK52" s="306"/>
      <c r="AT52" s="306"/>
      <c r="AW52" s="386"/>
      <c r="AX52" s="386"/>
      <c r="AY52" s="386"/>
      <c r="AZ52" s="386"/>
      <c r="BA52" s="386"/>
      <c r="BC52" s="312"/>
      <c r="BE52" s="306"/>
      <c r="BG52" s="313"/>
      <c r="BM52" s="312"/>
      <c r="BN52" s="312"/>
      <c r="BP52" s="311"/>
      <c r="BQ52" s="311"/>
      <c r="BR52" s="317"/>
      <c r="BS52" s="377" t="s">
        <v>528</v>
      </c>
      <c r="BT52" s="377"/>
      <c r="BU52" s="377"/>
      <c r="BV52" s="377"/>
      <c r="BW52" s="377"/>
      <c r="BX52" s="348"/>
      <c r="CD52" s="423"/>
      <c r="CE52" s="423"/>
      <c r="CF52" s="423"/>
      <c r="CG52" s="423"/>
      <c r="CH52" s="423"/>
      <c r="CL52" s="306"/>
      <c r="CN52" s="313"/>
      <c r="CO52" s="321"/>
      <c r="CP52" s="321"/>
      <c r="CQ52" s="321"/>
      <c r="CR52" s="321"/>
      <c r="CS52" s="321"/>
      <c r="CU52" s="312"/>
      <c r="CV52" s="362"/>
      <c r="CW52" s="317"/>
      <c r="CX52" s="366" t="s">
        <v>529</v>
      </c>
      <c r="CY52" s="367"/>
      <c r="CZ52" s="367"/>
      <c r="DA52" s="367"/>
      <c r="DB52" s="367"/>
      <c r="DC52" s="367"/>
      <c r="DD52" s="368"/>
      <c r="DE52" s="353"/>
      <c r="DH52" s="306"/>
      <c r="DJ52" s="306"/>
      <c r="DP52" s="362"/>
      <c r="DQ52" s="312"/>
      <c r="DR52" s="362"/>
      <c r="DS52" s="313"/>
      <c r="DT52" s="372"/>
      <c r="DU52" s="373"/>
      <c r="DV52" s="373"/>
      <c r="DW52" s="373"/>
      <c r="DX52" s="373"/>
      <c r="DY52" s="373"/>
      <c r="DZ52" s="374"/>
      <c r="EA52" s="310"/>
      <c r="EB52" s="310"/>
      <c r="EC52" s="310"/>
      <c r="ED52" s="310"/>
      <c r="EE52" s="310"/>
      <c r="EF52" s="310"/>
      <c r="EG52" s="407"/>
      <c r="EH52" s="407"/>
      <c r="EI52" s="407"/>
      <c r="EJ52" s="407"/>
      <c r="EK52" s="407"/>
      <c r="EL52" s="383"/>
      <c r="EO52" s="306"/>
      <c r="FI52" s="407"/>
      <c r="FJ52" s="311"/>
      <c r="FK52" s="306"/>
      <c r="FM52" s="385"/>
      <c r="FN52" s="311"/>
      <c r="FO52" s="311"/>
      <c r="FP52" s="311"/>
      <c r="FQ52" s="311"/>
      <c r="FR52" s="311"/>
      <c r="FS52" s="311"/>
      <c r="FT52" s="311"/>
      <c r="FU52" s="311"/>
      <c r="FV52" s="306"/>
      <c r="FW52" s="311"/>
      <c r="FX52" s="317"/>
      <c r="FY52" s="377" t="s">
        <v>422</v>
      </c>
      <c r="FZ52" s="377"/>
      <c r="GA52" s="377"/>
      <c r="GB52" s="377"/>
      <c r="GC52" s="377"/>
      <c r="GD52" s="348"/>
      <c r="GE52" s="311"/>
      <c r="GG52" s="306"/>
      <c r="GH52" s="311"/>
      <c r="GI52" s="311"/>
      <c r="GJ52" s="311"/>
      <c r="GK52" s="311"/>
      <c r="GL52" s="311"/>
      <c r="GM52" s="311"/>
      <c r="GN52" s="311"/>
      <c r="GO52" s="311"/>
      <c r="GR52" s="313"/>
      <c r="GS52" s="404"/>
      <c r="GT52" s="405"/>
      <c r="GU52" s="405"/>
      <c r="GV52" s="405"/>
      <c r="GW52" s="405"/>
      <c r="GX52" s="405"/>
      <c r="GY52" s="406"/>
      <c r="GZ52" s="311"/>
      <c r="HA52" s="311"/>
      <c r="HB52" s="311"/>
      <c r="HC52" s="311"/>
      <c r="HD52" s="311"/>
    </row>
    <row r="53" spans="13:212" ht="12" customHeight="1" x14ac:dyDescent="0.15">
      <c r="M53" s="306"/>
      <c r="O53" s="313"/>
      <c r="P53" s="377"/>
      <c r="Q53" s="377"/>
      <c r="R53" s="377"/>
      <c r="S53" s="377"/>
      <c r="T53" s="377"/>
      <c r="U53" s="378"/>
      <c r="V53" s="312"/>
      <c r="X53" s="306"/>
      <c r="AG53" s="312"/>
      <c r="AI53" s="306"/>
      <c r="AK53" s="317"/>
      <c r="AL53" s="377" t="s">
        <v>530</v>
      </c>
      <c r="AM53" s="377"/>
      <c r="AN53" s="377"/>
      <c r="AO53" s="377"/>
      <c r="AP53" s="377"/>
      <c r="AQ53" s="378"/>
      <c r="AR53" s="312"/>
      <c r="AT53" s="306"/>
      <c r="BE53" s="306"/>
      <c r="BG53" s="317"/>
      <c r="BH53" s="377" t="s">
        <v>531</v>
      </c>
      <c r="BI53" s="377"/>
      <c r="BJ53" s="377"/>
      <c r="BK53" s="377"/>
      <c r="BL53" s="377"/>
      <c r="BM53" s="378"/>
      <c r="BN53" s="312"/>
      <c r="BP53" s="311"/>
      <c r="BQ53" s="311"/>
      <c r="BR53" s="313"/>
      <c r="BS53" s="377"/>
      <c r="BT53" s="377"/>
      <c r="BU53" s="377"/>
      <c r="BV53" s="377"/>
      <c r="BW53" s="377"/>
      <c r="BX53" s="348"/>
      <c r="BY53" s="310"/>
      <c r="BZ53" s="311"/>
      <c r="CI53" s="348"/>
      <c r="CJ53" s="310"/>
      <c r="CL53" s="306"/>
      <c r="CN53" s="306"/>
      <c r="CU53" s="312"/>
      <c r="CV53" s="362"/>
      <c r="CW53" s="313"/>
      <c r="CX53" s="372"/>
      <c r="CY53" s="373"/>
      <c r="CZ53" s="373"/>
      <c r="DA53" s="373"/>
      <c r="DB53" s="373"/>
      <c r="DC53" s="373"/>
      <c r="DD53" s="374"/>
      <c r="DE53" s="353"/>
      <c r="DF53" s="312"/>
      <c r="DG53" s="347"/>
      <c r="DH53" s="306"/>
      <c r="DJ53" s="317"/>
      <c r="DK53" s="377" t="s">
        <v>532</v>
      </c>
      <c r="DL53" s="377"/>
      <c r="DM53" s="377"/>
      <c r="DN53" s="377"/>
      <c r="DO53" s="377"/>
      <c r="DP53" s="348"/>
      <c r="DQ53" s="312"/>
      <c r="DR53" s="362"/>
      <c r="DS53" s="306"/>
      <c r="DT53" s="311"/>
      <c r="DU53" s="313"/>
      <c r="DV53" s="311"/>
      <c r="DW53" s="311"/>
      <c r="DX53" s="311"/>
      <c r="DY53" s="311"/>
      <c r="DZ53" s="311"/>
      <c r="EA53" s="311"/>
      <c r="EB53" s="311"/>
      <c r="EC53" s="311"/>
      <c r="ED53" s="311"/>
      <c r="EE53" s="311"/>
      <c r="EF53" s="311"/>
      <c r="EG53" s="407"/>
      <c r="EH53" s="407"/>
      <c r="EI53" s="407"/>
      <c r="EJ53" s="407"/>
      <c r="EK53" s="407"/>
      <c r="EL53" s="383"/>
      <c r="EO53" s="317"/>
      <c r="EP53" s="366" t="s">
        <v>533</v>
      </c>
      <c r="EQ53" s="367"/>
      <c r="ER53" s="367"/>
      <c r="ES53" s="367"/>
      <c r="ET53" s="367"/>
      <c r="EU53" s="367"/>
      <c r="EV53" s="368"/>
      <c r="EW53" s="424"/>
      <c r="EX53" s="310"/>
      <c r="EY53" s="310"/>
      <c r="FJ53" s="311"/>
      <c r="FK53" s="306"/>
      <c r="FM53" s="393"/>
      <c r="FN53" s="377" t="s">
        <v>534</v>
      </c>
      <c r="FO53" s="377"/>
      <c r="FP53" s="377"/>
      <c r="FQ53" s="377"/>
      <c r="FR53" s="377"/>
      <c r="FS53" s="310"/>
      <c r="FT53" s="311"/>
      <c r="FU53" s="311"/>
      <c r="FV53" s="306"/>
      <c r="FW53" s="311"/>
      <c r="FX53" s="313"/>
      <c r="FY53" s="377"/>
      <c r="FZ53" s="377"/>
      <c r="GA53" s="377"/>
      <c r="GB53" s="377"/>
      <c r="GC53" s="377"/>
      <c r="GD53" s="348"/>
      <c r="GE53" s="310"/>
      <c r="GG53" s="317"/>
      <c r="GH53" s="366" t="s">
        <v>535</v>
      </c>
      <c r="GI53" s="367"/>
      <c r="GJ53" s="367"/>
      <c r="GK53" s="367"/>
      <c r="GL53" s="367"/>
      <c r="GM53" s="367"/>
      <c r="GN53" s="368"/>
      <c r="GO53" s="353"/>
      <c r="GR53" s="306"/>
      <c r="GS53" s="408"/>
      <c r="GT53" s="409"/>
      <c r="GU53" s="409"/>
      <c r="GV53" s="409"/>
      <c r="GW53" s="409"/>
      <c r="GX53" s="409"/>
      <c r="GY53" s="410"/>
      <c r="GZ53" s="348"/>
      <c r="HA53" s="311"/>
      <c r="HB53" s="311"/>
      <c r="HC53" s="311"/>
      <c r="HD53" s="311"/>
    </row>
    <row r="54" spans="13:212" ht="12" customHeight="1" x14ac:dyDescent="0.15">
      <c r="M54" s="306"/>
      <c r="O54" s="306"/>
      <c r="V54" s="312"/>
      <c r="X54" s="317"/>
      <c r="Y54" s="366" t="s">
        <v>536</v>
      </c>
      <c r="Z54" s="367"/>
      <c r="AA54" s="367"/>
      <c r="AB54" s="367"/>
      <c r="AC54" s="367"/>
      <c r="AD54" s="367"/>
      <c r="AE54" s="368"/>
      <c r="AF54" s="353"/>
      <c r="AG54" s="312"/>
      <c r="AI54" s="306"/>
      <c r="AK54" s="313"/>
      <c r="AL54" s="377"/>
      <c r="AM54" s="377"/>
      <c r="AN54" s="377"/>
      <c r="AO54" s="377"/>
      <c r="AP54" s="377"/>
      <c r="AQ54" s="378"/>
      <c r="AR54" s="312"/>
      <c r="AT54" s="317"/>
      <c r="AU54" s="366" t="s">
        <v>537</v>
      </c>
      <c r="AV54" s="367"/>
      <c r="AW54" s="367"/>
      <c r="AX54" s="367"/>
      <c r="AY54" s="367"/>
      <c r="AZ54" s="367"/>
      <c r="BA54" s="368"/>
      <c r="BB54" s="353"/>
      <c r="BC54" s="312"/>
      <c r="BE54" s="306"/>
      <c r="BG54" s="313"/>
      <c r="BH54" s="377"/>
      <c r="BI54" s="377"/>
      <c r="BJ54" s="377"/>
      <c r="BK54" s="377"/>
      <c r="BL54" s="377"/>
      <c r="BM54" s="378"/>
      <c r="BR54" s="306"/>
      <c r="BY54" s="310"/>
      <c r="BZ54" s="311"/>
      <c r="CI54" s="348"/>
      <c r="CJ54" s="310"/>
      <c r="CL54" s="306"/>
      <c r="CN54" s="317"/>
      <c r="CO54" s="377" t="s">
        <v>538</v>
      </c>
      <c r="CP54" s="377"/>
      <c r="CQ54" s="377"/>
      <c r="CR54" s="377"/>
      <c r="CS54" s="377"/>
      <c r="CT54" s="378"/>
      <c r="CU54" s="362"/>
      <c r="CV54" s="362"/>
      <c r="CW54" s="306"/>
      <c r="CY54" s="313"/>
      <c r="DE54" s="310"/>
      <c r="DF54" s="312"/>
      <c r="DG54" s="347"/>
      <c r="DH54" s="306"/>
      <c r="DJ54" s="314"/>
      <c r="DK54" s="377"/>
      <c r="DL54" s="377"/>
      <c r="DM54" s="377"/>
      <c r="DN54" s="377"/>
      <c r="DO54" s="377"/>
      <c r="DP54" s="348"/>
      <c r="DQ54" s="362"/>
      <c r="DS54" s="306"/>
      <c r="DU54" s="317"/>
      <c r="DV54" s="377" t="s">
        <v>539</v>
      </c>
      <c r="DW54" s="377"/>
      <c r="DX54" s="377"/>
      <c r="DY54" s="377"/>
      <c r="DZ54" s="377"/>
      <c r="EB54" s="311"/>
      <c r="EC54" s="311"/>
      <c r="ED54" s="310"/>
      <c r="EE54" s="310"/>
      <c r="EF54" s="310"/>
      <c r="EG54" s="407"/>
      <c r="EH54" s="407"/>
      <c r="EI54" s="407"/>
      <c r="EJ54" s="407"/>
      <c r="EK54" s="407"/>
      <c r="EL54" s="383"/>
      <c r="EP54" s="372"/>
      <c r="EQ54" s="373"/>
      <c r="ER54" s="373"/>
      <c r="ES54" s="373"/>
      <c r="ET54" s="373"/>
      <c r="EU54" s="373"/>
      <c r="EV54" s="374"/>
      <c r="EW54" s="424"/>
      <c r="EX54" s="310"/>
      <c r="EY54" s="310"/>
      <c r="FJ54" s="311"/>
      <c r="FK54" s="306"/>
      <c r="FM54" s="398"/>
      <c r="FN54" s="377"/>
      <c r="FO54" s="377"/>
      <c r="FP54" s="377"/>
      <c r="FQ54" s="377"/>
      <c r="FR54" s="377"/>
      <c r="FS54" s="310"/>
      <c r="FT54" s="311"/>
      <c r="FU54" s="311"/>
      <c r="FV54" s="306"/>
      <c r="FW54" s="311"/>
      <c r="FX54" s="306"/>
      <c r="FY54" s="311"/>
      <c r="FZ54" s="311"/>
      <c r="GA54" s="311"/>
      <c r="GB54" s="311"/>
      <c r="GC54" s="311"/>
      <c r="GD54" s="310"/>
      <c r="GE54" s="310"/>
      <c r="GG54" s="313"/>
      <c r="GH54" s="372"/>
      <c r="GI54" s="373"/>
      <c r="GJ54" s="373"/>
      <c r="GK54" s="373"/>
      <c r="GL54" s="373"/>
      <c r="GM54" s="373"/>
      <c r="GN54" s="374"/>
      <c r="GO54" s="353"/>
      <c r="GR54" s="306"/>
      <c r="GT54" s="313"/>
      <c r="GZ54" s="348"/>
      <c r="HA54" s="311"/>
      <c r="HB54" s="311"/>
      <c r="HC54" s="311"/>
      <c r="HD54" s="311"/>
    </row>
    <row r="55" spans="13:212" ht="12" customHeight="1" x14ac:dyDescent="0.15">
      <c r="M55" s="306"/>
      <c r="O55" s="317"/>
      <c r="P55" s="377" t="s">
        <v>540</v>
      </c>
      <c r="Q55" s="377"/>
      <c r="R55" s="377"/>
      <c r="S55" s="377"/>
      <c r="T55" s="377"/>
      <c r="U55" s="378"/>
      <c r="W55" s="310"/>
      <c r="X55" s="313"/>
      <c r="Y55" s="372"/>
      <c r="Z55" s="373"/>
      <c r="AA55" s="373"/>
      <c r="AB55" s="373"/>
      <c r="AC55" s="373"/>
      <c r="AD55" s="373"/>
      <c r="AE55" s="374"/>
      <c r="AF55" s="353"/>
      <c r="AG55" s="362"/>
      <c r="AI55" s="306"/>
      <c r="AK55" s="306"/>
      <c r="AT55" s="314"/>
      <c r="AU55" s="372"/>
      <c r="AV55" s="373"/>
      <c r="AW55" s="373"/>
      <c r="AX55" s="373"/>
      <c r="AY55" s="373"/>
      <c r="AZ55" s="373"/>
      <c r="BA55" s="374"/>
      <c r="BB55" s="353"/>
      <c r="BC55" s="312"/>
      <c r="BE55" s="306"/>
      <c r="BG55" s="306"/>
      <c r="BM55" s="312"/>
      <c r="BN55" s="312"/>
      <c r="BR55" s="317"/>
      <c r="BS55" s="377" t="s">
        <v>541</v>
      </c>
      <c r="BT55" s="377"/>
      <c r="BU55" s="377"/>
      <c r="BV55" s="377"/>
      <c r="BW55" s="377"/>
      <c r="BX55" s="348"/>
      <c r="CI55" s="348"/>
      <c r="CJ55" s="311"/>
      <c r="CL55" s="306"/>
      <c r="CN55" s="313"/>
      <c r="CO55" s="377"/>
      <c r="CP55" s="377"/>
      <c r="CQ55" s="377"/>
      <c r="CR55" s="377"/>
      <c r="CS55" s="377"/>
      <c r="CT55" s="378"/>
      <c r="CU55" s="362"/>
      <c r="CV55" s="362"/>
      <c r="CW55" s="306"/>
      <c r="CY55" s="317"/>
      <c r="CZ55" s="377" t="s">
        <v>542</v>
      </c>
      <c r="DA55" s="377"/>
      <c r="DB55" s="377"/>
      <c r="DC55" s="377"/>
      <c r="DD55" s="377"/>
      <c r="DE55" s="378"/>
      <c r="DH55" s="306"/>
      <c r="DP55" s="362"/>
      <c r="DQ55" s="312"/>
      <c r="DS55" s="306"/>
      <c r="DV55" s="377"/>
      <c r="DW55" s="377"/>
      <c r="DX55" s="377"/>
      <c r="DY55" s="377"/>
      <c r="DZ55" s="377"/>
      <c r="EB55" s="311"/>
      <c r="EC55" s="311"/>
      <c r="ED55" s="310"/>
      <c r="EE55" s="310"/>
      <c r="EF55" s="311"/>
      <c r="EG55" s="311"/>
      <c r="EH55" s="311"/>
      <c r="EI55" s="311"/>
      <c r="EJ55" s="311"/>
      <c r="EK55" s="311"/>
      <c r="EQ55" s="313"/>
      <c r="FJ55" s="311"/>
      <c r="FK55" s="306"/>
      <c r="FM55" s="385"/>
      <c r="FN55" s="377"/>
      <c r="FO55" s="377"/>
      <c r="FP55" s="377"/>
      <c r="FQ55" s="377"/>
      <c r="FR55" s="377"/>
      <c r="FS55" s="310"/>
      <c r="FT55" s="311"/>
      <c r="FU55" s="311"/>
      <c r="FV55" s="306"/>
      <c r="FW55" s="311"/>
      <c r="FX55" s="317"/>
      <c r="FY55" s="377" t="s">
        <v>543</v>
      </c>
      <c r="FZ55" s="377"/>
      <c r="GA55" s="377"/>
      <c r="GB55" s="377"/>
      <c r="GC55" s="377"/>
      <c r="GD55" s="348"/>
      <c r="GE55" s="310"/>
      <c r="GG55" s="306"/>
      <c r="GH55" s="311"/>
      <c r="GI55" s="313"/>
      <c r="GJ55" s="311"/>
      <c r="GK55" s="311"/>
      <c r="GL55" s="311"/>
      <c r="GM55" s="311"/>
      <c r="GN55" s="311"/>
      <c r="GO55" s="311"/>
      <c r="GR55" s="306"/>
      <c r="GT55" s="317"/>
      <c r="GU55" s="377" t="s">
        <v>544</v>
      </c>
      <c r="GV55" s="377"/>
      <c r="GW55" s="377"/>
      <c r="GX55" s="377"/>
      <c r="GY55" s="377"/>
      <c r="GZ55" s="311"/>
      <c r="HA55" s="311"/>
      <c r="HB55" s="311"/>
      <c r="HC55" s="311"/>
      <c r="HD55" s="311"/>
    </row>
    <row r="56" spans="13:212" ht="12" customHeight="1" x14ac:dyDescent="0.15">
      <c r="M56" s="306"/>
      <c r="P56" s="377"/>
      <c r="Q56" s="377"/>
      <c r="R56" s="377"/>
      <c r="S56" s="377"/>
      <c r="T56" s="377"/>
      <c r="U56" s="378"/>
      <c r="V56" s="312"/>
      <c r="W56" s="310"/>
      <c r="X56" s="306"/>
      <c r="Z56" s="313"/>
      <c r="AF56" s="362"/>
      <c r="AI56" s="306"/>
      <c r="AK56" s="317"/>
      <c r="AL56" s="377" t="s">
        <v>545</v>
      </c>
      <c r="AM56" s="377"/>
      <c r="AN56" s="377"/>
      <c r="AO56" s="377"/>
      <c r="AP56" s="377"/>
      <c r="AQ56" s="378"/>
      <c r="AR56" s="312"/>
      <c r="AT56" s="311"/>
      <c r="AV56" s="313"/>
      <c r="BE56" s="306"/>
      <c r="BG56" s="317"/>
      <c r="BH56" s="377" t="s">
        <v>546</v>
      </c>
      <c r="BI56" s="377"/>
      <c r="BJ56" s="377"/>
      <c r="BK56" s="377"/>
      <c r="BL56" s="377"/>
      <c r="BM56" s="378"/>
      <c r="BN56" s="312"/>
      <c r="BR56" s="380"/>
      <c r="BS56" s="377"/>
      <c r="BT56" s="377"/>
      <c r="BU56" s="377"/>
      <c r="BV56" s="377"/>
      <c r="BW56" s="377"/>
      <c r="BX56" s="348"/>
      <c r="BY56" s="310"/>
      <c r="CI56" s="310"/>
      <c r="CJ56" s="310"/>
      <c r="CL56" s="306"/>
      <c r="CN56" s="306"/>
      <c r="CT56" s="362"/>
      <c r="CU56" s="312"/>
      <c r="CV56" s="362"/>
      <c r="CW56" s="306"/>
      <c r="CZ56" s="377"/>
      <c r="DA56" s="377"/>
      <c r="DB56" s="377"/>
      <c r="DC56" s="377"/>
      <c r="DD56" s="377"/>
      <c r="DE56" s="378"/>
      <c r="DH56" s="317"/>
      <c r="DI56" s="366" t="s">
        <v>547</v>
      </c>
      <c r="DJ56" s="367"/>
      <c r="DK56" s="367"/>
      <c r="DL56" s="367"/>
      <c r="DM56" s="367"/>
      <c r="DN56" s="367"/>
      <c r="DO56" s="368"/>
      <c r="DP56" s="353"/>
      <c r="DQ56" s="312"/>
      <c r="DS56" s="306"/>
      <c r="EB56" s="311"/>
      <c r="EC56" s="311"/>
      <c r="ED56" s="311"/>
      <c r="EE56" s="311"/>
      <c r="EF56" s="310"/>
      <c r="EG56" s="407"/>
      <c r="EH56" s="407"/>
      <c r="EI56" s="407"/>
      <c r="EJ56" s="407"/>
      <c r="EK56" s="407"/>
      <c r="EL56" s="383"/>
      <c r="EQ56" s="317"/>
      <c r="ER56" s="377" t="s">
        <v>548</v>
      </c>
      <c r="ES56" s="377"/>
      <c r="ET56" s="377"/>
      <c r="EU56" s="377"/>
      <c r="EV56" s="377"/>
      <c r="EW56" s="311"/>
      <c r="EX56" s="312"/>
      <c r="EY56" s="312"/>
      <c r="FJ56" s="311"/>
      <c r="FK56" s="306"/>
      <c r="FM56" s="385"/>
      <c r="FN56" s="407"/>
      <c r="FO56" s="407"/>
      <c r="FP56" s="407"/>
      <c r="FQ56" s="407"/>
      <c r="FR56" s="407"/>
      <c r="FS56" s="310"/>
      <c r="FT56" s="311"/>
      <c r="FU56" s="311"/>
      <c r="FV56" s="306"/>
      <c r="FW56" s="311"/>
      <c r="FX56" s="380"/>
      <c r="FY56" s="377"/>
      <c r="FZ56" s="377"/>
      <c r="GA56" s="377"/>
      <c r="GB56" s="377"/>
      <c r="GC56" s="377"/>
      <c r="GD56" s="348"/>
      <c r="GE56" s="311"/>
      <c r="GG56" s="306"/>
      <c r="GH56" s="311"/>
      <c r="GI56" s="317"/>
      <c r="GJ56" s="377" t="s">
        <v>549</v>
      </c>
      <c r="GK56" s="377"/>
      <c r="GL56" s="377"/>
      <c r="GM56" s="377"/>
      <c r="GN56" s="377"/>
      <c r="GO56" s="348"/>
      <c r="GR56" s="306"/>
      <c r="GT56" s="311"/>
      <c r="GU56" s="377"/>
      <c r="GV56" s="377"/>
      <c r="GW56" s="377"/>
      <c r="GX56" s="377"/>
      <c r="GY56" s="377"/>
      <c r="GZ56" s="348"/>
      <c r="HA56" s="311"/>
      <c r="HB56" s="311"/>
      <c r="HC56" s="311"/>
      <c r="HD56" s="311"/>
    </row>
    <row r="57" spans="13:212" ht="12" customHeight="1" x14ac:dyDescent="0.15">
      <c r="M57" s="306"/>
      <c r="V57" s="312"/>
      <c r="W57" s="310"/>
      <c r="X57" s="306"/>
      <c r="Z57" s="317"/>
      <c r="AA57" s="377" t="s">
        <v>550</v>
      </c>
      <c r="AB57" s="377"/>
      <c r="AC57" s="377"/>
      <c r="AD57" s="377"/>
      <c r="AE57" s="377"/>
      <c r="AF57" s="378"/>
      <c r="AI57" s="306"/>
      <c r="AL57" s="377"/>
      <c r="AM57" s="377"/>
      <c r="AN57" s="377"/>
      <c r="AO57" s="377"/>
      <c r="AP57" s="377"/>
      <c r="AQ57" s="378"/>
      <c r="AR57" s="312"/>
      <c r="AT57" s="311"/>
      <c r="AV57" s="317"/>
      <c r="AW57" s="377" t="s">
        <v>551</v>
      </c>
      <c r="AX57" s="377"/>
      <c r="AY57" s="377"/>
      <c r="AZ57" s="377"/>
      <c r="BA57" s="377"/>
      <c r="BB57" s="378"/>
      <c r="BC57" s="312"/>
      <c r="BE57" s="306"/>
      <c r="BG57" s="313"/>
      <c r="BH57" s="377"/>
      <c r="BI57" s="377"/>
      <c r="BJ57" s="377"/>
      <c r="BK57" s="377"/>
      <c r="BL57" s="377"/>
      <c r="BM57" s="378"/>
      <c r="BR57" s="385"/>
      <c r="BY57" s="310"/>
      <c r="CI57" s="310"/>
      <c r="CJ57" s="310"/>
      <c r="CL57" s="306"/>
      <c r="CN57" s="306"/>
      <c r="CO57" s="377" t="s">
        <v>552</v>
      </c>
      <c r="CP57" s="377"/>
      <c r="CQ57" s="377"/>
      <c r="CR57" s="377"/>
      <c r="CS57" s="377"/>
      <c r="CT57" s="378"/>
      <c r="CU57" s="312"/>
      <c r="CV57" s="362"/>
      <c r="CW57" s="306"/>
      <c r="CZ57" s="386" t="s">
        <v>553</v>
      </c>
      <c r="DA57" s="386"/>
      <c r="DB57" s="386"/>
      <c r="DC57" s="386"/>
      <c r="DD57" s="386"/>
      <c r="DH57" s="313"/>
      <c r="DI57" s="372"/>
      <c r="DJ57" s="373"/>
      <c r="DK57" s="373"/>
      <c r="DL57" s="373"/>
      <c r="DM57" s="373"/>
      <c r="DN57" s="373"/>
      <c r="DO57" s="374"/>
      <c r="DP57" s="353"/>
      <c r="DQ57" s="362"/>
      <c r="DS57" s="317"/>
      <c r="DT57" s="366" t="s">
        <v>554</v>
      </c>
      <c r="DU57" s="367"/>
      <c r="DV57" s="367"/>
      <c r="DW57" s="367"/>
      <c r="DX57" s="367"/>
      <c r="DY57" s="367"/>
      <c r="DZ57" s="368"/>
      <c r="EB57" s="311"/>
      <c r="EC57" s="311"/>
      <c r="ED57" s="311"/>
      <c r="EE57" s="311"/>
      <c r="EF57" s="311"/>
      <c r="EG57" s="407"/>
      <c r="EH57" s="407"/>
      <c r="EI57" s="407"/>
      <c r="EJ57" s="407"/>
      <c r="EK57" s="407"/>
      <c r="EL57" s="383"/>
      <c r="EQ57" s="313"/>
      <c r="ER57" s="377"/>
      <c r="ES57" s="377"/>
      <c r="ET57" s="377"/>
      <c r="EU57" s="377"/>
      <c r="EV57" s="377"/>
      <c r="EW57" s="311"/>
      <c r="EX57" s="312"/>
      <c r="EY57" s="312"/>
      <c r="FJ57" s="311"/>
      <c r="FK57" s="306"/>
      <c r="FM57" s="393"/>
      <c r="FN57" s="377" t="s">
        <v>555</v>
      </c>
      <c r="FO57" s="377"/>
      <c r="FP57" s="377"/>
      <c r="FQ57" s="377"/>
      <c r="FR57" s="377"/>
      <c r="FS57" s="310"/>
      <c r="FT57" s="311"/>
      <c r="FU57" s="311"/>
      <c r="FV57" s="306"/>
      <c r="FW57" s="311"/>
      <c r="FX57" s="385"/>
      <c r="FY57" s="311"/>
      <c r="FZ57" s="311"/>
      <c r="GA57" s="311"/>
      <c r="GB57" s="311"/>
      <c r="GC57" s="311"/>
      <c r="GD57" s="311"/>
      <c r="GE57" s="311"/>
      <c r="GG57" s="306"/>
      <c r="GH57" s="311"/>
      <c r="GI57" s="313"/>
      <c r="GJ57" s="377"/>
      <c r="GK57" s="377"/>
      <c r="GL57" s="377"/>
      <c r="GM57" s="377"/>
      <c r="GN57" s="377"/>
      <c r="GO57" s="348"/>
      <c r="GR57" s="306"/>
      <c r="GU57" s="377"/>
      <c r="GV57" s="377"/>
      <c r="GW57" s="377"/>
      <c r="GX57" s="377"/>
      <c r="GY57" s="377"/>
      <c r="GZ57" s="348"/>
      <c r="HA57" s="311"/>
      <c r="HB57" s="311"/>
      <c r="HC57" s="311"/>
      <c r="HD57" s="311"/>
    </row>
    <row r="58" spans="13:212" ht="12" customHeight="1" thickBot="1" x14ac:dyDescent="0.2">
      <c r="M58" s="425"/>
      <c r="N58" s="399" t="s">
        <v>556</v>
      </c>
      <c r="O58" s="400"/>
      <c r="P58" s="400"/>
      <c r="Q58" s="400"/>
      <c r="R58" s="400"/>
      <c r="S58" s="400"/>
      <c r="T58" s="401"/>
      <c r="U58" s="353"/>
      <c r="W58" s="310"/>
      <c r="X58" s="306"/>
      <c r="Z58" s="313"/>
      <c r="AA58" s="377"/>
      <c r="AB58" s="377"/>
      <c r="AC58" s="377"/>
      <c r="AD58" s="377"/>
      <c r="AE58" s="377"/>
      <c r="AF58" s="378"/>
      <c r="AI58" s="306"/>
      <c r="AT58" s="311"/>
      <c r="AV58" s="313"/>
      <c r="AW58" s="377"/>
      <c r="AX58" s="377"/>
      <c r="AY58" s="377"/>
      <c r="AZ58" s="377"/>
      <c r="BA58" s="377"/>
      <c r="BB58" s="378"/>
      <c r="BC58" s="312"/>
      <c r="BE58" s="306"/>
      <c r="BG58" s="306"/>
      <c r="BM58" s="310"/>
      <c r="BN58" s="310"/>
      <c r="BR58" s="393"/>
      <c r="BS58" s="377" t="s">
        <v>557</v>
      </c>
      <c r="BT58" s="377"/>
      <c r="BU58" s="377"/>
      <c r="BV58" s="377"/>
      <c r="BW58" s="377"/>
      <c r="BX58" s="378"/>
      <c r="CI58" s="348"/>
      <c r="CJ58" s="311"/>
      <c r="CL58" s="306"/>
      <c r="CN58" s="317"/>
      <c r="CO58" s="377"/>
      <c r="CP58" s="377"/>
      <c r="CQ58" s="377"/>
      <c r="CR58" s="377"/>
      <c r="CS58" s="377"/>
      <c r="CT58" s="378"/>
      <c r="CU58" s="362"/>
      <c r="CV58" s="362"/>
      <c r="CW58" s="306"/>
      <c r="CZ58" s="386"/>
      <c r="DA58" s="386"/>
      <c r="DB58" s="386"/>
      <c r="DC58" s="386"/>
      <c r="DD58" s="386"/>
      <c r="DH58" s="306"/>
      <c r="DJ58" s="313"/>
      <c r="DP58" s="362"/>
      <c r="DQ58" s="312"/>
      <c r="DT58" s="372"/>
      <c r="DU58" s="373"/>
      <c r="DV58" s="373"/>
      <c r="DW58" s="373"/>
      <c r="DX58" s="373"/>
      <c r="DY58" s="373"/>
      <c r="DZ58" s="374"/>
      <c r="EB58" s="311"/>
      <c r="EC58" s="311"/>
      <c r="ED58" s="311"/>
      <c r="EE58" s="311"/>
      <c r="EF58" s="311"/>
      <c r="EG58" s="407"/>
      <c r="EH58" s="407"/>
      <c r="EI58" s="407"/>
      <c r="EJ58" s="407"/>
      <c r="EK58" s="407"/>
      <c r="EL58" s="383"/>
      <c r="EQ58" s="306"/>
      <c r="FJ58" s="311"/>
      <c r="FK58" s="306"/>
      <c r="FM58" s="398"/>
      <c r="FN58" s="377"/>
      <c r="FO58" s="377"/>
      <c r="FP58" s="377"/>
      <c r="FQ58" s="377"/>
      <c r="FR58" s="377"/>
      <c r="FS58" s="310"/>
      <c r="FT58" s="311"/>
      <c r="FU58" s="311"/>
      <c r="FV58" s="306"/>
      <c r="FW58" s="311"/>
      <c r="FX58" s="393"/>
      <c r="FY58" s="377" t="s">
        <v>558</v>
      </c>
      <c r="FZ58" s="377"/>
      <c r="GA58" s="377"/>
      <c r="GB58" s="377"/>
      <c r="GC58" s="377"/>
      <c r="GD58" s="348"/>
      <c r="GE58" s="310"/>
      <c r="GG58" s="306"/>
      <c r="GH58" s="311"/>
      <c r="GI58" s="306"/>
      <c r="GJ58" s="311"/>
      <c r="GK58" s="311"/>
      <c r="GL58" s="311"/>
      <c r="GM58" s="311"/>
      <c r="GN58" s="311"/>
      <c r="GO58" s="311"/>
      <c r="GR58" s="306"/>
      <c r="GS58" s="311"/>
      <c r="GT58" s="311"/>
      <c r="GU58" s="311"/>
      <c r="GV58" s="311"/>
      <c r="GW58" s="311"/>
      <c r="GX58" s="311"/>
      <c r="GY58" s="311"/>
      <c r="GZ58" s="311"/>
      <c r="HA58" s="311"/>
      <c r="HB58" s="311"/>
      <c r="HC58" s="311"/>
      <c r="HD58" s="311"/>
    </row>
    <row r="59" spans="13:212" ht="12" customHeight="1" x14ac:dyDescent="0.15">
      <c r="M59" s="313"/>
      <c r="N59" s="404"/>
      <c r="O59" s="405"/>
      <c r="P59" s="405"/>
      <c r="Q59" s="405"/>
      <c r="R59" s="405"/>
      <c r="S59" s="405"/>
      <c r="T59" s="406"/>
      <c r="U59" s="353"/>
      <c r="V59" s="312"/>
      <c r="X59" s="306"/>
      <c r="Z59" s="306"/>
      <c r="AF59" s="362"/>
      <c r="AG59" s="312"/>
      <c r="AI59" s="317"/>
      <c r="AJ59" s="366" t="s">
        <v>559</v>
      </c>
      <c r="AK59" s="367"/>
      <c r="AL59" s="367"/>
      <c r="AM59" s="367"/>
      <c r="AN59" s="367"/>
      <c r="AO59" s="367"/>
      <c r="AP59" s="368"/>
      <c r="AQ59" s="353"/>
      <c r="AR59" s="312"/>
      <c r="AT59" s="311"/>
      <c r="AV59" s="306"/>
      <c r="BE59" s="306"/>
      <c r="BG59" s="317"/>
      <c r="BH59" s="377" t="s">
        <v>560</v>
      </c>
      <c r="BI59" s="377"/>
      <c r="BJ59" s="377"/>
      <c r="BK59" s="377"/>
      <c r="BL59" s="377"/>
      <c r="BM59" s="348"/>
      <c r="BN59" s="310"/>
      <c r="BR59" s="398"/>
      <c r="BS59" s="377"/>
      <c r="BT59" s="377"/>
      <c r="BU59" s="377"/>
      <c r="BV59" s="377"/>
      <c r="BW59" s="377"/>
      <c r="BX59" s="378"/>
      <c r="BY59" s="312"/>
      <c r="BZ59" s="297" t="s">
        <v>561</v>
      </c>
      <c r="CA59" s="298"/>
      <c r="CB59" s="298"/>
      <c r="CC59" s="298"/>
      <c r="CD59" s="298"/>
      <c r="CE59" s="298"/>
      <c r="CF59" s="298"/>
      <c r="CG59" s="298"/>
      <c r="CH59" s="299"/>
      <c r="CI59" s="348"/>
      <c r="CJ59" s="310"/>
      <c r="CL59" s="306"/>
      <c r="CN59" s="380"/>
      <c r="CO59" s="377"/>
      <c r="CP59" s="377"/>
      <c r="CQ59" s="377"/>
      <c r="CR59" s="377"/>
      <c r="CS59" s="377"/>
      <c r="CT59" s="378"/>
      <c r="CU59" s="362"/>
      <c r="CV59" s="362"/>
      <c r="CW59" s="306"/>
      <c r="DH59" s="306"/>
      <c r="DJ59" s="317"/>
      <c r="DK59" s="377" t="s">
        <v>422</v>
      </c>
      <c r="DL59" s="377"/>
      <c r="DM59" s="377"/>
      <c r="DN59" s="377"/>
      <c r="DO59" s="377"/>
      <c r="DP59" s="378"/>
      <c r="DQ59" s="312"/>
      <c r="DU59" s="306"/>
      <c r="EB59" s="311"/>
      <c r="EC59" s="311"/>
      <c r="ED59" s="311"/>
      <c r="EE59" s="311"/>
      <c r="EF59" s="311"/>
      <c r="EG59" s="310"/>
      <c r="EH59" s="310"/>
      <c r="EI59" s="310"/>
      <c r="EJ59" s="310"/>
      <c r="EK59" s="310"/>
      <c r="EL59" s="312"/>
      <c r="EQ59" s="317"/>
      <c r="ER59" s="377" t="s">
        <v>562</v>
      </c>
      <c r="ES59" s="377"/>
      <c r="ET59" s="377"/>
      <c r="EU59" s="377"/>
      <c r="EV59" s="377"/>
      <c r="EW59" s="311"/>
      <c r="EX59" s="312"/>
      <c r="EY59" s="312"/>
      <c r="FJ59" s="311"/>
      <c r="FK59" s="306"/>
      <c r="FM59" s="385"/>
      <c r="FN59" s="311"/>
      <c r="FO59" s="311"/>
      <c r="FP59" s="311"/>
      <c r="FQ59" s="311"/>
      <c r="FR59" s="311"/>
      <c r="FS59" s="310"/>
      <c r="FT59" s="311"/>
      <c r="FU59" s="311"/>
      <c r="FV59" s="306"/>
      <c r="FW59" s="311"/>
      <c r="FX59" s="398"/>
      <c r="FY59" s="377"/>
      <c r="FZ59" s="377"/>
      <c r="GA59" s="377"/>
      <c r="GB59" s="377"/>
      <c r="GC59" s="377"/>
      <c r="GD59" s="348"/>
      <c r="GE59" s="310"/>
      <c r="GG59" s="306"/>
      <c r="GH59" s="311"/>
      <c r="GI59" s="317"/>
      <c r="GJ59" s="377" t="s">
        <v>563</v>
      </c>
      <c r="GK59" s="377"/>
      <c r="GL59" s="377"/>
      <c r="GM59" s="377"/>
      <c r="GN59" s="377"/>
      <c r="GO59" s="348"/>
      <c r="GR59" s="317"/>
      <c r="GS59" s="366" t="s">
        <v>564</v>
      </c>
      <c r="GT59" s="367"/>
      <c r="GU59" s="367"/>
      <c r="GV59" s="367"/>
      <c r="GW59" s="367"/>
      <c r="GX59" s="367"/>
      <c r="GY59" s="368"/>
      <c r="GZ59" s="348"/>
      <c r="HA59" s="311"/>
      <c r="HB59" s="311"/>
      <c r="HC59" s="311"/>
      <c r="HD59" s="311"/>
    </row>
    <row r="60" spans="13:212" ht="12" customHeight="1" x14ac:dyDescent="0.15">
      <c r="M60" s="306"/>
      <c r="N60" s="404"/>
      <c r="O60" s="405"/>
      <c r="P60" s="405"/>
      <c r="Q60" s="405"/>
      <c r="R60" s="405"/>
      <c r="S60" s="405"/>
      <c r="T60" s="406"/>
      <c r="U60" s="353"/>
      <c r="V60" s="312"/>
      <c r="X60" s="306"/>
      <c r="Z60" s="317"/>
      <c r="AA60" s="377" t="s">
        <v>565</v>
      </c>
      <c r="AB60" s="377"/>
      <c r="AC60" s="377"/>
      <c r="AD60" s="377"/>
      <c r="AE60" s="377"/>
      <c r="AF60" s="378"/>
      <c r="AG60" s="312"/>
      <c r="AI60" s="313"/>
      <c r="AJ60" s="372"/>
      <c r="AK60" s="373"/>
      <c r="AL60" s="373"/>
      <c r="AM60" s="373"/>
      <c r="AN60" s="373"/>
      <c r="AO60" s="373"/>
      <c r="AP60" s="374"/>
      <c r="AQ60" s="353"/>
      <c r="AR60" s="312"/>
      <c r="AT60" s="311"/>
      <c r="AV60" s="317"/>
      <c r="AW60" s="377" t="s">
        <v>566</v>
      </c>
      <c r="AX60" s="377"/>
      <c r="AY60" s="377"/>
      <c r="AZ60" s="377"/>
      <c r="BA60" s="377"/>
      <c r="BB60" s="378"/>
      <c r="BE60" s="306"/>
      <c r="BG60" s="313"/>
      <c r="BH60" s="377"/>
      <c r="BI60" s="377"/>
      <c r="BJ60" s="377"/>
      <c r="BK60" s="377"/>
      <c r="BL60" s="377"/>
      <c r="BM60" s="348"/>
      <c r="BR60" s="385"/>
      <c r="BS60" s="377"/>
      <c r="BT60" s="377"/>
      <c r="BU60" s="377"/>
      <c r="BV60" s="377"/>
      <c r="BW60" s="377"/>
      <c r="BX60" s="378"/>
      <c r="BY60" s="312"/>
      <c r="BZ60" s="303"/>
      <c r="CA60" s="304"/>
      <c r="CB60" s="304"/>
      <c r="CC60" s="304"/>
      <c r="CD60" s="304"/>
      <c r="CE60" s="304"/>
      <c r="CF60" s="304"/>
      <c r="CG60" s="304"/>
      <c r="CH60" s="305"/>
      <c r="CI60" s="311"/>
      <c r="CJ60" s="310"/>
      <c r="CL60" s="306"/>
      <c r="CN60" s="385"/>
      <c r="CO60" s="377"/>
      <c r="CP60" s="377"/>
      <c r="CQ60" s="377"/>
      <c r="CR60" s="377"/>
      <c r="CS60" s="377"/>
      <c r="CT60" s="378"/>
      <c r="CU60" s="362"/>
      <c r="CV60" s="362"/>
      <c r="CW60" s="317"/>
      <c r="CX60" s="366" t="s">
        <v>567</v>
      </c>
      <c r="CY60" s="367"/>
      <c r="CZ60" s="367"/>
      <c r="DA60" s="367"/>
      <c r="DB60" s="367"/>
      <c r="DC60" s="367"/>
      <c r="DD60" s="368"/>
      <c r="DE60" s="353"/>
      <c r="DH60" s="306"/>
      <c r="DJ60" s="313"/>
      <c r="DK60" s="377"/>
      <c r="DL60" s="377"/>
      <c r="DM60" s="377"/>
      <c r="DN60" s="377"/>
      <c r="DO60" s="377"/>
      <c r="DP60" s="378"/>
      <c r="DQ60" s="362"/>
      <c r="DU60" s="317"/>
      <c r="DV60" s="377" t="s">
        <v>568</v>
      </c>
      <c r="DW60" s="377"/>
      <c r="DX60" s="377"/>
      <c r="DY60" s="377"/>
      <c r="DZ60" s="377"/>
      <c r="EB60" s="311"/>
      <c r="EC60" s="311"/>
      <c r="ED60" s="311"/>
      <c r="EE60" s="411"/>
      <c r="EF60" s="411"/>
      <c r="EG60" s="411"/>
      <c r="EH60" s="411"/>
      <c r="EI60" s="411"/>
      <c r="EJ60" s="411"/>
      <c r="EK60" s="411"/>
      <c r="EL60" s="414"/>
      <c r="EQ60" s="313"/>
      <c r="ER60" s="377"/>
      <c r="ES60" s="377"/>
      <c r="ET60" s="377"/>
      <c r="EU60" s="377"/>
      <c r="EV60" s="377"/>
      <c r="EW60" s="311"/>
      <c r="EX60" s="312"/>
      <c r="EY60" s="312"/>
      <c r="FJ60" s="311"/>
      <c r="FK60" s="306"/>
      <c r="FM60" s="393"/>
      <c r="FN60" s="377" t="s">
        <v>569</v>
      </c>
      <c r="FO60" s="377"/>
      <c r="FP60" s="377"/>
      <c r="FQ60" s="377"/>
      <c r="FR60" s="377"/>
      <c r="FS60" s="311"/>
      <c r="FT60" s="311"/>
      <c r="FU60" s="311"/>
      <c r="FV60" s="306"/>
      <c r="FW60" s="311"/>
      <c r="FX60" s="385"/>
      <c r="FY60" s="377"/>
      <c r="FZ60" s="377"/>
      <c r="GA60" s="377"/>
      <c r="GB60" s="377"/>
      <c r="GC60" s="377"/>
      <c r="GD60" s="311"/>
      <c r="GE60" s="311"/>
      <c r="GG60" s="306"/>
      <c r="GH60" s="311"/>
      <c r="GI60" s="311"/>
      <c r="GJ60" s="377"/>
      <c r="GK60" s="377"/>
      <c r="GL60" s="377"/>
      <c r="GM60" s="377"/>
      <c r="GN60" s="377"/>
      <c r="GO60" s="348"/>
      <c r="GR60" s="311"/>
      <c r="GS60" s="372"/>
      <c r="GT60" s="373"/>
      <c r="GU60" s="373"/>
      <c r="GV60" s="373"/>
      <c r="GW60" s="373"/>
      <c r="GX60" s="373"/>
      <c r="GY60" s="374"/>
      <c r="GZ60" s="348"/>
      <c r="HA60" s="311"/>
      <c r="HB60" s="311"/>
      <c r="HC60" s="311"/>
      <c r="HD60" s="311"/>
    </row>
    <row r="61" spans="13:212" ht="12" customHeight="1" thickBot="1" x14ac:dyDescent="0.2">
      <c r="M61" s="306"/>
      <c r="N61" s="408"/>
      <c r="O61" s="409"/>
      <c r="P61" s="409"/>
      <c r="Q61" s="409"/>
      <c r="R61" s="409"/>
      <c r="S61" s="409"/>
      <c r="T61" s="410"/>
      <c r="U61" s="353"/>
      <c r="X61" s="306"/>
      <c r="Z61" s="314"/>
      <c r="AA61" s="377"/>
      <c r="AB61" s="377"/>
      <c r="AC61" s="377"/>
      <c r="AD61" s="377"/>
      <c r="AE61" s="377"/>
      <c r="AF61" s="378"/>
      <c r="AG61" s="362"/>
      <c r="AI61" s="306"/>
      <c r="AK61" s="313"/>
      <c r="AT61" s="311"/>
      <c r="AV61" s="380"/>
      <c r="AW61" s="377"/>
      <c r="AX61" s="377"/>
      <c r="AY61" s="377"/>
      <c r="AZ61" s="377"/>
      <c r="BA61" s="377"/>
      <c r="BB61" s="378"/>
      <c r="BC61" s="312"/>
      <c r="BE61" s="306"/>
      <c r="BG61" s="306"/>
      <c r="BM61" s="312"/>
      <c r="BN61" s="312"/>
      <c r="BR61" s="385"/>
      <c r="BZ61" s="307"/>
      <c r="CA61" s="308"/>
      <c r="CB61" s="308"/>
      <c r="CC61" s="308"/>
      <c r="CD61" s="308"/>
      <c r="CE61" s="308"/>
      <c r="CF61" s="308"/>
      <c r="CG61" s="308"/>
      <c r="CH61" s="309"/>
      <c r="CI61" s="348"/>
      <c r="CJ61" s="311"/>
      <c r="CL61" s="306"/>
      <c r="CN61" s="385"/>
      <c r="CT61" s="362"/>
      <c r="CU61" s="312"/>
      <c r="CV61" s="362"/>
      <c r="CX61" s="372"/>
      <c r="CY61" s="373"/>
      <c r="CZ61" s="373"/>
      <c r="DA61" s="373"/>
      <c r="DB61" s="373"/>
      <c r="DC61" s="373"/>
      <c r="DD61" s="374"/>
      <c r="DE61" s="353"/>
      <c r="DH61" s="306"/>
      <c r="DJ61" s="306"/>
      <c r="DP61" s="362"/>
      <c r="DQ61" s="312"/>
      <c r="DU61" s="306"/>
      <c r="DV61" s="377"/>
      <c r="DW61" s="377"/>
      <c r="DX61" s="377"/>
      <c r="DY61" s="377"/>
      <c r="DZ61" s="377"/>
      <c r="EB61" s="311"/>
      <c r="EC61" s="311"/>
      <c r="ED61" s="311"/>
      <c r="EE61" s="411"/>
      <c r="EF61" s="411"/>
      <c r="EG61" s="411"/>
      <c r="EH61" s="411"/>
      <c r="EI61" s="411"/>
      <c r="EJ61" s="411"/>
      <c r="EK61" s="411"/>
      <c r="EL61" s="414"/>
      <c r="EQ61" s="306"/>
      <c r="ER61" s="407"/>
      <c r="ES61" s="407"/>
      <c r="ET61" s="407"/>
      <c r="EU61" s="407"/>
      <c r="EV61" s="407"/>
      <c r="FJ61" s="311"/>
      <c r="FK61" s="306"/>
      <c r="FM61" s="311"/>
      <c r="FN61" s="377"/>
      <c r="FO61" s="377"/>
      <c r="FP61" s="377"/>
      <c r="FQ61" s="377"/>
      <c r="FR61" s="377"/>
      <c r="FS61" s="310"/>
      <c r="FT61" s="311"/>
      <c r="FU61" s="311"/>
      <c r="FV61" s="306"/>
      <c r="FW61" s="311"/>
      <c r="FX61" s="385"/>
      <c r="FY61" s="310"/>
      <c r="FZ61" s="310"/>
      <c r="GA61" s="310"/>
      <c r="GB61" s="310"/>
      <c r="GC61" s="310"/>
      <c r="GD61" s="310"/>
      <c r="GE61" s="310"/>
      <c r="GG61" s="306"/>
      <c r="GH61" s="311"/>
      <c r="GI61" s="311"/>
      <c r="GJ61" s="311"/>
      <c r="GK61" s="311"/>
      <c r="GL61" s="311"/>
      <c r="GM61" s="311"/>
      <c r="GN61" s="311"/>
      <c r="GO61" s="311"/>
      <c r="GR61" s="311"/>
      <c r="GS61" s="311"/>
      <c r="GT61" s="313"/>
      <c r="GU61" s="311"/>
      <c r="GV61" s="311"/>
      <c r="GW61" s="311"/>
      <c r="GX61" s="311"/>
      <c r="GY61" s="311"/>
      <c r="HA61" s="311"/>
      <c r="HB61" s="311"/>
      <c r="HC61" s="311"/>
      <c r="HD61" s="311"/>
    </row>
    <row r="62" spans="13:212" ht="12" customHeight="1" x14ac:dyDescent="0.15">
      <c r="M62" s="306"/>
      <c r="O62" s="313"/>
      <c r="V62" s="310"/>
      <c r="X62" s="306"/>
      <c r="AG62" s="312"/>
      <c r="AI62" s="306"/>
      <c r="AK62" s="317"/>
      <c r="AL62" s="377" t="s">
        <v>422</v>
      </c>
      <c r="AM62" s="377"/>
      <c r="AN62" s="377"/>
      <c r="AO62" s="377"/>
      <c r="AP62" s="377"/>
      <c r="AQ62" s="378"/>
      <c r="AR62" s="312"/>
      <c r="AT62" s="311"/>
      <c r="AV62" s="385"/>
      <c r="AW62" s="377"/>
      <c r="AX62" s="377"/>
      <c r="AY62" s="377"/>
      <c r="AZ62" s="377"/>
      <c r="BA62" s="377"/>
      <c r="BB62" s="378"/>
      <c r="BC62" s="312"/>
      <c r="BE62" s="306"/>
      <c r="BG62" s="317"/>
      <c r="BH62" s="377" t="s">
        <v>570</v>
      </c>
      <c r="BI62" s="377"/>
      <c r="BJ62" s="377"/>
      <c r="BK62" s="377"/>
      <c r="BL62" s="377"/>
      <c r="BM62" s="378"/>
      <c r="BN62" s="312"/>
      <c r="BR62" s="393"/>
      <c r="BS62" s="377" t="s">
        <v>571</v>
      </c>
      <c r="BT62" s="377"/>
      <c r="BU62" s="377"/>
      <c r="BV62" s="377"/>
      <c r="BW62" s="377"/>
      <c r="BX62" s="378"/>
      <c r="CA62" s="313"/>
      <c r="CB62" s="311"/>
      <c r="CC62" s="311"/>
      <c r="CD62" s="311"/>
      <c r="CE62" s="311"/>
      <c r="CF62" s="311"/>
      <c r="CG62" s="311"/>
      <c r="CH62" s="311"/>
      <c r="CI62" s="348"/>
      <c r="CJ62" s="310"/>
      <c r="CL62" s="306"/>
      <c r="CN62" s="385"/>
      <c r="CO62" s="377" t="s">
        <v>572</v>
      </c>
      <c r="CP62" s="377"/>
      <c r="CQ62" s="377"/>
      <c r="CR62" s="377"/>
      <c r="CS62" s="377"/>
      <c r="CT62" s="378"/>
      <c r="CU62" s="312"/>
      <c r="CV62" s="362"/>
      <c r="CY62" s="313"/>
      <c r="DH62" s="306"/>
      <c r="DJ62" s="317"/>
      <c r="DK62" s="377" t="s">
        <v>573</v>
      </c>
      <c r="DL62" s="377"/>
      <c r="DM62" s="377"/>
      <c r="DN62" s="377"/>
      <c r="DO62" s="377"/>
      <c r="DP62" s="348"/>
      <c r="DQ62" s="312"/>
      <c r="DU62" s="306"/>
      <c r="EB62" s="311"/>
      <c r="EC62" s="311"/>
      <c r="ED62" s="311"/>
      <c r="EE62" s="311"/>
      <c r="EF62" s="311"/>
      <c r="EG62" s="311"/>
      <c r="EH62" s="311"/>
      <c r="EI62" s="311"/>
      <c r="EJ62" s="311"/>
      <c r="EK62" s="311"/>
      <c r="EQ62" s="317"/>
      <c r="ER62" s="377" t="s">
        <v>574</v>
      </c>
      <c r="ES62" s="377"/>
      <c r="ET62" s="377"/>
      <c r="EU62" s="377"/>
      <c r="EV62" s="377"/>
      <c r="EW62" s="311"/>
      <c r="EX62" s="312"/>
      <c r="EY62" s="312"/>
      <c r="FJ62" s="311"/>
      <c r="FK62" s="306"/>
      <c r="FM62" s="311"/>
      <c r="FN62" s="377"/>
      <c r="FO62" s="377"/>
      <c r="FP62" s="377"/>
      <c r="FQ62" s="377"/>
      <c r="FR62" s="377"/>
      <c r="FS62" s="310"/>
      <c r="FT62" s="311"/>
      <c r="FU62" s="311"/>
      <c r="FV62" s="306"/>
      <c r="FW62" s="311"/>
      <c r="FX62" s="393"/>
      <c r="FY62" s="377" t="s">
        <v>575</v>
      </c>
      <c r="FZ62" s="377"/>
      <c r="GA62" s="377"/>
      <c r="GB62" s="377"/>
      <c r="GC62" s="377"/>
      <c r="GD62" s="348"/>
      <c r="GE62" s="310"/>
      <c r="GG62" s="317"/>
      <c r="GH62" s="343"/>
      <c r="GI62" s="343"/>
      <c r="GJ62" s="377" t="s">
        <v>576</v>
      </c>
      <c r="GK62" s="377"/>
      <c r="GL62" s="377"/>
      <c r="GM62" s="377"/>
      <c r="GN62" s="377"/>
      <c r="GO62" s="348"/>
      <c r="GR62" s="311"/>
      <c r="GS62" s="311"/>
      <c r="GT62" s="317"/>
      <c r="GU62" s="377" t="s">
        <v>577</v>
      </c>
      <c r="GV62" s="377"/>
      <c r="GW62" s="377"/>
      <c r="GX62" s="377"/>
      <c r="GY62" s="377"/>
      <c r="HA62" s="311"/>
      <c r="HB62" s="311"/>
      <c r="HC62" s="311"/>
      <c r="HD62" s="311"/>
    </row>
    <row r="63" spans="13:212" ht="12" customHeight="1" x14ac:dyDescent="0.15">
      <c r="M63" s="306"/>
      <c r="O63" s="317"/>
      <c r="P63" s="423" t="s">
        <v>578</v>
      </c>
      <c r="Q63" s="423"/>
      <c r="R63" s="423"/>
      <c r="S63" s="423"/>
      <c r="T63" s="423"/>
      <c r="U63" s="348"/>
      <c r="V63" s="310"/>
      <c r="X63" s="317"/>
      <c r="Y63" s="366" t="s">
        <v>579</v>
      </c>
      <c r="Z63" s="367"/>
      <c r="AA63" s="367"/>
      <c r="AB63" s="367"/>
      <c r="AC63" s="367"/>
      <c r="AD63" s="367"/>
      <c r="AE63" s="368"/>
      <c r="AF63" s="353"/>
      <c r="AG63" s="312"/>
      <c r="AI63" s="306"/>
      <c r="AK63" s="313"/>
      <c r="AL63" s="377"/>
      <c r="AM63" s="377"/>
      <c r="AN63" s="377"/>
      <c r="AO63" s="377"/>
      <c r="AP63" s="377"/>
      <c r="AQ63" s="378"/>
      <c r="AR63" s="312"/>
      <c r="AT63" s="311"/>
      <c r="AV63" s="385"/>
      <c r="BE63" s="306"/>
      <c r="BG63" s="380"/>
      <c r="BH63" s="377"/>
      <c r="BI63" s="377"/>
      <c r="BJ63" s="377"/>
      <c r="BK63" s="377"/>
      <c r="BL63" s="377"/>
      <c r="BM63" s="378"/>
      <c r="BP63" s="311"/>
      <c r="BR63" s="311"/>
      <c r="BS63" s="377"/>
      <c r="BT63" s="377"/>
      <c r="BU63" s="377"/>
      <c r="BV63" s="377"/>
      <c r="BW63" s="377"/>
      <c r="BX63" s="378"/>
      <c r="BY63" s="312"/>
      <c r="CA63" s="306"/>
      <c r="CB63" s="311"/>
      <c r="CC63" s="311"/>
      <c r="CD63" s="311"/>
      <c r="CE63" s="311"/>
      <c r="CF63" s="311"/>
      <c r="CG63" s="311"/>
      <c r="CH63" s="311"/>
      <c r="CI63" s="310"/>
      <c r="CJ63" s="310"/>
      <c r="CL63" s="306"/>
      <c r="CN63" s="393"/>
      <c r="CO63" s="377"/>
      <c r="CP63" s="377"/>
      <c r="CQ63" s="377"/>
      <c r="CR63" s="377"/>
      <c r="CS63" s="377"/>
      <c r="CT63" s="378"/>
      <c r="CU63" s="362"/>
      <c r="CV63" s="362"/>
      <c r="CY63" s="317"/>
      <c r="CZ63" s="377" t="s">
        <v>580</v>
      </c>
      <c r="DA63" s="377"/>
      <c r="DB63" s="377"/>
      <c r="DC63" s="377"/>
      <c r="DD63" s="377"/>
      <c r="DE63" s="378"/>
      <c r="DH63" s="306"/>
      <c r="DK63" s="377"/>
      <c r="DL63" s="377"/>
      <c r="DM63" s="377"/>
      <c r="DN63" s="377"/>
      <c r="DO63" s="377"/>
      <c r="DP63" s="348"/>
      <c r="DQ63" s="362"/>
      <c r="DU63" s="317"/>
      <c r="DV63" s="377" t="s">
        <v>581</v>
      </c>
      <c r="DW63" s="377"/>
      <c r="DX63" s="377"/>
      <c r="DY63" s="377"/>
      <c r="DZ63" s="377"/>
      <c r="EB63" s="311"/>
      <c r="EC63" s="311"/>
      <c r="ED63" s="311"/>
      <c r="EE63" s="411"/>
      <c r="EF63" s="411"/>
      <c r="EG63" s="411"/>
      <c r="EH63" s="411"/>
      <c r="EI63" s="411"/>
      <c r="EJ63" s="411"/>
      <c r="EK63" s="411"/>
      <c r="EL63" s="414"/>
      <c r="ER63" s="377"/>
      <c r="ES63" s="377"/>
      <c r="ET63" s="377"/>
      <c r="EU63" s="377"/>
      <c r="EV63" s="377"/>
      <c r="EW63" s="311"/>
      <c r="EX63" s="312"/>
      <c r="EY63" s="312"/>
      <c r="FJ63" s="311"/>
      <c r="FK63" s="306"/>
      <c r="FM63" s="311"/>
      <c r="FN63" s="407"/>
      <c r="FO63" s="407"/>
      <c r="FP63" s="407"/>
      <c r="FQ63" s="407"/>
      <c r="FR63" s="407"/>
      <c r="FS63" s="310"/>
      <c r="FT63" s="311"/>
      <c r="FU63" s="311"/>
      <c r="FV63" s="306"/>
      <c r="FX63" s="398"/>
      <c r="FY63" s="377"/>
      <c r="FZ63" s="377"/>
      <c r="GA63" s="377"/>
      <c r="GB63" s="377"/>
      <c r="GC63" s="377"/>
      <c r="GD63" s="348"/>
      <c r="GE63" s="311"/>
      <c r="GG63" s="311"/>
      <c r="GH63" s="311"/>
      <c r="GI63" s="311"/>
      <c r="GJ63" s="377"/>
      <c r="GK63" s="377"/>
      <c r="GL63" s="377"/>
      <c r="GM63" s="377"/>
      <c r="GN63" s="377"/>
      <c r="GO63" s="348"/>
      <c r="GR63" s="311"/>
      <c r="GS63" s="311"/>
      <c r="GT63" s="311"/>
      <c r="GU63" s="377"/>
      <c r="GV63" s="377"/>
      <c r="GW63" s="377"/>
      <c r="GX63" s="377"/>
      <c r="GY63" s="377"/>
      <c r="HA63" s="311"/>
      <c r="HB63" s="311"/>
      <c r="HC63" s="311"/>
      <c r="HD63" s="311"/>
    </row>
    <row r="64" spans="13:212" ht="12" customHeight="1" x14ac:dyDescent="0.15">
      <c r="M64" s="306"/>
      <c r="O64" s="380"/>
      <c r="P64" s="423"/>
      <c r="Q64" s="423"/>
      <c r="R64" s="423"/>
      <c r="S64" s="423"/>
      <c r="T64" s="423"/>
      <c r="U64" s="348"/>
      <c r="V64" s="310"/>
      <c r="Y64" s="372"/>
      <c r="Z64" s="373"/>
      <c r="AA64" s="373"/>
      <c r="AB64" s="373"/>
      <c r="AC64" s="373"/>
      <c r="AD64" s="373"/>
      <c r="AE64" s="374"/>
      <c r="AF64" s="353"/>
      <c r="AI64" s="306"/>
      <c r="AK64" s="306"/>
      <c r="AT64" s="311"/>
      <c r="AV64" s="393"/>
      <c r="AW64" s="377" t="s">
        <v>582</v>
      </c>
      <c r="AX64" s="377"/>
      <c r="AY64" s="377"/>
      <c r="AZ64" s="377"/>
      <c r="BA64" s="377"/>
      <c r="BB64" s="378"/>
      <c r="BE64" s="306"/>
      <c r="BG64" s="385"/>
      <c r="BM64" s="312"/>
      <c r="BN64" s="312"/>
      <c r="BS64" s="377"/>
      <c r="BT64" s="377"/>
      <c r="BU64" s="377"/>
      <c r="BV64" s="377"/>
      <c r="BW64" s="377"/>
      <c r="BX64" s="378"/>
      <c r="BY64" s="312"/>
      <c r="CA64" s="317"/>
      <c r="CB64" s="366" t="s">
        <v>361</v>
      </c>
      <c r="CC64" s="367"/>
      <c r="CD64" s="367"/>
      <c r="CE64" s="367"/>
      <c r="CF64" s="367"/>
      <c r="CG64" s="367"/>
      <c r="CH64" s="368"/>
      <c r="CI64" s="311"/>
      <c r="CJ64" s="311"/>
      <c r="CL64" s="306"/>
      <c r="CO64" s="377"/>
      <c r="CP64" s="377"/>
      <c r="CQ64" s="377"/>
      <c r="CR64" s="377"/>
      <c r="CS64" s="377"/>
      <c r="CT64" s="378"/>
      <c r="CU64" s="362"/>
      <c r="CV64" s="362"/>
      <c r="CZ64" s="377"/>
      <c r="DA64" s="377"/>
      <c r="DB64" s="377"/>
      <c r="DC64" s="377"/>
      <c r="DD64" s="377"/>
      <c r="DE64" s="378"/>
      <c r="DH64" s="306"/>
      <c r="DP64" s="362"/>
      <c r="DQ64" s="312"/>
      <c r="DU64" s="306"/>
      <c r="DV64" s="377"/>
      <c r="DW64" s="377"/>
      <c r="DX64" s="377"/>
      <c r="DY64" s="377"/>
      <c r="DZ64" s="377"/>
      <c r="EB64" s="311"/>
      <c r="EC64" s="311"/>
      <c r="ED64" s="311"/>
      <c r="EE64" s="411"/>
      <c r="EF64" s="411"/>
      <c r="EG64" s="411"/>
      <c r="EH64" s="411"/>
      <c r="EI64" s="411"/>
      <c r="EJ64" s="411"/>
      <c r="EK64" s="411"/>
      <c r="EL64" s="414"/>
      <c r="FJ64" s="311"/>
      <c r="FK64" s="317"/>
      <c r="FL64" s="366" t="s">
        <v>583</v>
      </c>
      <c r="FM64" s="367"/>
      <c r="FN64" s="367"/>
      <c r="FO64" s="367"/>
      <c r="FP64" s="367"/>
      <c r="FQ64" s="367"/>
      <c r="FR64" s="368"/>
      <c r="FS64" s="311"/>
      <c r="FT64" s="311"/>
      <c r="FU64" s="311"/>
      <c r="FV64" s="306"/>
      <c r="FX64" s="385"/>
      <c r="FY64" s="377"/>
      <c r="FZ64" s="377"/>
      <c r="GA64" s="377"/>
      <c r="GB64" s="377"/>
      <c r="GC64" s="377"/>
      <c r="GD64" s="348"/>
      <c r="GE64" s="311"/>
      <c r="GF64" s="311"/>
      <c r="GG64" s="311"/>
      <c r="GI64" s="311"/>
      <c r="GJ64" s="311"/>
      <c r="GK64" s="311"/>
      <c r="GL64" s="311"/>
      <c r="GM64" s="311"/>
      <c r="GN64" s="311"/>
      <c r="GO64" s="311"/>
      <c r="GR64" s="311"/>
      <c r="HA64" s="311"/>
      <c r="HB64" s="311"/>
      <c r="HC64" s="311"/>
      <c r="HD64" s="311"/>
    </row>
    <row r="65" spans="1:212" ht="12" customHeight="1" x14ac:dyDescent="0.15">
      <c r="M65" s="306"/>
      <c r="O65" s="385"/>
      <c r="P65" s="423"/>
      <c r="Q65" s="423"/>
      <c r="R65" s="423"/>
      <c r="S65" s="423"/>
      <c r="T65" s="423"/>
      <c r="U65" s="348"/>
      <c r="V65" s="310"/>
      <c r="Z65" s="313"/>
      <c r="AF65" s="362"/>
      <c r="AI65" s="306"/>
      <c r="AK65" s="317"/>
      <c r="AL65" s="377" t="s">
        <v>584</v>
      </c>
      <c r="AM65" s="377"/>
      <c r="AN65" s="377"/>
      <c r="AO65" s="377"/>
      <c r="AP65" s="377"/>
      <c r="AQ65" s="378"/>
      <c r="AR65" s="312"/>
      <c r="AW65" s="377"/>
      <c r="AX65" s="377"/>
      <c r="AY65" s="377"/>
      <c r="AZ65" s="377"/>
      <c r="BA65" s="377"/>
      <c r="BB65" s="378"/>
      <c r="BE65" s="306"/>
      <c r="BG65" s="393"/>
      <c r="BH65" s="377" t="s">
        <v>585</v>
      </c>
      <c r="BI65" s="377"/>
      <c r="BJ65" s="377"/>
      <c r="BK65" s="377"/>
      <c r="BL65" s="377"/>
      <c r="BM65" s="378"/>
      <c r="BN65" s="312"/>
      <c r="CA65" s="313"/>
      <c r="CB65" s="372"/>
      <c r="CC65" s="373"/>
      <c r="CD65" s="373"/>
      <c r="CE65" s="373"/>
      <c r="CF65" s="373"/>
      <c r="CG65" s="373"/>
      <c r="CH65" s="374"/>
      <c r="CI65" s="311"/>
      <c r="CJ65" s="310"/>
      <c r="CL65" s="306"/>
      <c r="CO65" s="377"/>
      <c r="CP65" s="377"/>
      <c r="CQ65" s="377"/>
      <c r="CR65" s="377"/>
      <c r="CS65" s="377"/>
      <c r="CT65" s="378"/>
      <c r="CU65" s="312"/>
      <c r="CV65" s="362"/>
      <c r="CZ65" s="386" t="s">
        <v>586</v>
      </c>
      <c r="DA65" s="386"/>
      <c r="DB65" s="386"/>
      <c r="DC65" s="386"/>
      <c r="DD65" s="386"/>
      <c r="DH65" s="317"/>
      <c r="DI65" s="366" t="s">
        <v>587</v>
      </c>
      <c r="DJ65" s="367"/>
      <c r="DK65" s="367"/>
      <c r="DL65" s="367"/>
      <c r="DM65" s="367"/>
      <c r="DN65" s="367"/>
      <c r="DO65" s="368"/>
      <c r="DP65" s="353"/>
      <c r="DQ65" s="312"/>
      <c r="DU65" s="306"/>
      <c r="EB65" s="311"/>
      <c r="EC65" s="311"/>
      <c r="ED65" s="311"/>
      <c r="EE65" s="411"/>
      <c r="EF65" s="411"/>
      <c r="EG65" s="411"/>
      <c r="EH65" s="411"/>
      <c r="EI65" s="411"/>
      <c r="EJ65" s="411"/>
      <c r="EK65" s="411"/>
      <c r="EL65" s="312"/>
      <c r="EX65" s="312"/>
      <c r="EY65" s="312"/>
      <c r="FJ65" s="311"/>
      <c r="FK65" s="313"/>
      <c r="FL65" s="372"/>
      <c r="FM65" s="373"/>
      <c r="FN65" s="373"/>
      <c r="FO65" s="373"/>
      <c r="FP65" s="373"/>
      <c r="FQ65" s="373"/>
      <c r="FR65" s="374"/>
      <c r="FT65" s="311"/>
      <c r="FU65" s="311"/>
      <c r="FV65" s="306"/>
      <c r="FX65" s="385"/>
      <c r="GD65" s="311"/>
      <c r="GE65" s="311"/>
      <c r="GF65" s="311"/>
      <c r="GG65" s="311"/>
      <c r="GQ65" s="318" t="s">
        <v>588</v>
      </c>
      <c r="GR65" s="319"/>
      <c r="GS65" s="319"/>
      <c r="GT65" s="319"/>
      <c r="GU65" s="319"/>
      <c r="GV65" s="319"/>
      <c r="GW65" s="319"/>
      <c r="GX65" s="319"/>
      <c r="GY65" s="320"/>
      <c r="HA65" s="311"/>
      <c r="HB65" s="311"/>
      <c r="HC65" s="311"/>
      <c r="HD65" s="311"/>
    </row>
    <row r="66" spans="1:212" ht="12" customHeight="1" x14ac:dyDescent="0.15">
      <c r="M66" s="306"/>
      <c r="O66" s="385"/>
      <c r="P66" s="426" t="s">
        <v>589</v>
      </c>
      <c r="Q66" s="426"/>
      <c r="R66" s="426"/>
      <c r="S66" s="426"/>
      <c r="T66" s="426"/>
      <c r="U66" s="310"/>
      <c r="Z66" s="317"/>
      <c r="AA66" s="377" t="s">
        <v>590</v>
      </c>
      <c r="AB66" s="377"/>
      <c r="AC66" s="377"/>
      <c r="AD66" s="377"/>
      <c r="AE66" s="377"/>
      <c r="AF66" s="378"/>
      <c r="AI66" s="306"/>
      <c r="AK66" s="313"/>
      <c r="AL66" s="377"/>
      <c r="AM66" s="377"/>
      <c r="AN66" s="377"/>
      <c r="AO66" s="377"/>
      <c r="AP66" s="377"/>
      <c r="AQ66" s="378"/>
      <c r="AR66" s="312"/>
      <c r="AW66" s="377"/>
      <c r="AX66" s="377"/>
      <c r="AY66" s="377"/>
      <c r="AZ66" s="377"/>
      <c r="BA66" s="377"/>
      <c r="BB66" s="378"/>
      <c r="BE66" s="306"/>
      <c r="BG66" s="398"/>
      <c r="BH66" s="377"/>
      <c r="BI66" s="377"/>
      <c r="BJ66" s="377"/>
      <c r="BK66" s="377"/>
      <c r="BL66" s="377"/>
      <c r="BM66" s="378"/>
      <c r="BN66" s="312"/>
      <c r="CA66" s="306"/>
      <c r="CC66" s="313"/>
      <c r="CD66" s="311"/>
      <c r="CE66" s="311"/>
      <c r="CF66" s="311"/>
      <c r="CG66" s="311"/>
      <c r="CH66" s="311"/>
      <c r="CI66" s="348"/>
      <c r="CJ66" s="310"/>
      <c r="CL66" s="306"/>
      <c r="CT66" s="362"/>
      <c r="CU66" s="312"/>
      <c r="CV66" s="362"/>
      <c r="CZ66" s="386"/>
      <c r="DA66" s="386"/>
      <c r="DB66" s="386"/>
      <c r="DC66" s="386"/>
      <c r="DD66" s="386"/>
      <c r="DH66" s="314"/>
      <c r="DI66" s="372"/>
      <c r="DJ66" s="373"/>
      <c r="DK66" s="373"/>
      <c r="DL66" s="373"/>
      <c r="DM66" s="373"/>
      <c r="DN66" s="373"/>
      <c r="DO66" s="374"/>
      <c r="DP66" s="353"/>
      <c r="DQ66" s="362"/>
      <c r="DU66" s="317"/>
      <c r="DV66" s="377" t="s">
        <v>591</v>
      </c>
      <c r="DW66" s="377"/>
      <c r="DX66" s="377"/>
      <c r="DY66" s="377"/>
      <c r="DZ66" s="377"/>
      <c r="EB66" s="311"/>
      <c r="EC66" s="311"/>
      <c r="ED66" s="311"/>
      <c r="EE66" s="311"/>
      <c r="EF66" s="311"/>
      <c r="EG66" s="311"/>
      <c r="EH66" s="311"/>
      <c r="EI66" s="311"/>
      <c r="EJ66" s="311"/>
      <c r="EK66" s="311"/>
      <c r="EL66" s="383"/>
      <c r="EX66" s="312"/>
      <c r="EY66" s="312"/>
      <c r="FJ66" s="311"/>
      <c r="FK66" s="306"/>
      <c r="FL66" s="311"/>
      <c r="FM66" s="313"/>
      <c r="FN66" s="311"/>
      <c r="FO66" s="311"/>
      <c r="FP66" s="311"/>
      <c r="FQ66" s="311"/>
      <c r="FR66" s="311"/>
      <c r="FT66" s="311"/>
      <c r="FU66" s="311"/>
      <c r="FV66" s="306"/>
      <c r="FX66" s="393"/>
      <c r="FY66" s="377" t="s">
        <v>592</v>
      </c>
      <c r="FZ66" s="377"/>
      <c r="GA66" s="377"/>
      <c r="GB66" s="377"/>
      <c r="GC66" s="377"/>
      <c r="GD66" s="348"/>
      <c r="GE66" s="311"/>
      <c r="GF66" s="311"/>
      <c r="GG66" s="311"/>
      <c r="GQ66" s="322"/>
      <c r="GR66" s="323"/>
      <c r="GS66" s="323"/>
      <c r="GT66" s="323"/>
      <c r="GU66" s="323"/>
      <c r="GV66" s="323"/>
      <c r="GW66" s="323"/>
      <c r="GX66" s="323"/>
      <c r="GY66" s="324"/>
      <c r="HA66" s="311"/>
      <c r="HB66" s="311"/>
      <c r="HC66" s="311"/>
      <c r="HD66" s="311"/>
    </row>
    <row r="67" spans="1:212" ht="12" customHeight="1" x14ac:dyDescent="0.15">
      <c r="M67" s="306"/>
      <c r="O67" s="385"/>
      <c r="P67" s="426"/>
      <c r="Q67" s="426"/>
      <c r="R67" s="426"/>
      <c r="S67" s="426"/>
      <c r="T67" s="426"/>
      <c r="V67" s="310"/>
      <c r="AA67" s="377"/>
      <c r="AB67" s="377"/>
      <c r="AC67" s="377"/>
      <c r="AD67" s="377"/>
      <c r="AE67" s="377"/>
      <c r="AF67" s="378"/>
      <c r="AI67" s="306"/>
      <c r="AK67" s="306"/>
      <c r="BE67" s="306"/>
      <c r="BG67" s="385"/>
      <c r="BH67" s="377"/>
      <c r="BI67" s="377"/>
      <c r="BJ67" s="377"/>
      <c r="BK67" s="377"/>
      <c r="BL67" s="377"/>
      <c r="BM67" s="378"/>
      <c r="BN67" s="312"/>
      <c r="CA67" s="306"/>
      <c r="CC67" s="317"/>
      <c r="CD67" s="377" t="s">
        <v>593</v>
      </c>
      <c r="CE67" s="377"/>
      <c r="CF67" s="377"/>
      <c r="CG67" s="377"/>
      <c r="CH67" s="377"/>
      <c r="CI67" s="348"/>
      <c r="CJ67" s="311"/>
      <c r="CL67" s="317"/>
      <c r="CM67" s="366" t="s">
        <v>594</v>
      </c>
      <c r="CN67" s="367"/>
      <c r="CO67" s="367"/>
      <c r="CP67" s="367"/>
      <c r="CQ67" s="367"/>
      <c r="CR67" s="367"/>
      <c r="CS67" s="368"/>
      <c r="CT67" s="353"/>
      <c r="CU67" s="362"/>
      <c r="CV67" s="362"/>
      <c r="DH67" s="311"/>
      <c r="DJ67" s="313"/>
      <c r="DP67" s="362"/>
      <c r="DQ67" s="312"/>
      <c r="DU67" s="306"/>
      <c r="DV67" s="377"/>
      <c r="DW67" s="377"/>
      <c r="DX67" s="377"/>
      <c r="DY67" s="377"/>
      <c r="DZ67" s="377"/>
      <c r="EB67" s="311"/>
      <c r="EC67" s="311"/>
      <c r="ED67" s="311"/>
      <c r="EE67" s="411"/>
      <c r="EF67" s="411"/>
      <c r="EG67" s="411"/>
      <c r="EH67" s="411"/>
      <c r="EI67" s="411"/>
      <c r="EJ67" s="411"/>
      <c r="EK67" s="411"/>
      <c r="EL67" s="383"/>
      <c r="FJ67" s="311"/>
      <c r="FK67" s="306"/>
      <c r="FL67" s="311"/>
      <c r="FM67" s="317"/>
      <c r="FN67" s="377" t="s">
        <v>422</v>
      </c>
      <c r="FO67" s="377"/>
      <c r="FP67" s="377"/>
      <c r="FQ67" s="377"/>
      <c r="FR67" s="377"/>
      <c r="FT67" s="311"/>
      <c r="FU67" s="311"/>
      <c r="FV67" s="306"/>
      <c r="FY67" s="377"/>
      <c r="FZ67" s="377"/>
      <c r="GA67" s="377"/>
      <c r="GB67" s="377"/>
      <c r="GC67" s="377"/>
      <c r="GD67" s="348"/>
      <c r="GE67" s="311"/>
      <c r="GF67" s="311"/>
      <c r="GG67" s="311"/>
      <c r="GQ67" s="327"/>
      <c r="GR67" s="328"/>
      <c r="GS67" s="328"/>
      <c r="GT67" s="328"/>
      <c r="GU67" s="328"/>
      <c r="GV67" s="328"/>
      <c r="GW67" s="328"/>
      <c r="GX67" s="328"/>
      <c r="GY67" s="329"/>
      <c r="HA67" s="311"/>
      <c r="HB67" s="311"/>
      <c r="HC67" s="311"/>
      <c r="HD67" s="311"/>
    </row>
    <row r="68" spans="1:212" ht="12" customHeight="1" thickBot="1" x14ac:dyDescent="0.2">
      <c r="M68" s="306"/>
      <c r="O68" s="385"/>
      <c r="P68" s="426"/>
      <c r="Q68" s="426"/>
      <c r="R68" s="426"/>
      <c r="S68" s="426"/>
      <c r="T68" s="426"/>
      <c r="V68" s="310"/>
      <c r="AI68" s="306"/>
      <c r="AK68" s="317"/>
      <c r="AL68" s="377" t="s">
        <v>595</v>
      </c>
      <c r="AM68" s="377"/>
      <c r="AN68" s="377"/>
      <c r="AO68" s="377"/>
      <c r="AP68" s="377"/>
      <c r="AQ68" s="378"/>
      <c r="AR68" s="312"/>
      <c r="BE68" s="306"/>
      <c r="BG68" s="385"/>
      <c r="BH68" s="377"/>
      <c r="BI68" s="377"/>
      <c r="BJ68" s="377"/>
      <c r="BK68" s="377"/>
      <c r="BL68" s="377"/>
      <c r="BM68" s="378"/>
      <c r="BN68" s="312"/>
      <c r="CA68" s="306"/>
      <c r="CC68" s="311"/>
      <c r="CD68" s="377"/>
      <c r="CE68" s="377"/>
      <c r="CF68" s="377"/>
      <c r="CG68" s="377"/>
      <c r="CH68" s="377"/>
      <c r="CI68" s="311"/>
      <c r="CJ68" s="310"/>
      <c r="CM68" s="372"/>
      <c r="CN68" s="373"/>
      <c r="CO68" s="373"/>
      <c r="CP68" s="373"/>
      <c r="CQ68" s="373"/>
      <c r="CR68" s="373"/>
      <c r="CS68" s="374"/>
      <c r="CT68" s="353"/>
      <c r="CU68" s="312"/>
      <c r="CV68" s="362"/>
      <c r="DH68" s="311"/>
      <c r="DJ68" s="317"/>
      <c r="DK68" s="377" t="s">
        <v>596</v>
      </c>
      <c r="DL68" s="377"/>
      <c r="DM68" s="377"/>
      <c r="DN68" s="377"/>
      <c r="DO68" s="377"/>
      <c r="DP68" s="378"/>
      <c r="DQ68" s="312"/>
      <c r="DU68" s="306"/>
      <c r="EB68" s="311"/>
      <c r="EC68" s="311"/>
      <c r="ED68" s="311"/>
      <c r="EE68" s="411"/>
      <c r="EF68" s="411"/>
      <c r="EG68" s="411"/>
      <c r="EH68" s="411"/>
      <c r="EI68" s="411"/>
      <c r="EJ68" s="411"/>
      <c r="EK68" s="411"/>
      <c r="EX68" s="312"/>
      <c r="EY68" s="312"/>
      <c r="FJ68" s="311"/>
      <c r="FK68" s="306"/>
      <c r="FL68" s="311"/>
      <c r="FM68" s="313"/>
      <c r="FN68" s="377"/>
      <c r="FO68" s="377"/>
      <c r="FP68" s="377"/>
      <c r="FQ68" s="377"/>
      <c r="FR68" s="377"/>
      <c r="FT68" s="311"/>
      <c r="FU68" s="311"/>
      <c r="FV68" s="306"/>
      <c r="FW68" s="311"/>
      <c r="FX68" s="311"/>
      <c r="FY68" s="377"/>
      <c r="FZ68" s="377"/>
      <c r="GA68" s="377"/>
      <c r="GB68" s="377"/>
      <c r="GC68" s="377"/>
      <c r="GD68" s="348"/>
      <c r="GE68" s="311"/>
      <c r="GF68" s="311"/>
      <c r="GQ68" s="311"/>
      <c r="GR68" s="313"/>
      <c r="GS68" s="311"/>
      <c r="GT68" s="311"/>
      <c r="GU68" s="311"/>
      <c r="GV68" s="311"/>
      <c r="GW68" s="311"/>
      <c r="GX68" s="311"/>
      <c r="GY68" s="311"/>
      <c r="HA68" s="311"/>
      <c r="HB68" s="311"/>
      <c r="HC68" s="311"/>
      <c r="HD68" s="311"/>
    </row>
    <row r="69" spans="1:212" ht="12" customHeight="1" x14ac:dyDescent="0.15">
      <c r="A69" s="297" t="s">
        <v>597</v>
      </c>
      <c r="B69" s="298"/>
      <c r="C69" s="298"/>
      <c r="D69" s="298"/>
      <c r="E69" s="298"/>
      <c r="F69" s="298"/>
      <c r="G69" s="298"/>
      <c r="H69" s="298"/>
      <c r="I69" s="299"/>
      <c r="M69" s="306"/>
      <c r="O69" s="393"/>
      <c r="P69" s="377" t="s">
        <v>598</v>
      </c>
      <c r="Q69" s="377"/>
      <c r="R69" s="377"/>
      <c r="S69" s="377"/>
      <c r="T69" s="377"/>
      <c r="U69" s="378"/>
      <c r="V69" s="310"/>
      <c r="AI69" s="306"/>
      <c r="AK69" s="313"/>
      <c r="AL69" s="377"/>
      <c r="AM69" s="377"/>
      <c r="AN69" s="377"/>
      <c r="AO69" s="377"/>
      <c r="AP69" s="377"/>
      <c r="AQ69" s="378"/>
      <c r="AR69" s="312"/>
      <c r="BE69" s="306"/>
      <c r="BG69" s="385"/>
      <c r="BM69" s="312"/>
      <c r="BN69" s="312"/>
      <c r="CA69" s="306"/>
      <c r="CB69" s="311"/>
      <c r="CC69" s="311"/>
      <c r="CD69" s="386" t="s">
        <v>599</v>
      </c>
      <c r="CE69" s="386"/>
      <c r="CF69" s="386"/>
      <c r="CG69" s="386"/>
      <c r="CH69" s="386"/>
      <c r="CI69" s="377"/>
      <c r="CJ69" s="310"/>
      <c r="CK69" s="310"/>
      <c r="CN69" s="313"/>
      <c r="CT69" s="362"/>
      <c r="CU69" s="312"/>
      <c r="CV69" s="325"/>
      <c r="DH69" s="311"/>
      <c r="DJ69" s="313"/>
      <c r="DK69" s="377"/>
      <c r="DL69" s="377"/>
      <c r="DM69" s="377"/>
      <c r="DN69" s="377"/>
      <c r="DO69" s="377"/>
      <c r="DP69" s="378"/>
      <c r="DQ69" s="362"/>
      <c r="DU69" s="317"/>
      <c r="DV69" s="377" t="s">
        <v>600</v>
      </c>
      <c r="DW69" s="377"/>
      <c r="DX69" s="377"/>
      <c r="DY69" s="377"/>
      <c r="DZ69" s="377"/>
      <c r="EB69" s="311"/>
      <c r="EC69" s="311"/>
      <c r="ED69" s="311"/>
      <c r="EE69" s="311"/>
      <c r="EF69" s="311"/>
      <c r="EG69" s="310"/>
      <c r="EH69" s="310"/>
      <c r="EI69" s="310"/>
      <c r="EJ69" s="310"/>
      <c r="EK69" s="310"/>
      <c r="EL69" s="383"/>
      <c r="EY69" s="312"/>
      <c r="FJ69" s="311"/>
      <c r="FK69" s="306"/>
      <c r="FL69" s="311"/>
      <c r="FM69" s="306"/>
      <c r="FN69" s="311"/>
      <c r="FO69" s="311"/>
      <c r="FP69" s="311"/>
      <c r="FQ69" s="311"/>
      <c r="FR69" s="311"/>
      <c r="FT69" s="311"/>
      <c r="FU69" s="311"/>
      <c r="FV69" s="306"/>
      <c r="FW69" s="311"/>
      <c r="FX69" s="311"/>
      <c r="FY69" s="311"/>
      <c r="FZ69" s="311"/>
      <c r="GA69" s="311"/>
      <c r="GB69" s="311"/>
      <c r="GC69" s="311"/>
      <c r="GD69" s="311"/>
      <c r="GE69" s="311"/>
      <c r="GF69" s="311"/>
      <c r="GQ69" s="350" t="s">
        <v>344</v>
      </c>
      <c r="GR69" s="351"/>
      <c r="GS69" s="351"/>
      <c r="GT69" s="351"/>
      <c r="GU69" s="351"/>
      <c r="GV69" s="351"/>
      <c r="GW69" s="351"/>
      <c r="GX69" s="351"/>
      <c r="GY69" s="352"/>
      <c r="HA69" s="311"/>
      <c r="HB69" s="311"/>
      <c r="HC69" s="311"/>
      <c r="HD69" s="311"/>
    </row>
    <row r="70" spans="1:212" ht="12" customHeight="1" x14ac:dyDescent="0.15">
      <c r="A70" s="303"/>
      <c r="B70" s="304"/>
      <c r="C70" s="304"/>
      <c r="D70" s="304"/>
      <c r="E70" s="304"/>
      <c r="F70" s="304"/>
      <c r="G70" s="304"/>
      <c r="H70" s="304"/>
      <c r="I70" s="305"/>
      <c r="M70" s="306"/>
      <c r="O70" s="311"/>
      <c r="P70" s="377"/>
      <c r="Q70" s="377"/>
      <c r="R70" s="377"/>
      <c r="S70" s="377"/>
      <c r="T70" s="377"/>
      <c r="U70" s="378"/>
      <c r="V70" s="310"/>
      <c r="AI70" s="306"/>
      <c r="AK70" s="306"/>
      <c r="BE70" s="306"/>
      <c r="BG70" s="393"/>
      <c r="BH70" s="377" t="s">
        <v>601</v>
      </c>
      <c r="BI70" s="377"/>
      <c r="BJ70" s="377"/>
      <c r="BK70" s="377"/>
      <c r="BL70" s="377"/>
      <c r="BM70" s="378"/>
      <c r="BN70" s="312"/>
      <c r="CA70" s="306"/>
      <c r="CD70" s="386"/>
      <c r="CE70" s="386"/>
      <c r="CF70" s="386"/>
      <c r="CG70" s="386"/>
      <c r="CH70" s="386"/>
      <c r="CI70" s="377"/>
      <c r="CJ70" s="311"/>
      <c r="CK70" s="311"/>
      <c r="CN70" s="317"/>
      <c r="CO70" s="377" t="s">
        <v>602</v>
      </c>
      <c r="CP70" s="377"/>
      <c r="CQ70" s="377"/>
      <c r="CR70" s="377"/>
      <c r="CS70" s="377"/>
      <c r="CT70" s="378"/>
      <c r="CU70" s="362"/>
      <c r="CV70" s="325"/>
      <c r="DH70" s="311"/>
      <c r="DJ70" s="306"/>
      <c r="DQ70" s="312"/>
      <c r="DU70" s="306"/>
      <c r="DV70" s="377"/>
      <c r="DW70" s="377"/>
      <c r="DX70" s="377"/>
      <c r="DY70" s="377"/>
      <c r="DZ70" s="377"/>
      <c r="EB70" s="311"/>
      <c r="EC70" s="311"/>
      <c r="ED70" s="311"/>
      <c r="EE70" s="311"/>
      <c r="EF70" s="311"/>
      <c r="EG70" s="407"/>
      <c r="EH70" s="407"/>
      <c r="EI70" s="407"/>
      <c r="EJ70" s="407"/>
      <c r="EK70" s="407"/>
      <c r="EL70" s="383"/>
      <c r="FJ70" s="311"/>
      <c r="FK70" s="306"/>
      <c r="FL70" s="311"/>
      <c r="FM70" s="317"/>
      <c r="FN70" s="377" t="s">
        <v>603</v>
      </c>
      <c r="FO70" s="377"/>
      <c r="FP70" s="377"/>
      <c r="FQ70" s="377"/>
      <c r="FR70" s="377"/>
      <c r="FS70" s="407"/>
      <c r="FT70" s="311"/>
      <c r="FU70" s="311"/>
      <c r="FV70" s="317"/>
      <c r="FW70" s="366" t="s">
        <v>604</v>
      </c>
      <c r="FX70" s="367"/>
      <c r="FY70" s="367"/>
      <c r="FZ70" s="367"/>
      <c r="GA70" s="367"/>
      <c r="GB70" s="367"/>
      <c r="GC70" s="368"/>
      <c r="GD70" s="353"/>
      <c r="GE70" s="311"/>
      <c r="GF70" s="311"/>
      <c r="GQ70" s="354"/>
      <c r="GR70" s="304"/>
      <c r="GS70" s="304"/>
      <c r="GT70" s="304"/>
      <c r="GU70" s="304"/>
      <c r="GV70" s="304"/>
      <c r="GW70" s="304"/>
      <c r="GX70" s="304"/>
      <c r="GY70" s="355"/>
      <c r="HA70" s="311"/>
      <c r="HB70" s="311"/>
      <c r="HC70" s="311"/>
      <c r="HD70" s="311"/>
    </row>
    <row r="71" spans="1:212" ht="12" customHeight="1" thickBot="1" x14ac:dyDescent="0.2">
      <c r="A71" s="307"/>
      <c r="B71" s="308"/>
      <c r="C71" s="308"/>
      <c r="D71" s="308"/>
      <c r="E71" s="308"/>
      <c r="F71" s="308"/>
      <c r="G71" s="308"/>
      <c r="H71" s="308"/>
      <c r="I71" s="309"/>
      <c r="M71" s="306"/>
      <c r="O71" s="311"/>
      <c r="P71" s="377"/>
      <c r="Q71" s="377"/>
      <c r="R71" s="377"/>
      <c r="S71" s="377"/>
      <c r="T71" s="377"/>
      <c r="U71" s="378"/>
      <c r="AI71" s="306"/>
      <c r="AJ71" s="311"/>
      <c r="AK71" s="317"/>
      <c r="AL71" s="377" t="s">
        <v>605</v>
      </c>
      <c r="AM71" s="377"/>
      <c r="AN71" s="377"/>
      <c r="AO71" s="377"/>
      <c r="AP71" s="377"/>
      <c r="AQ71" s="378"/>
      <c r="AR71" s="312"/>
      <c r="BE71" s="306"/>
      <c r="BG71" s="398"/>
      <c r="BH71" s="377"/>
      <c r="BI71" s="377"/>
      <c r="BJ71" s="377"/>
      <c r="BK71" s="377"/>
      <c r="BL71" s="377"/>
      <c r="BM71" s="378"/>
      <c r="CA71" s="306"/>
      <c r="CI71" s="311"/>
      <c r="CJ71" s="310"/>
      <c r="CK71" s="310"/>
      <c r="CN71" s="313"/>
      <c r="CO71" s="377"/>
      <c r="CP71" s="377"/>
      <c r="CQ71" s="377"/>
      <c r="CR71" s="377"/>
      <c r="CS71" s="377"/>
      <c r="CT71" s="378"/>
      <c r="CU71" s="312"/>
      <c r="CV71" s="325"/>
      <c r="DH71" s="311"/>
      <c r="DJ71" s="317"/>
      <c r="DK71" s="377" t="s">
        <v>606</v>
      </c>
      <c r="DL71" s="377"/>
      <c r="DM71" s="377"/>
      <c r="DN71" s="377"/>
      <c r="DO71" s="377"/>
      <c r="DP71" s="378"/>
      <c r="DQ71" s="312"/>
      <c r="DU71" s="306"/>
      <c r="EB71" s="311"/>
      <c r="EC71" s="311"/>
      <c r="ED71" s="311"/>
      <c r="EE71" s="311"/>
      <c r="EF71" s="311"/>
      <c r="EG71" s="407"/>
      <c r="EH71" s="407"/>
      <c r="EI71" s="407"/>
      <c r="EJ71" s="407"/>
      <c r="EK71" s="407"/>
      <c r="FJ71" s="311"/>
      <c r="FK71" s="306"/>
      <c r="FL71" s="311"/>
      <c r="FM71" s="380"/>
      <c r="FN71" s="377"/>
      <c r="FO71" s="377"/>
      <c r="FP71" s="377"/>
      <c r="FQ71" s="377"/>
      <c r="FR71" s="377"/>
      <c r="FS71" s="407"/>
      <c r="FT71" s="311"/>
      <c r="FU71" s="311"/>
      <c r="FV71" s="313"/>
      <c r="FW71" s="372"/>
      <c r="FX71" s="373"/>
      <c r="FY71" s="373"/>
      <c r="FZ71" s="373"/>
      <c r="GA71" s="373"/>
      <c r="GB71" s="373"/>
      <c r="GC71" s="374"/>
      <c r="GD71" s="353"/>
      <c r="GE71" s="311"/>
      <c r="GF71" s="311"/>
      <c r="GQ71" s="356"/>
      <c r="GR71" s="357"/>
      <c r="GS71" s="357"/>
      <c r="GT71" s="357"/>
      <c r="GU71" s="357"/>
      <c r="GV71" s="357"/>
      <c r="GW71" s="357"/>
      <c r="GX71" s="357"/>
      <c r="GY71" s="358"/>
      <c r="HA71" s="311"/>
      <c r="HB71" s="311"/>
      <c r="HC71" s="311"/>
      <c r="HD71" s="311"/>
    </row>
    <row r="72" spans="1:212" ht="12" customHeight="1" thickBot="1" x14ac:dyDescent="0.2">
      <c r="B72" s="427"/>
      <c r="M72" s="306"/>
      <c r="AI72" s="306"/>
      <c r="AJ72" s="311"/>
      <c r="AK72" s="380"/>
      <c r="AL72" s="377"/>
      <c r="AM72" s="377"/>
      <c r="AN72" s="377"/>
      <c r="AO72" s="377"/>
      <c r="AP72" s="377"/>
      <c r="AQ72" s="378"/>
      <c r="AR72" s="312"/>
      <c r="BE72" s="306"/>
      <c r="BG72" s="385"/>
      <c r="BM72" s="312"/>
      <c r="BN72" s="312"/>
      <c r="CA72" s="317"/>
      <c r="CB72" s="366" t="s">
        <v>607</v>
      </c>
      <c r="CC72" s="367"/>
      <c r="CD72" s="367"/>
      <c r="CE72" s="367"/>
      <c r="CF72" s="367"/>
      <c r="CG72" s="367"/>
      <c r="CH72" s="368"/>
      <c r="CI72" s="377"/>
      <c r="CJ72" s="311"/>
      <c r="CN72" s="306"/>
      <c r="CT72" s="362"/>
      <c r="CU72" s="312"/>
      <c r="CV72" s="362"/>
      <c r="DH72" s="311"/>
      <c r="DK72" s="377"/>
      <c r="DL72" s="377"/>
      <c r="DM72" s="377"/>
      <c r="DN72" s="377"/>
      <c r="DO72" s="377"/>
      <c r="DP72" s="378"/>
      <c r="DQ72" s="362"/>
      <c r="DU72" s="317"/>
      <c r="DV72" s="377" t="s">
        <v>608</v>
      </c>
      <c r="DW72" s="377"/>
      <c r="DX72" s="377"/>
      <c r="DY72" s="377"/>
      <c r="DZ72" s="377"/>
      <c r="EB72" s="311"/>
      <c r="EC72" s="311"/>
      <c r="ED72" s="311"/>
      <c r="EE72" s="311"/>
      <c r="EF72" s="311"/>
      <c r="EG72" s="311"/>
      <c r="EH72" s="311"/>
      <c r="EI72" s="311"/>
      <c r="EJ72" s="311"/>
      <c r="EK72" s="311"/>
      <c r="EL72" s="383"/>
      <c r="FJ72" s="311"/>
      <c r="FK72" s="306"/>
      <c r="FL72" s="311"/>
      <c r="FM72" s="385"/>
      <c r="FN72" s="311"/>
      <c r="FO72" s="311"/>
      <c r="FP72" s="311"/>
      <c r="FQ72" s="311"/>
      <c r="FR72" s="311"/>
      <c r="FT72" s="311"/>
      <c r="FU72" s="311"/>
      <c r="FV72" s="306"/>
      <c r="FW72" s="311"/>
      <c r="FX72" s="311"/>
      <c r="FY72" s="311"/>
      <c r="FZ72" s="311"/>
      <c r="GA72" s="311"/>
      <c r="GB72" s="311"/>
      <c r="GC72" s="311"/>
      <c r="GD72" s="311"/>
      <c r="GE72" s="311"/>
      <c r="GF72" s="311"/>
      <c r="GQ72" s="311"/>
      <c r="GR72" s="311"/>
      <c r="GS72" s="311"/>
      <c r="GT72" s="313"/>
      <c r="GU72" s="311"/>
      <c r="GV72" s="311"/>
      <c r="GW72" s="311"/>
      <c r="GX72" s="311"/>
      <c r="GY72" s="311"/>
      <c r="HA72" s="311"/>
      <c r="HB72" s="311"/>
      <c r="HC72" s="311"/>
      <c r="HD72" s="311"/>
    </row>
    <row r="73" spans="1:212" ht="12" customHeight="1" x14ac:dyDescent="0.15">
      <c r="A73" s="297" t="s">
        <v>344</v>
      </c>
      <c r="B73" s="298"/>
      <c r="C73" s="298"/>
      <c r="D73" s="298"/>
      <c r="E73" s="298"/>
      <c r="F73" s="298"/>
      <c r="G73" s="298"/>
      <c r="H73" s="298"/>
      <c r="I73" s="299"/>
      <c r="J73" s="344"/>
      <c r="M73" s="317"/>
      <c r="N73" s="366" t="s">
        <v>609</v>
      </c>
      <c r="O73" s="367"/>
      <c r="P73" s="367"/>
      <c r="Q73" s="367"/>
      <c r="R73" s="367"/>
      <c r="S73" s="367"/>
      <c r="T73" s="368"/>
      <c r="U73" s="353"/>
      <c r="V73" s="362"/>
      <c r="AI73" s="306"/>
      <c r="AJ73" s="311"/>
      <c r="AK73" s="385"/>
      <c r="AL73" s="311"/>
      <c r="AM73" s="311"/>
      <c r="AN73" s="311"/>
      <c r="AO73" s="311"/>
      <c r="AP73" s="311"/>
      <c r="AQ73" s="416"/>
      <c r="AR73" s="416"/>
      <c r="AS73" s="416"/>
      <c r="AT73" s="416"/>
      <c r="AU73" s="416"/>
      <c r="AV73" s="416"/>
      <c r="AW73" s="416"/>
      <c r="AX73" s="416"/>
      <c r="AY73" s="416"/>
      <c r="AZ73" s="416"/>
      <c r="BA73" s="416"/>
      <c r="BE73" s="306"/>
      <c r="BG73" s="393"/>
      <c r="BH73" s="377" t="s">
        <v>610</v>
      </c>
      <c r="BI73" s="377"/>
      <c r="BJ73" s="377"/>
      <c r="BK73" s="377"/>
      <c r="BL73" s="377"/>
      <c r="BM73" s="378"/>
      <c r="BN73" s="312"/>
      <c r="CA73" s="313"/>
      <c r="CB73" s="372"/>
      <c r="CC73" s="373"/>
      <c r="CD73" s="373"/>
      <c r="CE73" s="373"/>
      <c r="CF73" s="373"/>
      <c r="CG73" s="373"/>
      <c r="CH73" s="374"/>
      <c r="CI73" s="377"/>
      <c r="CJ73" s="311"/>
      <c r="CN73" s="317"/>
      <c r="CO73" s="377" t="s">
        <v>611</v>
      </c>
      <c r="CP73" s="377"/>
      <c r="CQ73" s="377"/>
      <c r="CR73" s="377"/>
      <c r="CS73" s="377"/>
      <c r="CT73" s="378"/>
      <c r="CU73" s="362"/>
      <c r="CV73" s="362"/>
      <c r="DQ73" s="312"/>
      <c r="DU73" s="306"/>
      <c r="DV73" s="377"/>
      <c r="DW73" s="377"/>
      <c r="DX73" s="377"/>
      <c r="DY73" s="377"/>
      <c r="DZ73" s="377"/>
      <c r="EB73" s="311"/>
      <c r="EC73" s="311"/>
      <c r="ED73" s="311"/>
      <c r="EE73" s="311"/>
      <c r="EF73" s="311"/>
      <c r="EG73" s="407"/>
      <c r="EH73" s="407"/>
      <c r="EI73" s="407"/>
      <c r="EJ73" s="407"/>
      <c r="EK73" s="407"/>
      <c r="EL73" s="383"/>
      <c r="FJ73" s="311"/>
      <c r="FK73" s="306"/>
      <c r="FL73" s="311"/>
      <c r="FM73" s="393"/>
      <c r="FN73" s="377" t="s">
        <v>612</v>
      </c>
      <c r="FO73" s="377"/>
      <c r="FP73" s="377"/>
      <c r="FQ73" s="377"/>
      <c r="FR73" s="377"/>
      <c r="FT73" s="311"/>
      <c r="FU73" s="311"/>
      <c r="FV73" s="317"/>
      <c r="FW73" s="366" t="s">
        <v>613</v>
      </c>
      <c r="FX73" s="367"/>
      <c r="FY73" s="367"/>
      <c r="FZ73" s="367"/>
      <c r="GA73" s="367"/>
      <c r="GB73" s="367"/>
      <c r="GC73" s="368"/>
      <c r="GD73" s="353"/>
      <c r="GE73" s="311"/>
      <c r="GF73" s="311"/>
      <c r="GQ73" s="311"/>
      <c r="GR73" s="311"/>
      <c r="GS73" s="311"/>
      <c r="GT73" s="317"/>
      <c r="GU73" s="377" t="s">
        <v>614</v>
      </c>
      <c r="GV73" s="377"/>
      <c r="GW73" s="377"/>
      <c r="GX73" s="377"/>
      <c r="GY73" s="377"/>
      <c r="HA73" s="311"/>
      <c r="HB73" s="311"/>
      <c r="HC73" s="311"/>
      <c r="HD73" s="311"/>
    </row>
    <row r="74" spans="1:212" ht="12" customHeight="1" x14ac:dyDescent="0.15">
      <c r="A74" s="303"/>
      <c r="B74" s="304"/>
      <c r="C74" s="304"/>
      <c r="D74" s="304"/>
      <c r="E74" s="304"/>
      <c r="F74" s="304"/>
      <c r="G74" s="304"/>
      <c r="H74" s="304"/>
      <c r="I74" s="305"/>
      <c r="J74" s="344"/>
      <c r="N74" s="372"/>
      <c r="O74" s="373"/>
      <c r="P74" s="373"/>
      <c r="Q74" s="373"/>
      <c r="R74" s="373"/>
      <c r="S74" s="373"/>
      <c r="T74" s="374"/>
      <c r="U74" s="353"/>
      <c r="V74" s="362"/>
      <c r="AI74" s="306"/>
      <c r="AK74" s="393"/>
      <c r="AL74" s="428" t="s">
        <v>615</v>
      </c>
      <c r="AM74" s="428"/>
      <c r="AN74" s="428"/>
      <c r="AO74" s="428"/>
      <c r="AP74" s="428"/>
      <c r="AQ74" s="416"/>
      <c r="AR74" s="416"/>
      <c r="AS74" s="416"/>
      <c r="AT74" s="416"/>
      <c r="AU74" s="416"/>
      <c r="AV74" s="416"/>
      <c r="AW74" s="416"/>
      <c r="AX74" s="416"/>
      <c r="AY74" s="416"/>
      <c r="AZ74" s="416"/>
      <c r="BA74" s="416"/>
      <c r="BE74" s="306"/>
      <c r="BG74" s="398"/>
      <c r="BH74" s="377"/>
      <c r="BI74" s="377"/>
      <c r="BJ74" s="377"/>
      <c r="BK74" s="377"/>
      <c r="BL74" s="377"/>
      <c r="BM74" s="378"/>
      <c r="CA74" s="306"/>
      <c r="CC74" s="313"/>
      <c r="CD74" s="311"/>
      <c r="CE74" s="311"/>
      <c r="CF74" s="311"/>
      <c r="CG74" s="311"/>
      <c r="CH74" s="311"/>
      <c r="CI74" s="311"/>
      <c r="CJ74" s="311"/>
      <c r="CN74" s="380"/>
      <c r="CO74" s="377"/>
      <c r="CP74" s="377"/>
      <c r="CQ74" s="377"/>
      <c r="CR74" s="377"/>
      <c r="CS74" s="377"/>
      <c r="CT74" s="378"/>
      <c r="CU74" s="362"/>
      <c r="DQ74" s="312"/>
      <c r="DU74" s="306"/>
      <c r="EB74" s="311"/>
      <c r="EC74" s="311"/>
      <c r="ED74" s="311"/>
      <c r="EE74" s="311"/>
      <c r="EF74" s="311"/>
      <c r="EG74" s="407"/>
      <c r="EH74" s="407"/>
      <c r="EI74" s="407"/>
      <c r="EJ74" s="407"/>
      <c r="EK74" s="407"/>
      <c r="EL74" s="383"/>
      <c r="FJ74" s="311"/>
      <c r="FK74" s="306"/>
      <c r="FL74" s="311"/>
      <c r="FM74" s="398"/>
      <c r="FN74" s="377"/>
      <c r="FO74" s="377"/>
      <c r="FP74" s="377"/>
      <c r="FQ74" s="377"/>
      <c r="FR74" s="377"/>
      <c r="FT74" s="311"/>
      <c r="FU74" s="311"/>
      <c r="FV74" s="311"/>
      <c r="FW74" s="372"/>
      <c r="FX74" s="373"/>
      <c r="FY74" s="373"/>
      <c r="FZ74" s="373"/>
      <c r="GA74" s="373"/>
      <c r="GB74" s="373"/>
      <c r="GC74" s="374"/>
      <c r="GD74" s="353"/>
      <c r="GE74" s="311"/>
      <c r="GF74" s="311"/>
      <c r="GQ74" s="311"/>
      <c r="GR74" s="311"/>
      <c r="GS74" s="311"/>
      <c r="GT74" s="311"/>
      <c r="GU74" s="377"/>
      <c r="GV74" s="377"/>
      <c r="GW74" s="377"/>
      <c r="GX74" s="377"/>
      <c r="GY74" s="377"/>
      <c r="HA74" s="311"/>
      <c r="HB74" s="311"/>
      <c r="HC74" s="311"/>
      <c r="HD74" s="311"/>
    </row>
    <row r="75" spans="1:212" ht="12" customHeight="1" thickBot="1" x14ac:dyDescent="0.2">
      <c r="A75" s="307"/>
      <c r="B75" s="308"/>
      <c r="C75" s="308"/>
      <c r="D75" s="308"/>
      <c r="E75" s="308"/>
      <c r="F75" s="308"/>
      <c r="G75" s="308"/>
      <c r="H75" s="308"/>
      <c r="I75" s="309"/>
      <c r="J75" s="344"/>
      <c r="O75" s="313"/>
      <c r="V75" s="362"/>
      <c r="AI75" s="306"/>
      <c r="AK75" s="398"/>
      <c r="AL75" s="428"/>
      <c r="AM75" s="428"/>
      <c r="AN75" s="428"/>
      <c r="AO75" s="428"/>
      <c r="AP75" s="428"/>
      <c r="AQ75" s="416"/>
      <c r="AR75" s="416"/>
      <c r="AS75" s="416"/>
      <c r="AT75" s="416"/>
      <c r="AU75" s="416"/>
      <c r="AV75" s="416"/>
      <c r="AW75" s="416"/>
      <c r="AX75" s="416"/>
      <c r="AY75" s="416"/>
      <c r="AZ75" s="416"/>
      <c r="BA75" s="416"/>
      <c r="BE75" s="306"/>
      <c r="BG75" s="385"/>
      <c r="BM75" s="310"/>
      <c r="BN75" s="310"/>
      <c r="CA75" s="306"/>
      <c r="CC75" s="317"/>
      <c r="CD75" s="377" t="s">
        <v>616</v>
      </c>
      <c r="CE75" s="377"/>
      <c r="CF75" s="377"/>
      <c r="CG75" s="377"/>
      <c r="CH75" s="377"/>
      <c r="CI75" s="377"/>
      <c r="CJ75" s="311"/>
      <c r="CN75" s="385"/>
      <c r="CT75" s="362"/>
      <c r="CU75" s="312"/>
      <c r="DU75" s="317"/>
      <c r="DV75" s="377" t="s">
        <v>617</v>
      </c>
      <c r="DW75" s="377"/>
      <c r="DX75" s="377"/>
      <c r="DY75" s="377"/>
      <c r="DZ75" s="377"/>
      <c r="EB75" s="311"/>
      <c r="EC75" s="311"/>
      <c r="ED75" s="311"/>
      <c r="EE75" s="311"/>
      <c r="EF75" s="311"/>
      <c r="EG75" s="311"/>
      <c r="EH75" s="311"/>
      <c r="EI75" s="311"/>
      <c r="EJ75" s="311"/>
      <c r="EK75" s="311"/>
      <c r="FJ75" s="311"/>
      <c r="FK75" s="306"/>
      <c r="FL75" s="311"/>
      <c r="FM75" s="385"/>
      <c r="FN75" s="377"/>
      <c r="FO75" s="377"/>
      <c r="FP75" s="377"/>
      <c r="FQ75" s="377"/>
      <c r="FR75" s="377"/>
      <c r="FT75" s="311"/>
      <c r="FU75" s="311"/>
      <c r="GD75" s="311"/>
      <c r="GE75" s="311"/>
      <c r="GF75" s="311"/>
      <c r="HA75" s="311"/>
      <c r="HB75" s="311"/>
      <c r="HC75" s="311"/>
      <c r="HD75" s="311"/>
    </row>
    <row r="76" spans="1:212" ht="12" customHeight="1" x14ac:dyDescent="0.15">
      <c r="B76" s="429"/>
      <c r="O76" s="317"/>
      <c r="P76" s="428" t="s">
        <v>618</v>
      </c>
      <c r="Q76" s="428"/>
      <c r="R76" s="428"/>
      <c r="S76" s="428"/>
      <c r="T76" s="428"/>
      <c r="U76" s="378"/>
      <c r="AI76" s="306"/>
      <c r="AK76" s="385"/>
      <c r="AQ76" s="416"/>
      <c r="AR76" s="416"/>
      <c r="AS76" s="416"/>
      <c r="AT76" s="416"/>
      <c r="AU76" s="416"/>
      <c r="AV76" s="416"/>
      <c r="AW76" s="416"/>
      <c r="AX76" s="416"/>
      <c r="AY76" s="416"/>
      <c r="AZ76" s="416"/>
      <c r="BA76" s="416"/>
      <c r="BE76" s="306"/>
      <c r="BG76" s="393"/>
      <c r="BH76" s="377" t="s">
        <v>619</v>
      </c>
      <c r="BI76" s="377"/>
      <c r="BJ76" s="377"/>
      <c r="BK76" s="377"/>
      <c r="BL76" s="377"/>
      <c r="BM76" s="348"/>
      <c r="BN76" s="310"/>
      <c r="CA76" s="306"/>
      <c r="CC76" s="313"/>
      <c r="CD76" s="377"/>
      <c r="CE76" s="377"/>
      <c r="CF76" s="377"/>
      <c r="CG76" s="377"/>
      <c r="CH76" s="377"/>
      <c r="CI76" s="377"/>
      <c r="CJ76" s="311"/>
      <c r="CN76" s="393"/>
      <c r="CO76" s="377" t="s">
        <v>620</v>
      </c>
      <c r="CP76" s="377"/>
      <c r="CQ76" s="377"/>
      <c r="CR76" s="377"/>
      <c r="CS76" s="377"/>
      <c r="CT76" s="378"/>
      <c r="CU76" s="312"/>
      <c r="DU76" s="306"/>
      <c r="DV76" s="377"/>
      <c r="DW76" s="377"/>
      <c r="DX76" s="377"/>
      <c r="DY76" s="377"/>
      <c r="DZ76" s="377"/>
      <c r="EB76" s="311"/>
      <c r="EC76" s="311"/>
      <c r="ED76" s="311"/>
      <c r="EE76" s="311"/>
      <c r="EF76" s="311"/>
      <c r="EG76" s="407"/>
      <c r="EH76" s="407"/>
      <c r="EI76" s="407"/>
      <c r="EJ76" s="407"/>
      <c r="EK76" s="407"/>
      <c r="EL76" s="383"/>
      <c r="FJ76" s="311"/>
      <c r="FK76" s="306"/>
      <c r="FM76" s="385"/>
      <c r="FT76" s="311"/>
      <c r="FU76" s="311"/>
      <c r="GD76" s="311"/>
      <c r="GE76" s="311"/>
      <c r="GF76" s="311"/>
      <c r="HA76" s="311"/>
      <c r="HB76" s="311"/>
      <c r="HC76" s="311"/>
      <c r="HD76" s="311"/>
    </row>
    <row r="77" spans="1:212" ht="12" customHeight="1" x14ac:dyDescent="0.15">
      <c r="B77" s="317"/>
      <c r="C77" s="366" t="s">
        <v>621</v>
      </c>
      <c r="D77" s="367"/>
      <c r="E77" s="367"/>
      <c r="F77" s="367"/>
      <c r="G77" s="367"/>
      <c r="H77" s="367"/>
      <c r="I77" s="368"/>
      <c r="J77" s="353"/>
      <c r="O77" s="314"/>
      <c r="P77" s="428"/>
      <c r="Q77" s="428"/>
      <c r="R77" s="428"/>
      <c r="S77" s="428"/>
      <c r="T77" s="428"/>
      <c r="U77" s="378"/>
      <c r="AI77" s="306"/>
      <c r="AK77" s="393"/>
      <c r="AL77" s="377" t="s">
        <v>622</v>
      </c>
      <c r="AM77" s="377"/>
      <c r="AN77" s="377"/>
      <c r="AO77" s="377"/>
      <c r="AP77" s="377"/>
      <c r="AQ77" s="378"/>
      <c r="AR77" s="312"/>
      <c r="BE77" s="306"/>
      <c r="BH77" s="377"/>
      <c r="BI77" s="377"/>
      <c r="BJ77" s="377"/>
      <c r="BK77" s="377"/>
      <c r="BL77" s="377"/>
      <c r="BM77" s="348"/>
      <c r="CA77" s="306"/>
      <c r="CC77" s="306"/>
      <c r="CD77" s="311"/>
      <c r="CE77" s="311"/>
      <c r="CF77" s="311"/>
      <c r="CG77" s="311"/>
      <c r="CH77" s="311"/>
      <c r="CI77" s="311"/>
      <c r="CJ77" s="311"/>
      <c r="CO77" s="377"/>
      <c r="CP77" s="377"/>
      <c r="CQ77" s="377"/>
      <c r="CR77" s="377"/>
      <c r="CS77" s="377"/>
      <c r="CT77" s="378"/>
      <c r="DU77" s="306"/>
      <c r="EB77" s="311"/>
      <c r="EC77" s="311"/>
      <c r="ED77" s="311"/>
      <c r="EE77" s="311"/>
      <c r="EF77" s="311"/>
      <c r="EG77" s="407"/>
      <c r="EH77" s="407"/>
      <c r="EI77" s="407"/>
      <c r="EJ77" s="407"/>
      <c r="EK77" s="407"/>
      <c r="EL77" s="383"/>
      <c r="FJ77" s="311"/>
      <c r="FK77" s="306"/>
      <c r="FM77" s="393"/>
      <c r="FN77" s="377" t="s">
        <v>623</v>
      </c>
      <c r="FO77" s="377"/>
      <c r="FP77" s="377"/>
      <c r="FQ77" s="377"/>
      <c r="FR77" s="377"/>
      <c r="FT77" s="311"/>
      <c r="FU77" s="311"/>
      <c r="GD77" s="311"/>
      <c r="GE77" s="311"/>
      <c r="GF77" s="311"/>
      <c r="HA77" s="311"/>
      <c r="HB77" s="311"/>
      <c r="HC77" s="311"/>
      <c r="HD77" s="311"/>
    </row>
    <row r="78" spans="1:212" ht="12" customHeight="1" x14ac:dyDescent="0.15">
      <c r="C78" s="372"/>
      <c r="D78" s="373"/>
      <c r="E78" s="373"/>
      <c r="F78" s="373"/>
      <c r="G78" s="373"/>
      <c r="H78" s="373"/>
      <c r="I78" s="374"/>
      <c r="J78" s="353"/>
      <c r="AI78" s="306"/>
      <c r="AL78" s="377"/>
      <c r="AM78" s="377"/>
      <c r="AN78" s="377"/>
      <c r="AO78" s="377"/>
      <c r="AP78" s="377"/>
      <c r="AQ78" s="378"/>
      <c r="AR78" s="312"/>
      <c r="BE78" s="306"/>
      <c r="BM78" s="310"/>
      <c r="BN78" s="312"/>
      <c r="CA78" s="306"/>
      <c r="CC78" s="317"/>
      <c r="CD78" s="377" t="s">
        <v>624</v>
      </c>
      <c r="CE78" s="377"/>
      <c r="CF78" s="377"/>
      <c r="CG78" s="377"/>
      <c r="CH78" s="377"/>
      <c r="CI78" s="311"/>
      <c r="CN78" s="311"/>
      <c r="CO78" s="377"/>
      <c r="CP78" s="377"/>
      <c r="CQ78" s="377"/>
      <c r="CR78" s="377"/>
      <c r="CS78" s="377"/>
      <c r="CT78" s="378"/>
      <c r="DU78" s="317"/>
      <c r="DV78" s="377" t="s">
        <v>625</v>
      </c>
      <c r="DW78" s="377"/>
      <c r="DX78" s="377"/>
      <c r="DY78" s="377"/>
      <c r="DZ78" s="377"/>
      <c r="EB78" s="311"/>
      <c r="EC78" s="311"/>
      <c r="ED78" s="311"/>
      <c r="EE78" s="311"/>
      <c r="EF78" s="311"/>
      <c r="EG78" s="407"/>
      <c r="EH78" s="407"/>
      <c r="EI78" s="407"/>
      <c r="EJ78" s="407"/>
      <c r="EK78" s="407"/>
      <c r="FJ78" s="311"/>
      <c r="FK78" s="306"/>
      <c r="FM78" s="398"/>
      <c r="FN78" s="377"/>
      <c r="FO78" s="377"/>
      <c r="FP78" s="377"/>
      <c r="FQ78" s="377"/>
      <c r="FR78" s="377"/>
      <c r="FT78" s="311"/>
      <c r="FU78" s="311"/>
      <c r="GD78" s="311"/>
      <c r="GE78" s="311"/>
      <c r="GF78" s="311"/>
      <c r="HA78" s="311"/>
      <c r="HB78" s="311"/>
      <c r="HC78" s="311"/>
      <c r="HD78" s="311"/>
    </row>
    <row r="79" spans="1:212" ht="12" customHeight="1" x14ac:dyDescent="0.15">
      <c r="D79" s="306"/>
      <c r="AI79" s="306"/>
      <c r="BE79" s="317"/>
      <c r="BF79" s="366" t="s">
        <v>626</v>
      </c>
      <c r="BG79" s="367"/>
      <c r="BH79" s="367"/>
      <c r="BI79" s="367"/>
      <c r="BJ79" s="367"/>
      <c r="BK79" s="367"/>
      <c r="BL79" s="368"/>
      <c r="BM79" s="353"/>
      <c r="BN79" s="312"/>
      <c r="CA79" s="306"/>
      <c r="CC79" s="313"/>
      <c r="CD79" s="377"/>
      <c r="CE79" s="377"/>
      <c r="CF79" s="377"/>
      <c r="CG79" s="377"/>
      <c r="CH79" s="377"/>
      <c r="CI79" s="311"/>
      <c r="DU79" s="306"/>
      <c r="DV79" s="377"/>
      <c r="DW79" s="377"/>
      <c r="DX79" s="377"/>
      <c r="DY79" s="377"/>
      <c r="DZ79" s="377"/>
      <c r="EB79" s="311"/>
      <c r="EC79" s="311"/>
      <c r="ED79" s="311"/>
      <c r="EE79" s="311"/>
      <c r="EF79" s="311"/>
      <c r="EG79" s="311"/>
      <c r="EH79" s="311"/>
      <c r="EI79" s="311"/>
      <c r="EJ79" s="311"/>
      <c r="EK79" s="311"/>
      <c r="EL79" s="383"/>
      <c r="FJ79" s="311"/>
      <c r="FK79" s="306"/>
      <c r="FM79" s="385"/>
      <c r="FT79" s="311"/>
      <c r="FU79" s="311"/>
      <c r="FV79" s="311"/>
      <c r="FW79" s="311"/>
      <c r="FX79" s="311"/>
      <c r="FY79" s="311"/>
      <c r="FZ79" s="311"/>
      <c r="GA79" s="311"/>
      <c r="GB79" s="311"/>
      <c r="GC79" s="311"/>
      <c r="GD79" s="311"/>
      <c r="GE79" s="311"/>
      <c r="GF79" s="311"/>
      <c r="HA79" s="311"/>
      <c r="HB79" s="311"/>
      <c r="HC79" s="311"/>
      <c r="HD79" s="311"/>
    </row>
    <row r="80" spans="1:212" ht="12" customHeight="1" x14ac:dyDescent="0.15">
      <c r="D80" s="317"/>
      <c r="E80" s="377" t="s">
        <v>372</v>
      </c>
      <c r="F80" s="377"/>
      <c r="G80" s="377"/>
      <c r="H80" s="377"/>
      <c r="I80" s="377"/>
      <c r="J80" s="378"/>
      <c r="AI80" s="317"/>
      <c r="AJ80" s="366" t="s">
        <v>627</v>
      </c>
      <c r="AK80" s="367"/>
      <c r="AL80" s="367"/>
      <c r="AM80" s="367"/>
      <c r="AN80" s="367"/>
      <c r="AO80" s="367"/>
      <c r="AP80" s="368"/>
      <c r="AQ80" s="353"/>
      <c r="AR80" s="312"/>
      <c r="BE80" s="313"/>
      <c r="BF80" s="372"/>
      <c r="BG80" s="373"/>
      <c r="BH80" s="373"/>
      <c r="BI80" s="373"/>
      <c r="BJ80" s="373"/>
      <c r="BK80" s="373"/>
      <c r="BL80" s="374"/>
      <c r="BM80" s="353"/>
      <c r="CA80" s="306"/>
      <c r="CC80" s="306"/>
      <c r="CD80" s="311"/>
      <c r="CE80" s="311"/>
      <c r="CF80" s="311"/>
      <c r="CG80" s="311"/>
      <c r="CH80" s="311"/>
      <c r="CI80" s="311"/>
      <c r="DU80" s="306"/>
      <c r="EB80" s="311"/>
      <c r="EC80" s="311"/>
      <c r="ED80" s="311"/>
      <c r="EE80" s="311"/>
      <c r="EF80" s="311"/>
      <c r="EG80" s="407"/>
      <c r="EH80" s="407"/>
      <c r="EI80" s="407"/>
      <c r="EJ80" s="407"/>
      <c r="EK80" s="407"/>
      <c r="EL80" s="383"/>
      <c r="FJ80" s="311"/>
      <c r="FK80" s="306"/>
      <c r="FM80" s="393"/>
      <c r="FN80" s="377" t="s">
        <v>628</v>
      </c>
      <c r="FO80" s="377"/>
      <c r="FP80" s="377"/>
      <c r="FQ80" s="377"/>
      <c r="FR80" s="377"/>
      <c r="FT80" s="311"/>
      <c r="FU80" s="311"/>
      <c r="FV80" s="311"/>
      <c r="FW80" s="311"/>
      <c r="FX80" s="311"/>
      <c r="FY80" s="311"/>
      <c r="FZ80" s="311"/>
      <c r="GA80" s="311"/>
      <c r="GB80" s="311"/>
      <c r="GC80" s="311"/>
      <c r="GD80" s="311"/>
      <c r="GE80" s="311"/>
      <c r="GF80" s="311"/>
      <c r="GQ80" s="311"/>
      <c r="HA80" s="311"/>
      <c r="HB80" s="311"/>
      <c r="HC80" s="311"/>
      <c r="HD80" s="311"/>
    </row>
    <row r="81" spans="4:212" ht="12" customHeight="1" x14ac:dyDescent="0.15">
      <c r="D81" s="306"/>
      <c r="E81" s="377"/>
      <c r="F81" s="377"/>
      <c r="G81" s="377"/>
      <c r="H81" s="377"/>
      <c r="I81" s="377"/>
      <c r="J81" s="378"/>
      <c r="AI81" s="313"/>
      <c r="AJ81" s="372"/>
      <c r="AK81" s="373"/>
      <c r="AL81" s="373"/>
      <c r="AM81" s="373"/>
      <c r="AN81" s="373"/>
      <c r="AO81" s="373"/>
      <c r="AP81" s="374"/>
      <c r="AQ81" s="353"/>
      <c r="AR81" s="312"/>
      <c r="BE81" s="306"/>
      <c r="BG81" s="313"/>
      <c r="BM81" s="312"/>
      <c r="BN81" s="312"/>
      <c r="CA81" s="306"/>
      <c r="CC81" s="317"/>
      <c r="CD81" s="377" t="s">
        <v>629</v>
      </c>
      <c r="CE81" s="377"/>
      <c r="CF81" s="377"/>
      <c r="CG81" s="377"/>
      <c r="CH81" s="377"/>
      <c r="CI81" s="377"/>
      <c r="DS81" s="311"/>
      <c r="DT81" s="411"/>
      <c r="DU81" s="317"/>
      <c r="DV81" s="377" t="s">
        <v>630</v>
      </c>
      <c r="DW81" s="377"/>
      <c r="DX81" s="377"/>
      <c r="DY81" s="377"/>
      <c r="DZ81" s="377"/>
      <c r="EB81" s="311"/>
      <c r="EC81" s="311"/>
      <c r="ED81" s="311"/>
      <c r="EE81" s="311"/>
      <c r="EF81" s="311"/>
      <c r="EG81" s="407"/>
      <c r="EH81" s="407"/>
      <c r="EI81" s="407"/>
      <c r="EJ81" s="407"/>
      <c r="EK81" s="407"/>
      <c r="EL81" s="383"/>
      <c r="FJ81" s="311"/>
      <c r="FK81" s="306"/>
      <c r="FN81" s="377"/>
      <c r="FO81" s="377"/>
      <c r="FP81" s="377"/>
      <c r="FQ81" s="377"/>
      <c r="FR81" s="377"/>
      <c r="FT81" s="430"/>
      <c r="FU81" s="311"/>
      <c r="FV81" s="311"/>
      <c r="FW81" s="311"/>
      <c r="FX81" s="311"/>
      <c r="FY81" s="311"/>
      <c r="FZ81" s="311"/>
      <c r="GA81" s="311"/>
      <c r="GB81" s="311"/>
      <c r="GC81" s="311"/>
      <c r="GD81" s="311"/>
      <c r="GE81" s="311"/>
      <c r="GF81" s="311"/>
      <c r="GQ81" s="311"/>
      <c r="HA81" s="311"/>
      <c r="HB81" s="311"/>
      <c r="HC81" s="311"/>
      <c r="HD81" s="311"/>
    </row>
    <row r="82" spans="4:212" ht="12" customHeight="1" x14ac:dyDescent="0.15">
      <c r="D82" s="306"/>
      <c r="AI82" s="306"/>
      <c r="AK82" s="313"/>
      <c r="BE82" s="306"/>
      <c r="BG82" s="317"/>
      <c r="BH82" s="377" t="s">
        <v>631</v>
      </c>
      <c r="BI82" s="377"/>
      <c r="BJ82" s="377"/>
      <c r="BK82" s="377"/>
      <c r="BL82" s="377"/>
      <c r="BM82" s="378"/>
      <c r="BN82" s="312"/>
      <c r="BO82" s="311"/>
      <c r="CA82" s="306"/>
      <c r="CC82" s="311"/>
      <c r="CD82" s="377"/>
      <c r="CE82" s="377"/>
      <c r="CF82" s="377"/>
      <c r="CG82" s="377"/>
      <c r="CH82" s="377"/>
      <c r="CI82" s="377"/>
      <c r="DS82" s="311"/>
      <c r="DT82" s="411"/>
      <c r="DU82" s="306"/>
      <c r="DV82" s="377"/>
      <c r="DW82" s="377"/>
      <c r="DX82" s="377"/>
      <c r="DY82" s="377"/>
      <c r="DZ82" s="377"/>
      <c r="EB82" s="311"/>
      <c r="EC82" s="311"/>
      <c r="ED82" s="311"/>
      <c r="EE82" s="311"/>
      <c r="EF82" s="311"/>
      <c r="EG82" s="311"/>
      <c r="EH82" s="311"/>
      <c r="EI82" s="311"/>
      <c r="EJ82" s="311"/>
      <c r="EK82" s="311"/>
      <c r="FJ82" s="311"/>
      <c r="FK82" s="306"/>
      <c r="FT82" s="430"/>
      <c r="FU82" s="311"/>
      <c r="FV82" s="311"/>
      <c r="FW82" s="311"/>
      <c r="FX82" s="311"/>
      <c r="FY82" s="311"/>
      <c r="FZ82" s="311"/>
      <c r="GA82" s="311"/>
      <c r="GB82" s="311"/>
      <c r="GC82" s="311"/>
      <c r="GD82" s="311"/>
      <c r="GE82" s="311"/>
      <c r="GF82" s="311"/>
      <c r="GQ82" s="311"/>
      <c r="HA82" s="311"/>
      <c r="HB82" s="311"/>
      <c r="HC82" s="311"/>
      <c r="HD82" s="311"/>
    </row>
    <row r="83" spans="4:212" ht="12" customHeight="1" x14ac:dyDescent="0.15">
      <c r="D83" s="317"/>
      <c r="E83" s="377" t="s">
        <v>632</v>
      </c>
      <c r="F83" s="377"/>
      <c r="G83" s="377"/>
      <c r="H83" s="377"/>
      <c r="I83" s="377"/>
      <c r="J83" s="378"/>
      <c r="AI83" s="306"/>
      <c r="AK83" s="317"/>
      <c r="AL83" s="377" t="s">
        <v>633</v>
      </c>
      <c r="AM83" s="377"/>
      <c r="AN83" s="377"/>
      <c r="AO83" s="377"/>
      <c r="AP83" s="377"/>
      <c r="AQ83" s="378"/>
      <c r="AR83" s="312"/>
      <c r="BE83" s="306"/>
      <c r="BG83" s="313"/>
      <c r="BH83" s="377"/>
      <c r="BI83" s="377"/>
      <c r="BJ83" s="377"/>
      <c r="BK83" s="377"/>
      <c r="BL83" s="377"/>
      <c r="BM83" s="378"/>
      <c r="CA83" s="306"/>
      <c r="CB83" s="311"/>
      <c r="CC83" s="311"/>
      <c r="CD83" s="311"/>
      <c r="CE83" s="311"/>
      <c r="CF83" s="311"/>
      <c r="CG83" s="311"/>
      <c r="CH83" s="311"/>
      <c r="CI83" s="311"/>
      <c r="DS83" s="311"/>
      <c r="DT83" s="311"/>
      <c r="DU83" s="306"/>
      <c r="EB83" s="311"/>
      <c r="EC83" s="311"/>
      <c r="ED83" s="311"/>
      <c r="EE83" s="311"/>
      <c r="EF83" s="311"/>
      <c r="EG83" s="407"/>
      <c r="EH83" s="407"/>
      <c r="EI83" s="407"/>
      <c r="EJ83" s="407"/>
      <c r="EK83" s="407"/>
      <c r="EL83" s="383"/>
      <c r="FJ83" s="311"/>
      <c r="FK83" s="317"/>
      <c r="FL83" s="366" t="s">
        <v>634</v>
      </c>
      <c r="FM83" s="367"/>
      <c r="FN83" s="367"/>
      <c r="FO83" s="367"/>
      <c r="FP83" s="367"/>
      <c r="FQ83" s="367"/>
      <c r="FR83" s="368"/>
      <c r="FT83" s="311"/>
      <c r="FU83" s="311"/>
      <c r="FV83" s="311"/>
      <c r="FW83" s="311"/>
      <c r="FX83" s="311"/>
      <c r="FY83" s="311"/>
      <c r="FZ83" s="311"/>
      <c r="GA83" s="311"/>
      <c r="GB83" s="311"/>
      <c r="GC83" s="311"/>
      <c r="GD83" s="311"/>
      <c r="GE83" s="311"/>
      <c r="GF83" s="311"/>
      <c r="GQ83" s="311"/>
      <c r="HA83" s="311"/>
      <c r="HB83" s="311"/>
      <c r="HC83" s="311"/>
      <c r="HD83" s="311"/>
    </row>
    <row r="84" spans="4:212" ht="12" customHeight="1" x14ac:dyDescent="0.15">
      <c r="D84" s="306"/>
      <c r="E84" s="377"/>
      <c r="F84" s="377"/>
      <c r="G84" s="377"/>
      <c r="H84" s="377"/>
      <c r="I84" s="377"/>
      <c r="J84" s="378"/>
      <c r="AI84" s="306"/>
      <c r="AL84" s="377"/>
      <c r="AM84" s="377"/>
      <c r="AN84" s="377"/>
      <c r="AO84" s="377"/>
      <c r="AP84" s="377"/>
      <c r="AQ84" s="378"/>
      <c r="AR84" s="312"/>
      <c r="BE84" s="306"/>
      <c r="BG84" s="306"/>
      <c r="BH84" s="311"/>
      <c r="BI84" s="311"/>
      <c r="BJ84" s="311"/>
      <c r="BK84" s="311"/>
      <c r="BM84" s="312"/>
      <c r="BN84" s="312"/>
      <c r="BO84" s="311"/>
      <c r="CA84" s="317"/>
      <c r="CB84" s="366" t="s">
        <v>635</v>
      </c>
      <c r="CC84" s="367"/>
      <c r="CD84" s="367"/>
      <c r="CE84" s="367"/>
      <c r="CF84" s="367"/>
      <c r="CG84" s="367"/>
      <c r="CH84" s="368"/>
      <c r="CI84" s="377"/>
      <c r="DS84" s="311"/>
      <c r="DT84" s="411"/>
      <c r="DU84" s="317"/>
      <c r="DV84" s="377" t="s">
        <v>636</v>
      </c>
      <c r="DW84" s="377"/>
      <c r="DX84" s="377"/>
      <c r="DY84" s="377"/>
      <c r="DZ84" s="377"/>
      <c r="EB84" s="311"/>
      <c r="EC84" s="311"/>
      <c r="ED84" s="311"/>
      <c r="EE84" s="311"/>
      <c r="EF84" s="311"/>
      <c r="EG84" s="407"/>
      <c r="EH84" s="407"/>
      <c r="EI84" s="407"/>
      <c r="EJ84" s="407"/>
      <c r="EK84" s="407"/>
      <c r="EL84" s="383"/>
      <c r="FJ84" s="311"/>
      <c r="FK84" s="311"/>
      <c r="FL84" s="372"/>
      <c r="FM84" s="373"/>
      <c r="FN84" s="373"/>
      <c r="FO84" s="373"/>
      <c r="FP84" s="373"/>
      <c r="FQ84" s="373"/>
      <c r="FR84" s="374"/>
      <c r="FT84" s="311"/>
      <c r="FU84" s="311"/>
      <c r="FV84" s="311"/>
      <c r="FW84" s="311"/>
      <c r="FX84" s="311"/>
      <c r="FY84" s="311"/>
      <c r="FZ84" s="311"/>
      <c r="GA84" s="311"/>
      <c r="GB84" s="311"/>
      <c r="GC84" s="311"/>
      <c r="GD84" s="311"/>
      <c r="GE84" s="311"/>
      <c r="GF84" s="311"/>
      <c r="GQ84" s="311"/>
      <c r="HA84" s="311"/>
      <c r="HB84" s="311"/>
      <c r="HC84" s="311"/>
      <c r="HD84" s="311"/>
    </row>
    <row r="85" spans="4:212" ht="12" customHeight="1" x14ac:dyDescent="0.15">
      <c r="D85" s="306"/>
      <c r="AI85" s="306"/>
      <c r="BE85" s="306"/>
      <c r="BG85" s="317"/>
      <c r="BH85" s="377" t="s">
        <v>637</v>
      </c>
      <c r="BI85" s="377"/>
      <c r="BJ85" s="377"/>
      <c r="BK85" s="377"/>
      <c r="BL85" s="377"/>
      <c r="BM85" s="378"/>
      <c r="BN85" s="312"/>
      <c r="BO85" s="311"/>
      <c r="CA85" s="313"/>
      <c r="CB85" s="372"/>
      <c r="CC85" s="373"/>
      <c r="CD85" s="373"/>
      <c r="CE85" s="373"/>
      <c r="CF85" s="373"/>
      <c r="CG85" s="373"/>
      <c r="CH85" s="374"/>
      <c r="CI85" s="377"/>
      <c r="DS85" s="311"/>
      <c r="DT85" s="411"/>
      <c r="DU85" s="306"/>
      <c r="DV85" s="377"/>
      <c r="DW85" s="377"/>
      <c r="DX85" s="377"/>
      <c r="DY85" s="377"/>
      <c r="DZ85" s="377"/>
      <c r="EA85" s="311"/>
      <c r="EB85" s="311"/>
      <c r="EC85" s="311"/>
      <c r="ED85" s="311"/>
      <c r="EE85" s="311"/>
      <c r="EF85" s="311"/>
      <c r="EG85" s="407"/>
      <c r="EH85" s="407"/>
      <c r="EI85" s="407"/>
      <c r="EJ85" s="407"/>
      <c r="EK85" s="407"/>
      <c r="EL85" s="383"/>
      <c r="EM85" s="311"/>
      <c r="EN85" s="311"/>
      <c r="EY85" s="311"/>
      <c r="FI85" s="311"/>
      <c r="FJ85" s="311"/>
      <c r="FK85" s="311"/>
      <c r="FL85" s="311"/>
      <c r="FM85" s="313"/>
      <c r="FN85" s="311"/>
      <c r="FO85" s="311"/>
      <c r="FP85" s="311"/>
      <c r="FQ85" s="311"/>
      <c r="FR85" s="311"/>
      <c r="FS85" s="311"/>
      <c r="FT85" s="311"/>
      <c r="FU85" s="311"/>
      <c r="FV85" s="311"/>
      <c r="FW85" s="311"/>
      <c r="FX85" s="311"/>
      <c r="FY85" s="311"/>
      <c r="FZ85" s="311"/>
      <c r="GA85" s="311"/>
      <c r="GB85" s="311"/>
      <c r="GC85" s="311"/>
      <c r="GD85" s="311"/>
      <c r="GE85" s="311"/>
      <c r="GF85" s="311"/>
      <c r="GQ85" s="311"/>
      <c r="HA85" s="311"/>
      <c r="HB85" s="311"/>
      <c r="HC85" s="311"/>
      <c r="HD85" s="311"/>
    </row>
    <row r="86" spans="4:212" ht="12" customHeight="1" x14ac:dyDescent="0.15">
      <c r="D86" s="317"/>
      <c r="E86" s="377" t="s">
        <v>638</v>
      </c>
      <c r="F86" s="377"/>
      <c r="G86" s="377"/>
      <c r="H86" s="377"/>
      <c r="I86" s="377"/>
      <c r="J86" s="378"/>
      <c r="AI86" s="317"/>
      <c r="AJ86" s="366" t="s">
        <v>639</v>
      </c>
      <c r="AK86" s="367"/>
      <c r="AL86" s="367"/>
      <c r="AM86" s="367"/>
      <c r="AN86" s="367"/>
      <c r="AO86" s="367"/>
      <c r="AP86" s="368"/>
      <c r="AQ86" s="353"/>
      <c r="AR86" s="312"/>
      <c r="BE86" s="306"/>
      <c r="BG86" s="313"/>
      <c r="BH86" s="377"/>
      <c r="BI86" s="377"/>
      <c r="BJ86" s="377"/>
      <c r="BK86" s="377"/>
      <c r="BL86" s="377"/>
      <c r="BM86" s="378"/>
      <c r="BO86" s="311"/>
      <c r="CA86" s="306"/>
      <c r="CC86" s="313"/>
      <c r="CD86" s="311"/>
      <c r="CE86" s="311"/>
      <c r="CF86" s="311"/>
      <c r="CG86" s="311"/>
      <c r="CH86" s="311"/>
      <c r="DS86" s="311"/>
      <c r="DT86" s="311"/>
      <c r="DU86" s="306"/>
      <c r="EB86" s="311"/>
      <c r="EC86" s="311"/>
      <c r="ED86" s="311"/>
      <c r="EE86" s="311"/>
      <c r="EF86" s="311"/>
      <c r="EG86" s="311"/>
      <c r="EH86" s="311"/>
      <c r="EI86" s="311"/>
      <c r="EJ86" s="311"/>
      <c r="EK86" s="311"/>
      <c r="EY86" s="290"/>
      <c r="FI86" s="311"/>
      <c r="FJ86" s="311"/>
      <c r="FK86" s="311"/>
      <c r="FL86" s="311"/>
      <c r="FM86" s="317"/>
      <c r="FN86" s="377" t="s">
        <v>372</v>
      </c>
      <c r="FO86" s="377"/>
      <c r="FP86" s="377"/>
      <c r="FQ86" s="377"/>
      <c r="FR86" s="377"/>
      <c r="FS86" s="311"/>
      <c r="FT86" s="311"/>
      <c r="FU86" s="311"/>
      <c r="FV86" s="311"/>
      <c r="FW86" s="311"/>
      <c r="FX86" s="311"/>
      <c r="FY86" s="311"/>
      <c r="FZ86" s="311"/>
      <c r="GA86" s="311"/>
      <c r="GB86" s="311"/>
      <c r="GC86" s="311"/>
      <c r="GD86" s="311"/>
      <c r="GE86" s="311"/>
      <c r="GF86" s="311"/>
      <c r="GQ86" s="311"/>
      <c r="HA86" s="311"/>
      <c r="HB86" s="311"/>
      <c r="HC86" s="311"/>
      <c r="HD86" s="311"/>
    </row>
    <row r="87" spans="4:212" ht="12" customHeight="1" x14ac:dyDescent="0.15">
      <c r="E87" s="377"/>
      <c r="F87" s="377"/>
      <c r="G87" s="377"/>
      <c r="H87" s="377"/>
      <c r="I87" s="377"/>
      <c r="J87" s="378"/>
      <c r="AJ87" s="372"/>
      <c r="AK87" s="373"/>
      <c r="AL87" s="373"/>
      <c r="AM87" s="373"/>
      <c r="AN87" s="373"/>
      <c r="AO87" s="373"/>
      <c r="AP87" s="374"/>
      <c r="AQ87" s="353"/>
      <c r="AR87" s="312"/>
      <c r="BD87" s="311"/>
      <c r="BE87" s="306"/>
      <c r="BG87" s="306"/>
      <c r="BH87" s="311"/>
      <c r="BI87" s="311"/>
      <c r="BJ87" s="311"/>
      <c r="BK87" s="311"/>
      <c r="BM87" s="312"/>
      <c r="BN87" s="312"/>
      <c r="BO87" s="311"/>
      <c r="CA87" s="306"/>
      <c r="CC87" s="317"/>
      <c r="CD87" s="377" t="s">
        <v>640</v>
      </c>
      <c r="CE87" s="377"/>
      <c r="CF87" s="377"/>
      <c r="CG87" s="377"/>
      <c r="CH87" s="377"/>
      <c r="CI87" s="348"/>
      <c r="DS87" s="311"/>
      <c r="DT87" s="311"/>
      <c r="DU87" s="431"/>
      <c r="DV87" s="377" t="s">
        <v>641</v>
      </c>
      <c r="DW87" s="377"/>
      <c r="DX87" s="377"/>
      <c r="DY87" s="377"/>
      <c r="DZ87" s="377"/>
      <c r="EB87" s="311"/>
      <c r="EC87" s="311"/>
      <c r="ED87" s="311"/>
      <c r="EE87" s="311"/>
      <c r="EF87" s="311"/>
      <c r="EG87" s="407"/>
      <c r="EH87" s="407"/>
      <c r="EI87" s="407"/>
      <c r="EJ87" s="407"/>
      <c r="EK87" s="407"/>
      <c r="EL87" s="383"/>
      <c r="EY87" s="290"/>
      <c r="FI87" s="311"/>
      <c r="FJ87" s="311"/>
      <c r="FK87" s="311"/>
      <c r="FL87" s="311"/>
      <c r="FM87" s="313"/>
      <c r="FN87" s="377"/>
      <c r="FO87" s="377"/>
      <c r="FP87" s="377"/>
      <c r="FQ87" s="377"/>
      <c r="FR87" s="377"/>
      <c r="FS87" s="311"/>
      <c r="FT87" s="311"/>
      <c r="FU87" s="311"/>
      <c r="FV87" s="311"/>
      <c r="FW87" s="311"/>
      <c r="FX87" s="311"/>
      <c r="FY87" s="311"/>
      <c r="FZ87" s="311"/>
      <c r="GA87" s="311"/>
      <c r="GB87" s="311"/>
      <c r="GC87" s="311"/>
      <c r="GD87" s="311"/>
      <c r="GE87" s="311"/>
      <c r="GF87" s="311"/>
      <c r="GQ87" s="311"/>
    </row>
    <row r="88" spans="4:212" ht="12" customHeight="1" x14ac:dyDescent="0.15">
      <c r="AK88" s="313"/>
      <c r="BD88" s="311"/>
      <c r="BE88" s="306"/>
      <c r="BG88" s="317"/>
      <c r="BH88" s="377" t="s">
        <v>439</v>
      </c>
      <c r="BI88" s="377"/>
      <c r="BJ88" s="377"/>
      <c r="BK88" s="377"/>
      <c r="BL88" s="377"/>
      <c r="BM88" s="378"/>
      <c r="BN88" s="312"/>
      <c r="BO88" s="311"/>
      <c r="CA88" s="306"/>
      <c r="CC88" s="313"/>
      <c r="CD88" s="377"/>
      <c r="CE88" s="377"/>
      <c r="CF88" s="377"/>
      <c r="CG88" s="377"/>
      <c r="CH88" s="377"/>
      <c r="CI88" s="348"/>
      <c r="DS88" s="311"/>
      <c r="DT88" s="311"/>
      <c r="DU88" s="432"/>
      <c r="DV88" s="377"/>
      <c r="DW88" s="377"/>
      <c r="DX88" s="377"/>
      <c r="DY88" s="377"/>
      <c r="DZ88" s="377"/>
      <c r="EB88" s="311"/>
      <c r="EC88" s="311"/>
      <c r="ED88" s="311"/>
      <c r="EE88" s="311"/>
      <c r="EF88" s="311"/>
      <c r="EG88" s="407"/>
      <c r="EH88" s="407"/>
      <c r="EI88" s="407"/>
      <c r="EJ88" s="407"/>
      <c r="EK88" s="407"/>
      <c r="EL88" s="383"/>
      <c r="EY88" s="290"/>
      <c r="FI88" s="311"/>
      <c r="FK88" s="311"/>
      <c r="FL88" s="311"/>
      <c r="FM88" s="306"/>
      <c r="FN88" s="311"/>
      <c r="FO88" s="311"/>
      <c r="FP88" s="311"/>
      <c r="FQ88" s="311"/>
      <c r="FR88" s="311"/>
      <c r="FS88" s="311"/>
      <c r="GQ88" s="311"/>
    </row>
    <row r="89" spans="4:212" ht="12" customHeight="1" x14ac:dyDescent="0.15">
      <c r="AK89" s="317"/>
      <c r="AL89" s="377" t="s">
        <v>633</v>
      </c>
      <c r="AM89" s="377"/>
      <c r="AN89" s="377"/>
      <c r="AO89" s="377"/>
      <c r="AP89" s="377"/>
      <c r="AQ89" s="378"/>
      <c r="BD89" s="311"/>
      <c r="BE89" s="306"/>
      <c r="BG89" s="313"/>
      <c r="BH89" s="377"/>
      <c r="BI89" s="377"/>
      <c r="BJ89" s="377"/>
      <c r="BK89" s="377"/>
      <c r="BL89" s="377"/>
      <c r="BM89" s="378"/>
      <c r="BO89" s="311"/>
      <c r="BZ89" s="311"/>
      <c r="CA89" s="306"/>
      <c r="CC89" s="306"/>
      <c r="CD89" s="311"/>
      <c r="CE89" s="311"/>
      <c r="CF89" s="311"/>
      <c r="CG89" s="311"/>
      <c r="CH89" s="311"/>
      <c r="CI89" s="311"/>
      <c r="DS89" s="311"/>
      <c r="DT89" s="311"/>
      <c r="DU89" s="306"/>
      <c r="DV89" s="311"/>
      <c r="DW89" s="311"/>
      <c r="DX89" s="311"/>
      <c r="DY89" s="311"/>
      <c r="DZ89" s="311"/>
      <c r="EB89" s="311"/>
      <c r="EC89" s="311"/>
      <c r="ED89" s="311"/>
      <c r="EE89" s="311"/>
      <c r="EF89" s="311"/>
      <c r="EG89" s="407"/>
      <c r="EH89" s="407"/>
      <c r="EI89" s="407"/>
      <c r="EJ89" s="407"/>
      <c r="EK89" s="407"/>
      <c r="EY89" s="311"/>
      <c r="FI89" s="311"/>
      <c r="FK89" s="311"/>
      <c r="FL89" s="311"/>
      <c r="FM89" s="317"/>
      <c r="FN89" s="377" t="s">
        <v>642</v>
      </c>
      <c r="FO89" s="377"/>
      <c r="FP89" s="377"/>
      <c r="FQ89" s="377"/>
      <c r="FR89" s="377"/>
      <c r="FS89" s="311"/>
      <c r="GQ89" s="311"/>
    </row>
    <row r="90" spans="4:212" ht="12" customHeight="1" x14ac:dyDescent="0.15">
      <c r="AL90" s="377"/>
      <c r="AM90" s="377"/>
      <c r="AN90" s="377"/>
      <c r="AO90" s="377"/>
      <c r="AP90" s="377"/>
      <c r="AQ90" s="378"/>
      <c r="BD90" s="311"/>
      <c r="BE90" s="306"/>
      <c r="BG90" s="306"/>
      <c r="BH90" s="311"/>
      <c r="BI90" s="311"/>
      <c r="BJ90" s="311"/>
      <c r="BK90" s="311"/>
      <c r="BM90" s="312"/>
      <c r="BN90" s="312"/>
      <c r="BO90" s="311"/>
      <c r="BZ90" s="311"/>
      <c r="CA90" s="306"/>
      <c r="CC90" s="317"/>
      <c r="CD90" s="377" t="s">
        <v>643</v>
      </c>
      <c r="CE90" s="377"/>
      <c r="CF90" s="377"/>
      <c r="CG90" s="377"/>
      <c r="CH90" s="377"/>
      <c r="CI90" s="377"/>
      <c r="DS90" s="311"/>
      <c r="DT90" s="311"/>
      <c r="DU90" s="431"/>
      <c r="DV90" s="377" t="s">
        <v>644</v>
      </c>
      <c r="DW90" s="377"/>
      <c r="DX90" s="377"/>
      <c r="DY90" s="377"/>
      <c r="DZ90" s="377"/>
      <c r="EB90" s="311"/>
      <c r="EC90" s="311"/>
      <c r="ED90" s="311"/>
      <c r="EE90" s="311"/>
      <c r="EF90" s="311"/>
      <c r="EG90" s="311"/>
      <c r="EH90" s="311"/>
      <c r="EI90" s="311"/>
      <c r="EJ90" s="311"/>
      <c r="EK90" s="311"/>
      <c r="EL90" s="383"/>
      <c r="EY90" s="311"/>
      <c r="FI90" s="311"/>
      <c r="FK90" s="311"/>
      <c r="FL90" s="311"/>
      <c r="FM90" s="314"/>
      <c r="FN90" s="377"/>
      <c r="FO90" s="377"/>
      <c r="FP90" s="377"/>
      <c r="FQ90" s="377"/>
      <c r="FR90" s="377"/>
      <c r="GQ90" s="311"/>
    </row>
    <row r="91" spans="4:212" ht="12" customHeight="1" x14ac:dyDescent="0.15">
      <c r="BD91" s="311"/>
      <c r="BE91" s="306"/>
      <c r="BG91" s="306"/>
      <c r="BH91" s="377" t="s">
        <v>645</v>
      </c>
      <c r="BI91" s="377"/>
      <c r="BJ91" s="377"/>
      <c r="BK91" s="377"/>
      <c r="BL91" s="377"/>
      <c r="BM91" s="378"/>
      <c r="BN91" s="312"/>
      <c r="BO91" s="311"/>
      <c r="CA91" s="306"/>
      <c r="CC91" s="311"/>
      <c r="CD91" s="377"/>
      <c r="CE91" s="377"/>
      <c r="CF91" s="377"/>
      <c r="CG91" s="377"/>
      <c r="CH91" s="377"/>
      <c r="CI91" s="377"/>
      <c r="DS91" s="311"/>
      <c r="DT91" s="311"/>
      <c r="DU91" s="432"/>
      <c r="DV91" s="377"/>
      <c r="DW91" s="377"/>
      <c r="DX91" s="377"/>
      <c r="DY91" s="377"/>
      <c r="DZ91" s="377"/>
      <c r="EB91" s="311"/>
      <c r="EC91" s="311"/>
      <c r="ED91" s="311"/>
      <c r="EE91" s="311"/>
      <c r="EF91" s="311"/>
      <c r="EG91" s="407"/>
      <c r="EH91" s="407"/>
      <c r="EI91" s="407"/>
      <c r="EJ91" s="407"/>
      <c r="EK91" s="407"/>
      <c r="EL91" s="383"/>
      <c r="EY91" s="311"/>
      <c r="FI91" s="311"/>
      <c r="GQ91" s="311"/>
    </row>
    <row r="92" spans="4:212" ht="12" customHeight="1" x14ac:dyDescent="0.15">
      <c r="BD92" s="311"/>
      <c r="BE92" s="306"/>
      <c r="BG92" s="317"/>
      <c r="BH92" s="377"/>
      <c r="BI92" s="377"/>
      <c r="BJ92" s="377"/>
      <c r="BK92" s="377"/>
      <c r="BL92" s="377"/>
      <c r="BM92" s="378"/>
      <c r="BN92" s="312"/>
      <c r="BO92" s="311"/>
      <c r="CA92" s="306"/>
      <c r="CB92" s="311"/>
      <c r="CC92" s="311"/>
      <c r="CD92" s="311"/>
      <c r="CE92" s="311"/>
      <c r="CF92" s="311"/>
      <c r="CG92" s="311"/>
      <c r="CH92" s="311"/>
      <c r="CI92" s="311"/>
      <c r="DS92" s="311"/>
      <c r="DT92" s="311"/>
      <c r="DU92" s="306"/>
      <c r="DV92" s="311"/>
      <c r="DW92" s="311"/>
      <c r="DX92" s="311"/>
      <c r="DY92" s="311"/>
      <c r="DZ92" s="311"/>
      <c r="EB92" s="311"/>
      <c r="EC92" s="311"/>
      <c r="ED92" s="311"/>
      <c r="EE92" s="311"/>
      <c r="EF92" s="311"/>
      <c r="EG92" s="407"/>
      <c r="EH92" s="407"/>
      <c r="EI92" s="407"/>
      <c r="EJ92" s="407"/>
      <c r="EK92" s="407"/>
      <c r="EY92" s="311"/>
      <c r="FI92" s="311"/>
      <c r="GQ92" s="311"/>
    </row>
    <row r="93" spans="4:212" ht="12" customHeight="1" x14ac:dyDescent="0.15">
      <c r="BB93" s="311"/>
      <c r="BC93" s="311"/>
      <c r="BD93" s="311"/>
      <c r="BE93" s="306"/>
      <c r="BH93" s="377"/>
      <c r="BI93" s="377"/>
      <c r="BJ93" s="377"/>
      <c r="BK93" s="377"/>
      <c r="BL93" s="377"/>
      <c r="BM93" s="378"/>
      <c r="BO93" s="311"/>
      <c r="CA93" s="317"/>
      <c r="CB93" s="366" t="s">
        <v>646</v>
      </c>
      <c r="CC93" s="367"/>
      <c r="CD93" s="367"/>
      <c r="CE93" s="367"/>
      <c r="CF93" s="367"/>
      <c r="CG93" s="367"/>
      <c r="CH93" s="368"/>
      <c r="CI93" s="377"/>
      <c r="DS93" s="311"/>
      <c r="DT93" s="311"/>
      <c r="DU93" s="387"/>
      <c r="DV93" s="377" t="s">
        <v>647</v>
      </c>
      <c r="DW93" s="377"/>
      <c r="DX93" s="377"/>
      <c r="DY93" s="377"/>
      <c r="DZ93" s="377"/>
      <c r="EB93" s="311"/>
      <c r="EC93" s="311"/>
      <c r="ED93" s="311"/>
      <c r="EE93" s="311"/>
      <c r="EF93" s="311"/>
      <c r="EG93" s="311"/>
      <c r="EH93" s="311"/>
      <c r="EI93" s="311"/>
      <c r="EJ93" s="311"/>
      <c r="EK93" s="311"/>
      <c r="EY93" s="311"/>
      <c r="FI93" s="311"/>
      <c r="GQ93" s="311"/>
    </row>
    <row r="94" spans="4:212" ht="12" customHeight="1" x14ac:dyDescent="0.15">
      <c r="BB94" s="311"/>
      <c r="BC94" s="311"/>
      <c r="BE94" s="306"/>
      <c r="BH94" s="377"/>
      <c r="BI94" s="377"/>
      <c r="BJ94" s="377"/>
      <c r="BK94" s="377"/>
      <c r="BL94" s="377"/>
      <c r="BM94" s="378"/>
      <c r="CA94" s="313"/>
      <c r="CB94" s="372"/>
      <c r="CC94" s="373"/>
      <c r="CD94" s="373"/>
      <c r="CE94" s="373"/>
      <c r="CF94" s="373"/>
      <c r="CG94" s="373"/>
      <c r="CH94" s="374"/>
      <c r="CI94" s="377"/>
      <c r="DS94" s="311"/>
      <c r="DT94" s="311"/>
      <c r="DU94" s="338"/>
      <c r="DV94" s="377"/>
      <c r="DW94" s="377"/>
      <c r="DX94" s="377"/>
      <c r="DY94" s="377"/>
      <c r="DZ94" s="377"/>
      <c r="EB94" s="311"/>
      <c r="EC94" s="311"/>
      <c r="ED94" s="311"/>
      <c r="EE94" s="311"/>
      <c r="EF94" s="311"/>
      <c r="EG94" s="407"/>
      <c r="EH94" s="407"/>
      <c r="EI94" s="407"/>
      <c r="EJ94" s="407"/>
      <c r="EK94" s="407"/>
      <c r="EY94" s="311"/>
      <c r="FI94" s="433"/>
      <c r="GQ94" s="311"/>
    </row>
    <row r="95" spans="4:212" ht="12" customHeight="1" x14ac:dyDescent="0.15">
      <c r="BB95" s="311"/>
      <c r="BC95" s="311"/>
      <c r="BE95" s="306"/>
      <c r="CA95" s="306"/>
      <c r="CC95" s="313"/>
      <c r="CD95" s="311"/>
      <c r="CE95" s="311"/>
      <c r="CF95" s="311"/>
      <c r="CG95" s="311"/>
      <c r="CH95" s="311"/>
      <c r="CI95" s="311"/>
      <c r="DS95" s="311"/>
      <c r="DT95" s="311"/>
      <c r="DU95" s="306"/>
      <c r="EB95" s="311"/>
      <c r="EC95" s="311"/>
      <c r="ED95" s="311"/>
      <c r="EE95" s="311"/>
      <c r="EF95" s="311"/>
      <c r="EG95" s="407"/>
      <c r="EH95" s="407"/>
      <c r="EI95" s="407"/>
      <c r="EJ95" s="407"/>
      <c r="EK95" s="407"/>
      <c r="EY95" s="311"/>
      <c r="FI95" s="433"/>
      <c r="GQ95" s="311"/>
    </row>
    <row r="96" spans="4:212" ht="12" customHeight="1" x14ac:dyDescent="0.15">
      <c r="BB96" s="310"/>
      <c r="BC96" s="310"/>
      <c r="BE96" s="317"/>
      <c r="BF96" s="434" t="s">
        <v>648</v>
      </c>
      <c r="BG96" s="435"/>
      <c r="BH96" s="435"/>
      <c r="BI96" s="435"/>
      <c r="BJ96" s="435"/>
      <c r="BK96" s="435"/>
      <c r="BL96" s="436"/>
      <c r="CA96" s="306"/>
      <c r="CC96" s="317"/>
      <c r="CD96" s="377" t="s">
        <v>649</v>
      </c>
      <c r="CE96" s="377"/>
      <c r="CF96" s="377"/>
      <c r="CG96" s="377"/>
      <c r="CH96" s="377"/>
      <c r="CI96" s="377"/>
      <c r="CV96" s="311"/>
      <c r="DS96" s="311"/>
      <c r="DT96" s="311"/>
      <c r="DU96" s="317"/>
      <c r="DV96" s="377" t="s">
        <v>650</v>
      </c>
      <c r="DW96" s="377"/>
      <c r="DX96" s="377"/>
      <c r="DY96" s="377"/>
      <c r="DZ96" s="377"/>
      <c r="EB96" s="311"/>
      <c r="EC96" s="311"/>
      <c r="ED96" s="311"/>
      <c r="EE96" s="311"/>
      <c r="EF96" s="311"/>
      <c r="EG96" s="311"/>
      <c r="EH96" s="311"/>
      <c r="EI96" s="311"/>
      <c r="EJ96" s="311"/>
      <c r="EK96" s="311"/>
      <c r="EY96" s="311"/>
      <c r="FI96" s="311"/>
      <c r="GQ96" s="311"/>
    </row>
    <row r="97" spans="1:198" ht="12" customHeight="1" x14ac:dyDescent="0.15">
      <c r="BE97" s="314"/>
      <c r="BF97" s="437"/>
      <c r="BG97" s="438"/>
      <c r="BH97" s="438"/>
      <c r="BI97" s="438"/>
      <c r="BJ97" s="438"/>
      <c r="BK97" s="438"/>
      <c r="BL97" s="439"/>
      <c r="CA97" s="306"/>
      <c r="CC97" s="313"/>
      <c r="CD97" s="377"/>
      <c r="CE97" s="377"/>
      <c r="CF97" s="377"/>
      <c r="CG97" s="377"/>
      <c r="CH97" s="377"/>
      <c r="CI97" s="377"/>
      <c r="CV97" s="311"/>
      <c r="DS97" s="311"/>
      <c r="DT97" s="311"/>
      <c r="DU97" s="306"/>
      <c r="DV97" s="377"/>
      <c r="DW97" s="377"/>
      <c r="DX97" s="377"/>
      <c r="DY97" s="377"/>
      <c r="DZ97" s="377"/>
      <c r="EB97" s="311"/>
      <c r="EC97" s="311"/>
      <c r="ED97" s="311"/>
      <c r="EE97" s="411"/>
      <c r="EF97" s="411"/>
      <c r="EG97" s="411"/>
      <c r="EH97" s="411"/>
      <c r="EI97" s="411"/>
      <c r="EJ97" s="411"/>
      <c r="EK97" s="411"/>
      <c r="EY97" s="290"/>
      <c r="FI97" s="311"/>
    </row>
    <row r="98" spans="1:198" ht="12" customHeight="1" x14ac:dyDescent="0.15">
      <c r="BG98" s="313"/>
      <c r="CA98" s="306"/>
      <c r="CC98" s="306"/>
      <c r="CD98" s="311"/>
      <c r="CE98" s="311"/>
      <c r="CF98" s="311"/>
      <c r="CG98" s="311"/>
      <c r="CH98" s="311"/>
      <c r="CV98" s="311"/>
      <c r="DS98" s="311"/>
      <c r="DT98" s="311"/>
      <c r="DU98" s="338"/>
      <c r="DV98" s="310"/>
      <c r="DW98" s="310"/>
      <c r="DX98" s="310"/>
      <c r="DY98" s="310"/>
      <c r="DZ98" s="310"/>
      <c r="EB98" s="311"/>
      <c r="EC98" s="311"/>
      <c r="ED98" s="311"/>
      <c r="EE98" s="411"/>
      <c r="EF98" s="411"/>
      <c r="EG98" s="411"/>
      <c r="EH98" s="411"/>
      <c r="EI98" s="411"/>
      <c r="EJ98" s="411"/>
      <c r="EK98" s="411"/>
      <c r="EY98" s="290"/>
      <c r="EZ98" s="290"/>
      <c r="FA98" s="290"/>
      <c r="FB98" s="290"/>
      <c r="FC98" s="290"/>
      <c r="FD98" s="290"/>
      <c r="FE98" s="290"/>
      <c r="FF98" s="290"/>
      <c r="FG98" s="290"/>
      <c r="FH98" s="290"/>
      <c r="FI98" s="311"/>
      <c r="FK98" s="311"/>
      <c r="FL98" s="311"/>
      <c r="FM98" s="311"/>
      <c r="FN98" s="311"/>
      <c r="FO98" s="311"/>
      <c r="FP98" s="311"/>
      <c r="FQ98" s="311"/>
      <c r="FR98" s="311"/>
    </row>
    <row r="99" spans="1:198" ht="12" customHeight="1" x14ac:dyDescent="0.15">
      <c r="BG99" s="317"/>
      <c r="BH99" s="423" t="s">
        <v>651</v>
      </c>
      <c r="BI99" s="423"/>
      <c r="BJ99" s="423"/>
      <c r="BK99" s="423"/>
      <c r="BL99" s="423"/>
      <c r="CA99" s="306"/>
      <c r="CC99" s="317"/>
      <c r="CD99" s="377" t="s">
        <v>652</v>
      </c>
      <c r="CE99" s="377"/>
      <c r="CF99" s="377"/>
      <c r="CG99" s="377"/>
      <c r="CH99" s="377"/>
      <c r="CV99" s="311"/>
      <c r="DS99" s="311"/>
      <c r="DT99" s="311"/>
      <c r="DU99" s="317"/>
      <c r="DV99" s="377" t="s">
        <v>653</v>
      </c>
      <c r="DW99" s="377"/>
      <c r="DX99" s="377"/>
      <c r="DY99" s="377"/>
      <c r="DZ99" s="377"/>
      <c r="EY99" s="290"/>
      <c r="EZ99" s="290"/>
      <c r="FA99" s="290"/>
      <c r="FB99" s="290"/>
      <c r="FC99" s="290"/>
      <c r="FD99" s="290"/>
      <c r="FE99" s="290"/>
      <c r="FF99" s="290"/>
      <c r="FG99" s="290"/>
      <c r="FH99" s="290"/>
      <c r="FI99" s="311"/>
      <c r="FK99" s="311"/>
      <c r="FL99" s="311"/>
      <c r="FM99" s="311"/>
      <c r="FN99" s="311"/>
      <c r="FO99" s="311"/>
      <c r="FP99" s="311"/>
      <c r="FQ99" s="311"/>
      <c r="FR99" s="311"/>
    </row>
    <row r="100" spans="1:198" ht="12" customHeight="1" x14ac:dyDescent="0.15">
      <c r="BG100" s="314"/>
      <c r="BH100" s="423"/>
      <c r="BI100" s="423"/>
      <c r="BJ100" s="423"/>
      <c r="BK100" s="423"/>
      <c r="BL100" s="423"/>
      <c r="CA100" s="306"/>
      <c r="CC100" s="313"/>
      <c r="CD100" s="377"/>
      <c r="CE100" s="377"/>
      <c r="CF100" s="377"/>
      <c r="CG100" s="377"/>
      <c r="CH100" s="377"/>
      <c r="DS100" s="311"/>
      <c r="DT100" s="311"/>
      <c r="DU100" s="440"/>
      <c r="DV100" s="377"/>
      <c r="DW100" s="377"/>
      <c r="DX100" s="377"/>
      <c r="DY100" s="377"/>
      <c r="DZ100" s="377"/>
      <c r="EY100" s="311"/>
      <c r="EZ100" s="311"/>
      <c r="FA100" s="311"/>
      <c r="FB100" s="311"/>
      <c r="FC100" s="311"/>
      <c r="FD100" s="311"/>
      <c r="FE100" s="311"/>
      <c r="FF100" s="311"/>
      <c r="FG100" s="311"/>
      <c r="FH100" s="311"/>
      <c r="FI100" s="311"/>
      <c r="FK100" s="311"/>
      <c r="FL100" s="311"/>
      <c r="FM100" s="311"/>
      <c r="FN100" s="311"/>
      <c r="FO100" s="311"/>
      <c r="FP100" s="311"/>
      <c r="FQ100" s="311"/>
      <c r="FR100" s="311"/>
      <c r="GP100" s="311"/>
    </row>
    <row r="101" spans="1:198" ht="12" customHeight="1" x14ac:dyDescent="0.15">
      <c r="BH101" s="423"/>
      <c r="BI101" s="423"/>
      <c r="BJ101" s="423"/>
      <c r="BK101" s="423"/>
      <c r="BL101" s="423"/>
      <c r="CA101" s="306"/>
      <c r="CC101" s="306"/>
      <c r="CD101" s="311"/>
      <c r="CE101" s="311"/>
      <c r="CF101" s="311"/>
      <c r="CG101" s="311"/>
      <c r="CH101" s="311"/>
      <c r="CI101" s="311"/>
      <c r="DS101" s="311"/>
      <c r="DT101" s="311"/>
      <c r="DU101" s="440"/>
      <c r="DV101" s="407"/>
      <c r="DW101" s="407"/>
      <c r="DX101" s="407"/>
      <c r="DY101" s="407"/>
      <c r="DZ101" s="407"/>
      <c r="EW101" s="311"/>
      <c r="EX101" s="311"/>
      <c r="EY101" s="311"/>
      <c r="EZ101" s="311"/>
      <c r="FA101" s="311"/>
      <c r="FB101" s="311"/>
      <c r="FC101" s="311"/>
      <c r="FD101" s="311"/>
      <c r="FE101" s="311"/>
      <c r="FF101" s="311"/>
      <c r="FG101" s="311"/>
      <c r="FH101" s="311"/>
      <c r="FI101" s="311"/>
      <c r="FK101" s="311"/>
      <c r="FL101" s="311"/>
      <c r="FM101" s="311"/>
      <c r="FN101" s="311"/>
      <c r="FO101" s="311"/>
      <c r="FP101" s="311"/>
      <c r="FQ101" s="311"/>
      <c r="FR101" s="311"/>
    </row>
    <row r="102" spans="1:198" ht="12" customHeight="1" x14ac:dyDescent="0.15">
      <c r="BH102" s="407"/>
      <c r="BI102" s="407"/>
      <c r="BJ102" s="407"/>
      <c r="BK102" s="407"/>
      <c r="BL102" s="407"/>
      <c r="CA102" s="306"/>
      <c r="CC102" s="317"/>
      <c r="CD102" s="377" t="s">
        <v>654</v>
      </c>
      <c r="CE102" s="377"/>
      <c r="CF102" s="377"/>
      <c r="CG102" s="377"/>
      <c r="CH102" s="377"/>
      <c r="CI102" s="377"/>
      <c r="DS102" s="311"/>
      <c r="DT102" s="311"/>
      <c r="DU102" s="317"/>
      <c r="DV102" s="377" t="s">
        <v>655</v>
      </c>
      <c r="DW102" s="377"/>
      <c r="DX102" s="377"/>
      <c r="DY102" s="377"/>
      <c r="DZ102" s="377"/>
      <c r="EW102" s="311"/>
      <c r="EX102" s="311"/>
      <c r="EY102" s="311"/>
      <c r="EZ102" s="311"/>
      <c r="FA102" s="311"/>
      <c r="FB102" s="311"/>
      <c r="FC102" s="311"/>
      <c r="FD102" s="311"/>
      <c r="FE102" s="311"/>
      <c r="FF102" s="311"/>
      <c r="FG102" s="311"/>
      <c r="FH102" s="311"/>
      <c r="FI102" s="311"/>
      <c r="FK102" s="311"/>
      <c r="FL102" s="311"/>
      <c r="FM102" s="311"/>
      <c r="FN102" s="311"/>
      <c r="FO102" s="311"/>
      <c r="FP102" s="311"/>
      <c r="FQ102" s="311"/>
      <c r="FR102" s="311"/>
    </row>
    <row r="103" spans="1:198" ht="12" customHeight="1" thickBot="1" x14ac:dyDescent="0.2">
      <c r="CA103" s="306"/>
      <c r="CC103" s="311"/>
      <c r="CD103" s="377"/>
      <c r="CE103" s="377"/>
      <c r="CF103" s="377"/>
      <c r="CG103" s="377"/>
      <c r="CH103" s="377"/>
      <c r="CI103" s="377"/>
      <c r="DS103" s="311"/>
      <c r="DT103" s="411"/>
      <c r="DU103" s="440"/>
      <c r="DV103" s="377"/>
      <c r="DW103" s="377"/>
      <c r="DX103" s="377"/>
      <c r="DY103" s="377"/>
      <c r="DZ103" s="377"/>
      <c r="EW103" s="311"/>
      <c r="EX103" s="311"/>
      <c r="EY103" s="311"/>
      <c r="EZ103" s="311"/>
      <c r="FA103" s="311"/>
      <c r="FB103" s="311"/>
      <c r="FC103" s="311"/>
      <c r="FD103" s="311"/>
      <c r="FE103" s="311"/>
      <c r="FF103" s="311"/>
      <c r="FG103" s="311"/>
      <c r="FH103" s="311"/>
      <c r="FI103" s="311"/>
      <c r="FK103" s="311"/>
      <c r="FL103" s="311"/>
      <c r="FM103" s="311"/>
      <c r="FN103" s="311"/>
      <c r="FO103" s="311"/>
      <c r="FP103" s="311"/>
      <c r="FQ103" s="311"/>
      <c r="FR103" s="311"/>
    </row>
    <row r="104" spans="1:198" ht="12" customHeight="1" x14ac:dyDescent="0.15">
      <c r="A104" s="297" t="s">
        <v>656</v>
      </c>
      <c r="B104" s="298"/>
      <c r="C104" s="298"/>
      <c r="D104" s="298"/>
      <c r="E104" s="298"/>
      <c r="F104" s="298"/>
      <c r="G104" s="298"/>
      <c r="H104" s="298"/>
      <c r="I104" s="299"/>
      <c r="L104" s="297" t="s">
        <v>657</v>
      </c>
      <c r="M104" s="298"/>
      <c r="N104" s="298"/>
      <c r="O104" s="298"/>
      <c r="P104" s="298"/>
      <c r="Q104" s="298"/>
      <c r="R104" s="298"/>
      <c r="S104" s="298"/>
      <c r="T104" s="299"/>
      <c r="W104" s="297" t="s">
        <v>658</v>
      </c>
      <c r="X104" s="298"/>
      <c r="Y104" s="298"/>
      <c r="Z104" s="298"/>
      <c r="AA104" s="298"/>
      <c r="AB104" s="298"/>
      <c r="AC104" s="298"/>
      <c r="AD104" s="298"/>
      <c r="AE104" s="299"/>
      <c r="AH104" s="297" t="s">
        <v>659</v>
      </c>
      <c r="AI104" s="298"/>
      <c r="AJ104" s="298"/>
      <c r="AK104" s="298"/>
      <c r="AL104" s="298"/>
      <c r="AM104" s="298"/>
      <c r="AN104" s="298"/>
      <c r="AO104" s="298"/>
      <c r="AP104" s="299"/>
      <c r="AS104" s="441" t="s">
        <v>660</v>
      </c>
      <c r="AT104" s="442"/>
      <c r="AU104" s="442"/>
      <c r="AV104" s="442"/>
      <c r="AW104" s="442"/>
      <c r="AX104" s="442"/>
      <c r="AY104" s="442"/>
      <c r="AZ104" s="442"/>
      <c r="BA104" s="443"/>
      <c r="BB104" s="310"/>
      <c r="BC104" s="310"/>
      <c r="BD104" s="297" t="s">
        <v>661</v>
      </c>
      <c r="BE104" s="298"/>
      <c r="BF104" s="298"/>
      <c r="BG104" s="298"/>
      <c r="BH104" s="298"/>
      <c r="BI104" s="298"/>
      <c r="BJ104" s="298"/>
      <c r="BK104" s="298"/>
      <c r="BL104" s="299"/>
      <c r="CA104" s="306"/>
      <c r="CB104" s="311"/>
      <c r="CC104" s="311"/>
      <c r="CD104" s="311"/>
      <c r="CE104" s="311"/>
      <c r="CF104" s="311"/>
      <c r="CG104" s="311"/>
      <c r="CH104" s="311"/>
      <c r="CI104" s="311"/>
      <c r="DS104" s="311"/>
      <c r="DT104" s="411"/>
      <c r="DU104" s="440"/>
      <c r="DV104" s="407"/>
      <c r="DW104" s="407"/>
      <c r="DX104" s="407"/>
      <c r="DY104" s="407"/>
      <c r="DZ104" s="407"/>
      <c r="EW104" s="311"/>
      <c r="EX104" s="311"/>
      <c r="EY104" s="311"/>
      <c r="EZ104" s="311"/>
      <c r="FA104" s="311"/>
      <c r="FB104" s="311"/>
      <c r="FC104" s="311"/>
      <c r="FD104" s="311"/>
      <c r="FE104" s="311"/>
      <c r="FF104" s="311"/>
      <c r="FG104" s="311"/>
      <c r="FH104" s="311"/>
      <c r="FI104" s="311"/>
      <c r="FK104" s="311"/>
      <c r="FL104" s="311"/>
      <c r="FM104" s="311"/>
      <c r="FN104" s="311"/>
      <c r="FO104" s="311"/>
      <c r="FP104" s="311"/>
      <c r="FQ104" s="311"/>
      <c r="FR104" s="311"/>
    </row>
    <row r="105" spans="1:198" ht="12" customHeight="1" x14ac:dyDescent="0.15">
      <c r="A105" s="303"/>
      <c r="B105" s="304"/>
      <c r="C105" s="304"/>
      <c r="D105" s="304"/>
      <c r="E105" s="304"/>
      <c r="F105" s="304"/>
      <c r="G105" s="304"/>
      <c r="H105" s="304"/>
      <c r="I105" s="305"/>
      <c r="L105" s="303"/>
      <c r="M105" s="304"/>
      <c r="N105" s="304"/>
      <c r="O105" s="304"/>
      <c r="P105" s="304"/>
      <c r="Q105" s="304"/>
      <c r="R105" s="304"/>
      <c r="S105" s="304"/>
      <c r="T105" s="305"/>
      <c r="W105" s="303"/>
      <c r="X105" s="304"/>
      <c r="Y105" s="304"/>
      <c r="Z105" s="304"/>
      <c r="AA105" s="304"/>
      <c r="AB105" s="304"/>
      <c r="AC105" s="304"/>
      <c r="AD105" s="304"/>
      <c r="AE105" s="305"/>
      <c r="AH105" s="303"/>
      <c r="AI105" s="304"/>
      <c r="AJ105" s="304"/>
      <c r="AK105" s="304"/>
      <c r="AL105" s="304"/>
      <c r="AM105" s="304"/>
      <c r="AN105" s="304"/>
      <c r="AO105" s="304"/>
      <c r="AP105" s="305"/>
      <c r="AS105" s="444"/>
      <c r="AT105" s="445"/>
      <c r="AU105" s="445"/>
      <c r="AV105" s="445"/>
      <c r="AW105" s="445"/>
      <c r="AX105" s="445"/>
      <c r="AY105" s="445"/>
      <c r="AZ105" s="445"/>
      <c r="BA105" s="446"/>
      <c r="BB105" s="311"/>
      <c r="BC105" s="311"/>
      <c r="BD105" s="303"/>
      <c r="BE105" s="304"/>
      <c r="BF105" s="304"/>
      <c r="BG105" s="304"/>
      <c r="BH105" s="304"/>
      <c r="BI105" s="304"/>
      <c r="BJ105" s="304"/>
      <c r="BK105" s="304"/>
      <c r="BL105" s="305"/>
      <c r="CA105" s="317"/>
      <c r="CB105" s="366" t="s">
        <v>662</v>
      </c>
      <c r="CC105" s="367"/>
      <c r="CD105" s="367"/>
      <c r="CE105" s="367"/>
      <c r="CF105" s="367"/>
      <c r="CG105" s="367"/>
      <c r="CH105" s="368"/>
      <c r="CI105" s="377"/>
      <c r="DS105" s="311"/>
      <c r="DT105" s="311"/>
      <c r="DU105" s="317"/>
      <c r="DV105" s="377" t="s">
        <v>400</v>
      </c>
      <c r="DW105" s="377"/>
      <c r="DX105" s="377"/>
      <c r="DY105" s="377"/>
      <c r="DZ105" s="377"/>
      <c r="EA105" s="311"/>
      <c r="EB105" s="311"/>
      <c r="EC105" s="311"/>
      <c r="ED105" s="311"/>
      <c r="EE105" s="311"/>
      <c r="EF105" s="311"/>
      <c r="EG105" s="311"/>
      <c r="EH105" s="311"/>
      <c r="EI105" s="311"/>
      <c r="EJ105" s="311"/>
      <c r="EK105" s="311"/>
      <c r="EL105" s="311"/>
      <c r="EM105" s="311"/>
      <c r="EN105" s="311"/>
      <c r="EO105" s="311"/>
      <c r="EP105" s="311"/>
      <c r="EW105" s="311"/>
      <c r="EX105" s="311"/>
      <c r="EY105" s="311"/>
      <c r="EZ105" s="311"/>
      <c r="FA105" s="311"/>
      <c r="FB105" s="311"/>
      <c r="FC105" s="311"/>
      <c r="FD105" s="311"/>
      <c r="FE105" s="311"/>
      <c r="FF105" s="311"/>
      <c r="FG105" s="311"/>
      <c r="FH105" s="311"/>
      <c r="FI105" s="311"/>
      <c r="FK105" s="311"/>
      <c r="FL105" s="311"/>
      <c r="FM105" s="311"/>
      <c r="FN105" s="311"/>
      <c r="FO105" s="311"/>
      <c r="FP105" s="311"/>
      <c r="FQ105" s="311"/>
      <c r="FR105" s="311"/>
    </row>
    <row r="106" spans="1:198" ht="12" customHeight="1" thickBot="1" x14ac:dyDescent="0.2">
      <c r="A106" s="307"/>
      <c r="B106" s="308"/>
      <c r="C106" s="308"/>
      <c r="D106" s="308"/>
      <c r="E106" s="308"/>
      <c r="F106" s="308"/>
      <c r="G106" s="308"/>
      <c r="H106" s="308"/>
      <c r="I106" s="309"/>
      <c r="L106" s="307"/>
      <c r="M106" s="308"/>
      <c r="N106" s="308"/>
      <c r="O106" s="308"/>
      <c r="P106" s="308"/>
      <c r="Q106" s="308"/>
      <c r="R106" s="308"/>
      <c r="S106" s="308"/>
      <c r="T106" s="309"/>
      <c r="W106" s="307"/>
      <c r="X106" s="308"/>
      <c r="Y106" s="308"/>
      <c r="Z106" s="308"/>
      <c r="AA106" s="308"/>
      <c r="AB106" s="308"/>
      <c r="AC106" s="308"/>
      <c r="AD106" s="308"/>
      <c r="AE106" s="309"/>
      <c r="AH106" s="307"/>
      <c r="AI106" s="308"/>
      <c r="AJ106" s="308"/>
      <c r="AK106" s="308"/>
      <c r="AL106" s="308"/>
      <c r="AM106" s="308"/>
      <c r="AN106" s="308"/>
      <c r="AO106" s="308"/>
      <c r="AP106" s="309"/>
      <c r="AS106" s="447"/>
      <c r="AT106" s="448"/>
      <c r="AU106" s="448"/>
      <c r="AV106" s="448"/>
      <c r="AW106" s="448"/>
      <c r="AX106" s="448"/>
      <c r="AY106" s="448"/>
      <c r="AZ106" s="448"/>
      <c r="BA106" s="449"/>
      <c r="BB106" s="311"/>
      <c r="BC106" s="311"/>
      <c r="BD106" s="307"/>
      <c r="BE106" s="308"/>
      <c r="BF106" s="308"/>
      <c r="BG106" s="308"/>
      <c r="BH106" s="308"/>
      <c r="BI106" s="308"/>
      <c r="BJ106" s="308"/>
      <c r="BK106" s="308"/>
      <c r="BL106" s="309"/>
      <c r="CA106" s="311"/>
      <c r="CB106" s="372"/>
      <c r="CC106" s="373"/>
      <c r="CD106" s="373"/>
      <c r="CE106" s="373"/>
      <c r="CF106" s="373"/>
      <c r="CG106" s="373"/>
      <c r="CH106" s="374"/>
      <c r="CI106" s="377"/>
      <c r="DS106" s="311"/>
      <c r="DT106" s="411"/>
      <c r="DU106" s="440"/>
      <c r="DV106" s="377"/>
      <c r="DW106" s="377"/>
      <c r="DX106" s="377"/>
      <c r="DY106" s="377"/>
      <c r="DZ106" s="377"/>
      <c r="EA106" s="290"/>
      <c r="EB106" s="290"/>
      <c r="EC106" s="290"/>
      <c r="ED106" s="290"/>
      <c r="EE106" s="290"/>
      <c r="EF106" s="290"/>
      <c r="EG106" s="290"/>
      <c r="EH106" s="290"/>
      <c r="EI106" s="290"/>
      <c r="EJ106" s="290"/>
      <c r="EK106" s="290"/>
      <c r="EL106" s="290"/>
      <c r="EM106" s="290"/>
      <c r="EN106" s="290"/>
      <c r="EO106" s="290"/>
      <c r="EP106" s="290"/>
      <c r="EW106" s="311"/>
      <c r="EX106" s="311"/>
      <c r="EY106" s="311"/>
      <c r="EZ106" s="311"/>
      <c r="FA106" s="311"/>
      <c r="FB106" s="311"/>
      <c r="FC106" s="311"/>
      <c r="FD106" s="311"/>
      <c r="FE106" s="311"/>
      <c r="FF106" s="311"/>
      <c r="FG106" s="311"/>
      <c r="FH106" s="311"/>
      <c r="FI106" s="311"/>
      <c r="FK106" s="311"/>
      <c r="FL106" s="311"/>
      <c r="FM106" s="311"/>
      <c r="FN106" s="311"/>
      <c r="FO106" s="311"/>
      <c r="FP106" s="311"/>
      <c r="FQ106" s="311"/>
      <c r="FR106" s="311"/>
    </row>
    <row r="107" spans="1:198" ht="12" customHeight="1" thickBot="1" x14ac:dyDescent="0.2">
      <c r="B107" s="427"/>
      <c r="M107" s="427"/>
      <c r="X107" s="429"/>
      <c r="AI107" s="427"/>
      <c r="BB107" s="311"/>
      <c r="BC107" s="311"/>
      <c r="BF107" s="427"/>
      <c r="CA107" s="311"/>
      <c r="CC107" s="313"/>
      <c r="CD107" s="311"/>
      <c r="CE107" s="311"/>
      <c r="CF107" s="311"/>
      <c r="CG107" s="311"/>
      <c r="CH107" s="311"/>
      <c r="CI107" s="311"/>
      <c r="DS107" s="311"/>
      <c r="DT107" s="411"/>
      <c r="DU107" s="440"/>
      <c r="DV107" s="377"/>
      <c r="DW107" s="377"/>
      <c r="DX107" s="377"/>
      <c r="DY107" s="377"/>
      <c r="DZ107" s="377"/>
      <c r="EA107" s="290"/>
      <c r="EB107" s="290"/>
      <c r="EC107" s="290"/>
      <c r="ED107" s="290"/>
      <c r="EE107" s="290"/>
      <c r="EF107" s="290"/>
      <c r="EG107" s="290"/>
      <c r="EH107" s="290"/>
      <c r="EI107" s="290"/>
      <c r="EJ107" s="290"/>
      <c r="EK107" s="290"/>
      <c r="EL107" s="290"/>
      <c r="EM107" s="290"/>
      <c r="EN107" s="290"/>
      <c r="EO107" s="290"/>
      <c r="EP107" s="290"/>
      <c r="EW107" s="311"/>
      <c r="EX107" s="311"/>
      <c r="EY107" s="311"/>
      <c r="EZ107" s="311"/>
      <c r="FA107" s="311"/>
      <c r="FB107" s="311"/>
      <c r="FC107" s="311"/>
      <c r="FD107" s="311"/>
      <c r="FE107" s="311"/>
      <c r="FF107" s="311"/>
      <c r="FG107" s="311"/>
      <c r="FH107" s="311"/>
      <c r="FI107" s="311"/>
      <c r="FK107" s="311"/>
      <c r="FL107" s="311"/>
      <c r="FM107" s="311"/>
      <c r="FN107" s="311"/>
      <c r="FO107" s="311"/>
      <c r="FP107" s="311"/>
      <c r="FQ107" s="311"/>
      <c r="FR107" s="311"/>
    </row>
    <row r="108" spans="1:198" ht="12" customHeight="1" x14ac:dyDescent="0.15">
      <c r="A108" s="297" t="s">
        <v>344</v>
      </c>
      <c r="B108" s="298"/>
      <c r="C108" s="298"/>
      <c r="D108" s="298"/>
      <c r="E108" s="298"/>
      <c r="F108" s="298"/>
      <c r="G108" s="298"/>
      <c r="H108" s="298"/>
      <c r="I108" s="299"/>
      <c r="J108" s="344"/>
      <c r="L108" s="297" t="s">
        <v>344</v>
      </c>
      <c r="M108" s="298"/>
      <c r="N108" s="298"/>
      <c r="O108" s="298"/>
      <c r="P108" s="298"/>
      <c r="Q108" s="298"/>
      <c r="R108" s="298"/>
      <c r="S108" s="298"/>
      <c r="T108" s="299"/>
      <c r="U108" s="344"/>
      <c r="X108" s="306"/>
      <c r="AH108" s="297" t="s">
        <v>344</v>
      </c>
      <c r="AI108" s="298"/>
      <c r="AJ108" s="298"/>
      <c r="AK108" s="298"/>
      <c r="AL108" s="298"/>
      <c r="AM108" s="298"/>
      <c r="AN108" s="298"/>
      <c r="AO108" s="298"/>
      <c r="AP108" s="299"/>
      <c r="AQ108" s="344"/>
      <c r="BB108" s="311"/>
      <c r="BC108" s="311"/>
      <c r="BD108" s="297" t="s">
        <v>344</v>
      </c>
      <c r="BE108" s="298"/>
      <c r="BF108" s="298"/>
      <c r="BG108" s="298"/>
      <c r="BH108" s="298"/>
      <c r="BI108" s="298"/>
      <c r="BJ108" s="298"/>
      <c r="BK108" s="298"/>
      <c r="BL108" s="299"/>
      <c r="BM108" s="344"/>
      <c r="CA108" s="311"/>
      <c r="CC108" s="317"/>
      <c r="CD108" s="377" t="s">
        <v>663</v>
      </c>
      <c r="CE108" s="377"/>
      <c r="CF108" s="377"/>
      <c r="CG108" s="377"/>
      <c r="CH108" s="377"/>
      <c r="CI108" s="377"/>
      <c r="DU108" s="306"/>
      <c r="DV108" s="407"/>
      <c r="DW108" s="407"/>
      <c r="DX108" s="407"/>
      <c r="DY108" s="407"/>
      <c r="DZ108" s="407"/>
      <c r="EA108" s="290"/>
      <c r="EB108" s="290"/>
      <c r="EC108" s="290"/>
      <c r="ED108" s="290"/>
      <c r="EE108" s="290"/>
      <c r="EF108" s="290"/>
      <c r="EG108" s="290"/>
      <c r="EH108" s="290"/>
      <c r="EI108" s="290"/>
      <c r="EJ108" s="290"/>
      <c r="EK108" s="290"/>
      <c r="EL108" s="290"/>
      <c r="EM108" s="290"/>
      <c r="EN108" s="290"/>
      <c r="EO108" s="290"/>
      <c r="EP108" s="290"/>
      <c r="EQ108" s="290"/>
      <c r="ER108" s="290"/>
      <c r="ES108" s="290"/>
      <c r="ET108" s="290"/>
      <c r="EU108" s="311"/>
      <c r="EV108" s="311"/>
      <c r="EW108" s="311"/>
      <c r="EX108" s="311"/>
      <c r="EY108" s="311"/>
      <c r="EZ108" s="311"/>
      <c r="FA108" s="311"/>
      <c r="FB108" s="311"/>
      <c r="FC108" s="311"/>
      <c r="FD108" s="311"/>
      <c r="FE108" s="311"/>
      <c r="FF108" s="311"/>
      <c r="FG108" s="311"/>
      <c r="FH108" s="311"/>
      <c r="FI108" s="311"/>
      <c r="FK108" s="311"/>
      <c r="FL108" s="311"/>
      <c r="FM108" s="311"/>
      <c r="FN108" s="311"/>
      <c r="FO108" s="311"/>
      <c r="FP108" s="311"/>
      <c r="FQ108" s="311"/>
      <c r="FR108" s="311"/>
    </row>
    <row r="109" spans="1:198" ht="12" customHeight="1" x14ac:dyDescent="0.15">
      <c r="A109" s="303"/>
      <c r="B109" s="304"/>
      <c r="C109" s="304"/>
      <c r="D109" s="304"/>
      <c r="E109" s="304"/>
      <c r="F109" s="304"/>
      <c r="G109" s="304"/>
      <c r="H109" s="304"/>
      <c r="I109" s="305"/>
      <c r="J109" s="344"/>
      <c r="L109" s="303"/>
      <c r="M109" s="304"/>
      <c r="N109" s="304"/>
      <c r="O109" s="304"/>
      <c r="P109" s="304"/>
      <c r="Q109" s="304"/>
      <c r="R109" s="304"/>
      <c r="S109" s="304"/>
      <c r="T109" s="305"/>
      <c r="U109" s="344"/>
      <c r="X109" s="317"/>
      <c r="Y109" s="366" t="s">
        <v>344</v>
      </c>
      <c r="Z109" s="367"/>
      <c r="AA109" s="367"/>
      <c r="AB109" s="367"/>
      <c r="AC109" s="367"/>
      <c r="AD109" s="367"/>
      <c r="AE109" s="368"/>
      <c r="AF109" s="353"/>
      <c r="AH109" s="303"/>
      <c r="AI109" s="304"/>
      <c r="AJ109" s="304"/>
      <c r="AK109" s="304"/>
      <c r="AL109" s="304"/>
      <c r="AM109" s="304"/>
      <c r="AN109" s="304"/>
      <c r="AO109" s="304"/>
      <c r="AP109" s="305"/>
      <c r="AQ109" s="344"/>
      <c r="BC109" s="311"/>
      <c r="BD109" s="303"/>
      <c r="BE109" s="304"/>
      <c r="BF109" s="304"/>
      <c r="BG109" s="304"/>
      <c r="BH109" s="304"/>
      <c r="BI109" s="304"/>
      <c r="BJ109" s="304"/>
      <c r="BK109" s="304"/>
      <c r="BL109" s="305"/>
      <c r="BM109" s="344"/>
      <c r="CA109" s="311"/>
      <c r="CC109" s="313"/>
      <c r="CD109" s="377"/>
      <c r="CE109" s="377"/>
      <c r="CF109" s="377"/>
      <c r="CG109" s="377"/>
      <c r="CH109" s="377"/>
      <c r="CI109" s="377"/>
      <c r="CU109" s="311"/>
      <c r="DU109" s="450"/>
      <c r="DV109" s="377" t="s">
        <v>664</v>
      </c>
      <c r="DW109" s="377"/>
      <c r="DX109" s="377"/>
      <c r="DY109" s="377"/>
      <c r="DZ109" s="377"/>
      <c r="EA109" s="311"/>
      <c r="EB109" s="311"/>
      <c r="EC109" s="311"/>
      <c r="ED109" s="311"/>
      <c r="EE109" s="311"/>
      <c r="EF109" s="311"/>
      <c r="EG109" s="311"/>
      <c r="EH109" s="311"/>
      <c r="EI109" s="311"/>
      <c r="EJ109" s="311"/>
      <c r="EK109" s="311"/>
      <c r="EL109" s="311"/>
      <c r="EM109" s="311"/>
      <c r="EN109" s="311"/>
      <c r="EO109" s="311"/>
      <c r="EP109" s="311"/>
      <c r="EQ109" s="311"/>
      <c r="ER109" s="311"/>
      <c r="ES109" s="311"/>
      <c r="ET109" s="311"/>
      <c r="EU109" s="311"/>
      <c r="EV109" s="311"/>
      <c r="EW109" s="311"/>
      <c r="EX109" s="311"/>
      <c r="EY109" s="311"/>
      <c r="EZ109" s="311"/>
      <c r="FA109" s="311"/>
      <c r="FB109" s="311"/>
      <c r="FC109" s="311"/>
      <c r="FD109" s="311"/>
      <c r="FE109" s="311"/>
      <c r="FF109" s="311"/>
      <c r="FG109" s="311"/>
      <c r="FH109" s="311"/>
      <c r="FI109" s="311"/>
      <c r="FK109" s="311"/>
      <c r="FL109" s="311"/>
      <c r="FM109" s="311"/>
      <c r="FN109" s="311"/>
      <c r="FO109" s="311"/>
      <c r="FP109" s="311"/>
      <c r="FQ109" s="311"/>
      <c r="FR109" s="311"/>
    </row>
    <row r="110" spans="1:198" ht="12" customHeight="1" thickBot="1" x14ac:dyDescent="0.2">
      <c r="A110" s="307"/>
      <c r="B110" s="308"/>
      <c r="C110" s="308"/>
      <c r="D110" s="308"/>
      <c r="E110" s="308"/>
      <c r="F110" s="308"/>
      <c r="G110" s="308"/>
      <c r="H110" s="308"/>
      <c r="I110" s="309"/>
      <c r="J110" s="344"/>
      <c r="L110" s="307"/>
      <c r="M110" s="308"/>
      <c r="N110" s="308"/>
      <c r="O110" s="308"/>
      <c r="P110" s="308"/>
      <c r="Q110" s="308"/>
      <c r="R110" s="308"/>
      <c r="S110" s="308"/>
      <c r="T110" s="309"/>
      <c r="U110" s="344"/>
      <c r="Y110" s="372"/>
      <c r="Z110" s="373"/>
      <c r="AA110" s="373"/>
      <c r="AB110" s="373"/>
      <c r="AC110" s="373"/>
      <c r="AD110" s="373"/>
      <c r="AE110" s="374"/>
      <c r="AF110" s="353"/>
      <c r="AH110" s="307"/>
      <c r="AI110" s="308"/>
      <c r="AJ110" s="308"/>
      <c r="AK110" s="308"/>
      <c r="AL110" s="308"/>
      <c r="AM110" s="308"/>
      <c r="AN110" s="308"/>
      <c r="AO110" s="308"/>
      <c r="AP110" s="309"/>
      <c r="AQ110" s="344"/>
      <c r="BC110" s="311"/>
      <c r="BD110" s="307"/>
      <c r="BE110" s="308"/>
      <c r="BF110" s="308"/>
      <c r="BG110" s="308"/>
      <c r="BH110" s="308"/>
      <c r="BI110" s="308"/>
      <c r="BJ110" s="308"/>
      <c r="BK110" s="308"/>
      <c r="BL110" s="309"/>
      <c r="BM110" s="344"/>
      <c r="CA110" s="311"/>
      <c r="CC110" s="306"/>
      <c r="CD110" s="311"/>
      <c r="CE110" s="311"/>
      <c r="CF110" s="311"/>
      <c r="CG110" s="311"/>
      <c r="CH110" s="311"/>
      <c r="CI110" s="311"/>
      <c r="CU110" s="311"/>
      <c r="DU110" s="440"/>
      <c r="DV110" s="377"/>
      <c r="DW110" s="377"/>
      <c r="DX110" s="377"/>
      <c r="DY110" s="377"/>
      <c r="DZ110" s="377"/>
      <c r="EA110" s="311"/>
      <c r="EB110" s="311"/>
      <c r="EC110" s="311"/>
      <c r="ED110" s="311"/>
      <c r="EE110" s="311"/>
      <c r="EF110" s="311"/>
      <c r="EG110" s="311"/>
      <c r="EH110" s="311"/>
      <c r="EI110" s="311"/>
      <c r="EJ110" s="311"/>
      <c r="EK110" s="311"/>
      <c r="EL110" s="311"/>
      <c r="EM110" s="311"/>
      <c r="EN110" s="311"/>
      <c r="EO110" s="311"/>
      <c r="EP110" s="311"/>
      <c r="EQ110" s="311"/>
      <c r="ER110" s="311"/>
      <c r="ES110" s="311"/>
      <c r="ET110" s="311"/>
      <c r="EU110" s="311"/>
      <c r="EV110" s="311"/>
      <c r="EW110" s="311"/>
      <c r="EX110" s="311"/>
      <c r="EY110" s="311"/>
      <c r="EZ110" s="311"/>
      <c r="FA110" s="311"/>
      <c r="FB110" s="311"/>
      <c r="FC110" s="311"/>
      <c r="FD110" s="311"/>
      <c r="FE110" s="311"/>
      <c r="FF110" s="311"/>
      <c r="FG110" s="311"/>
      <c r="FH110" s="311"/>
      <c r="FI110" s="311"/>
      <c r="FK110" s="311"/>
      <c r="FL110" s="311"/>
      <c r="FM110" s="311"/>
      <c r="FN110" s="311"/>
      <c r="FO110" s="311"/>
      <c r="FP110" s="311"/>
      <c r="FQ110" s="311"/>
      <c r="FR110" s="311"/>
    </row>
    <row r="111" spans="1:198" ht="12" customHeight="1" x14ac:dyDescent="0.15">
      <c r="D111" s="429"/>
      <c r="M111" s="429"/>
      <c r="Z111" s="314"/>
      <c r="AK111" s="429"/>
      <c r="BC111" s="311"/>
      <c r="BG111" s="429"/>
      <c r="BJ111" s="310"/>
      <c r="CA111" s="311"/>
      <c r="CC111" s="317"/>
      <c r="CD111" s="377" t="s">
        <v>665</v>
      </c>
      <c r="CE111" s="377"/>
      <c r="CF111" s="377"/>
      <c r="CG111" s="377"/>
      <c r="CH111" s="377"/>
      <c r="CI111" s="377"/>
      <c r="CU111" s="311"/>
      <c r="DE111" s="311"/>
      <c r="DU111" s="306"/>
      <c r="DV111" s="311"/>
      <c r="DW111" s="311"/>
      <c r="DX111" s="311"/>
      <c r="DY111" s="311"/>
      <c r="DZ111" s="311"/>
      <c r="EA111" s="311"/>
      <c r="EB111" s="311"/>
      <c r="EC111" s="311"/>
      <c r="ED111" s="311"/>
      <c r="EE111" s="311"/>
      <c r="EF111" s="311"/>
      <c r="EG111" s="311"/>
      <c r="EH111" s="311"/>
      <c r="EI111" s="311"/>
      <c r="EJ111" s="311"/>
      <c r="EK111" s="311"/>
      <c r="EL111" s="311"/>
      <c r="EM111" s="310"/>
      <c r="EN111" s="310"/>
      <c r="EO111" s="310"/>
      <c r="EP111" s="310"/>
      <c r="EQ111" s="310"/>
      <c r="ER111" s="310"/>
      <c r="ES111" s="310"/>
      <c r="ET111" s="310"/>
      <c r="EU111" s="311"/>
      <c r="EV111" s="311"/>
      <c r="EW111" s="311"/>
      <c r="EX111" s="311"/>
      <c r="EY111" s="311"/>
      <c r="EZ111" s="311"/>
      <c r="FA111" s="311"/>
      <c r="FB111" s="311"/>
      <c r="FC111" s="311"/>
      <c r="FD111" s="311"/>
      <c r="FE111" s="311"/>
      <c r="FF111" s="311"/>
      <c r="FG111" s="311"/>
      <c r="FH111" s="311"/>
      <c r="FI111" s="311"/>
      <c r="FK111" s="311"/>
      <c r="FL111" s="311"/>
      <c r="FM111" s="311"/>
      <c r="FN111" s="311"/>
      <c r="FO111" s="311"/>
      <c r="FP111" s="311"/>
      <c r="FQ111" s="311"/>
      <c r="FR111" s="311"/>
    </row>
    <row r="112" spans="1:198" ht="12" customHeight="1" x14ac:dyDescent="0.15">
      <c r="D112" s="317"/>
      <c r="E112" s="377" t="s">
        <v>666</v>
      </c>
      <c r="F112" s="377"/>
      <c r="G112" s="377"/>
      <c r="H112" s="377"/>
      <c r="I112" s="377"/>
      <c r="J112" s="378"/>
      <c r="M112" s="317"/>
      <c r="N112" s="366" t="s">
        <v>667</v>
      </c>
      <c r="O112" s="367"/>
      <c r="P112" s="367"/>
      <c r="Q112" s="367"/>
      <c r="R112" s="367"/>
      <c r="S112" s="367"/>
      <c r="T112" s="368"/>
      <c r="U112" s="353"/>
      <c r="Z112" s="311"/>
      <c r="AA112" s="407"/>
      <c r="AB112" s="407"/>
      <c r="AC112" s="407"/>
      <c r="AD112" s="407"/>
      <c r="AE112" s="407"/>
      <c r="AF112" s="378"/>
      <c r="AJ112" s="411"/>
      <c r="AK112" s="431"/>
      <c r="AL112" s="377" t="s">
        <v>668</v>
      </c>
      <c r="AM112" s="377"/>
      <c r="AN112" s="377"/>
      <c r="AO112" s="377"/>
      <c r="AP112" s="377"/>
      <c r="AQ112" s="378"/>
      <c r="BC112" s="311"/>
      <c r="BG112" s="317"/>
      <c r="BH112" s="377" t="s">
        <v>593</v>
      </c>
      <c r="BI112" s="377"/>
      <c r="BJ112" s="377"/>
      <c r="BK112" s="377"/>
      <c r="BL112" s="377"/>
      <c r="BM112" s="378"/>
      <c r="CA112" s="311"/>
      <c r="CC112" s="313"/>
      <c r="CD112" s="377"/>
      <c r="CE112" s="377"/>
      <c r="CF112" s="377"/>
      <c r="CG112" s="377"/>
      <c r="CH112" s="377"/>
      <c r="CI112" s="377"/>
      <c r="CU112" s="311"/>
      <c r="DC112" s="311"/>
      <c r="DD112" s="311"/>
      <c r="DE112" s="311"/>
      <c r="DU112" s="431"/>
      <c r="DV112" s="405" t="s">
        <v>669</v>
      </c>
      <c r="DW112" s="405"/>
      <c r="DX112" s="405"/>
      <c r="DY112" s="405"/>
      <c r="DZ112" s="405"/>
      <c r="EA112" s="311"/>
      <c r="EB112" s="311"/>
      <c r="EC112" s="311"/>
      <c r="ED112" s="311"/>
      <c r="EE112" s="311"/>
      <c r="EF112" s="311"/>
      <c r="EG112" s="311"/>
      <c r="EH112" s="311"/>
      <c r="EI112" s="311"/>
      <c r="EJ112" s="311"/>
      <c r="EK112" s="311"/>
      <c r="EL112" s="311"/>
      <c r="EM112" s="310"/>
      <c r="EN112" s="310"/>
      <c r="EO112" s="310"/>
      <c r="EP112" s="310"/>
      <c r="EQ112" s="310"/>
      <c r="ER112" s="310"/>
      <c r="ES112" s="310"/>
      <c r="ET112" s="310"/>
      <c r="EU112" s="311"/>
      <c r="EV112" s="311"/>
      <c r="EW112" s="311"/>
      <c r="EX112" s="311"/>
      <c r="EY112" s="311"/>
      <c r="EZ112" s="311"/>
      <c r="FA112" s="311"/>
      <c r="FB112" s="311"/>
      <c r="FC112" s="311"/>
      <c r="FD112" s="311"/>
      <c r="FE112" s="311"/>
      <c r="FF112" s="311"/>
      <c r="FG112" s="311"/>
      <c r="FH112" s="311"/>
      <c r="FI112" s="311"/>
      <c r="FK112" s="311"/>
      <c r="FL112" s="311"/>
      <c r="FM112" s="311"/>
      <c r="FN112" s="311"/>
      <c r="FO112" s="311"/>
      <c r="FP112" s="311"/>
      <c r="FQ112" s="311"/>
      <c r="FR112" s="311"/>
    </row>
    <row r="113" spans="5:232" ht="12" customHeight="1" x14ac:dyDescent="0.15">
      <c r="E113" s="377"/>
      <c r="F113" s="377"/>
      <c r="G113" s="377"/>
      <c r="H113" s="377"/>
      <c r="I113" s="377"/>
      <c r="J113" s="378"/>
      <c r="N113" s="372"/>
      <c r="O113" s="373"/>
      <c r="P113" s="373"/>
      <c r="Q113" s="373"/>
      <c r="R113" s="373"/>
      <c r="S113" s="373"/>
      <c r="T113" s="374"/>
      <c r="U113" s="353"/>
      <c r="AA113" s="407"/>
      <c r="AB113" s="407"/>
      <c r="AC113" s="407"/>
      <c r="AD113" s="407"/>
      <c r="AE113" s="407"/>
      <c r="AF113" s="378"/>
      <c r="AJ113" s="411"/>
      <c r="AK113" s="411"/>
      <c r="AL113" s="377"/>
      <c r="AM113" s="377"/>
      <c r="AN113" s="377"/>
      <c r="AO113" s="377"/>
      <c r="AP113" s="377"/>
      <c r="AQ113" s="378"/>
      <c r="BC113" s="311"/>
      <c r="BH113" s="377"/>
      <c r="BI113" s="377"/>
      <c r="BJ113" s="377"/>
      <c r="BK113" s="377"/>
      <c r="BL113" s="377"/>
      <c r="BM113" s="378"/>
      <c r="CA113" s="311"/>
      <c r="CC113" s="306"/>
      <c r="CD113" s="311"/>
      <c r="CE113" s="311"/>
      <c r="CF113" s="311"/>
      <c r="CG113" s="311"/>
      <c r="CH113" s="311"/>
      <c r="CI113" s="311"/>
      <c r="CU113" s="311"/>
      <c r="DC113" s="311"/>
      <c r="DD113" s="311"/>
      <c r="DE113" s="311"/>
      <c r="DU113" s="411"/>
      <c r="DV113" s="405"/>
      <c r="DW113" s="405"/>
      <c r="DX113" s="405"/>
      <c r="DY113" s="405"/>
      <c r="DZ113" s="405"/>
      <c r="EA113" s="311"/>
      <c r="EB113" s="311"/>
      <c r="EC113" s="311"/>
      <c r="ED113" s="311"/>
      <c r="EE113" s="311"/>
      <c r="EF113" s="311"/>
      <c r="EG113" s="311"/>
      <c r="EH113" s="311"/>
      <c r="EI113" s="311"/>
      <c r="EJ113" s="311"/>
      <c r="EK113" s="311"/>
      <c r="EL113" s="311"/>
      <c r="EM113" s="311"/>
      <c r="EN113" s="311"/>
      <c r="EO113" s="311"/>
      <c r="EP113" s="311"/>
      <c r="EQ113" s="311"/>
      <c r="ER113" s="311"/>
      <c r="ES113" s="311"/>
      <c r="ET113" s="311"/>
      <c r="EU113" s="311"/>
      <c r="EV113" s="311"/>
      <c r="EW113" s="311"/>
      <c r="EX113" s="311"/>
      <c r="EY113" s="311"/>
      <c r="EZ113" s="311"/>
      <c r="FA113" s="311"/>
      <c r="FB113" s="311"/>
      <c r="FC113" s="311"/>
      <c r="FD113" s="311"/>
      <c r="FE113" s="311"/>
      <c r="FF113" s="311"/>
      <c r="FG113" s="311"/>
      <c r="FH113" s="311"/>
      <c r="FI113" s="311"/>
      <c r="FK113" s="311"/>
      <c r="FL113" s="311"/>
      <c r="FM113" s="311"/>
      <c r="FN113" s="311"/>
      <c r="FO113" s="311"/>
      <c r="FP113" s="311"/>
      <c r="FQ113" s="311"/>
      <c r="FR113" s="311"/>
    </row>
    <row r="114" spans="5:232" ht="12" customHeight="1" x14ac:dyDescent="0.15">
      <c r="O114" s="313"/>
      <c r="BC114" s="311"/>
      <c r="BD114" s="311"/>
      <c r="BE114" s="311"/>
      <c r="BF114" s="311"/>
      <c r="BG114" s="311"/>
      <c r="BH114" s="311"/>
      <c r="BI114" s="311"/>
      <c r="CA114" s="311"/>
      <c r="CC114" s="317"/>
      <c r="CD114" s="377" t="s">
        <v>670</v>
      </c>
      <c r="CE114" s="377"/>
      <c r="CF114" s="377"/>
      <c r="CG114" s="377"/>
      <c r="CH114" s="377"/>
      <c r="CI114" s="377"/>
      <c r="CU114" s="311"/>
      <c r="DC114" s="311"/>
      <c r="DD114" s="311"/>
      <c r="DE114" s="311"/>
      <c r="DZ114" s="311"/>
      <c r="EA114" s="311"/>
      <c r="EB114" s="311"/>
      <c r="EC114" s="311"/>
      <c r="ED114" s="311"/>
      <c r="EE114" s="311"/>
      <c r="EF114" s="311"/>
      <c r="EG114" s="311"/>
      <c r="EH114" s="311"/>
      <c r="EI114" s="311"/>
      <c r="EJ114" s="311"/>
      <c r="EK114" s="311"/>
      <c r="EL114" s="311"/>
      <c r="EM114" s="311"/>
      <c r="EN114" s="310"/>
      <c r="EO114" s="310"/>
      <c r="EP114" s="310"/>
      <c r="EQ114" s="310"/>
      <c r="ER114" s="310"/>
      <c r="ES114" s="310"/>
      <c r="ET114" s="310"/>
      <c r="EU114" s="311"/>
      <c r="EV114" s="311"/>
      <c r="EW114" s="311"/>
      <c r="EX114" s="311"/>
      <c r="EY114" s="311"/>
      <c r="EZ114" s="311"/>
      <c r="FA114" s="311"/>
      <c r="FB114" s="311"/>
      <c r="FC114" s="311"/>
      <c r="FD114" s="311"/>
      <c r="FE114" s="311"/>
      <c r="FF114" s="311"/>
      <c r="FG114" s="311"/>
      <c r="FH114" s="311"/>
      <c r="FI114" s="311"/>
      <c r="FK114" s="311"/>
      <c r="FL114" s="311"/>
      <c r="FM114" s="311"/>
      <c r="FN114" s="311"/>
      <c r="FO114" s="311"/>
      <c r="FP114" s="311"/>
      <c r="FQ114" s="311"/>
      <c r="FR114" s="311"/>
    </row>
    <row r="115" spans="5:232" ht="12" customHeight="1" x14ac:dyDescent="0.15">
      <c r="O115" s="317"/>
      <c r="P115" s="377" t="s">
        <v>671</v>
      </c>
      <c r="Q115" s="377"/>
      <c r="R115" s="377"/>
      <c r="S115" s="377"/>
      <c r="T115" s="377"/>
      <c r="U115" s="378"/>
      <c r="BC115" s="311"/>
      <c r="BD115" s="311"/>
      <c r="BE115" s="311"/>
      <c r="BF115" s="311"/>
      <c r="BG115" s="311"/>
      <c r="BH115" s="311"/>
      <c r="BI115" s="311"/>
      <c r="CA115" s="311"/>
      <c r="CC115" s="313"/>
      <c r="CD115" s="377"/>
      <c r="CE115" s="377"/>
      <c r="CF115" s="377"/>
      <c r="CG115" s="377"/>
      <c r="CH115" s="377"/>
      <c r="CI115" s="377"/>
      <c r="CU115" s="311"/>
      <c r="DC115" s="311"/>
      <c r="DD115" s="311"/>
      <c r="DE115" s="311"/>
      <c r="DZ115" s="311"/>
      <c r="EA115" s="311"/>
      <c r="EB115" s="311"/>
      <c r="EC115" s="311"/>
      <c r="ED115" s="311"/>
      <c r="EE115" s="311"/>
      <c r="EF115" s="311"/>
      <c r="EG115" s="311"/>
      <c r="EH115" s="311"/>
      <c r="EI115" s="311"/>
      <c r="EJ115" s="311"/>
      <c r="EK115" s="311"/>
      <c r="EL115" s="311"/>
      <c r="EM115" s="311"/>
      <c r="EN115" s="310"/>
      <c r="EO115" s="310"/>
      <c r="EP115" s="310"/>
      <c r="EQ115" s="310"/>
      <c r="ER115" s="310"/>
      <c r="ES115" s="310"/>
      <c r="ET115" s="310"/>
      <c r="EU115" s="311"/>
      <c r="EV115" s="311"/>
      <c r="EW115" s="311"/>
      <c r="EX115" s="311"/>
      <c r="EY115" s="311"/>
      <c r="EZ115" s="311"/>
      <c r="FA115" s="311"/>
      <c r="FB115" s="311"/>
      <c r="FC115" s="311"/>
      <c r="FD115" s="311"/>
      <c r="FE115" s="311"/>
      <c r="FF115" s="311"/>
      <c r="FG115" s="311"/>
      <c r="FH115" s="311"/>
      <c r="FI115" s="311"/>
      <c r="FK115" s="311"/>
      <c r="FL115" s="311"/>
      <c r="FM115" s="311"/>
      <c r="FN115" s="311"/>
      <c r="FO115" s="311"/>
      <c r="FP115" s="311"/>
      <c r="FQ115" s="311"/>
      <c r="FR115" s="311"/>
    </row>
    <row r="116" spans="5:232" ht="12" customHeight="1" x14ac:dyDescent="0.15">
      <c r="P116" s="377"/>
      <c r="Q116" s="377"/>
      <c r="R116" s="377"/>
      <c r="S116" s="377"/>
      <c r="T116" s="377"/>
      <c r="U116" s="378"/>
      <c r="BC116" s="311"/>
      <c r="BD116" s="311"/>
      <c r="BE116" s="311"/>
      <c r="BF116" s="311"/>
      <c r="BG116" s="311"/>
      <c r="BH116" s="311"/>
      <c r="BI116" s="311"/>
      <c r="CA116" s="311"/>
      <c r="CC116" s="306"/>
      <c r="CD116" s="311"/>
      <c r="CE116" s="311"/>
      <c r="CF116" s="311"/>
      <c r="CG116" s="311"/>
      <c r="CH116" s="311"/>
      <c r="CI116" s="311"/>
      <c r="CU116" s="311"/>
      <c r="DC116" s="311"/>
      <c r="DD116" s="311"/>
      <c r="DE116" s="311"/>
      <c r="DZ116" s="311"/>
      <c r="EA116" s="311"/>
      <c r="EB116" s="311"/>
      <c r="EC116" s="311"/>
      <c r="ED116" s="311"/>
      <c r="EE116" s="311"/>
      <c r="EF116" s="311"/>
      <c r="EG116" s="311"/>
      <c r="EH116" s="311"/>
      <c r="EI116" s="311"/>
      <c r="EJ116" s="311"/>
      <c r="EK116" s="311"/>
      <c r="EL116" s="311"/>
      <c r="EM116" s="311"/>
      <c r="EN116" s="311"/>
      <c r="EO116" s="311"/>
      <c r="EP116" s="311"/>
      <c r="EQ116" s="311"/>
      <c r="ER116" s="311"/>
      <c r="ES116" s="311"/>
      <c r="ET116" s="311"/>
      <c r="EU116" s="311"/>
      <c r="EV116" s="311"/>
      <c r="EW116" s="311"/>
      <c r="EX116" s="311"/>
      <c r="EY116" s="311"/>
      <c r="EZ116" s="311"/>
      <c r="FA116" s="311"/>
      <c r="FB116" s="311"/>
      <c r="FC116" s="311"/>
      <c r="FD116" s="311"/>
      <c r="FE116" s="311"/>
      <c r="FF116" s="311"/>
      <c r="FG116" s="311"/>
      <c r="FH116" s="311"/>
      <c r="FI116" s="311"/>
      <c r="FK116" s="311"/>
      <c r="FL116" s="311"/>
      <c r="FM116" s="311"/>
      <c r="FN116" s="311"/>
      <c r="FO116" s="311"/>
      <c r="FP116" s="311"/>
      <c r="FQ116" s="311"/>
      <c r="FR116" s="311"/>
      <c r="FS116" s="311"/>
    </row>
    <row r="117" spans="5:232" ht="12" customHeight="1" x14ac:dyDescent="0.15">
      <c r="CA117" s="311"/>
      <c r="CC117" s="317"/>
      <c r="CD117" s="377" t="s">
        <v>672</v>
      </c>
      <c r="CE117" s="377"/>
      <c r="CF117" s="377"/>
      <c r="CG117" s="377"/>
      <c r="CH117" s="377"/>
      <c r="CI117" s="377"/>
      <c r="CU117" s="311"/>
      <c r="DC117" s="311"/>
      <c r="DD117" s="311"/>
      <c r="DE117" s="311"/>
      <c r="DZ117" s="311"/>
      <c r="EA117" s="290"/>
      <c r="EB117" s="290"/>
      <c r="EC117" s="290"/>
      <c r="ED117" s="290"/>
      <c r="EE117" s="290"/>
      <c r="EF117" s="290"/>
      <c r="EG117" s="290"/>
      <c r="EH117" s="290"/>
      <c r="EI117" s="290"/>
      <c r="EJ117" s="290"/>
      <c r="EK117" s="290"/>
      <c r="EL117" s="290"/>
      <c r="EM117" s="290"/>
      <c r="EN117" s="290"/>
      <c r="EO117" s="290"/>
      <c r="EP117" s="290"/>
      <c r="EQ117" s="290"/>
      <c r="ER117" s="290"/>
      <c r="ES117" s="290"/>
      <c r="ET117" s="290"/>
      <c r="EU117" s="311"/>
      <c r="EV117" s="311"/>
      <c r="EW117" s="311"/>
      <c r="EX117" s="311"/>
      <c r="EY117" s="311"/>
      <c r="EZ117" s="311"/>
      <c r="FA117" s="311"/>
      <c r="FB117" s="311"/>
      <c r="FC117" s="311"/>
      <c r="FD117" s="311"/>
      <c r="FE117" s="311"/>
      <c r="FF117" s="311"/>
      <c r="FG117" s="311"/>
      <c r="FH117" s="311"/>
      <c r="FI117" s="311"/>
      <c r="FK117" s="311"/>
      <c r="FL117" s="311"/>
      <c r="FM117" s="311"/>
      <c r="FN117" s="311"/>
      <c r="FO117" s="311"/>
      <c r="FP117" s="311"/>
      <c r="FQ117" s="311"/>
      <c r="FR117" s="311"/>
      <c r="FS117" s="310"/>
    </row>
    <row r="118" spans="5:232" ht="12" customHeight="1" x14ac:dyDescent="0.15">
      <c r="CA118" s="311"/>
      <c r="CC118" s="313"/>
      <c r="CD118" s="377"/>
      <c r="CE118" s="377"/>
      <c r="CF118" s="377"/>
      <c r="CG118" s="377"/>
      <c r="CH118" s="377"/>
      <c r="CI118" s="377"/>
      <c r="CU118" s="311"/>
      <c r="DC118" s="311"/>
      <c r="DD118" s="311"/>
      <c r="DE118" s="311"/>
      <c r="DZ118" s="311"/>
      <c r="EA118" s="290"/>
      <c r="EB118" s="290"/>
      <c r="EC118" s="290"/>
      <c r="ED118" s="290"/>
      <c r="EE118" s="290"/>
      <c r="EF118" s="290"/>
      <c r="EG118" s="290"/>
      <c r="EH118" s="290"/>
      <c r="EI118" s="290"/>
      <c r="EJ118" s="290"/>
      <c r="EK118" s="290"/>
      <c r="EL118" s="290"/>
      <c r="EM118" s="290"/>
      <c r="EN118" s="290"/>
      <c r="EO118" s="290"/>
      <c r="EP118" s="290"/>
      <c r="EQ118" s="290"/>
      <c r="ER118" s="290"/>
      <c r="ES118" s="290"/>
      <c r="ET118" s="290"/>
      <c r="EU118" s="311"/>
      <c r="EV118" s="311"/>
      <c r="EW118" s="311"/>
      <c r="EX118" s="311"/>
      <c r="EY118" s="311"/>
      <c r="EZ118" s="311"/>
      <c r="FA118" s="311"/>
      <c r="FB118" s="311"/>
      <c r="FC118" s="311"/>
      <c r="FD118" s="311"/>
      <c r="FE118" s="311"/>
      <c r="FF118" s="311"/>
      <c r="FG118" s="311"/>
      <c r="FH118" s="311"/>
      <c r="FI118" s="311"/>
      <c r="FK118" s="311"/>
      <c r="FL118" s="311"/>
      <c r="FM118" s="311"/>
      <c r="FN118" s="311"/>
      <c r="FO118" s="311"/>
      <c r="FP118" s="311"/>
      <c r="FQ118" s="311"/>
      <c r="FR118" s="311"/>
      <c r="FS118" s="310"/>
    </row>
    <row r="119" spans="5:232" ht="12" customHeight="1" x14ac:dyDescent="0.15">
      <c r="CA119" s="311"/>
      <c r="CC119" s="306"/>
      <c r="CD119" s="311"/>
      <c r="CE119" s="311"/>
      <c r="CF119" s="311"/>
      <c r="CG119" s="311"/>
      <c r="CH119" s="311"/>
      <c r="CU119" s="312"/>
      <c r="CV119" s="312"/>
      <c r="CW119" s="312"/>
      <c r="CX119" s="312"/>
      <c r="CY119" s="312"/>
      <c r="CZ119" s="312"/>
      <c r="DA119" s="312"/>
      <c r="DB119" s="312"/>
      <c r="DC119" s="312"/>
      <c r="DD119" s="312"/>
      <c r="DE119" s="312"/>
      <c r="DF119" s="312"/>
      <c r="DG119" s="312"/>
      <c r="DZ119" s="311"/>
      <c r="EA119" s="290"/>
      <c r="EB119" s="290"/>
      <c r="EC119" s="290"/>
      <c r="ED119" s="290"/>
      <c r="EE119" s="290"/>
      <c r="EF119" s="290"/>
      <c r="EG119" s="290"/>
      <c r="EH119" s="290"/>
      <c r="EI119" s="290"/>
      <c r="EJ119" s="290"/>
      <c r="EK119" s="290"/>
      <c r="EL119" s="290"/>
      <c r="EM119" s="290"/>
      <c r="EN119" s="290"/>
      <c r="EO119" s="290"/>
      <c r="EP119" s="290"/>
      <c r="EQ119" s="290"/>
      <c r="ER119" s="290"/>
      <c r="ES119" s="290"/>
      <c r="ET119" s="290"/>
      <c r="EU119" s="311"/>
      <c r="EV119" s="311"/>
      <c r="EW119" s="311"/>
      <c r="EX119" s="311"/>
      <c r="EY119" s="311"/>
      <c r="EZ119" s="311"/>
      <c r="FA119" s="311"/>
      <c r="FB119" s="311"/>
      <c r="FC119" s="311"/>
      <c r="FD119" s="311"/>
      <c r="FE119" s="311"/>
      <c r="FF119" s="311"/>
      <c r="FG119" s="311"/>
      <c r="FH119" s="311"/>
      <c r="FI119" s="311"/>
      <c r="FK119" s="311"/>
      <c r="FL119" s="311"/>
      <c r="FM119" s="311"/>
      <c r="FN119" s="311"/>
      <c r="FO119" s="311"/>
      <c r="FP119" s="311"/>
      <c r="FQ119" s="311"/>
      <c r="FR119" s="311"/>
      <c r="FS119" s="311"/>
    </row>
    <row r="120" spans="5:232" ht="12" customHeight="1" x14ac:dyDescent="0.15">
      <c r="CA120" s="311"/>
      <c r="CC120" s="317"/>
      <c r="CD120" s="377" t="s">
        <v>673</v>
      </c>
      <c r="CE120" s="377"/>
      <c r="CF120" s="377"/>
      <c r="CG120" s="377"/>
      <c r="CH120" s="377"/>
      <c r="CU120" s="312"/>
      <c r="CV120" s="312"/>
      <c r="CW120" s="312"/>
      <c r="CX120" s="312"/>
      <c r="CY120" s="312"/>
      <c r="CZ120" s="312"/>
      <c r="DA120" s="312"/>
      <c r="DB120" s="312"/>
      <c r="DC120" s="312"/>
      <c r="DD120" s="312"/>
      <c r="DE120" s="312"/>
      <c r="DF120" s="312"/>
      <c r="DG120" s="312"/>
      <c r="DZ120" s="311"/>
      <c r="EA120" s="311"/>
      <c r="EB120" s="311"/>
      <c r="EC120" s="311"/>
      <c r="ED120" s="311"/>
      <c r="EE120" s="311"/>
      <c r="EF120" s="311"/>
      <c r="EG120" s="311"/>
      <c r="EH120" s="311"/>
      <c r="EI120" s="311"/>
      <c r="EJ120" s="311"/>
      <c r="EK120" s="311"/>
      <c r="EL120" s="311"/>
      <c r="EM120" s="311"/>
      <c r="EN120" s="311"/>
      <c r="EO120" s="311"/>
      <c r="EP120" s="311"/>
      <c r="EQ120" s="311"/>
      <c r="ER120" s="311"/>
      <c r="ES120" s="311"/>
      <c r="ET120" s="311"/>
      <c r="EU120" s="311"/>
      <c r="EV120" s="311"/>
      <c r="EW120" s="311"/>
      <c r="EX120" s="311"/>
      <c r="EY120" s="311"/>
      <c r="EZ120" s="311"/>
      <c r="FA120" s="311"/>
      <c r="FB120" s="311"/>
      <c r="FC120" s="311"/>
      <c r="FD120" s="311"/>
      <c r="FE120" s="311"/>
      <c r="FF120" s="311"/>
      <c r="FG120" s="311"/>
      <c r="FH120" s="311"/>
      <c r="FI120" s="311"/>
      <c r="FK120" s="311"/>
      <c r="FL120" s="311"/>
      <c r="FM120" s="311"/>
      <c r="FN120" s="311"/>
      <c r="FO120" s="311"/>
      <c r="FP120" s="311"/>
      <c r="FQ120" s="311"/>
      <c r="FR120" s="311"/>
      <c r="FS120" s="310"/>
      <c r="HN120" s="451" t="s">
        <v>674</v>
      </c>
      <c r="HO120" s="452"/>
      <c r="HP120" s="452"/>
      <c r="HQ120" s="452"/>
      <c r="HR120" s="452"/>
      <c r="HS120" s="452"/>
      <c r="HT120" s="452"/>
      <c r="HU120" s="452"/>
      <c r="HV120" s="452"/>
      <c r="HW120" s="452"/>
      <c r="HX120" s="452"/>
    </row>
    <row r="121" spans="5:232" ht="12" customHeight="1" x14ac:dyDescent="0.15">
      <c r="CA121" s="311"/>
      <c r="CC121" s="313"/>
      <c r="CD121" s="377"/>
      <c r="CE121" s="377"/>
      <c r="CF121" s="377"/>
      <c r="CG121" s="377"/>
      <c r="CH121" s="377"/>
      <c r="CU121" s="312"/>
      <c r="CV121" s="312"/>
      <c r="CW121" s="312"/>
      <c r="CX121" s="312"/>
      <c r="CY121" s="312"/>
      <c r="CZ121" s="312"/>
      <c r="DA121" s="312"/>
      <c r="DB121" s="312"/>
      <c r="DC121" s="312"/>
      <c r="DD121" s="312"/>
      <c r="DE121" s="312"/>
      <c r="DF121" s="312"/>
      <c r="DG121" s="312"/>
      <c r="DZ121" s="311"/>
      <c r="EA121" s="311"/>
      <c r="EB121" s="311"/>
      <c r="EC121" s="311"/>
      <c r="ED121" s="311"/>
      <c r="EE121" s="311"/>
      <c r="EF121" s="311"/>
      <c r="EG121" s="311"/>
      <c r="EH121" s="311"/>
      <c r="EI121" s="311"/>
      <c r="EJ121" s="311"/>
      <c r="EK121" s="311"/>
      <c r="EL121" s="311"/>
      <c r="EM121" s="311"/>
      <c r="EN121" s="311"/>
      <c r="EO121" s="311"/>
      <c r="EP121" s="311"/>
      <c r="EQ121" s="311"/>
      <c r="ER121" s="311"/>
      <c r="ES121" s="311"/>
      <c r="ET121" s="311"/>
      <c r="EU121" s="311"/>
      <c r="EV121" s="311"/>
      <c r="EW121" s="311"/>
      <c r="EX121" s="311"/>
      <c r="EY121" s="311"/>
      <c r="EZ121" s="311"/>
      <c r="FA121" s="311"/>
      <c r="FB121" s="311"/>
      <c r="FC121" s="311"/>
      <c r="FD121" s="311"/>
      <c r="FE121" s="311"/>
      <c r="FF121" s="311"/>
      <c r="FG121" s="311"/>
      <c r="FH121" s="311"/>
      <c r="FI121" s="311"/>
      <c r="FK121" s="311"/>
      <c r="FL121" s="311"/>
      <c r="FM121" s="311"/>
      <c r="FN121" s="311"/>
      <c r="FO121" s="311"/>
      <c r="FP121" s="311"/>
      <c r="FQ121" s="311"/>
      <c r="FR121" s="311"/>
      <c r="FS121" s="310"/>
      <c r="HN121" s="452"/>
      <c r="HO121" s="452"/>
      <c r="HP121" s="452"/>
      <c r="HQ121" s="452"/>
      <c r="HR121" s="452"/>
      <c r="HS121" s="452"/>
      <c r="HT121" s="452"/>
      <c r="HU121" s="452"/>
      <c r="HV121" s="452"/>
      <c r="HW121" s="452"/>
      <c r="HX121" s="452"/>
    </row>
    <row r="122" spans="5:232" ht="12" customHeight="1" x14ac:dyDescent="0.15">
      <c r="CA122" s="311"/>
      <c r="CC122" s="306"/>
      <c r="CD122" s="311"/>
      <c r="CE122" s="311"/>
      <c r="CF122" s="311"/>
      <c r="CG122" s="311"/>
      <c r="CH122" s="311"/>
      <c r="CU122" s="312"/>
      <c r="CV122" s="312"/>
      <c r="CW122" s="312"/>
      <c r="CX122" s="312"/>
      <c r="CY122" s="312"/>
      <c r="CZ122" s="312"/>
      <c r="DA122" s="312"/>
      <c r="DB122" s="312"/>
      <c r="DC122" s="312"/>
      <c r="DD122" s="312"/>
      <c r="DE122" s="312"/>
      <c r="DF122" s="312"/>
      <c r="DG122" s="312"/>
      <c r="DZ122" s="311"/>
      <c r="EA122" s="311"/>
      <c r="EB122" s="311"/>
      <c r="EC122" s="311"/>
      <c r="ED122" s="311"/>
      <c r="EE122" s="311"/>
      <c r="EF122" s="311"/>
      <c r="EG122" s="311"/>
      <c r="EH122" s="311"/>
      <c r="EI122" s="311"/>
      <c r="EJ122" s="311"/>
      <c r="EK122" s="311"/>
      <c r="EL122" s="311"/>
      <c r="EM122" s="310"/>
      <c r="EN122" s="310"/>
      <c r="EO122" s="310"/>
      <c r="EP122" s="310"/>
      <c r="EQ122" s="310"/>
      <c r="ER122" s="310"/>
      <c r="ES122" s="310"/>
      <c r="ET122" s="310"/>
      <c r="EU122" s="311"/>
      <c r="EV122" s="311"/>
      <c r="EW122" s="311"/>
      <c r="EX122" s="311"/>
      <c r="EY122" s="311"/>
      <c r="EZ122" s="311"/>
      <c r="FA122" s="311"/>
      <c r="FB122" s="311"/>
      <c r="FC122" s="311"/>
      <c r="FD122" s="311"/>
      <c r="FE122" s="311"/>
      <c r="FF122" s="311"/>
      <c r="FG122" s="311"/>
      <c r="FH122" s="311"/>
      <c r="FI122" s="311"/>
      <c r="FK122" s="311"/>
      <c r="FL122" s="311"/>
      <c r="FM122" s="311"/>
      <c r="FN122" s="311"/>
      <c r="FO122" s="311"/>
      <c r="FP122" s="311"/>
      <c r="FQ122" s="311"/>
      <c r="FR122" s="311"/>
      <c r="FS122" s="311"/>
      <c r="HN122" s="452"/>
      <c r="HO122" s="452"/>
      <c r="HP122" s="452"/>
      <c r="HQ122" s="452"/>
      <c r="HR122" s="452"/>
      <c r="HS122" s="452"/>
      <c r="HT122" s="452"/>
      <c r="HU122" s="452"/>
      <c r="HV122" s="452"/>
      <c r="HW122" s="452"/>
      <c r="HX122" s="452"/>
    </row>
    <row r="123" spans="5:232" ht="12" customHeight="1" x14ac:dyDescent="0.15">
      <c r="CA123" s="311"/>
      <c r="CC123" s="317"/>
      <c r="CD123" s="377" t="s">
        <v>675</v>
      </c>
      <c r="CE123" s="377"/>
      <c r="CF123" s="377"/>
      <c r="CG123" s="377"/>
      <c r="CH123" s="377"/>
      <c r="CU123" s="311"/>
      <c r="CV123" s="311"/>
      <c r="CW123" s="311"/>
      <c r="CX123" s="311"/>
      <c r="CY123" s="311"/>
      <c r="CZ123" s="311"/>
      <c r="DA123" s="311"/>
      <c r="DB123" s="311"/>
      <c r="DC123" s="311"/>
      <c r="DD123" s="311"/>
      <c r="DE123" s="311"/>
      <c r="DZ123" s="311"/>
      <c r="EA123" s="311"/>
      <c r="EB123" s="311"/>
      <c r="EC123" s="311"/>
      <c r="ED123" s="311"/>
      <c r="EE123" s="311"/>
      <c r="EF123" s="311"/>
      <c r="EG123" s="311"/>
      <c r="EH123" s="311"/>
      <c r="EI123" s="311"/>
      <c r="EJ123" s="311"/>
      <c r="EK123" s="311"/>
      <c r="EL123" s="311"/>
      <c r="EM123" s="310"/>
      <c r="EN123" s="310"/>
      <c r="EO123" s="310"/>
      <c r="EP123" s="310"/>
      <c r="EQ123" s="310"/>
      <c r="ER123" s="310"/>
      <c r="ES123" s="310"/>
      <c r="ET123" s="310"/>
      <c r="EU123" s="311"/>
      <c r="EV123" s="311"/>
      <c r="EW123" s="311"/>
      <c r="EX123" s="311"/>
      <c r="EY123" s="311"/>
      <c r="EZ123" s="311"/>
      <c r="FA123" s="311"/>
      <c r="FB123" s="311"/>
      <c r="FC123" s="311"/>
      <c r="FD123" s="311"/>
      <c r="FE123" s="311"/>
      <c r="FF123" s="311"/>
      <c r="FG123" s="311"/>
      <c r="FH123" s="311"/>
      <c r="FI123" s="311"/>
      <c r="FK123" s="311"/>
      <c r="FL123" s="311"/>
      <c r="FM123" s="311"/>
      <c r="FN123" s="311"/>
      <c r="FO123" s="311"/>
      <c r="FP123" s="311"/>
      <c r="FQ123" s="311"/>
      <c r="FR123" s="311"/>
      <c r="FS123" s="310"/>
    </row>
    <row r="124" spans="5:232" ht="12" customHeight="1" x14ac:dyDescent="0.15">
      <c r="CA124" s="311"/>
      <c r="CC124" s="311"/>
      <c r="CD124" s="377"/>
      <c r="CE124" s="377"/>
      <c r="CF124" s="377"/>
      <c r="CG124" s="377"/>
      <c r="CH124" s="377"/>
      <c r="CU124" s="311"/>
      <c r="CV124" s="311"/>
      <c r="CW124" s="311"/>
      <c r="CX124" s="311"/>
      <c r="CY124" s="311"/>
      <c r="CZ124" s="311"/>
      <c r="DA124" s="311"/>
      <c r="DB124" s="311"/>
      <c r="DC124" s="311"/>
      <c r="DD124" s="311"/>
      <c r="DE124" s="311"/>
      <c r="DZ124" s="311"/>
      <c r="EA124" s="311"/>
      <c r="EB124" s="311"/>
      <c r="EC124" s="311"/>
      <c r="ED124" s="311"/>
      <c r="EE124" s="311"/>
      <c r="EF124" s="311"/>
      <c r="EG124" s="311"/>
      <c r="EH124" s="311"/>
      <c r="EI124" s="311"/>
      <c r="EJ124" s="311"/>
      <c r="EK124" s="311"/>
      <c r="EL124" s="311"/>
      <c r="EM124" s="311"/>
      <c r="EN124" s="311"/>
      <c r="EO124" s="311"/>
      <c r="EP124" s="311"/>
      <c r="EQ124" s="311"/>
      <c r="ER124" s="311"/>
      <c r="ES124" s="311"/>
      <c r="ET124" s="311"/>
      <c r="EU124" s="311"/>
      <c r="EV124" s="311"/>
      <c r="EW124" s="311"/>
      <c r="EX124" s="311"/>
      <c r="EY124" s="311"/>
      <c r="EZ124" s="311"/>
      <c r="FA124" s="311"/>
      <c r="FB124" s="311"/>
      <c r="FC124" s="311"/>
      <c r="FD124" s="311"/>
      <c r="FE124" s="311"/>
      <c r="FF124" s="311"/>
      <c r="FG124" s="311"/>
      <c r="FH124" s="311"/>
      <c r="FI124" s="311"/>
      <c r="FK124" s="311"/>
      <c r="FL124" s="311"/>
      <c r="FM124" s="311"/>
      <c r="FN124" s="311"/>
      <c r="FO124" s="311"/>
      <c r="FP124" s="311"/>
      <c r="FQ124" s="311"/>
      <c r="FR124" s="311"/>
      <c r="FS124" s="310"/>
    </row>
    <row r="125" spans="5:232" ht="12" customHeight="1" x14ac:dyDescent="0.15">
      <c r="CU125" s="311"/>
      <c r="CV125" s="311"/>
      <c r="CW125" s="311"/>
      <c r="CX125" s="311"/>
      <c r="CY125" s="311"/>
      <c r="CZ125" s="311"/>
      <c r="DA125" s="311"/>
      <c r="DB125" s="311"/>
      <c r="DC125" s="311"/>
      <c r="DD125" s="311"/>
      <c r="DE125" s="311"/>
      <c r="DZ125" s="311"/>
      <c r="EA125" s="311"/>
      <c r="EB125" s="311"/>
      <c r="EC125" s="311"/>
      <c r="ED125" s="311"/>
      <c r="EE125" s="311"/>
      <c r="EF125" s="311"/>
      <c r="EG125" s="311"/>
      <c r="EH125" s="311"/>
      <c r="EI125" s="311"/>
      <c r="EJ125" s="311"/>
      <c r="EK125" s="311"/>
      <c r="EL125" s="311"/>
      <c r="EM125" s="310"/>
      <c r="EN125" s="310"/>
      <c r="EO125" s="310"/>
      <c r="EP125" s="310"/>
      <c r="EQ125" s="310"/>
      <c r="ER125" s="310"/>
      <c r="ES125" s="310"/>
      <c r="ET125" s="310"/>
      <c r="EU125" s="311"/>
      <c r="EV125" s="311"/>
      <c r="EW125" s="311"/>
      <c r="EX125" s="311"/>
      <c r="EY125" s="311"/>
      <c r="EZ125" s="311"/>
      <c r="FA125" s="311"/>
      <c r="FB125" s="311"/>
      <c r="FC125" s="311"/>
      <c r="FD125" s="311"/>
      <c r="FE125" s="311"/>
      <c r="FF125" s="311"/>
      <c r="FG125" s="311"/>
      <c r="FH125" s="311"/>
      <c r="FI125" s="311"/>
      <c r="FK125" s="311"/>
      <c r="FL125" s="311"/>
      <c r="FM125" s="311"/>
      <c r="FN125" s="311"/>
      <c r="FO125" s="311"/>
      <c r="FP125" s="311"/>
      <c r="FQ125" s="311"/>
      <c r="FR125" s="311"/>
      <c r="FS125" s="311"/>
    </row>
    <row r="126" spans="5:232" ht="12" customHeight="1" x14ac:dyDescent="0.15">
      <c r="CU126" s="311"/>
      <c r="CV126" s="311"/>
      <c r="CW126" s="311"/>
      <c r="CX126" s="311"/>
      <c r="CY126" s="311"/>
      <c r="CZ126" s="311"/>
      <c r="DA126" s="311"/>
      <c r="DB126" s="311"/>
      <c r="DC126" s="311"/>
      <c r="DD126" s="311"/>
      <c r="DE126" s="311"/>
      <c r="DZ126" s="311"/>
      <c r="EA126" s="311"/>
      <c r="EB126" s="311"/>
      <c r="EC126" s="311"/>
      <c r="ED126" s="311"/>
      <c r="EE126" s="311"/>
      <c r="EF126" s="311"/>
      <c r="EG126" s="311"/>
      <c r="EH126" s="311"/>
      <c r="EI126" s="311"/>
      <c r="EJ126" s="311"/>
      <c r="EK126" s="311"/>
      <c r="EL126" s="311"/>
      <c r="EM126" s="310"/>
      <c r="EN126" s="310"/>
      <c r="EO126" s="310"/>
      <c r="EP126" s="310"/>
      <c r="EQ126" s="310"/>
      <c r="ER126" s="310"/>
      <c r="ES126" s="310"/>
      <c r="ET126" s="310"/>
      <c r="EU126" s="311"/>
      <c r="EV126" s="311"/>
      <c r="EW126" s="311"/>
      <c r="EX126" s="311"/>
      <c r="EY126" s="311"/>
      <c r="EZ126" s="311"/>
      <c r="FA126" s="311"/>
      <c r="FB126" s="311"/>
      <c r="FC126" s="311"/>
      <c r="FD126" s="311"/>
      <c r="FE126" s="311"/>
      <c r="FF126" s="311"/>
      <c r="FG126" s="311"/>
      <c r="FH126" s="311"/>
      <c r="FI126" s="311"/>
      <c r="FK126" s="311"/>
      <c r="FL126" s="311"/>
      <c r="FM126" s="311"/>
      <c r="FN126" s="311"/>
      <c r="FO126" s="311"/>
      <c r="FP126" s="311"/>
      <c r="FQ126" s="311"/>
      <c r="FR126" s="311"/>
      <c r="FS126" s="310"/>
    </row>
    <row r="127" spans="5:232" ht="12" customHeight="1" x14ac:dyDescent="0.15">
      <c r="CU127" s="311"/>
      <c r="CV127" s="311"/>
      <c r="CW127" s="311"/>
      <c r="CX127" s="311"/>
      <c r="CY127" s="311"/>
      <c r="CZ127" s="311"/>
      <c r="DA127" s="311"/>
      <c r="DB127" s="311"/>
      <c r="DC127" s="311"/>
      <c r="DD127" s="311"/>
      <c r="DE127" s="311"/>
      <c r="DZ127" s="311"/>
      <c r="EA127" s="311"/>
      <c r="EB127" s="311"/>
      <c r="EC127" s="311"/>
      <c r="ED127" s="311"/>
      <c r="EE127" s="311"/>
      <c r="EF127" s="311"/>
      <c r="EG127" s="311"/>
      <c r="EH127" s="311"/>
      <c r="EI127" s="311"/>
      <c r="EJ127" s="311"/>
      <c r="EK127" s="311"/>
      <c r="EL127" s="311"/>
      <c r="EM127" s="311"/>
      <c r="EN127" s="311"/>
      <c r="EO127" s="311"/>
      <c r="EP127" s="311"/>
      <c r="EQ127" s="311"/>
      <c r="ER127" s="311"/>
      <c r="ES127" s="311"/>
      <c r="ET127" s="311"/>
      <c r="EU127" s="311"/>
      <c r="EV127" s="311"/>
      <c r="EW127" s="311"/>
      <c r="EX127" s="311"/>
      <c r="EY127" s="311"/>
      <c r="EZ127" s="311"/>
      <c r="FA127" s="311"/>
      <c r="FB127" s="311"/>
      <c r="FC127" s="311"/>
      <c r="FD127" s="311"/>
      <c r="FE127" s="311"/>
      <c r="FF127" s="311"/>
      <c r="FG127" s="311"/>
      <c r="FH127" s="311"/>
      <c r="FI127" s="311"/>
      <c r="FK127" s="311"/>
      <c r="FL127" s="311"/>
      <c r="FM127" s="311"/>
      <c r="FN127" s="311"/>
      <c r="FO127" s="311"/>
      <c r="FP127" s="311"/>
      <c r="FQ127" s="311"/>
      <c r="FR127" s="311"/>
      <c r="FS127" s="310"/>
    </row>
    <row r="128" spans="5:232" ht="12" customHeight="1" x14ac:dyDescent="0.15">
      <c r="CU128" s="311"/>
      <c r="CV128" s="311"/>
      <c r="CW128" s="311"/>
      <c r="CX128" s="311"/>
      <c r="CY128" s="311"/>
      <c r="CZ128" s="311"/>
      <c r="DA128" s="311"/>
      <c r="DB128" s="311"/>
      <c r="DC128" s="311"/>
      <c r="DD128" s="311"/>
      <c r="DE128" s="311"/>
      <c r="DZ128" s="311"/>
      <c r="EA128" s="311"/>
      <c r="EB128" s="311"/>
      <c r="EC128" s="311"/>
      <c r="ED128" s="311"/>
      <c r="EE128" s="311"/>
      <c r="EF128" s="311"/>
      <c r="EG128" s="311"/>
      <c r="EH128" s="311"/>
      <c r="EI128" s="311"/>
      <c r="EJ128" s="311"/>
      <c r="EK128" s="311"/>
      <c r="EL128" s="311"/>
      <c r="EM128" s="311"/>
      <c r="EN128" s="310"/>
      <c r="EO128" s="310"/>
      <c r="EP128" s="310"/>
      <c r="EQ128" s="310"/>
      <c r="ER128" s="310"/>
      <c r="ES128" s="310"/>
      <c r="ET128" s="310"/>
      <c r="EU128" s="311"/>
      <c r="EV128" s="311"/>
      <c r="EW128" s="311"/>
      <c r="EX128" s="311"/>
      <c r="EY128" s="311"/>
      <c r="EZ128" s="311"/>
      <c r="FA128" s="311"/>
      <c r="FB128" s="311"/>
      <c r="FC128" s="311"/>
      <c r="FD128" s="311"/>
      <c r="FE128" s="311"/>
      <c r="FF128" s="311"/>
      <c r="FG128" s="311"/>
      <c r="FH128" s="311"/>
      <c r="FI128" s="311"/>
      <c r="FK128" s="311"/>
      <c r="FL128" s="311"/>
      <c r="FM128" s="311"/>
      <c r="FN128" s="311"/>
      <c r="FO128" s="311"/>
      <c r="FP128" s="311"/>
      <c r="FQ128" s="311"/>
      <c r="FR128" s="311"/>
      <c r="FS128" s="311"/>
    </row>
    <row r="129" spans="53:175" ht="12" customHeight="1" x14ac:dyDescent="0.15">
      <c r="CU129" s="311"/>
      <c r="CV129" s="311"/>
      <c r="CW129" s="311"/>
      <c r="CX129" s="311"/>
      <c r="CY129" s="311"/>
      <c r="CZ129" s="311"/>
      <c r="DA129" s="311"/>
      <c r="DB129" s="311"/>
      <c r="DC129" s="311"/>
      <c r="DD129" s="311"/>
      <c r="DE129" s="311"/>
      <c r="DZ129" s="311"/>
      <c r="EA129" s="311"/>
      <c r="EB129" s="311"/>
      <c r="EC129" s="311"/>
      <c r="ED129" s="311"/>
      <c r="EE129" s="311"/>
      <c r="EF129" s="311"/>
      <c r="EG129" s="311"/>
      <c r="EH129" s="311"/>
      <c r="EI129" s="311"/>
      <c r="EJ129" s="311"/>
      <c r="EK129" s="311"/>
      <c r="EL129" s="311"/>
      <c r="EM129" s="311"/>
      <c r="EN129" s="310"/>
      <c r="EO129" s="310"/>
      <c r="EP129" s="310"/>
      <c r="EQ129" s="310"/>
      <c r="ER129" s="310"/>
      <c r="ES129" s="310"/>
      <c r="ET129" s="310"/>
      <c r="EU129" s="311"/>
      <c r="EV129" s="311"/>
      <c r="EW129" s="311"/>
      <c r="EX129" s="311"/>
      <c r="EY129" s="311"/>
      <c r="EZ129" s="311"/>
      <c r="FA129" s="311"/>
      <c r="FB129" s="311"/>
      <c r="FC129" s="311"/>
      <c r="FD129" s="311"/>
      <c r="FE129" s="311"/>
      <c r="FF129" s="311"/>
      <c r="FG129" s="311"/>
      <c r="FH129" s="311"/>
      <c r="FI129" s="311"/>
      <c r="FK129" s="311"/>
      <c r="FL129" s="311"/>
      <c r="FM129" s="311"/>
      <c r="FN129" s="311"/>
      <c r="FO129" s="311"/>
      <c r="FP129" s="311"/>
      <c r="FQ129" s="311"/>
      <c r="FR129" s="311"/>
      <c r="FS129" s="310"/>
    </row>
    <row r="130" spans="53:175" ht="12" customHeight="1" x14ac:dyDescent="0.15">
      <c r="CU130" s="311"/>
      <c r="CV130" s="311"/>
      <c r="CW130" s="311"/>
      <c r="CX130" s="311"/>
      <c r="CY130" s="311"/>
      <c r="CZ130" s="311"/>
      <c r="DA130" s="311"/>
      <c r="DB130" s="311"/>
      <c r="DC130" s="311"/>
      <c r="DD130" s="311"/>
      <c r="DE130" s="311"/>
      <c r="DZ130" s="311"/>
      <c r="EA130" s="311"/>
      <c r="EB130" s="311"/>
      <c r="EC130" s="311"/>
      <c r="ED130" s="311"/>
      <c r="EE130" s="311"/>
      <c r="EF130" s="311"/>
      <c r="EG130" s="311"/>
      <c r="EH130" s="311"/>
      <c r="EI130" s="311"/>
      <c r="EJ130" s="311"/>
      <c r="EK130" s="311"/>
      <c r="EL130" s="311"/>
      <c r="EM130" s="311"/>
      <c r="EN130" s="311"/>
      <c r="EO130" s="311"/>
      <c r="EP130" s="311"/>
      <c r="EQ130" s="311"/>
      <c r="ER130" s="311"/>
      <c r="ES130" s="311"/>
      <c r="ET130" s="311"/>
      <c r="EU130" s="311"/>
      <c r="EV130" s="311"/>
      <c r="EW130" s="311"/>
      <c r="EX130" s="311"/>
      <c r="EY130" s="311"/>
      <c r="EZ130" s="311"/>
      <c r="FA130" s="311"/>
      <c r="FB130" s="311"/>
      <c r="FC130" s="311"/>
      <c r="FD130" s="311"/>
      <c r="FE130" s="311"/>
      <c r="FF130" s="311"/>
      <c r="FG130" s="311"/>
      <c r="FH130" s="311"/>
      <c r="FI130" s="311"/>
      <c r="FK130" s="311"/>
      <c r="FL130" s="311"/>
      <c r="FM130" s="311"/>
      <c r="FN130" s="311"/>
      <c r="FO130" s="311"/>
      <c r="FP130" s="311"/>
      <c r="FQ130" s="311"/>
      <c r="FR130" s="311"/>
      <c r="FS130" s="310"/>
    </row>
    <row r="131" spans="53:175" ht="12" customHeight="1" x14ac:dyDescent="0.15">
      <c r="CS131" s="311"/>
      <c r="CT131" s="311"/>
      <c r="CU131" s="311"/>
      <c r="CV131" s="311"/>
      <c r="CW131" s="311"/>
      <c r="CX131" s="311"/>
      <c r="CY131" s="311"/>
      <c r="CZ131" s="311"/>
      <c r="DA131" s="311"/>
      <c r="DB131" s="311"/>
      <c r="DC131" s="311"/>
      <c r="DD131" s="311"/>
      <c r="DE131" s="311"/>
      <c r="DZ131" s="311"/>
      <c r="EA131" s="290"/>
      <c r="EB131" s="290"/>
      <c r="EC131" s="290"/>
      <c r="ED131" s="290"/>
      <c r="EE131" s="290"/>
      <c r="EF131" s="290"/>
      <c r="EG131" s="290"/>
      <c r="EH131" s="290"/>
      <c r="EI131" s="290"/>
      <c r="EJ131" s="290"/>
      <c r="EK131" s="290"/>
      <c r="EL131" s="290"/>
      <c r="EM131" s="290"/>
      <c r="EN131" s="290"/>
      <c r="EO131" s="290"/>
      <c r="EP131" s="290"/>
      <c r="EQ131" s="290"/>
      <c r="ER131" s="290"/>
      <c r="ES131" s="290"/>
      <c r="ET131" s="290"/>
      <c r="EU131" s="311"/>
      <c r="EV131" s="311"/>
      <c r="EW131" s="311"/>
      <c r="EX131" s="311"/>
      <c r="EY131" s="311"/>
      <c r="EZ131" s="311"/>
      <c r="FA131" s="311"/>
      <c r="FB131" s="311"/>
      <c r="FC131" s="311"/>
      <c r="FD131" s="311"/>
      <c r="FE131" s="311"/>
      <c r="FF131" s="311"/>
      <c r="FG131" s="311"/>
      <c r="FH131" s="311"/>
      <c r="FI131" s="311"/>
      <c r="FS131" s="310"/>
    </row>
    <row r="132" spans="53:175" ht="12" customHeight="1" x14ac:dyDescent="0.15">
      <c r="CS132" s="311"/>
      <c r="CT132" s="311"/>
      <c r="CU132" s="311"/>
      <c r="CV132" s="311"/>
      <c r="CW132" s="311"/>
      <c r="CX132" s="311"/>
      <c r="CY132" s="311"/>
      <c r="CZ132" s="311"/>
      <c r="DA132" s="311"/>
      <c r="DB132" s="311"/>
      <c r="DC132" s="311"/>
      <c r="DD132" s="311"/>
      <c r="DE132" s="311"/>
      <c r="DZ132" s="311"/>
      <c r="EA132" s="290"/>
      <c r="EB132" s="290"/>
      <c r="EC132" s="290"/>
      <c r="ED132" s="290"/>
      <c r="EE132" s="290"/>
      <c r="EF132" s="290"/>
      <c r="EG132" s="290"/>
      <c r="EH132" s="290"/>
      <c r="EI132" s="290"/>
      <c r="EJ132" s="290"/>
      <c r="EK132" s="290"/>
      <c r="EL132" s="290"/>
      <c r="EM132" s="290"/>
      <c r="EN132" s="290"/>
      <c r="EO132" s="290"/>
      <c r="EP132" s="290"/>
      <c r="EQ132" s="290"/>
      <c r="ER132" s="290"/>
      <c r="ES132" s="290"/>
      <c r="ET132" s="290"/>
      <c r="EU132" s="311"/>
      <c r="EV132" s="311"/>
      <c r="EW132" s="311"/>
      <c r="EX132" s="311"/>
      <c r="EY132" s="311"/>
      <c r="EZ132" s="311"/>
      <c r="FA132" s="311"/>
      <c r="FB132" s="311"/>
      <c r="FC132" s="311"/>
      <c r="FD132" s="311"/>
      <c r="FE132" s="311"/>
      <c r="FF132" s="311"/>
      <c r="FG132" s="311"/>
      <c r="FH132" s="311"/>
      <c r="FI132" s="311"/>
      <c r="FS132" s="310"/>
    </row>
    <row r="133" spans="53:175" ht="12" customHeight="1" x14ac:dyDescent="0.15">
      <c r="CS133" s="311"/>
      <c r="CT133" s="311"/>
      <c r="CU133" s="311"/>
      <c r="CV133" s="311"/>
      <c r="CW133" s="311"/>
      <c r="CX133" s="311"/>
      <c r="CY133" s="311"/>
      <c r="CZ133" s="311"/>
      <c r="DA133" s="311"/>
      <c r="DB133" s="311"/>
      <c r="DC133" s="311"/>
      <c r="DD133" s="311"/>
      <c r="DE133" s="311"/>
      <c r="DZ133" s="311"/>
      <c r="EA133" s="311"/>
      <c r="EB133" s="311"/>
      <c r="EC133" s="311"/>
      <c r="ED133" s="311"/>
      <c r="EE133" s="311"/>
      <c r="EF133" s="311"/>
      <c r="EG133" s="311"/>
      <c r="EH133" s="311"/>
      <c r="EI133" s="311"/>
      <c r="EJ133" s="311"/>
      <c r="EK133" s="311"/>
      <c r="EL133" s="311"/>
      <c r="EM133" s="311"/>
      <c r="EN133" s="311"/>
      <c r="EO133" s="311"/>
      <c r="EP133" s="311"/>
      <c r="EQ133" s="311"/>
      <c r="ER133" s="311"/>
      <c r="ES133" s="311"/>
      <c r="ET133" s="311"/>
      <c r="EU133" s="311"/>
      <c r="EV133" s="311"/>
      <c r="EW133" s="311"/>
      <c r="EX133" s="311"/>
      <c r="EY133" s="311"/>
      <c r="EZ133" s="311"/>
      <c r="FA133" s="311"/>
      <c r="FB133" s="311"/>
      <c r="FC133" s="311"/>
      <c r="FD133" s="311"/>
      <c r="FE133" s="311"/>
      <c r="FF133" s="311"/>
      <c r="FG133" s="311"/>
      <c r="FH133" s="311"/>
      <c r="FI133" s="311"/>
      <c r="FS133" s="311"/>
    </row>
    <row r="134" spans="53:175" ht="12" customHeight="1" x14ac:dyDescent="0.15">
      <c r="CS134" s="311"/>
      <c r="CT134" s="311"/>
      <c r="CU134" s="311"/>
      <c r="CV134" s="311"/>
      <c r="CW134" s="311"/>
      <c r="CX134" s="311"/>
      <c r="CY134" s="311"/>
      <c r="CZ134" s="311"/>
      <c r="DA134" s="311"/>
      <c r="DB134" s="311"/>
      <c r="DC134" s="311"/>
      <c r="DD134" s="311"/>
      <c r="DE134" s="311"/>
      <c r="DZ134" s="311"/>
      <c r="EA134" s="311"/>
      <c r="EB134" s="311"/>
      <c r="EC134" s="311"/>
      <c r="ED134" s="311"/>
      <c r="EE134" s="311"/>
      <c r="EF134" s="311"/>
      <c r="EG134" s="311"/>
      <c r="EH134" s="311"/>
      <c r="EI134" s="311"/>
      <c r="EJ134" s="311"/>
      <c r="EK134" s="311"/>
      <c r="EL134" s="311"/>
      <c r="EM134" s="311"/>
      <c r="EN134" s="311"/>
      <c r="EO134" s="311"/>
      <c r="EP134" s="311"/>
      <c r="EQ134" s="311"/>
      <c r="ER134" s="311"/>
      <c r="ES134" s="311"/>
      <c r="ET134" s="311"/>
      <c r="EU134" s="311"/>
      <c r="EV134" s="311"/>
      <c r="EW134" s="311"/>
      <c r="EX134" s="311"/>
      <c r="EY134" s="311"/>
      <c r="EZ134" s="311"/>
      <c r="FA134" s="311"/>
      <c r="FB134" s="311"/>
      <c r="FC134" s="311"/>
      <c r="FD134" s="311"/>
      <c r="FE134" s="311"/>
      <c r="FF134" s="311"/>
      <c r="FG134" s="311"/>
      <c r="FH134" s="311"/>
      <c r="FI134" s="311"/>
      <c r="FS134" s="310"/>
    </row>
    <row r="135" spans="53:175" ht="12" customHeight="1" x14ac:dyDescent="0.15">
      <c r="BA135" s="311"/>
      <c r="BB135" s="311"/>
      <c r="BC135" s="311"/>
      <c r="BD135" s="311"/>
      <c r="BE135" s="311"/>
      <c r="BF135" s="311"/>
      <c r="BG135" s="311"/>
      <c r="BH135" s="311"/>
      <c r="BI135" s="311"/>
      <c r="CS135" s="311"/>
      <c r="CT135" s="311"/>
      <c r="CU135" s="311"/>
      <c r="CV135" s="311"/>
      <c r="CW135" s="311"/>
      <c r="CX135" s="311"/>
      <c r="CY135" s="311"/>
      <c r="CZ135" s="311"/>
      <c r="DA135" s="311"/>
      <c r="DB135" s="311"/>
      <c r="DC135" s="311"/>
      <c r="DD135" s="311"/>
      <c r="DE135" s="311"/>
      <c r="DZ135" s="311"/>
      <c r="EA135" s="311"/>
      <c r="EB135" s="311"/>
      <c r="EC135" s="311"/>
      <c r="ED135" s="311"/>
      <c r="EE135" s="311"/>
      <c r="EF135" s="311"/>
      <c r="EG135" s="311"/>
      <c r="EH135" s="311"/>
      <c r="EI135" s="311"/>
      <c r="EJ135" s="311"/>
      <c r="EK135" s="311"/>
      <c r="EL135" s="311"/>
      <c r="EM135" s="310"/>
      <c r="EN135" s="310"/>
      <c r="EO135" s="310"/>
      <c r="EP135" s="310"/>
      <c r="EQ135" s="310"/>
      <c r="ER135" s="310"/>
      <c r="ES135" s="310"/>
      <c r="ET135" s="310"/>
      <c r="EU135" s="311"/>
      <c r="EV135" s="311"/>
      <c r="EW135" s="311"/>
      <c r="EX135" s="311"/>
      <c r="EY135" s="311"/>
      <c r="EZ135" s="311"/>
      <c r="FA135" s="311"/>
      <c r="FB135" s="311"/>
      <c r="FC135" s="311"/>
      <c r="FD135" s="311"/>
      <c r="FE135" s="311"/>
      <c r="FF135" s="311"/>
      <c r="FG135" s="311"/>
      <c r="FH135" s="311"/>
      <c r="FI135" s="311"/>
      <c r="FS135" s="310"/>
    </row>
    <row r="136" spans="53:175" ht="12" customHeight="1" x14ac:dyDescent="0.15">
      <c r="BA136" s="311"/>
      <c r="BB136" s="311"/>
      <c r="BC136" s="311"/>
      <c r="BD136" s="311"/>
      <c r="BE136" s="311"/>
      <c r="BF136" s="311"/>
      <c r="BG136" s="311"/>
      <c r="BH136" s="311"/>
      <c r="BI136" s="311"/>
      <c r="CS136" s="311"/>
      <c r="CT136" s="311"/>
      <c r="CU136" s="311"/>
      <c r="CV136" s="311"/>
      <c r="CW136" s="311"/>
      <c r="CX136" s="311"/>
      <c r="CY136" s="311"/>
      <c r="CZ136" s="311"/>
      <c r="DA136" s="311"/>
      <c r="DB136" s="311"/>
      <c r="DC136" s="311"/>
      <c r="DD136" s="311"/>
      <c r="DE136" s="311"/>
      <c r="DF136" s="311"/>
      <c r="DG136" s="311"/>
      <c r="DH136" s="311"/>
      <c r="DI136" s="311"/>
      <c r="DJ136" s="311"/>
      <c r="DK136" s="311"/>
      <c r="DL136" s="311"/>
      <c r="DM136" s="311"/>
      <c r="DN136" s="311"/>
      <c r="DO136" s="311"/>
      <c r="DP136" s="311"/>
      <c r="DQ136" s="311"/>
      <c r="DR136" s="311"/>
      <c r="DZ136" s="311"/>
      <c r="EA136" s="311"/>
      <c r="EB136" s="311"/>
      <c r="EC136" s="311"/>
      <c r="ED136" s="311"/>
      <c r="EE136" s="311"/>
      <c r="EF136" s="311"/>
      <c r="EG136" s="311"/>
      <c r="EH136" s="311"/>
      <c r="EI136" s="311"/>
      <c r="EJ136" s="311"/>
      <c r="EK136" s="311"/>
      <c r="EL136" s="311"/>
      <c r="EM136" s="310"/>
      <c r="EN136" s="310"/>
      <c r="EO136" s="310"/>
      <c r="EP136" s="310"/>
      <c r="EQ136" s="310"/>
      <c r="ER136" s="310"/>
      <c r="ES136" s="310"/>
      <c r="ET136" s="310"/>
      <c r="EU136" s="311"/>
      <c r="EV136" s="311"/>
      <c r="EW136" s="311"/>
      <c r="EX136" s="311"/>
      <c r="EY136" s="311"/>
      <c r="EZ136" s="311"/>
      <c r="FA136" s="311"/>
      <c r="FB136" s="311"/>
      <c r="FC136" s="311"/>
      <c r="FD136" s="311"/>
      <c r="FE136" s="311"/>
      <c r="FF136" s="311"/>
      <c r="FG136" s="311"/>
      <c r="FH136" s="311"/>
      <c r="FI136" s="311"/>
    </row>
    <row r="137" spans="53:175" ht="12" customHeight="1" x14ac:dyDescent="0.15">
      <c r="BA137" s="311"/>
      <c r="BB137" s="311"/>
      <c r="BC137" s="311"/>
      <c r="BD137" s="311"/>
      <c r="BE137" s="311"/>
      <c r="BF137" s="311"/>
      <c r="BG137" s="311"/>
      <c r="BH137" s="311"/>
      <c r="BI137" s="311"/>
      <c r="CS137" s="311"/>
      <c r="CT137" s="311"/>
      <c r="CU137" s="311"/>
      <c r="CV137" s="311"/>
      <c r="CW137" s="311"/>
      <c r="CX137" s="311"/>
      <c r="CY137" s="311"/>
      <c r="CZ137" s="311"/>
      <c r="DA137" s="311"/>
      <c r="DB137" s="311"/>
      <c r="DC137" s="311"/>
      <c r="DD137" s="311"/>
      <c r="DE137" s="311"/>
      <c r="DF137" s="311"/>
      <c r="DG137" s="311"/>
      <c r="DH137" s="311"/>
      <c r="DI137" s="311"/>
      <c r="DJ137" s="311"/>
      <c r="DK137" s="311"/>
      <c r="DL137" s="311"/>
      <c r="DM137" s="311"/>
      <c r="DN137" s="311"/>
      <c r="DO137" s="311"/>
      <c r="DP137" s="311"/>
      <c r="DQ137" s="311"/>
      <c r="DR137" s="311"/>
      <c r="DZ137" s="311"/>
      <c r="EA137" s="311"/>
      <c r="EB137" s="311"/>
      <c r="EC137" s="311"/>
      <c r="ED137" s="311"/>
      <c r="EE137" s="311"/>
      <c r="EF137" s="311"/>
      <c r="EG137" s="311"/>
      <c r="EH137" s="311"/>
      <c r="EI137" s="311"/>
      <c r="EJ137" s="311"/>
      <c r="EK137" s="311"/>
      <c r="EL137" s="311"/>
      <c r="EM137" s="311"/>
      <c r="EN137" s="311"/>
      <c r="EO137" s="311"/>
      <c r="EP137" s="311"/>
      <c r="EQ137" s="311"/>
      <c r="ER137" s="311"/>
      <c r="ES137" s="311"/>
      <c r="ET137" s="311"/>
      <c r="EU137" s="311"/>
      <c r="EV137" s="311"/>
      <c r="EW137" s="311"/>
      <c r="EX137" s="311"/>
      <c r="EY137" s="311"/>
      <c r="EZ137" s="311"/>
      <c r="FA137" s="311"/>
      <c r="FB137" s="311"/>
      <c r="FC137" s="311"/>
      <c r="FD137" s="311"/>
      <c r="FE137" s="311"/>
      <c r="FF137" s="311"/>
      <c r="FG137" s="311"/>
      <c r="FH137" s="311"/>
      <c r="FI137" s="311"/>
    </row>
    <row r="138" spans="53:175" ht="12" customHeight="1" x14ac:dyDescent="0.15">
      <c r="BA138" s="311"/>
      <c r="BB138" s="311"/>
      <c r="BC138" s="311"/>
      <c r="BD138" s="311"/>
      <c r="BE138" s="311"/>
      <c r="BF138" s="311"/>
      <c r="BG138" s="311"/>
      <c r="BH138" s="311"/>
      <c r="BI138" s="311"/>
      <c r="CS138" s="311"/>
      <c r="CT138" s="311"/>
      <c r="CU138" s="311"/>
      <c r="CV138" s="311"/>
      <c r="CW138" s="311"/>
      <c r="CX138" s="311"/>
      <c r="CY138" s="311"/>
      <c r="CZ138" s="311"/>
      <c r="DA138" s="311"/>
      <c r="DB138" s="311"/>
      <c r="DC138" s="311"/>
      <c r="DD138" s="311"/>
      <c r="DE138" s="311"/>
      <c r="DF138" s="311"/>
      <c r="DG138" s="311"/>
      <c r="DH138" s="311"/>
      <c r="DI138" s="311"/>
      <c r="DJ138" s="311"/>
      <c r="DK138" s="311"/>
      <c r="DL138" s="311"/>
      <c r="DM138" s="311"/>
      <c r="DN138" s="311"/>
      <c r="DO138" s="311"/>
      <c r="DP138" s="311"/>
      <c r="DQ138" s="311"/>
      <c r="DR138" s="311"/>
      <c r="DZ138" s="311"/>
      <c r="EA138" s="290"/>
      <c r="EB138" s="290"/>
      <c r="EC138" s="290"/>
      <c r="ED138" s="290"/>
      <c r="EE138" s="290"/>
      <c r="EF138" s="290"/>
      <c r="EG138" s="290"/>
      <c r="EH138" s="290"/>
      <c r="EI138" s="290"/>
      <c r="EJ138" s="290"/>
      <c r="EK138" s="290"/>
      <c r="EL138" s="290"/>
      <c r="EM138" s="290"/>
      <c r="EN138" s="290"/>
      <c r="EO138" s="290"/>
      <c r="EP138" s="290"/>
      <c r="EQ138" s="290"/>
      <c r="ER138" s="290"/>
      <c r="ES138" s="290"/>
      <c r="ET138" s="290"/>
      <c r="EU138" s="311"/>
      <c r="EV138" s="311"/>
      <c r="EW138" s="311"/>
      <c r="EX138" s="311"/>
      <c r="EY138" s="311"/>
      <c r="EZ138" s="311"/>
      <c r="FA138" s="311"/>
      <c r="FB138" s="311"/>
      <c r="FC138" s="311"/>
      <c r="FD138" s="311"/>
      <c r="FE138" s="311"/>
      <c r="FF138" s="311"/>
      <c r="FG138" s="311"/>
      <c r="FH138" s="311"/>
      <c r="FI138" s="311"/>
    </row>
    <row r="139" spans="53:175" ht="12" customHeight="1" x14ac:dyDescent="0.15">
      <c r="BA139" s="311"/>
      <c r="BB139" s="311"/>
      <c r="BC139" s="311"/>
      <c r="BD139" s="311"/>
      <c r="BE139" s="311"/>
      <c r="BF139" s="311"/>
      <c r="BG139" s="311"/>
      <c r="BH139" s="311"/>
      <c r="BI139" s="311"/>
      <c r="CS139" s="311"/>
      <c r="CT139" s="311"/>
      <c r="CU139" s="311"/>
      <c r="CV139" s="311"/>
      <c r="CW139" s="311"/>
      <c r="CX139" s="311"/>
      <c r="CY139" s="311"/>
      <c r="CZ139" s="311"/>
      <c r="DA139" s="311"/>
      <c r="DB139" s="311"/>
      <c r="DC139" s="311"/>
      <c r="DD139" s="311"/>
      <c r="DE139" s="311"/>
      <c r="DF139" s="311"/>
      <c r="DG139" s="311"/>
      <c r="DH139" s="311"/>
      <c r="DI139" s="311"/>
      <c r="DJ139" s="311"/>
      <c r="DK139" s="311"/>
      <c r="DL139" s="311"/>
      <c r="DM139" s="311"/>
      <c r="DN139" s="311"/>
      <c r="DO139" s="325"/>
      <c r="DP139" s="325"/>
      <c r="DQ139" s="325"/>
      <c r="DR139" s="311"/>
      <c r="DZ139" s="311"/>
      <c r="EA139" s="290"/>
      <c r="EB139" s="290"/>
      <c r="EC139" s="290"/>
      <c r="ED139" s="290"/>
      <c r="EE139" s="290"/>
      <c r="EF139" s="290"/>
      <c r="EG139" s="290"/>
      <c r="EH139" s="290"/>
      <c r="EI139" s="290"/>
      <c r="EJ139" s="290"/>
      <c r="EK139" s="290"/>
      <c r="EL139" s="290"/>
      <c r="EM139" s="290"/>
      <c r="EN139" s="290"/>
      <c r="EO139" s="290"/>
      <c r="EP139" s="290"/>
      <c r="EQ139" s="290"/>
      <c r="ER139" s="290"/>
      <c r="ES139" s="290"/>
      <c r="ET139" s="290"/>
      <c r="EU139" s="311"/>
      <c r="EV139" s="311"/>
      <c r="EW139" s="311"/>
      <c r="EX139" s="311"/>
      <c r="EY139" s="311"/>
      <c r="EZ139" s="311"/>
      <c r="FA139" s="311"/>
      <c r="FB139" s="311"/>
      <c r="FC139" s="311"/>
      <c r="FD139" s="311"/>
      <c r="FE139" s="311"/>
      <c r="FF139" s="311"/>
      <c r="FG139" s="311"/>
      <c r="FH139" s="311"/>
      <c r="FI139" s="311"/>
    </row>
    <row r="140" spans="53:175" ht="12" customHeight="1" x14ac:dyDescent="0.15">
      <c r="BA140" s="311"/>
      <c r="BB140" s="311"/>
      <c r="BC140" s="311"/>
      <c r="BD140" s="311"/>
      <c r="BE140" s="311"/>
      <c r="BF140" s="311"/>
      <c r="BG140" s="311"/>
      <c r="BH140" s="311"/>
      <c r="BI140" s="311"/>
      <c r="CS140" s="311"/>
      <c r="CT140" s="311"/>
      <c r="CU140" s="311"/>
      <c r="CV140" s="311"/>
      <c r="CW140" s="311"/>
      <c r="CX140" s="311"/>
      <c r="CY140" s="311"/>
      <c r="CZ140" s="311"/>
      <c r="DA140" s="311"/>
      <c r="DB140" s="311"/>
      <c r="DC140" s="311"/>
      <c r="DD140" s="311"/>
      <c r="DE140" s="311"/>
      <c r="DF140" s="311"/>
      <c r="DG140" s="311"/>
      <c r="DH140" s="310"/>
      <c r="DI140" s="310"/>
      <c r="DJ140" s="310"/>
      <c r="DK140" s="310"/>
      <c r="DL140" s="310"/>
      <c r="DM140" s="310"/>
      <c r="DN140" s="310"/>
      <c r="DO140" s="310"/>
      <c r="DP140" s="310"/>
      <c r="DQ140" s="325"/>
      <c r="DR140" s="311"/>
      <c r="DZ140" s="311"/>
      <c r="EA140" s="290"/>
      <c r="EB140" s="290"/>
      <c r="EC140" s="290"/>
      <c r="ED140" s="290"/>
      <c r="EE140" s="290"/>
      <c r="EF140" s="290"/>
      <c r="EG140" s="290"/>
      <c r="EH140" s="290"/>
      <c r="EI140" s="290"/>
      <c r="EJ140" s="290"/>
      <c r="EK140" s="290"/>
      <c r="EL140" s="290"/>
      <c r="EM140" s="290"/>
      <c r="EN140" s="290"/>
      <c r="EO140" s="290"/>
      <c r="EP140" s="290"/>
      <c r="EQ140" s="290"/>
      <c r="ER140" s="290"/>
      <c r="ES140" s="290"/>
      <c r="ET140" s="290"/>
      <c r="EU140" s="311"/>
      <c r="EV140" s="311"/>
      <c r="EW140" s="311"/>
      <c r="EX140" s="311"/>
      <c r="EY140" s="311"/>
      <c r="EZ140" s="311"/>
      <c r="FA140" s="311"/>
      <c r="FB140" s="311"/>
      <c r="FC140" s="311"/>
      <c r="FD140" s="311"/>
      <c r="FE140" s="311"/>
      <c r="FF140" s="311"/>
      <c r="FG140" s="311"/>
      <c r="FH140" s="311"/>
      <c r="FI140" s="311"/>
    </row>
    <row r="141" spans="53:175" ht="12" customHeight="1" x14ac:dyDescent="0.15">
      <c r="BA141" s="311"/>
      <c r="BB141" s="311"/>
      <c r="BC141" s="311"/>
      <c r="BD141" s="311"/>
      <c r="BE141" s="311"/>
      <c r="BF141" s="311"/>
      <c r="BG141" s="311"/>
      <c r="BH141" s="311"/>
      <c r="BI141" s="311"/>
      <c r="CS141" s="311"/>
      <c r="CT141" s="311"/>
      <c r="CU141" s="311"/>
      <c r="CV141" s="311"/>
      <c r="CW141" s="311"/>
      <c r="CX141" s="311"/>
      <c r="CY141" s="311"/>
      <c r="CZ141" s="311"/>
      <c r="DA141" s="311"/>
      <c r="DB141" s="311"/>
      <c r="DC141" s="311"/>
      <c r="DD141" s="311"/>
      <c r="DE141" s="311"/>
      <c r="DF141" s="311"/>
      <c r="DG141" s="311"/>
      <c r="DH141" s="310"/>
      <c r="DI141" s="310"/>
      <c r="DJ141" s="310"/>
      <c r="DK141" s="310"/>
      <c r="DL141" s="310"/>
      <c r="DM141" s="310"/>
      <c r="DN141" s="310"/>
      <c r="DO141" s="310"/>
      <c r="DP141" s="310"/>
      <c r="DQ141" s="325"/>
      <c r="DR141" s="311"/>
      <c r="DZ141" s="311"/>
      <c r="EA141" s="311"/>
      <c r="EB141" s="311"/>
      <c r="EC141" s="311"/>
      <c r="ED141" s="311"/>
      <c r="EE141" s="311"/>
      <c r="EF141" s="311"/>
      <c r="EG141" s="311"/>
      <c r="EH141" s="311"/>
      <c r="EI141" s="311"/>
      <c r="EJ141" s="311"/>
      <c r="EK141" s="311"/>
      <c r="EL141" s="311"/>
      <c r="EM141" s="311"/>
      <c r="EN141" s="311"/>
      <c r="EO141" s="311"/>
      <c r="EP141" s="311"/>
      <c r="EQ141" s="311"/>
      <c r="ER141" s="311"/>
      <c r="ES141" s="311"/>
      <c r="ET141" s="311"/>
      <c r="EU141" s="311"/>
      <c r="EV141" s="311"/>
      <c r="EW141" s="311"/>
      <c r="EX141" s="311"/>
      <c r="EY141" s="311"/>
      <c r="EZ141" s="311"/>
      <c r="FA141" s="311"/>
      <c r="FB141" s="311"/>
      <c r="FC141" s="311"/>
      <c r="FD141" s="311"/>
      <c r="FE141" s="311"/>
      <c r="FF141" s="311"/>
      <c r="FG141" s="311"/>
      <c r="FH141" s="311"/>
      <c r="FI141" s="311"/>
    </row>
    <row r="142" spans="53:175" ht="12" customHeight="1" x14ac:dyDescent="0.15">
      <c r="BA142" s="311"/>
      <c r="BB142" s="311"/>
      <c r="BC142" s="311"/>
      <c r="BD142" s="311"/>
      <c r="BE142" s="311"/>
      <c r="BF142" s="311"/>
      <c r="BG142" s="311"/>
      <c r="BH142" s="311"/>
      <c r="BI142" s="311"/>
      <c r="CS142" s="311"/>
      <c r="CT142" s="311"/>
      <c r="CU142" s="311"/>
      <c r="CV142" s="311"/>
      <c r="CW142" s="311"/>
      <c r="CX142" s="311"/>
      <c r="CY142" s="311"/>
      <c r="CZ142" s="311"/>
      <c r="DA142" s="311"/>
      <c r="DB142" s="311"/>
      <c r="DC142" s="311"/>
      <c r="DD142" s="311"/>
      <c r="DE142" s="311"/>
      <c r="DF142" s="311"/>
      <c r="DG142" s="311"/>
      <c r="DH142" s="311"/>
      <c r="DI142" s="311"/>
      <c r="DJ142" s="311"/>
      <c r="DK142" s="311"/>
      <c r="DL142" s="311"/>
      <c r="DM142" s="311"/>
      <c r="DN142" s="311"/>
      <c r="DO142" s="325"/>
      <c r="DP142" s="325"/>
      <c r="DQ142" s="325"/>
      <c r="DR142" s="311"/>
      <c r="DZ142" s="311"/>
      <c r="EA142" s="311"/>
      <c r="EB142" s="311"/>
      <c r="EC142" s="311"/>
      <c r="ED142" s="311"/>
      <c r="EE142" s="311"/>
      <c r="EF142" s="311"/>
      <c r="EG142" s="311"/>
      <c r="EH142" s="311"/>
      <c r="EI142" s="311"/>
      <c r="EJ142" s="311"/>
      <c r="EK142" s="311"/>
      <c r="EL142" s="311"/>
      <c r="EM142" s="311"/>
      <c r="EN142" s="311"/>
      <c r="EO142" s="311"/>
      <c r="EP142" s="311"/>
      <c r="EQ142" s="311"/>
      <c r="ER142" s="311"/>
      <c r="ES142" s="311"/>
      <c r="ET142" s="311"/>
      <c r="EU142" s="311"/>
      <c r="EV142" s="311"/>
      <c r="EW142" s="311"/>
      <c r="EX142" s="311"/>
      <c r="EY142" s="311"/>
      <c r="EZ142" s="311"/>
      <c r="FA142" s="311"/>
      <c r="FB142" s="311"/>
      <c r="FC142" s="311"/>
      <c r="FD142" s="311"/>
      <c r="FE142" s="311"/>
      <c r="FF142" s="311"/>
      <c r="FG142" s="311"/>
      <c r="FH142" s="311"/>
      <c r="FI142" s="311"/>
    </row>
    <row r="143" spans="53:175" ht="12" customHeight="1" x14ac:dyDescent="0.15">
      <c r="BA143" s="311"/>
      <c r="BB143" s="311"/>
      <c r="BC143" s="311"/>
      <c r="BD143" s="311"/>
      <c r="BE143" s="311"/>
      <c r="BF143" s="311"/>
      <c r="BG143" s="311"/>
      <c r="BH143" s="311"/>
      <c r="BI143" s="311"/>
      <c r="CS143" s="311"/>
      <c r="CT143" s="311"/>
      <c r="CU143" s="311"/>
      <c r="CV143" s="311"/>
      <c r="CW143" s="311"/>
      <c r="CX143" s="311"/>
      <c r="CY143" s="311"/>
      <c r="CZ143" s="311"/>
      <c r="DA143" s="311"/>
      <c r="DB143" s="311"/>
      <c r="DC143" s="311"/>
      <c r="DD143" s="311"/>
      <c r="DE143" s="311"/>
      <c r="DF143" s="311"/>
      <c r="DG143" s="311"/>
      <c r="DH143" s="311"/>
      <c r="DI143" s="311"/>
      <c r="DJ143" s="310"/>
      <c r="DK143" s="310"/>
      <c r="DL143" s="310"/>
      <c r="DM143" s="310"/>
      <c r="DN143" s="310"/>
      <c r="DO143" s="310"/>
      <c r="DP143" s="310"/>
      <c r="DQ143" s="310"/>
      <c r="DR143" s="311"/>
      <c r="DZ143" s="311"/>
      <c r="EA143" s="311"/>
      <c r="EB143" s="311"/>
      <c r="EC143" s="311"/>
      <c r="ED143" s="311"/>
      <c r="EE143" s="311"/>
      <c r="EF143" s="311"/>
      <c r="EG143" s="311"/>
      <c r="EH143" s="311"/>
      <c r="EI143" s="311"/>
      <c r="EJ143" s="311"/>
      <c r="EK143" s="311"/>
      <c r="EL143" s="311"/>
      <c r="EM143" s="310"/>
      <c r="EN143" s="310"/>
      <c r="EO143" s="310"/>
      <c r="EP143" s="310"/>
      <c r="EQ143" s="310"/>
      <c r="ER143" s="310"/>
      <c r="ES143" s="310"/>
      <c r="ET143" s="310"/>
      <c r="EU143" s="311"/>
      <c r="EV143" s="311"/>
      <c r="EW143" s="311"/>
      <c r="EX143" s="311"/>
      <c r="EY143" s="311"/>
      <c r="EZ143" s="311"/>
      <c r="FA143" s="311"/>
      <c r="FB143" s="311"/>
      <c r="FC143" s="311"/>
      <c r="FD143" s="311"/>
      <c r="FE143" s="311"/>
      <c r="FF143" s="311"/>
      <c r="FG143" s="311"/>
      <c r="FH143" s="311"/>
      <c r="FI143" s="311"/>
    </row>
    <row r="144" spans="53:175" ht="12" customHeight="1" x14ac:dyDescent="0.15">
      <c r="BA144" s="311"/>
      <c r="BB144" s="311"/>
      <c r="BC144" s="311"/>
      <c r="BD144" s="311"/>
      <c r="BE144" s="311"/>
      <c r="BF144" s="311"/>
      <c r="BG144" s="311"/>
      <c r="BH144" s="311"/>
      <c r="BI144" s="311"/>
      <c r="CS144" s="311"/>
      <c r="CT144" s="311"/>
      <c r="CU144" s="311"/>
      <c r="CV144" s="311"/>
      <c r="CW144" s="311"/>
      <c r="CX144" s="311"/>
      <c r="CY144" s="311"/>
      <c r="CZ144" s="311"/>
      <c r="DA144" s="311"/>
      <c r="DB144" s="311"/>
      <c r="DC144" s="311"/>
      <c r="DD144" s="311"/>
      <c r="DE144" s="311"/>
      <c r="DF144" s="311"/>
      <c r="DG144" s="311"/>
      <c r="DH144" s="311"/>
      <c r="DI144" s="311"/>
      <c r="DJ144" s="310"/>
      <c r="DK144" s="310"/>
      <c r="DL144" s="310"/>
      <c r="DM144" s="310"/>
      <c r="DN144" s="310"/>
      <c r="DO144" s="310"/>
      <c r="DP144" s="310"/>
      <c r="DQ144" s="310"/>
      <c r="DR144" s="311"/>
      <c r="DZ144" s="311"/>
      <c r="EA144" s="311"/>
      <c r="EB144" s="311"/>
      <c r="EC144" s="311"/>
      <c r="ED144" s="311"/>
      <c r="EE144" s="311"/>
      <c r="EF144" s="311"/>
      <c r="EG144" s="311"/>
      <c r="EH144" s="311"/>
      <c r="EI144" s="311"/>
      <c r="EJ144" s="311"/>
      <c r="EK144" s="311"/>
      <c r="EL144" s="311"/>
      <c r="EM144" s="310"/>
      <c r="EN144" s="310"/>
      <c r="EO144" s="310"/>
      <c r="EP144" s="310"/>
      <c r="EQ144" s="310"/>
      <c r="ER144" s="310"/>
      <c r="ES144" s="310"/>
      <c r="ET144" s="310"/>
      <c r="EU144" s="311"/>
      <c r="EV144" s="311"/>
      <c r="EW144" s="311"/>
      <c r="EX144" s="311"/>
      <c r="EY144" s="311"/>
      <c r="EZ144" s="311"/>
      <c r="FA144" s="311"/>
      <c r="FB144" s="311"/>
      <c r="FC144" s="311"/>
      <c r="FD144" s="311"/>
      <c r="FE144" s="311"/>
      <c r="FF144" s="311"/>
      <c r="FG144" s="311"/>
      <c r="FH144" s="311"/>
      <c r="FI144" s="311"/>
    </row>
    <row r="145" spans="53:165" ht="12" customHeight="1" x14ac:dyDescent="0.15">
      <c r="BA145" s="311"/>
      <c r="BB145" s="311"/>
      <c r="BC145" s="311"/>
      <c r="BD145" s="311"/>
      <c r="BE145" s="311"/>
      <c r="BF145" s="311"/>
      <c r="BG145" s="311"/>
      <c r="BH145" s="311"/>
      <c r="BI145" s="311"/>
      <c r="CS145" s="311"/>
      <c r="CT145" s="311"/>
      <c r="CU145" s="311"/>
      <c r="CV145" s="311"/>
      <c r="CW145" s="311"/>
      <c r="CX145" s="311"/>
      <c r="CY145" s="311"/>
      <c r="CZ145" s="311"/>
      <c r="DA145" s="311"/>
      <c r="DB145" s="311"/>
      <c r="DC145" s="311"/>
      <c r="DD145" s="311"/>
      <c r="DE145" s="311"/>
      <c r="DF145" s="311"/>
      <c r="DG145" s="311"/>
      <c r="DH145" s="311"/>
      <c r="DI145" s="311"/>
      <c r="DJ145" s="311"/>
      <c r="DK145" s="311"/>
      <c r="DL145" s="311"/>
      <c r="DM145" s="311"/>
      <c r="DN145" s="311"/>
      <c r="DO145" s="311"/>
      <c r="DP145" s="311"/>
      <c r="DQ145" s="311"/>
      <c r="DR145" s="311"/>
      <c r="DZ145" s="311"/>
      <c r="EA145" s="311"/>
      <c r="EB145" s="311"/>
      <c r="EC145" s="311"/>
      <c r="ED145" s="311"/>
      <c r="EE145" s="311"/>
      <c r="EF145" s="311"/>
      <c r="EG145" s="311"/>
      <c r="EH145" s="311"/>
      <c r="EI145" s="311"/>
      <c r="EJ145" s="311"/>
      <c r="EK145" s="311"/>
      <c r="EL145" s="311"/>
      <c r="EM145" s="311"/>
      <c r="EN145" s="311"/>
      <c r="EO145" s="311"/>
      <c r="EP145" s="311"/>
      <c r="EQ145" s="311"/>
      <c r="ER145" s="311"/>
      <c r="ES145" s="311"/>
      <c r="ET145" s="311"/>
      <c r="EU145" s="311"/>
      <c r="EV145" s="311"/>
      <c r="EW145" s="311"/>
      <c r="EX145" s="311"/>
      <c r="EY145" s="311"/>
      <c r="EZ145" s="311"/>
      <c r="FA145" s="311"/>
      <c r="FB145" s="311"/>
      <c r="FC145" s="311"/>
      <c r="FD145" s="311"/>
      <c r="FE145" s="311"/>
      <c r="FF145" s="311"/>
      <c r="FG145" s="311"/>
      <c r="FH145" s="311"/>
      <c r="FI145" s="311"/>
    </row>
    <row r="146" spans="53:165" ht="12" customHeight="1" x14ac:dyDescent="0.15">
      <c r="BA146" s="311"/>
      <c r="BB146" s="311"/>
      <c r="BC146" s="311"/>
      <c r="BD146" s="311"/>
      <c r="BE146" s="311"/>
      <c r="BF146" s="311"/>
      <c r="BG146" s="311"/>
      <c r="BH146" s="311"/>
      <c r="BI146" s="311"/>
      <c r="BV146" s="311"/>
      <c r="CS146" s="311"/>
      <c r="CT146" s="311"/>
      <c r="CU146" s="311"/>
      <c r="CV146" s="311"/>
      <c r="CW146" s="311"/>
      <c r="CX146" s="311"/>
      <c r="CY146" s="311"/>
      <c r="CZ146" s="311"/>
      <c r="DA146" s="311"/>
      <c r="DB146" s="311"/>
      <c r="DC146" s="311"/>
      <c r="DD146" s="311"/>
      <c r="DE146" s="311"/>
      <c r="DF146" s="311"/>
      <c r="DG146" s="311"/>
      <c r="DH146" s="311"/>
      <c r="DI146" s="311"/>
      <c r="DJ146" s="311"/>
      <c r="DK146" s="311"/>
      <c r="DL146" s="311"/>
      <c r="DM146" s="311"/>
      <c r="DN146" s="311"/>
      <c r="DO146" s="311"/>
      <c r="DP146" s="311"/>
      <c r="DQ146" s="311"/>
      <c r="DR146" s="311"/>
      <c r="DZ146" s="311"/>
      <c r="EA146" s="311"/>
      <c r="EB146" s="311"/>
      <c r="EC146" s="311"/>
      <c r="ED146" s="311"/>
      <c r="EE146" s="311"/>
      <c r="EF146" s="311"/>
      <c r="EG146" s="311"/>
      <c r="EH146" s="311"/>
      <c r="EI146" s="311"/>
      <c r="EJ146" s="311"/>
      <c r="EK146" s="311"/>
      <c r="EL146" s="311"/>
      <c r="EM146" s="311"/>
      <c r="EN146" s="310"/>
      <c r="EO146" s="310"/>
      <c r="EP146" s="310"/>
      <c r="EQ146" s="310"/>
      <c r="ER146" s="310"/>
      <c r="ES146" s="310"/>
      <c r="ET146" s="310"/>
      <c r="EU146" s="311"/>
      <c r="EV146" s="311"/>
      <c r="EW146" s="311"/>
      <c r="EX146" s="311"/>
      <c r="EY146" s="311"/>
      <c r="EZ146" s="311"/>
      <c r="FA146" s="311"/>
      <c r="FB146" s="311"/>
      <c r="FC146" s="311"/>
      <c r="FD146" s="311"/>
      <c r="FE146" s="311"/>
      <c r="FF146" s="311"/>
      <c r="FG146" s="311"/>
      <c r="FH146" s="311"/>
      <c r="FI146" s="311"/>
    </row>
    <row r="147" spans="53:165" ht="12" customHeight="1" x14ac:dyDescent="0.15">
      <c r="BA147" s="311"/>
      <c r="BB147" s="311"/>
      <c r="BC147" s="311"/>
      <c r="BD147" s="311"/>
      <c r="BE147" s="311"/>
      <c r="BF147" s="311"/>
      <c r="BG147" s="311"/>
      <c r="BH147" s="311"/>
      <c r="BI147" s="311"/>
      <c r="BV147" s="311"/>
      <c r="CS147" s="311"/>
      <c r="CT147" s="311"/>
      <c r="CU147" s="311"/>
      <c r="CV147" s="311"/>
      <c r="CW147" s="311"/>
      <c r="CX147" s="311"/>
      <c r="CY147" s="311"/>
      <c r="CZ147" s="311"/>
      <c r="DA147" s="311"/>
      <c r="DB147" s="311"/>
      <c r="DC147" s="311"/>
      <c r="DD147" s="311"/>
      <c r="DE147" s="311"/>
      <c r="DF147" s="311"/>
      <c r="DG147" s="311"/>
      <c r="DH147" s="311"/>
      <c r="DI147" s="311"/>
      <c r="DJ147" s="311"/>
      <c r="DK147" s="311"/>
      <c r="DL147" s="311"/>
      <c r="DM147" s="311"/>
      <c r="DN147" s="311"/>
      <c r="DO147" s="311"/>
      <c r="DP147" s="311"/>
      <c r="DQ147" s="311"/>
      <c r="DR147" s="311"/>
      <c r="DZ147" s="311"/>
      <c r="EA147" s="311"/>
      <c r="EB147" s="311"/>
      <c r="EC147" s="311"/>
      <c r="ED147" s="311"/>
      <c r="EE147" s="311"/>
      <c r="EF147" s="311"/>
      <c r="EG147" s="311"/>
      <c r="EH147" s="311"/>
      <c r="EI147" s="311"/>
      <c r="EJ147" s="311"/>
      <c r="EK147" s="311"/>
      <c r="EL147" s="311"/>
      <c r="EM147" s="311"/>
      <c r="EN147" s="310"/>
      <c r="EO147" s="310"/>
      <c r="EP147" s="310"/>
      <c r="EQ147" s="310"/>
      <c r="ER147" s="310"/>
      <c r="ES147" s="310"/>
      <c r="ET147" s="310"/>
      <c r="EU147" s="311"/>
      <c r="EV147" s="311"/>
      <c r="EW147" s="311"/>
      <c r="EX147" s="311"/>
      <c r="EY147" s="311"/>
      <c r="EZ147" s="311"/>
      <c r="FA147" s="311"/>
      <c r="FB147" s="311"/>
      <c r="FC147" s="311"/>
      <c r="FD147" s="311"/>
      <c r="FE147" s="311"/>
      <c r="FF147" s="311"/>
      <c r="FG147" s="311"/>
      <c r="FH147" s="311"/>
      <c r="FI147" s="311"/>
    </row>
    <row r="148" spans="53:165" ht="12" customHeight="1" x14ac:dyDescent="0.15">
      <c r="BA148" s="311"/>
      <c r="BB148" s="311"/>
      <c r="BC148" s="311"/>
      <c r="BD148" s="311"/>
      <c r="BE148" s="311"/>
      <c r="BF148" s="311"/>
      <c r="BG148" s="311"/>
      <c r="BH148" s="311"/>
      <c r="BI148" s="311"/>
      <c r="BV148" s="311"/>
      <c r="CS148" s="311"/>
      <c r="CT148" s="311"/>
      <c r="CU148" s="311"/>
      <c r="CV148" s="311"/>
      <c r="CW148" s="311"/>
      <c r="CX148" s="311"/>
      <c r="CY148" s="311"/>
      <c r="CZ148" s="311"/>
      <c r="DA148" s="311"/>
      <c r="DB148" s="311"/>
      <c r="DC148" s="311"/>
      <c r="DD148" s="311"/>
      <c r="DE148" s="311"/>
      <c r="DZ148" s="311"/>
      <c r="EA148" s="311"/>
      <c r="EB148" s="311"/>
      <c r="EC148" s="311"/>
      <c r="ED148" s="311"/>
      <c r="EE148" s="311"/>
      <c r="EF148" s="311"/>
      <c r="EG148" s="311"/>
      <c r="EH148" s="311"/>
      <c r="EI148" s="311"/>
      <c r="EJ148" s="311"/>
      <c r="EK148" s="311"/>
      <c r="EL148" s="311"/>
      <c r="EM148" s="311"/>
      <c r="EN148" s="311"/>
      <c r="EO148" s="311"/>
      <c r="EP148" s="311"/>
      <c r="EQ148" s="311"/>
      <c r="ER148" s="311"/>
      <c r="ES148" s="311"/>
      <c r="ET148" s="311"/>
      <c r="EU148" s="311"/>
      <c r="EV148" s="311"/>
      <c r="EW148" s="311"/>
      <c r="EX148" s="311"/>
      <c r="EY148" s="311"/>
      <c r="EZ148" s="311"/>
      <c r="FA148" s="311"/>
      <c r="FB148" s="311"/>
      <c r="FC148" s="311"/>
      <c r="FD148" s="311"/>
      <c r="FE148" s="311"/>
      <c r="FF148" s="311"/>
      <c r="FG148" s="311"/>
      <c r="FH148" s="311"/>
      <c r="FI148" s="311"/>
    </row>
    <row r="149" spans="53:165" ht="12" customHeight="1" x14ac:dyDescent="0.15">
      <c r="BA149" s="311"/>
      <c r="BB149" s="311"/>
      <c r="BC149" s="311"/>
      <c r="BD149" s="311"/>
      <c r="BE149" s="311"/>
      <c r="BF149" s="311"/>
      <c r="BG149" s="311"/>
      <c r="BH149" s="311"/>
      <c r="BI149" s="311"/>
      <c r="BV149" s="311"/>
      <c r="CS149" s="311"/>
      <c r="CT149" s="311"/>
      <c r="CU149" s="311"/>
      <c r="CV149" s="311"/>
      <c r="CW149" s="311"/>
      <c r="CX149" s="311"/>
      <c r="CY149" s="311"/>
      <c r="CZ149" s="311"/>
      <c r="DA149" s="311"/>
      <c r="DB149" s="311"/>
      <c r="DC149" s="311"/>
      <c r="DD149" s="311"/>
      <c r="DE149" s="311"/>
      <c r="DZ149" s="311"/>
      <c r="EA149" s="290"/>
      <c r="EB149" s="290"/>
      <c r="EC149" s="290"/>
      <c r="ED149" s="290"/>
      <c r="EE149" s="290"/>
      <c r="EF149" s="290"/>
      <c r="EG149" s="290"/>
      <c r="EH149" s="290"/>
      <c r="EI149" s="290"/>
      <c r="EJ149" s="290"/>
      <c r="EK149" s="290"/>
      <c r="EL149" s="290"/>
      <c r="EM149" s="290"/>
      <c r="EN149" s="290"/>
      <c r="EO149" s="290"/>
      <c r="EP149" s="290"/>
      <c r="EQ149" s="290"/>
      <c r="ER149" s="290"/>
      <c r="ES149" s="290"/>
      <c r="ET149" s="290"/>
      <c r="EU149" s="311"/>
      <c r="EV149" s="311"/>
      <c r="EW149" s="311"/>
      <c r="EX149" s="311"/>
      <c r="EY149" s="311"/>
      <c r="EZ149" s="311"/>
      <c r="FA149" s="311"/>
      <c r="FB149" s="311"/>
      <c r="FC149" s="311"/>
      <c r="FD149" s="311"/>
      <c r="FE149" s="311"/>
      <c r="FF149" s="311"/>
      <c r="FG149" s="311"/>
      <c r="FH149" s="311"/>
      <c r="FI149" s="311"/>
    </row>
    <row r="150" spans="53:165" ht="12" customHeight="1" x14ac:dyDescent="0.15">
      <c r="BA150" s="311"/>
      <c r="BB150" s="311"/>
      <c r="BC150" s="311"/>
      <c r="BD150" s="311"/>
      <c r="BE150" s="311"/>
      <c r="BF150" s="311"/>
      <c r="BG150" s="311"/>
      <c r="BH150" s="311"/>
      <c r="BI150" s="311"/>
      <c r="BV150" s="311"/>
      <c r="BY150" s="453"/>
      <c r="BZ150" s="311"/>
      <c r="CA150" s="311"/>
      <c r="CB150" s="311"/>
      <c r="CC150" s="311"/>
      <c r="CD150" s="311"/>
      <c r="CE150" s="311"/>
      <c r="CF150" s="311"/>
      <c r="CG150" s="311"/>
      <c r="CH150" s="311"/>
      <c r="CI150" s="311"/>
      <c r="CJ150" s="311"/>
      <c r="CK150" s="311"/>
      <c r="CL150" s="311"/>
      <c r="CM150" s="311"/>
      <c r="CN150" s="311"/>
      <c r="CO150" s="311"/>
      <c r="CP150" s="311"/>
      <c r="CQ150" s="311"/>
      <c r="CR150" s="311"/>
      <c r="CS150" s="311"/>
      <c r="CT150" s="311"/>
      <c r="CU150" s="311"/>
      <c r="CV150" s="311"/>
      <c r="CW150" s="311"/>
      <c r="CX150" s="311"/>
      <c r="CY150" s="311"/>
      <c r="CZ150" s="311"/>
      <c r="DA150" s="311"/>
      <c r="DB150" s="311"/>
      <c r="DC150" s="311"/>
      <c r="DD150" s="311"/>
      <c r="DE150" s="311"/>
      <c r="DZ150" s="311"/>
      <c r="EA150" s="290"/>
      <c r="EB150" s="290"/>
      <c r="EC150" s="290"/>
      <c r="ED150" s="290"/>
      <c r="EE150" s="290"/>
      <c r="EF150" s="290"/>
      <c r="EG150" s="290"/>
      <c r="EH150" s="290"/>
      <c r="EI150" s="290"/>
      <c r="EJ150" s="290"/>
      <c r="EK150" s="290"/>
      <c r="EL150" s="290"/>
      <c r="EM150" s="290"/>
      <c r="EN150" s="290"/>
      <c r="EO150" s="290"/>
      <c r="EP150" s="290"/>
      <c r="EQ150" s="290"/>
      <c r="ER150" s="290"/>
      <c r="ES150" s="290"/>
      <c r="ET150" s="290"/>
      <c r="EU150" s="311"/>
      <c r="EV150" s="311"/>
      <c r="EW150" s="311"/>
      <c r="EX150" s="311"/>
      <c r="EY150" s="311"/>
      <c r="EZ150" s="311"/>
      <c r="FA150" s="311"/>
      <c r="FB150" s="311"/>
      <c r="FC150" s="311"/>
      <c r="FD150" s="311"/>
      <c r="FE150" s="311"/>
      <c r="FF150" s="311"/>
      <c r="FG150" s="311"/>
      <c r="FH150" s="311"/>
      <c r="FI150" s="311"/>
    </row>
    <row r="151" spans="53:165" ht="12" customHeight="1" x14ac:dyDescent="0.15">
      <c r="BA151" s="311"/>
      <c r="BB151" s="311"/>
      <c r="BC151" s="311"/>
      <c r="BD151" s="311"/>
      <c r="BE151" s="311"/>
      <c r="BF151" s="311"/>
      <c r="BG151" s="311"/>
      <c r="BH151" s="311"/>
      <c r="BI151" s="311"/>
      <c r="BV151" s="311"/>
      <c r="BY151" s="453"/>
      <c r="BZ151" s="311"/>
      <c r="CA151" s="311"/>
      <c r="CB151" s="311"/>
      <c r="CC151" s="311"/>
      <c r="CD151" s="311"/>
      <c r="CE151" s="311"/>
      <c r="CF151" s="311"/>
      <c r="CG151" s="311"/>
      <c r="CH151" s="311"/>
      <c r="CI151" s="378"/>
      <c r="CJ151" s="378"/>
      <c r="CK151" s="311"/>
      <c r="CL151" s="311"/>
      <c r="CM151" s="311"/>
      <c r="CN151" s="311"/>
      <c r="CO151" s="311"/>
      <c r="CP151" s="311"/>
      <c r="CQ151" s="311"/>
      <c r="CR151" s="311"/>
      <c r="CS151" s="311"/>
      <c r="CT151" s="311"/>
      <c r="CU151" s="311"/>
      <c r="CV151" s="311"/>
      <c r="CW151" s="311"/>
      <c r="CX151" s="311"/>
      <c r="CY151" s="311"/>
      <c r="CZ151" s="311"/>
      <c r="DA151" s="311"/>
      <c r="DB151" s="311"/>
      <c r="DC151" s="311"/>
      <c r="DD151" s="311"/>
      <c r="DE151" s="311"/>
      <c r="DZ151" s="311"/>
      <c r="EA151" s="290"/>
      <c r="EB151" s="290"/>
      <c r="EC151" s="290"/>
      <c r="ED151" s="290"/>
      <c r="EE151" s="290"/>
      <c r="EF151" s="290"/>
      <c r="EG151" s="290"/>
      <c r="EH151" s="290"/>
      <c r="EI151" s="290"/>
      <c r="EJ151" s="290"/>
      <c r="EK151" s="290"/>
      <c r="EL151" s="290"/>
      <c r="EM151" s="290"/>
      <c r="EN151" s="290"/>
      <c r="EO151" s="290"/>
      <c r="EP151" s="290"/>
      <c r="EQ151" s="290"/>
      <c r="ER151" s="290"/>
      <c r="ES151" s="290"/>
      <c r="ET151" s="290"/>
      <c r="EU151" s="311"/>
      <c r="EV151" s="311"/>
      <c r="EW151" s="311"/>
      <c r="EX151" s="311"/>
      <c r="EY151" s="311"/>
      <c r="EZ151" s="311"/>
      <c r="FA151" s="311"/>
      <c r="FB151" s="311"/>
      <c r="FC151" s="311"/>
      <c r="FD151" s="311"/>
      <c r="FE151" s="311"/>
      <c r="FF151" s="311"/>
      <c r="FG151" s="311"/>
      <c r="FH151" s="311"/>
      <c r="FI151" s="311"/>
    </row>
    <row r="152" spans="53:165" ht="12" customHeight="1" x14ac:dyDescent="0.15">
      <c r="BA152" s="311"/>
      <c r="BB152" s="311"/>
      <c r="BC152" s="311"/>
      <c r="BD152" s="311"/>
      <c r="BE152" s="311"/>
      <c r="BF152" s="311"/>
      <c r="BG152" s="311"/>
      <c r="BH152" s="311"/>
      <c r="BI152" s="311"/>
      <c r="BV152" s="311"/>
      <c r="BY152" s="453"/>
      <c r="BZ152" s="311"/>
      <c r="CA152" s="311"/>
      <c r="CB152" s="311"/>
      <c r="CC152" s="311"/>
      <c r="CD152" s="311"/>
      <c r="CE152" s="311"/>
      <c r="CF152" s="311"/>
      <c r="CG152" s="311"/>
      <c r="CH152" s="311"/>
      <c r="CI152" s="378"/>
      <c r="CJ152" s="378"/>
      <c r="CK152" s="311"/>
      <c r="CL152" s="311"/>
      <c r="CM152" s="311"/>
      <c r="CN152" s="311"/>
      <c r="CO152" s="311"/>
      <c r="CP152" s="311"/>
      <c r="CQ152" s="311"/>
      <c r="CR152" s="311"/>
      <c r="CS152" s="311"/>
      <c r="CT152" s="311"/>
      <c r="CU152" s="311"/>
      <c r="CV152" s="311"/>
      <c r="CW152" s="311"/>
      <c r="CX152" s="311"/>
      <c r="CY152" s="311"/>
      <c r="CZ152" s="311"/>
      <c r="DA152" s="311"/>
      <c r="DB152" s="311"/>
      <c r="DC152" s="311"/>
      <c r="DD152" s="311"/>
      <c r="DE152" s="311"/>
      <c r="DZ152" s="311"/>
      <c r="EA152" s="311"/>
      <c r="EB152" s="311"/>
      <c r="EC152" s="311"/>
      <c r="ED152" s="311"/>
      <c r="EE152" s="311"/>
      <c r="EF152" s="311"/>
      <c r="EG152" s="311"/>
      <c r="EH152" s="311"/>
      <c r="EI152" s="311"/>
      <c r="EJ152" s="311"/>
      <c r="EK152" s="311"/>
      <c r="EL152" s="311"/>
      <c r="EM152" s="311"/>
      <c r="EN152" s="311"/>
      <c r="EO152" s="311"/>
      <c r="EP152" s="311"/>
      <c r="EQ152" s="311"/>
      <c r="ER152" s="311"/>
      <c r="ES152" s="311"/>
      <c r="ET152" s="311"/>
      <c r="EU152" s="311"/>
      <c r="EV152" s="311"/>
      <c r="EW152" s="311"/>
      <c r="EX152" s="311"/>
      <c r="EY152" s="311"/>
      <c r="EZ152" s="311"/>
      <c r="FA152" s="311"/>
      <c r="FB152" s="311"/>
      <c r="FC152" s="311"/>
      <c r="FD152" s="311"/>
      <c r="FE152" s="311"/>
      <c r="FF152" s="311"/>
      <c r="FG152" s="311"/>
      <c r="FH152" s="311"/>
      <c r="FI152" s="311"/>
    </row>
    <row r="153" spans="53:165" ht="12" customHeight="1" x14ac:dyDescent="0.15">
      <c r="BA153" s="311"/>
      <c r="BB153" s="311"/>
      <c r="BC153" s="311"/>
      <c r="BD153" s="311"/>
      <c r="BE153" s="311"/>
      <c r="BF153" s="311"/>
      <c r="BG153" s="311"/>
      <c r="BH153" s="311"/>
      <c r="BI153" s="311"/>
      <c r="BV153" s="311"/>
      <c r="BY153" s="453"/>
      <c r="BZ153" s="311"/>
      <c r="CA153" s="311"/>
      <c r="CB153" s="311"/>
      <c r="CC153" s="311"/>
      <c r="CD153" s="311"/>
      <c r="CE153" s="311"/>
      <c r="CF153" s="311"/>
      <c r="CG153" s="311"/>
      <c r="CH153" s="311"/>
      <c r="CI153" s="311"/>
      <c r="CJ153" s="311"/>
      <c r="CK153" s="311"/>
      <c r="CL153" s="311"/>
      <c r="CM153" s="311"/>
      <c r="CN153" s="311"/>
      <c r="CO153" s="311"/>
      <c r="CP153" s="311"/>
      <c r="CQ153" s="311"/>
      <c r="CR153" s="311"/>
      <c r="CS153" s="311"/>
      <c r="CT153" s="311"/>
      <c r="CU153" s="311"/>
      <c r="CV153" s="311"/>
      <c r="CW153" s="311"/>
      <c r="CX153" s="311"/>
      <c r="CY153" s="311"/>
      <c r="CZ153" s="311"/>
      <c r="DA153" s="311"/>
      <c r="DB153" s="311"/>
      <c r="DC153" s="311"/>
      <c r="DD153" s="311"/>
      <c r="DE153" s="311"/>
      <c r="DZ153" s="311"/>
      <c r="EA153" s="311"/>
      <c r="EB153" s="311"/>
      <c r="EC153" s="311"/>
      <c r="ED153" s="311"/>
      <c r="EE153" s="311"/>
      <c r="EF153" s="311"/>
      <c r="EG153" s="311"/>
      <c r="EH153" s="311"/>
      <c r="EI153" s="311"/>
      <c r="EJ153" s="311"/>
      <c r="EK153" s="311"/>
      <c r="EL153" s="311"/>
      <c r="EM153" s="311"/>
      <c r="EN153" s="311"/>
      <c r="EO153" s="311"/>
      <c r="EP153" s="311"/>
      <c r="EQ153" s="311"/>
      <c r="ER153" s="311"/>
      <c r="ES153" s="311"/>
      <c r="ET153" s="311"/>
      <c r="EU153" s="311"/>
      <c r="EV153" s="311"/>
      <c r="EW153" s="311"/>
      <c r="EX153" s="311"/>
      <c r="EY153" s="311"/>
      <c r="EZ153" s="311"/>
      <c r="FA153" s="311"/>
      <c r="FB153" s="311"/>
      <c r="FC153" s="311"/>
      <c r="FD153" s="311"/>
      <c r="FE153" s="311"/>
      <c r="FF153" s="311"/>
      <c r="FG153" s="311"/>
      <c r="FH153" s="311"/>
      <c r="FI153" s="311"/>
    </row>
    <row r="154" spans="53:165" ht="12" customHeight="1" x14ac:dyDescent="0.15">
      <c r="BA154" s="311"/>
      <c r="BB154" s="311"/>
      <c r="BC154" s="311"/>
      <c r="BD154" s="311"/>
      <c r="BE154" s="311"/>
      <c r="BF154" s="311"/>
      <c r="BG154" s="311"/>
      <c r="BH154" s="311"/>
      <c r="BI154" s="311"/>
      <c r="CS154" s="311"/>
      <c r="CT154" s="311"/>
      <c r="CU154" s="311"/>
      <c r="CV154" s="311"/>
      <c r="CW154" s="311"/>
      <c r="CX154" s="311"/>
      <c r="CY154" s="311"/>
      <c r="CZ154" s="311"/>
      <c r="DA154" s="311"/>
      <c r="DB154" s="311"/>
      <c r="DC154" s="311"/>
      <c r="DD154" s="311"/>
      <c r="DE154" s="311"/>
    </row>
    <row r="155" spans="53:165" ht="12" customHeight="1" x14ac:dyDescent="0.15">
      <c r="BA155" s="311"/>
      <c r="BB155" s="311"/>
      <c r="BC155" s="311"/>
      <c r="BD155" s="311"/>
      <c r="BE155" s="311"/>
      <c r="BF155" s="311"/>
      <c r="BG155" s="311"/>
      <c r="BH155" s="311"/>
      <c r="BI155" s="311"/>
    </row>
    <row r="156" spans="53:165" ht="12" customHeight="1" x14ac:dyDescent="0.15">
      <c r="BA156" s="311"/>
      <c r="BB156" s="311"/>
      <c r="BC156" s="311"/>
      <c r="BD156" s="311"/>
      <c r="BE156" s="311"/>
      <c r="BF156" s="311"/>
      <c r="BG156" s="311"/>
      <c r="BH156" s="311"/>
      <c r="BI156" s="311"/>
    </row>
  </sheetData>
  <mergeCells count="664">
    <mergeCell ref="CD120:CH121"/>
    <mergeCell ref="HN120:HX122"/>
    <mergeCell ref="CD123:CH124"/>
    <mergeCell ref="CI151:CJ152"/>
    <mergeCell ref="DV112:DZ113"/>
    <mergeCell ref="CD114:CH115"/>
    <mergeCell ref="CI114:CI115"/>
    <mergeCell ref="P115:T116"/>
    <mergeCell ref="U115:U116"/>
    <mergeCell ref="CD117:CH118"/>
    <mergeCell ref="CI117:CI118"/>
    <mergeCell ref="E112:I113"/>
    <mergeCell ref="J112:J113"/>
    <mergeCell ref="N112:T113"/>
    <mergeCell ref="U112:U113"/>
    <mergeCell ref="AF112:AF113"/>
    <mergeCell ref="AL112:AP113"/>
    <mergeCell ref="CD108:CH109"/>
    <mergeCell ref="CI108:CI109"/>
    <mergeCell ref="Y109:AE110"/>
    <mergeCell ref="AF109:AF110"/>
    <mergeCell ref="DV109:DZ110"/>
    <mergeCell ref="CD111:CH112"/>
    <mergeCell ref="CI111:CI112"/>
    <mergeCell ref="AQ112:AQ113"/>
    <mergeCell ref="BH112:BL113"/>
    <mergeCell ref="BM112:BM113"/>
    <mergeCell ref="CI105:CI106"/>
    <mergeCell ref="DV105:DZ107"/>
    <mergeCell ref="A108:I110"/>
    <mergeCell ref="J108:J110"/>
    <mergeCell ref="L108:T110"/>
    <mergeCell ref="U108:U110"/>
    <mergeCell ref="AH108:AP110"/>
    <mergeCell ref="AQ108:AQ110"/>
    <mergeCell ref="BD108:BL110"/>
    <mergeCell ref="BM108:BM110"/>
    <mergeCell ref="CD102:CH103"/>
    <mergeCell ref="CI102:CI103"/>
    <mergeCell ref="DV102:DZ103"/>
    <mergeCell ref="A104:I106"/>
    <mergeCell ref="L104:T106"/>
    <mergeCell ref="W104:AE106"/>
    <mergeCell ref="AH104:AP106"/>
    <mergeCell ref="AS104:BA106"/>
    <mergeCell ref="BD104:BL106"/>
    <mergeCell ref="CB105:CH106"/>
    <mergeCell ref="DV93:DZ94"/>
    <mergeCell ref="BF96:BL97"/>
    <mergeCell ref="CD96:CH97"/>
    <mergeCell ref="CI96:CI97"/>
    <mergeCell ref="DV96:DZ97"/>
    <mergeCell ref="BH99:BL101"/>
    <mergeCell ref="CD99:CH100"/>
    <mergeCell ref="DV99:DZ100"/>
    <mergeCell ref="AL89:AP90"/>
    <mergeCell ref="AQ89:AQ90"/>
    <mergeCell ref="FN89:FR90"/>
    <mergeCell ref="CD90:CH91"/>
    <mergeCell ref="CI90:CI91"/>
    <mergeCell ref="DV90:DZ91"/>
    <mergeCell ref="BH91:BL94"/>
    <mergeCell ref="BM91:BM94"/>
    <mergeCell ref="CB93:CH94"/>
    <mergeCell ref="CI93:CI94"/>
    <mergeCell ref="E86:I87"/>
    <mergeCell ref="J86:J87"/>
    <mergeCell ref="AJ86:AP87"/>
    <mergeCell ref="AQ86:AQ87"/>
    <mergeCell ref="FN86:FR87"/>
    <mergeCell ref="CD87:CH88"/>
    <mergeCell ref="CI87:CI88"/>
    <mergeCell ref="DV87:DZ88"/>
    <mergeCell ref="BH88:BL89"/>
    <mergeCell ref="BM88:BM89"/>
    <mergeCell ref="E83:I84"/>
    <mergeCell ref="J83:J84"/>
    <mergeCell ref="AL83:AP84"/>
    <mergeCell ref="AQ83:AQ84"/>
    <mergeCell ref="FL83:FR84"/>
    <mergeCell ref="CB84:CH85"/>
    <mergeCell ref="CI84:CI85"/>
    <mergeCell ref="DV84:DZ85"/>
    <mergeCell ref="BH85:BL86"/>
    <mergeCell ref="BM85:BM86"/>
    <mergeCell ref="J80:J81"/>
    <mergeCell ref="AJ80:AP81"/>
    <mergeCell ref="AQ80:AQ81"/>
    <mergeCell ref="FN80:FR81"/>
    <mergeCell ref="CD81:CH82"/>
    <mergeCell ref="CI81:CI82"/>
    <mergeCell ref="DV81:DZ82"/>
    <mergeCell ref="BH82:BL83"/>
    <mergeCell ref="BM82:BM83"/>
    <mergeCell ref="C77:I78"/>
    <mergeCell ref="J77:J78"/>
    <mergeCell ref="AL77:AP78"/>
    <mergeCell ref="AQ77:AQ78"/>
    <mergeCell ref="FN77:FR78"/>
    <mergeCell ref="CD78:CH79"/>
    <mergeCell ref="DV78:DZ79"/>
    <mergeCell ref="BF79:BL80"/>
    <mergeCell ref="BM79:BM80"/>
    <mergeCell ref="E80:I81"/>
    <mergeCell ref="P76:T77"/>
    <mergeCell ref="U76:U77"/>
    <mergeCell ref="BH76:BL77"/>
    <mergeCell ref="BM76:BM77"/>
    <mergeCell ref="CO76:CS78"/>
    <mergeCell ref="CT76:CT78"/>
    <mergeCell ref="FN73:FR75"/>
    <mergeCell ref="FW73:GC74"/>
    <mergeCell ref="GD73:GD74"/>
    <mergeCell ref="GU73:GY74"/>
    <mergeCell ref="AL74:AP75"/>
    <mergeCell ref="CD75:CH76"/>
    <mergeCell ref="CI75:CI76"/>
    <mergeCell ref="DV75:DZ76"/>
    <mergeCell ref="DV72:DZ73"/>
    <mergeCell ref="A73:I75"/>
    <mergeCell ref="J73:J75"/>
    <mergeCell ref="N73:T74"/>
    <mergeCell ref="U73:U74"/>
    <mergeCell ref="AQ73:BA76"/>
    <mergeCell ref="BH73:BL74"/>
    <mergeCell ref="BM73:BM74"/>
    <mergeCell ref="CO73:CS74"/>
    <mergeCell ref="CT73:CT74"/>
    <mergeCell ref="AL71:AP72"/>
    <mergeCell ref="AQ71:AQ72"/>
    <mergeCell ref="DK71:DO72"/>
    <mergeCell ref="DP71:DP72"/>
    <mergeCell ref="CB72:CH73"/>
    <mergeCell ref="CI72:CI73"/>
    <mergeCell ref="DV69:DZ70"/>
    <mergeCell ref="GQ69:GY71"/>
    <mergeCell ref="BH70:BL71"/>
    <mergeCell ref="BM70:BM71"/>
    <mergeCell ref="CO70:CS71"/>
    <mergeCell ref="CT70:CT71"/>
    <mergeCell ref="FN70:FR71"/>
    <mergeCell ref="FW70:GC71"/>
    <mergeCell ref="GD70:GD71"/>
    <mergeCell ref="FN67:FR68"/>
    <mergeCell ref="AL68:AP69"/>
    <mergeCell ref="AQ68:AQ69"/>
    <mergeCell ref="DK68:DO69"/>
    <mergeCell ref="DP68:DP69"/>
    <mergeCell ref="A69:I71"/>
    <mergeCell ref="P69:T71"/>
    <mergeCell ref="U69:U71"/>
    <mergeCell ref="CD69:CH70"/>
    <mergeCell ref="CI69:CI70"/>
    <mergeCell ref="GQ65:GY67"/>
    <mergeCell ref="P66:T68"/>
    <mergeCell ref="AA66:AE67"/>
    <mergeCell ref="AF66:AF67"/>
    <mergeCell ref="CI66:CI67"/>
    <mergeCell ref="DV66:DZ67"/>
    <mergeCell ref="FY66:GC68"/>
    <mergeCell ref="GD66:GD68"/>
    <mergeCell ref="CD67:CH68"/>
    <mergeCell ref="CM67:CS68"/>
    <mergeCell ref="CB64:CH65"/>
    <mergeCell ref="FL64:FR65"/>
    <mergeCell ref="AL65:AP66"/>
    <mergeCell ref="AQ65:AQ66"/>
    <mergeCell ref="BH65:BL68"/>
    <mergeCell ref="BM65:BM68"/>
    <mergeCell ref="CZ65:DD66"/>
    <mergeCell ref="DI65:DO66"/>
    <mergeCell ref="DP65:DP66"/>
    <mergeCell ref="CT67:CT68"/>
    <mergeCell ref="GD62:GD64"/>
    <mergeCell ref="GJ62:GN63"/>
    <mergeCell ref="GO62:GO63"/>
    <mergeCell ref="GU62:GY63"/>
    <mergeCell ref="P63:T65"/>
    <mergeCell ref="U63:U65"/>
    <mergeCell ref="Y63:AE64"/>
    <mergeCell ref="AF63:AF64"/>
    <mergeCell ref="CZ63:DD64"/>
    <mergeCell ref="DE63:DE64"/>
    <mergeCell ref="CO62:CS65"/>
    <mergeCell ref="CT62:CT65"/>
    <mergeCell ref="DK62:DO63"/>
    <mergeCell ref="DP62:DP63"/>
    <mergeCell ref="ER62:EV63"/>
    <mergeCell ref="FY62:GC64"/>
    <mergeCell ref="DV63:DZ64"/>
    <mergeCell ref="AL62:AP63"/>
    <mergeCell ref="AQ62:AQ63"/>
    <mergeCell ref="BH62:BL63"/>
    <mergeCell ref="BM62:BM63"/>
    <mergeCell ref="BS62:BW64"/>
    <mergeCell ref="BX62:BX64"/>
    <mergeCell ref="AW64:BA66"/>
    <mergeCell ref="BB64:BB66"/>
    <mergeCell ref="GJ59:GN60"/>
    <mergeCell ref="GO59:GO60"/>
    <mergeCell ref="GS59:GY60"/>
    <mergeCell ref="GZ59:GZ60"/>
    <mergeCell ref="AA60:AE61"/>
    <mergeCell ref="AF60:AF61"/>
    <mergeCell ref="AW60:BA62"/>
    <mergeCell ref="BB60:BB62"/>
    <mergeCell ref="CX60:DD61"/>
    <mergeCell ref="DE60:DE61"/>
    <mergeCell ref="FY58:GC60"/>
    <mergeCell ref="GD58:GD59"/>
    <mergeCell ref="AJ59:AP60"/>
    <mergeCell ref="AQ59:AQ60"/>
    <mergeCell ref="BH59:BL60"/>
    <mergeCell ref="BM59:BM60"/>
    <mergeCell ref="BZ59:CH61"/>
    <mergeCell ref="DK59:DO60"/>
    <mergeCell ref="DP59:DP60"/>
    <mergeCell ref="ER59:EV60"/>
    <mergeCell ref="DT57:DZ58"/>
    <mergeCell ref="FN57:FR58"/>
    <mergeCell ref="N58:T61"/>
    <mergeCell ref="U58:U61"/>
    <mergeCell ref="BS58:BW60"/>
    <mergeCell ref="BX58:BX60"/>
    <mergeCell ref="CI58:CI59"/>
    <mergeCell ref="DV60:DZ61"/>
    <mergeCell ref="FN60:FR62"/>
    <mergeCell ref="CI61:CI62"/>
    <mergeCell ref="GJ56:GN57"/>
    <mergeCell ref="GO56:GO57"/>
    <mergeCell ref="GZ56:GZ57"/>
    <mergeCell ref="AA57:AE58"/>
    <mergeCell ref="AF57:AF58"/>
    <mergeCell ref="AW57:BA58"/>
    <mergeCell ref="BB57:BB58"/>
    <mergeCell ref="CO57:CS60"/>
    <mergeCell ref="CT57:CT60"/>
    <mergeCell ref="CZ57:DD58"/>
    <mergeCell ref="FY55:GC56"/>
    <mergeCell ref="GD55:GD56"/>
    <mergeCell ref="GU55:GY57"/>
    <mergeCell ref="AL56:AP57"/>
    <mergeCell ref="AQ56:AQ57"/>
    <mergeCell ref="BH56:BL57"/>
    <mergeCell ref="BM56:BM57"/>
    <mergeCell ref="DI56:DO57"/>
    <mergeCell ref="DP56:DP57"/>
    <mergeCell ref="ER56:EV57"/>
    <mergeCell ref="DV54:DZ55"/>
    <mergeCell ref="P55:T56"/>
    <mergeCell ref="U55:U56"/>
    <mergeCell ref="BS55:BW56"/>
    <mergeCell ref="BX55:BX56"/>
    <mergeCell ref="CZ55:DD56"/>
    <mergeCell ref="DE55:DE56"/>
    <mergeCell ref="FN53:FR55"/>
    <mergeCell ref="GH53:GN54"/>
    <mergeCell ref="GO53:GO54"/>
    <mergeCell ref="GZ53:GZ54"/>
    <mergeCell ref="Y54:AE55"/>
    <mergeCell ref="AF54:AF55"/>
    <mergeCell ref="AU54:BA55"/>
    <mergeCell ref="BB54:BB55"/>
    <mergeCell ref="CO54:CS55"/>
    <mergeCell ref="CT54:CT55"/>
    <mergeCell ref="FY52:GC53"/>
    <mergeCell ref="GD52:GD53"/>
    <mergeCell ref="AL53:AP54"/>
    <mergeCell ref="AQ53:AQ54"/>
    <mergeCell ref="BH53:BL54"/>
    <mergeCell ref="BM53:BM54"/>
    <mergeCell ref="CI53:CI55"/>
    <mergeCell ref="DK53:DO54"/>
    <mergeCell ref="DP53:DP54"/>
    <mergeCell ref="EP53:EV54"/>
    <mergeCell ref="P52:T53"/>
    <mergeCell ref="U52:U53"/>
    <mergeCell ref="BS52:BW53"/>
    <mergeCell ref="BX52:BX53"/>
    <mergeCell ref="CX52:DD53"/>
    <mergeCell ref="DE52:DE53"/>
    <mergeCell ref="ER50:EV51"/>
    <mergeCell ref="GJ50:GN51"/>
    <mergeCell ref="GO50:GO51"/>
    <mergeCell ref="GZ50:GZ51"/>
    <mergeCell ref="AA51:AE52"/>
    <mergeCell ref="AW51:BA52"/>
    <mergeCell ref="CD51:CH52"/>
    <mergeCell ref="CO51:CS52"/>
    <mergeCell ref="DT51:DZ52"/>
    <mergeCell ref="GS51:GY53"/>
    <mergeCell ref="BQ49:BW50"/>
    <mergeCell ref="BX49:BX50"/>
    <mergeCell ref="CZ49:DD50"/>
    <mergeCell ref="FW49:GC50"/>
    <mergeCell ref="GD49:GD50"/>
    <mergeCell ref="AL50:AP51"/>
    <mergeCell ref="AQ50:AQ51"/>
    <mergeCell ref="BF50:BL51"/>
    <mergeCell ref="BM50:BM51"/>
    <mergeCell ref="DK50:DO51"/>
    <mergeCell ref="N49:T50"/>
    <mergeCell ref="U49:U50"/>
    <mergeCell ref="AA49:AE50"/>
    <mergeCell ref="AF49:AF50"/>
    <mergeCell ref="AW49:BA50"/>
    <mergeCell ref="BB49:BB50"/>
    <mergeCell ref="GJ47:GN48"/>
    <mergeCell ref="GO47:GO48"/>
    <mergeCell ref="GZ47:GZ48"/>
    <mergeCell ref="CB48:CH49"/>
    <mergeCell ref="CO48:CS49"/>
    <mergeCell ref="CT48:CT49"/>
    <mergeCell ref="EE48:EK49"/>
    <mergeCell ref="FN48:FR50"/>
    <mergeCell ref="GU48:GY49"/>
    <mergeCell ref="DP50:DP51"/>
    <mergeCell ref="FY46:GC47"/>
    <mergeCell ref="GD46:GD47"/>
    <mergeCell ref="AL47:AP48"/>
    <mergeCell ref="AQ47:AQ48"/>
    <mergeCell ref="BH47:BL48"/>
    <mergeCell ref="BM47:BM48"/>
    <mergeCell ref="CZ47:DD48"/>
    <mergeCell ref="DE47:DE48"/>
    <mergeCell ref="DI47:DO48"/>
    <mergeCell ref="DP47:DP48"/>
    <mergeCell ref="P46:T47"/>
    <mergeCell ref="Y46:AE47"/>
    <mergeCell ref="AF46:AF47"/>
    <mergeCell ref="AU46:BA47"/>
    <mergeCell ref="BB46:BB47"/>
    <mergeCell ref="CI46:CI47"/>
    <mergeCell ref="GJ44:GN45"/>
    <mergeCell ref="GO44:GO45"/>
    <mergeCell ref="GZ44:GZ45"/>
    <mergeCell ref="BS45:BW47"/>
    <mergeCell ref="BX45:BX46"/>
    <mergeCell ref="CD45:CH46"/>
    <mergeCell ref="CM45:CS46"/>
    <mergeCell ref="CT45:CT46"/>
    <mergeCell ref="EE45:EK46"/>
    <mergeCell ref="GU45:GY46"/>
    <mergeCell ref="CX44:DD45"/>
    <mergeCell ref="DE44:DE45"/>
    <mergeCell ref="ER44:EV45"/>
    <mergeCell ref="EW44:EW45"/>
    <mergeCell ref="FN44:FR46"/>
    <mergeCell ref="FS44:FS46"/>
    <mergeCell ref="DV46:DZ47"/>
    <mergeCell ref="ER47:EV48"/>
    <mergeCell ref="U43:U44"/>
    <mergeCell ref="CI43:CI44"/>
    <mergeCell ref="DK43:DO45"/>
    <mergeCell ref="DV43:DZ44"/>
    <mergeCell ref="FY43:GC44"/>
    <mergeCell ref="GD43:GD44"/>
    <mergeCell ref="AJ44:AP45"/>
    <mergeCell ref="AQ44:AQ45"/>
    <mergeCell ref="BH44:BL45"/>
    <mergeCell ref="BM44:BM45"/>
    <mergeCell ref="GH41:GN42"/>
    <mergeCell ref="GO41:GO42"/>
    <mergeCell ref="GS41:GY43"/>
    <mergeCell ref="GZ41:GZ42"/>
    <mergeCell ref="AA42:AE44"/>
    <mergeCell ref="AW42:BA44"/>
    <mergeCell ref="BB42:BB44"/>
    <mergeCell ref="BS42:BW43"/>
    <mergeCell ref="BX42:BX43"/>
    <mergeCell ref="CD42:CH43"/>
    <mergeCell ref="FS40:FS41"/>
    <mergeCell ref="FY40:GC41"/>
    <mergeCell ref="GD40:GD41"/>
    <mergeCell ref="AL41:AP42"/>
    <mergeCell ref="AQ41:AQ42"/>
    <mergeCell ref="BH41:BL42"/>
    <mergeCell ref="BM41:BM42"/>
    <mergeCell ref="CO41:CS43"/>
    <mergeCell ref="CT41:CT43"/>
    <mergeCell ref="CZ41:DD42"/>
    <mergeCell ref="N40:T41"/>
    <mergeCell ref="U40:U41"/>
    <mergeCell ref="CI40:CI41"/>
    <mergeCell ref="DK40:DO41"/>
    <mergeCell ref="DT40:DZ41"/>
    <mergeCell ref="FN40:FR42"/>
    <mergeCell ref="EP41:EV42"/>
    <mergeCell ref="EW41:EW42"/>
    <mergeCell ref="EE42:EK43"/>
    <mergeCell ref="P43:T44"/>
    <mergeCell ref="GJ38:GN39"/>
    <mergeCell ref="GO38:GO39"/>
    <mergeCell ref="GU38:GY39"/>
    <mergeCell ref="GZ38:GZ39"/>
    <mergeCell ref="Y39:AE40"/>
    <mergeCell ref="AF39:AF40"/>
    <mergeCell ref="AW39:BA41"/>
    <mergeCell ref="BB39:BB41"/>
    <mergeCell ref="BS39:BW40"/>
    <mergeCell ref="BX39:BX40"/>
    <mergeCell ref="GD37:GD38"/>
    <mergeCell ref="AL38:AP39"/>
    <mergeCell ref="AQ38:AQ39"/>
    <mergeCell ref="CO38:CS39"/>
    <mergeCell ref="CT38:CT39"/>
    <mergeCell ref="DK38:DO39"/>
    <mergeCell ref="DP38:DP39"/>
    <mergeCell ref="EE38:EK40"/>
    <mergeCell ref="CD39:CH40"/>
    <mergeCell ref="CZ39:DD40"/>
    <mergeCell ref="DV37:DZ38"/>
    <mergeCell ref="EN37:EV39"/>
    <mergeCell ref="EW37:EW39"/>
    <mergeCell ref="FN37:FR38"/>
    <mergeCell ref="FS37:FS38"/>
    <mergeCell ref="FW37:GC38"/>
    <mergeCell ref="BQ36:BW37"/>
    <mergeCell ref="BX36:BX37"/>
    <mergeCell ref="CB36:CH37"/>
    <mergeCell ref="CX36:DD37"/>
    <mergeCell ref="DE36:DE37"/>
    <mergeCell ref="P37:T38"/>
    <mergeCell ref="BH37:BL39"/>
    <mergeCell ref="BM37:BM39"/>
    <mergeCell ref="CI37:CI38"/>
    <mergeCell ref="DE39:DE40"/>
    <mergeCell ref="GJ35:GN36"/>
    <mergeCell ref="GO35:GO36"/>
    <mergeCell ref="GU35:GY36"/>
    <mergeCell ref="GZ35:GZ36"/>
    <mergeCell ref="E36:I37"/>
    <mergeCell ref="J36:J37"/>
    <mergeCell ref="AA36:AE37"/>
    <mergeCell ref="AF36:AF37"/>
    <mergeCell ref="AW36:BA38"/>
    <mergeCell ref="BB36:BB38"/>
    <mergeCell ref="FY34:GC35"/>
    <mergeCell ref="P35:T36"/>
    <mergeCell ref="U35:U36"/>
    <mergeCell ref="AL35:AP36"/>
    <mergeCell ref="AQ35:AQ36"/>
    <mergeCell ref="CM35:CS36"/>
    <mergeCell ref="CT35:CT36"/>
    <mergeCell ref="DK35:DO36"/>
    <mergeCell ref="DP35:DP36"/>
    <mergeCell ref="EE35:EK36"/>
    <mergeCell ref="BF34:BL35"/>
    <mergeCell ref="BM34:BM35"/>
    <mergeCell ref="DT34:DZ35"/>
    <mergeCell ref="EP34:EV35"/>
    <mergeCell ref="FN34:FR35"/>
    <mergeCell ref="FS34:FS35"/>
    <mergeCell ref="GJ32:GN33"/>
    <mergeCell ref="GO32:GO33"/>
    <mergeCell ref="GU32:GY33"/>
    <mergeCell ref="GZ32:GZ33"/>
    <mergeCell ref="E33:I34"/>
    <mergeCell ref="J33:J34"/>
    <mergeCell ref="AA33:AE34"/>
    <mergeCell ref="AF33:AF34"/>
    <mergeCell ref="AW33:BA35"/>
    <mergeCell ref="BB33:BB35"/>
    <mergeCell ref="FY31:GC33"/>
    <mergeCell ref="GD31:GD33"/>
    <mergeCell ref="N32:T33"/>
    <mergeCell ref="U32:U33"/>
    <mergeCell ref="AJ32:AP33"/>
    <mergeCell ref="AQ32:AQ33"/>
    <mergeCell ref="BS32:BW34"/>
    <mergeCell ref="BX32:BX33"/>
    <mergeCell ref="CO32:CS33"/>
    <mergeCell ref="CT32:CT33"/>
    <mergeCell ref="CI31:CI34"/>
    <mergeCell ref="CZ31:DD32"/>
    <mergeCell ref="DE31:DE32"/>
    <mergeCell ref="DV31:DZ32"/>
    <mergeCell ref="FN31:FR32"/>
    <mergeCell ref="FS31:FS32"/>
    <mergeCell ref="DK32:DO33"/>
    <mergeCell ref="DP32:DP33"/>
    <mergeCell ref="EE32:EK33"/>
    <mergeCell ref="CZ33:DD34"/>
    <mergeCell ref="GS29:GY30"/>
    <mergeCell ref="GZ29:GZ30"/>
    <mergeCell ref="C30:I31"/>
    <mergeCell ref="J30:J31"/>
    <mergeCell ref="Y30:AE31"/>
    <mergeCell ref="AF30:AF31"/>
    <mergeCell ref="AW30:BA31"/>
    <mergeCell ref="BB30:BB31"/>
    <mergeCell ref="EP30:EV32"/>
    <mergeCell ref="CD31:CH34"/>
    <mergeCell ref="BS29:BW30"/>
    <mergeCell ref="BX29:BX30"/>
    <mergeCell ref="DI29:DO30"/>
    <mergeCell ref="DP29:DP30"/>
    <mergeCell ref="GH29:GN30"/>
    <mergeCell ref="GO29:GO30"/>
    <mergeCell ref="FL28:FR29"/>
    <mergeCell ref="FS28:FS29"/>
    <mergeCell ref="FW28:GC29"/>
    <mergeCell ref="GD28:GD29"/>
    <mergeCell ref="P29:T30"/>
    <mergeCell ref="U29:U30"/>
    <mergeCell ref="AL29:AP30"/>
    <mergeCell ref="AQ29:AQ30"/>
    <mergeCell ref="BH29:BL32"/>
    <mergeCell ref="BM29:BM32"/>
    <mergeCell ref="FI26:FI27"/>
    <mergeCell ref="GJ26:GN27"/>
    <mergeCell ref="GO26:GO27"/>
    <mergeCell ref="GU26:GY27"/>
    <mergeCell ref="GZ26:GZ27"/>
    <mergeCell ref="E27:I28"/>
    <mergeCell ref="J27:J28"/>
    <mergeCell ref="EP27:EV28"/>
    <mergeCell ref="CO28:CS30"/>
    <mergeCell ref="CT28:CT29"/>
    <mergeCell ref="CD26:CH29"/>
    <mergeCell ref="CI26:CI29"/>
    <mergeCell ref="DK26:DO27"/>
    <mergeCell ref="DP26:DP27"/>
    <mergeCell ref="FC26:FG27"/>
    <mergeCell ref="FH26:FH27"/>
    <mergeCell ref="CX28:DD29"/>
    <mergeCell ref="DE28:DE29"/>
    <mergeCell ref="DV28:DZ29"/>
    <mergeCell ref="EE28:EK30"/>
    <mergeCell ref="AW26:BA28"/>
    <mergeCell ref="BB26:BB28"/>
    <mergeCell ref="BH26:BL27"/>
    <mergeCell ref="BM26:BM27"/>
    <mergeCell ref="BS26:BW27"/>
    <mergeCell ref="BX26:BX27"/>
    <mergeCell ref="EC25:EK26"/>
    <mergeCell ref="FN25:FR26"/>
    <mergeCell ref="FY25:GC26"/>
    <mergeCell ref="D26:D27"/>
    <mergeCell ref="N26:T27"/>
    <mergeCell ref="U26:U27"/>
    <mergeCell ref="AA26:AE28"/>
    <mergeCell ref="AF26:AF28"/>
    <mergeCell ref="AL26:AP27"/>
    <mergeCell ref="AQ26:AQ27"/>
    <mergeCell ref="GD23:GD24"/>
    <mergeCell ref="GJ23:GN24"/>
    <mergeCell ref="GO23:GO24"/>
    <mergeCell ref="GU23:GY24"/>
    <mergeCell ref="GZ23:GZ24"/>
    <mergeCell ref="C24:I25"/>
    <mergeCell ref="J24:J25"/>
    <mergeCell ref="EP24:EV25"/>
    <mergeCell ref="CZ25:DD26"/>
    <mergeCell ref="DT25:DZ26"/>
    <mergeCell ref="FC23:FG24"/>
    <mergeCell ref="FH23:FH24"/>
    <mergeCell ref="FI23:FI24"/>
    <mergeCell ref="FN23:FR24"/>
    <mergeCell ref="FS23:FS24"/>
    <mergeCell ref="FY23:GC24"/>
    <mergeCell ref="CO23:CS26"/>
    <mergeCell ref="CT23:CT26"/>
    <mergeCell ref="CZ23:DD24"/>
    <mergeCell ref="DE23:DE24"/>
    <mergeCell ref="DK23:DO24"/>
    <mergeCell ref="DP23:DP24"/>
    <mergeCell ref="BH23:BL24"/>
    <mergeCell ref="BM23:BM24"/>
    <mergeCell ref="BS23:BW24"/>
    <mergeCell ref="BX23:BX24"/>
    <mergeCell ref="CD23:CH24"/>
    <mergeCell ref="CI23:CI24"/>
    <mergeCell ref="GS20:GY21"/>
    <mergeCell ref="GZ20:GZ21"/>
    <mergeCell ref="P23:T24"/>
    <mergeCell ref="U23:U24"/>
    <mergeCell ref="AA23:AE24"/>
    <mergeCell ref="AF23:AF24"/>
    <mergeCell ref="AL23:AP24"/>
    <mergeCell ref="AQ23:AQ24"/>
    <mergeCell ref="AW23:BA24"/>
    <mergeCell ref="BB23:BB24"/>
    <mergeCell ref="FL20:FR21"/>
    <mergeCell ref="FS20:FS21"/>
    <mergeCell ref="FW20:GC21"/>
    <mergeCell ref="GD20:GD21"/>
    <mergeCell ref="GH20:GN21"/>
    <mergeCell ref="GO20:GO21"/>
    <mergeCell ref="EA20:EC22"/>
    <mergeCell ref="EN20:EV22"/>
    <mergeCell ref="EW20:EW22"/>
    <mergeCell ref="FA20:FG21"/>
    <mergeCell ref="FH20:FH21"/>
    <mergeCell ref="FI20:FI21"/>
    <mergeCell ref="CT20:CT21"/>
    <mergeCell ref="CX20:DD21"/>
    <mergeCell ref="DE20:DE21"/>
    <mergeCell ref="DI20:DO21"/>
    <mergeCell ref="DP20:DP21"/>
    <mergeCell ref="DR20:DZ22"/>
    <mergeCell ref="BM20:BM21"/>
    <mergeCell ref="BQ20:BW21"/>
    <mergeCell ref="BX20:BX21"/>
    <mergeCell ref="CB20:CH21"/>
    <mergeCell ref="CI20:CI21"/>
    <mergeCell ref="CM20:CS21"/>
    <mergeCell ref="AF20:AF21"/>
    <mergeCell ref="AJ20:AP21"/>
    <mergeCell ref="AQ20:AQ21"/>
    <mergeCell ref="AU20:BA21"/>
    <mergeCell ref="BB20:BB21"/>
    <mergeCell ref="BF20:BL21"/>
    <mergeCell ref="GD15:GD17"/>
    <mergeCell ref="GF15:GN17"/>
    <mergeCell ref="GO15:GO17"/>
    <mergeCell ref="GQ15:GY17"/>
    <mergeCell ref="GZ15:GZ17"/>
    <mergeCell ref="D20:I21"/>
    <mergeCell ref="J20:J21"/>
    <mergeCell ref="N20:T21"/>
    <mergeCell ref="U20:U21"/>
    <mergeCell ref="Y20:AE21"/>
    <mergeCell ref="EY15:FG17"/>
    <mergeCell ref="FH15:FH17"/>
    <mergeCell ref="FI15:FI17"/>
    <mergeCell ref="FJ15:FR17"/>
    <mergeCell ref="FS15:FS17"/>
    <mergeCell ref="FU15:GC17"/>
    <mergeCell ref="CV15:DD17"/>
    <mergeCell ref="DE15:DE17"/>
    <mergeCell ref="DG15:DO17"/>
    <mergeCell ref="DP15:DP17"/>
    <mergeCell ref="DR15:DZ17"/>
    <mergeCell ref="EA15:EC17"/>
    <mergeCell ref="BO15:BW17"/>
    <mergeCell ref="BX15:BX17"/>
    <mergeCell ref="BZ15:CH17"/>
    <mergeCell ref="CI15:CI17"/>
    <mergeCell ref="CK15:CS17"/>
    <mergeCell ref="CT15:CT17"/>
    <mergeCell ref="AH15:AP17"/>
    <mergeCell ref="AQ15:AQ17"/>
    <mergeCell ref="AS15:BA17"/>
    <mergeCell ref="BB15:BB17"/>
    <mergeCell ref="BD15:BL17"/>
    <mergeCell ref="BM15:BM17"/>
    <mergeCell ref="GF9:GN11"/>
    <mergeCell ref="GQ9:GY11"/>
    <mergeCell ref="E10:P11"/>
    <mergeCell ref="Q10:AC11"/>
    <mergeCell ref="A15:I17"/>
    <mergeCell ref="J15:J17"/>
    <mergeCell ref="L15:T17"/>
    <mergeCell ref="U15:U17"/>
    <mergeCell ref="W15:AE17"/>
    <mergeCell ref="AF15:AF17"/>
    <mergeCell ref="A2:AA6"/>
    <mergeCell ref="AD3:AO5"/>
    <mergeCell ref="FJ4:FR6"/>
    <mergeCell ref="E8:P9"/>
    <mergeCell ref="Q8:AC9"/>
    <mergeCell ref="AD8:AO10"/>
    <mergeCell ref="FJ9:FR11"/>
  </mergeCells>
  <phoneticPr fontId="1"/>
  <hyperlinks>
    <hyperlink ref="A1" location="目次!A1" display="目次へもどる"/>
  </hyperlinks>
  <pageMargins left="0.3" right="0.25" top="0.33" bottom="0.19" header="0.25" footer="0.2"/>
  <pageSetup paperSize="9" scale="39" fitToWidth="0" orientation="landscape" r:id="rId1"/>
  <headerFooter alignWithMargins="0"/>
  <colBreaks count="1" manualBreakCount="1">
    <brk id="120" min="1" max="131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15" workbookViewId="0"/>
  </sheetViews>
  <sheetFormatPr defaultColWidth="8.875" defaultRowHeight="15" customHeight="1" x14ac:dyDescent="0.15"/>
  <cols>
    <col min="1" max="1" width="16.625" style="92" customWidth="1"/>
    <col min="2" max="2" width="11.125" style="92" customWidth="1"/>
    <col min="3" max="3" width="12.375" style="92" customWidth="1"/>
    <col min="4" max="4" width="11.125" style="92" customWidth="1"/>
    <col min="5" max="5" width="12.375" style="92" customWidth="1"/>
    <col min="6" max="6" width="11.125" style="92" customWidth="1"/>
    <col min="7" max="7" width="12.375" style="92" customWidth="1"/>
    <col min="8" max="16384" width="8.875" style="92"/>
  </cols>
  <sheetData>
    <row r="1" spans="1:7" s="29" customFormat="1" ht="13.5" customHeight="1" x14ac:dyDescent="0.15">
      <c r="A1" s="28" t="s">
        <v>1</v>
      </c>
    </row>
    <row r="2" spans="1:7" ht="15" customHeight="1" x14ac:dyDescent="0.15">
      <c r="A2" s="14" t="s">
        <v>676</v>
      </c>
    </row>
    <row r="3" spans="1:7" ht="15" customHeight="1" x14ac:dyDescent="0.15">
      <c r="C3" s="71"/>
      <c r="E3" s="71"/>
      <c r="G3" s="71" t="s">
        <v>677</v>
      </c>
    </row>
    <row r="4" spans="1:7" ht="15" customHeight="1" x14ac:dyDescent="0.15">
      <c r="A4" s="454" t="s">
        <v>678</v>
      </c>
      <c r="B4" s="455" t="s">
        <v>181</v>
      </c>
      <c r="C4" s="456"/>
      <c r="D4" s="455" t="s">
        <v>182</v>
      </c>
      <c r="E4" s="456"/>
      <c r="F4" s="455" t="s">
        <v>183</v>
      </c>
      <c r="G4" s="457"/>
    </row>
    <row r="5" spans="1:7" ht="15" customHeight="1" x14ac:dyDescent="0.15">
      <c r="A5" s="77"/>
      <c r="B5" s="17" t="s">
        <v>679</v>
      </c>
      <c r="C5" s="458" t="s">
        <v>680</v>
      </c>
      <c r="D5" s="17" t="s">
        <v>679</v>
      </c>
      <c r="E5" s="458" t="s">
        <v>680</v>
      </c>
      <c r="F5" s="17" t="s">
        <v>679</v>
      </c>
      <c r="G5" s="458" t="s">
        <v>680</v>
      </c>
    </row>
    <row r="6" spans="1:7" ht="15.75" customHeight="1" x14ac:dyDescent="0.15">
      <c r="A6" s="20" t="s">
        <v>681</v>
      </c>
      <c r="B6" s="21">
        <v>679</v>
      </c>
      <c r="C6" s="21">
        <v>7111640</v>
      </c>
      <c r="D6" s="21">
        <v>645</v>
      </c>
      <c r="E6" s="21">
        <v>7074172</v>
      </c>
      <c r="F6" s="21">
        <v>729</v>
      </c>
      <c r="G6" s="21">
        <v>9101471</v>
      </c>
    </row>
    <row r="7" spans="1:7" ht="4.5" customHeight="1" x14ac:dyDescent="0.15">
      <c r="A7" s="22"/>
      <c r="B7" s="23"/>
      <c r="C7" s="23"/>
      <c r="D7" s="23"/>
      <c r="E7" s="23"/>
      <c r="F7" s="23"/>
      <c r="G7" s="23"/>
    </row>
    <row r="8" spans="1:7" ht="15.75" customHeight="1" x14ac:dyDescent="0.15">
      <c r="A8" s="459" t="s">
        <v>682</v>
      </c>
      <c r="B8" s="25">
        <v>253</v>
      </c>
      <c r="C8" s="25">
        <v>2013039</v>
      </c>
      <c r="D8" s="25">
        <v>258</v>
      </c>
      <c r="E8" s="25">
        <v>2727293</v>
      </c>
      <c r="F8" s="25">
        <v>301</v>
      </c>
      <c r="G8" s="25">
        <v>2388600</v>
      </c>
    </row>
    <row r="9" spans="1:7" ht="15.75" customHeight="1" x14ac:dyDescent="0.15">
      <c r="A9" s="459" t="s">
        <v>683</v>
      </c>
      <c r="B9" s="25">
        <v>111</v>
      </c>
      <c r="C9" s="25">
        <v>3046651</v>
      </c>
      <c r="D9" s="25">
        <v>101</v>
      </c>
      <c r="E9" s="25">
        <v>2522007</v>
      </c>
      <c r="F9" s="25">
        <v>103</v>
      </c>
      <c r="G9" s="25">
        <v>3247892</v>
      </c>
    </row>
    <row r="10" spans="1:7" ht="15.75" customHeight="1" x14ac:dyDescent="0.15">
      <c r="A10" s="460" t="s">
        <v>684</v>
      </c>
      <c r="B10" s="11">
        <v>315</v>
      </c>
      <c r="C10" s="11">
        <v>2051949</v>
      </c>
      <c r="D10" s="11">
        <v>286</v>
      </c>
      <c r="E10" s="11">
        <v>1824872</v>
      </c>
      <c r="F10" s="11">
        <v>325</v>
      </c>
      <c r="G10" s="11">
        <v>3464980</v>
      </c>
    </row>
    <row r="11" spans="1:7" s="5" customFormat="1" ht="16.5" customHeight="1" x14ac:dyDescent="0.15">
      <c r="A11" s="5" t="s">
        <v>685</v>
      </c>
      <c r="C11" s="2"/>
      <c r="E11" s="2"/>
      <c r="G11" s="2" t="s">
        <v>686</v>
      </c>
    </row>
    <row r="17" spans="6:6" ht="15" customHeight="1" x14ac:dyDescent="0.15">
      <c r="F17" s="92" t="s">
        <v>687</v>
      </c>
    </row>
  </sheetData>
  <mergeCells count="4">
    <mergeCell ref="A4:A5"/>
    <mergeCell ref="B4:C4"/>
    <mergeCell ref="D4:E4"/>
    <mergeCell ref="F4:G4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="115" workbookViewId="0"/>
  </sheetViews>
  <sheetFormatPr defaultRowHeight="15" customHeight="1" x14ac:dyDescent="0.15"/>
  <cols>
    <col min="1" max="1" width="16.625" style="92" customWidth="1"/>
    <col min="2" max="2" width="6" style="92" customWidth="1"/>
    <col min="3" max="4" width="6.125" style="92" bestFit="1" customWidth="1"/>
    <col min="5" max="5" width="5.125" style="92" customWidth="1"/>
    <col min="6" max="6" width="6" style="92" customWidth="1"/>
    <col min="7" max="8" width="6.125" style="92" bestFit="1" customWidth="1"/>
    <col min="9" max="9" width="5.125" style="92" customWidth="1"/>
    <col min="10" max="10" width="6" style="92" customWidth="1"/>
    <col min="11" max="12" width="6.125" style="92" bestFit="1" customWidth="1"/>
    <col min="13" max="13" width="5.125" style="92" customWidth="1"/>
    <col min="14" max="16384" width="9" style="92"/>
  </cols>
  <sheetData>
    <row r="1" spans="1:13" s="29" customFormat="1" ht="13.5" customHeight="1" x14ac:dyDescent="0.15">
      <c r="A1" s="28" t="s">
        <v>1</v>
      </c>
    </row>
    <row r="2" spans="1:13" ht="15" customHeight="1" x14ac:dyDescent="0.15">
      <c r="A2" s="14" t="s">
        <v>688</v>
      </c>
    </row>
    <row r="3" spans="1:13" ht="15" customHeight="1" x14ac:dyDescent="0.15">
      <c r="E3" s="71"/>
      <c r="I3" s="71"/>
      <c r="M3" s="71" t="s">
        <v>689</v>
      </c>
    </row>
    <row r="4" spans="1:13" ht="15" customHeight="1" x14ac:dyDescent="0.15">
      <c r="A4" s="454" t="s">
        <v>678</v>
      </c>
      <c r="B4" s="455" t="s">
        <v>181</v>
      </c>
      <c r="C4" s="457"/>
      <c r="D4" s="457"/>
      <c r="E4" s="456"/>
      <c r="F4" s="455" t="s">
        <v>182</v>
      </c>
      <c r="G4" s="457"/>
      <c r="H4" s="457"/>
      <c r="I4" s="457"/>
      <c r="J4" s="455" t="s">
        <v>183</v>
      </c>
      <c r="K4" s="457"/>
      <c r="L4" s="457"/>
      <c r="M4" s="457"/>
    </row>
    <row r="5" spans="1:13" ht="33.75" customHeight="1" x14ac:dyDescent="0.15">
      <c r="A5" s="77"/>
      <c r="B5" s="461" t="s">
        <v>690</v>
      </c>
      <c r="C5" s="462" t="s">
        <v>691</v>
      </c>
      <c r="D5" s="462" t="s">
        <v>692</v>
      </c>
      <c r="E5" s="463" t="s">
        <v>693</v>
      </c>
      <c r="F5" s="461" t="s">
        <v>690</v>
      </c>
      <c r="G5" s="462" t="s">
        <v>691</v>
      </c>
      <c r="H5" s="462" t="s">
        <v>692</v>
      </c>
      <c r="I5" s="463" t="s">
        <v>693</v>
      </c>
      <c r="J5" s="461" t="s">
        <v>690</v>
      </c>
      <c r="K5" s="462" t="s">
        <v>691</v>
      </c>
      <c r="L5" s="462" t="s">
        <v>692</v>
      </c>
      <c r="M5" s="463" t="s">
        <v>693</v>
      </c>
    </row>
    <row r="6" spans="1:13" ht="15.75" customHeight="1" x14ac:dyDescent="0.15">
      <c r="A6" s="20" t="s">
        <v>681</v>
      </c>
      <c r="B6" s="464">
        <v>679</v>
      </c>
      <c r="C6" s="465">
        <v>248</v>
      </c>
      <c r="D6" s="464">
        <v>136</v>
      </c>
      <c r="E6" s="464">
        <v>295</v>
      </c>
      <c r="F6" s="464">
        <v>645</v>
      </c>
      <c r="G6" s="465">
        <v>237</v>
      </c>
      <c r="H6" s="464">
        <v>184</v>
      </c>
      <c r="I6" s="464">
        <v>224</v>
      </c>
      <c r="J6" s="21">
        <v>729</v>
      </c>
      <c r="K6" s="465">
        <v>272</v>
      </c>
      <c r="L6" s="464">
        <v>173</v>
      </c>
      <c r="M6" s="464">
        <v>284</v>
      </c>
    </row>
    <row r="7" spans="1:13" ht="3.75" customHeight="1" x14ac:dyDescent="0.15">
      <c r="A7" s="22"/>
      <c r="B7" s="466"/>
      <c r="C7" s="467"/>
      <c r="D7" s="466"/>
      <c r="E7" s="466"/>
      <c r="F7" s="466"/>
      <c r="G7" s="467"/>
      <c r="H7" s="466"/>
      <c r="I7" s="466"/>
      <c r="J7" s="23"/>
      <c r="K7" s="467"/>
      <c r="L7" s="466"/>
      <c r="M7" s="466"/>
    </row>
    <row r="8" spans="1:13" ht="15.75" customHeight="1" x14ac:dyDescent="0.15">
      <c r="A8" s="459" t="s">
        <v>682</v>
      </c>
      <c r="B8" s="5">
        <v>253</v>
      </c>
      <c r="C8" s="2">
        <v>77</v>
      </c>
      <c r="D8" s="5">
        <v>59</v>
      </c>
      <c r="E8" s="5">
        <v>117</v>
      </c>
      <c r="F8" s="5">
        <v>258</v>
      </c>
      <c r="G8" s="2">
        <v>73</v>
      </c>
      <c r="H8" s="5">
        <v>70</v>
      </c>
      <c r="I8" s="5">
        <v>115</v>
      </c>
      <c r="J8" s="25">
        <v>301</v>
      </c>
      <c r="K8" s="2">
        <v>93</v>
      </c>
      <c r="L8" s="5">
        <v>80</v>
      </c>
      <c r="M8" s="5">
        <v>128</v>
      </c>
    </row>
    <row r="9" spans="1:13" ht="15.75" customHeight="1" x14ac:dyDescent="0.15">
      <c r="A9" s="459" t="s">
        <v>683</v>
      </c>
      <c r="B9" s="5">
        <v>111</v>
      </c>
      <c r="C9" s="2">
        <v>31</v>
      </c>
      <c r="D9" s="5">
        <v>26</v>
      </c>
      <c r="E9" s="5">
        <v>54</v>
      </c>
      <c r="F9" s="5">
        <v>101</v>
      </c>
      <c r="G9" s="2">
        <v>33</v>
      </c>
      <c r="H9" s="5">
        <v>28</v>
      </c>
      <c r="I9" s="5">
        <v>40</v>
      </c>
      <c r="J9" s="25">
        <v>103</v>
      </c>
      <c r="K9" s="2">
        <v>25</v>
      </c>
      <c r="L9" s="5">
        <v>30</v>
      </c>
      <c r="M9" s="5">
        <v>48</v>
      </c>
    </row>
    <row r="10" spans="1:13" ht="15.75" customHeight="1" x14ac:dyDescent="0.15">
      <c r="A10" s="468" t="s">
        <v>684</v>
      </c>
      <c r="B10" s="70">
        <v>315</v>
      </c>
      <c r="C10" s="469">
        <v>140</v>
      </c>
      <c r="D10" s="70">
        <v>51</v>
      </c>
      <c r="E10" s="70">
        <v>124</v>
      </c>
      <c r="F10" s="70">
        <v>286</v>
      </c>
      <c r="G10" s="469">
        <v>131</v>
      </c>
      <c r="H10" s="70">
        <v>86</v>
      </c>
      <c r="I10" s="70">
        <v>69</v>
      </c>
      <c r="J10" s="11">
        <v>325</v>
      </c>
      <c r="K10" s="469">
        <v>154</v>
      </c>
      <c r="L10" s="70">
        <v>63</v>
      </c>
      <c r="M10" s="70">
        <v>108</v>
      </c>
    </row>
    <row r="11" spans="1:13" ht="15" customHeight="1" x14ac:dyDescent="0.15">
      <c r="E11" s="71"/>
      <c r="I11" s="71"/>
      <c r="M11" s="2" t="s">
        <v>694</v>
      </c>
    </row>
  </sheetData>
  <mergeCells count="4">
    <mergeCell ref="A4:A5"/>
    <mergeCell ref="B4:E4"/>
    <mergeCell ref="F4:I4"/>
    <mergeCell ref="J4:M4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/>
  </sheetViews>
  <sheetFormatPr defaultRowHeight="15" customHeight="1" x14ac:dyDescent="0.15"/>
  <cols>
    <col min="1" max="1" width="3.5" style="543" customWidth="1"/>
    <col min="2" max="2" width="29.875" style="543" customWidth="1"/>
    <col min="3" max="3" width="24.75" style="543" customWidth="1"/>
    <col min="4" max="4" width="25.625" style="543" customWidth="1"/>
    <col min="5" max="6" width="21.125" style="543" customWidth="1"/>
    <col min="7" max="7" width="21.125" style="544" customWidth="1"/>
    <col min="8" max="8" width="21.125" style="543" customWidth="1"/>
    <col min="9" max="16384" width="9" style="543"/>
  </cols>
  <sheetData>
    <row r="1" spans="1:8" ht="15" customHeight="1" x14ac:dyDescent="0.15">
      <c r="A1" s="542" t="s">
        <v>1</v>
      </c>
    </row>
    <row r="2" spans="1:8" ht="15" customHeight="1" x14ac:dyDescent="0.15">
      <c r="A2" s="101" t="s">
        <v>854</v>
      </c>
      <c r="D2" s="569"/>
      <c r="G2" s="570"/>
    </row>
    <row r="3" spans="1:8" s="102" customFormat="1" ht="15" customHeight="1" x14ac:dyDescent="0.15">
      <c r="A3" s="102" t="s">
        <v>855</v>
      </c>
      <c r="G3" s="571"/>
      <c r="H3" s="91" t="s">
        <v>856</v>
      </c>
    </row>
    <row r="4" spans="1:8" s="102" customFormat="1" ht="18" customHeight="1" x14ac:dyDescent="0.15">
      <c r="A4" s="106" t="s">
        <v>857</v>
      </c>
      <c r="B4" s="105"/>
      <c r="C4" s="572" t="s">
        <v>858</v>
      </c>
      <c r="D4" s="572" t="s">
        <v>778</v>
      </c>
      <c r="E4" s="572" t="s">
        <v>859</v>
      </c>
      <c r="F4" s="572" t="s">
        <v>860</v>
      </c>
      <c r="G4" s="573" t="s">
        <v>861</v>
      </c>
      <c r="H4" s="574" t="s">
        <v>862</v>
      </c>
    </row>
    <row r="5" spans="1:8" s="102" customFormat="1" ht="16.5" customHeight="1" x14ac:dyDescent="0.15">
      <c r="A5" s="102">
        <v>1</v>
      </c>
      <c r="B5" s="575" t="s">
        <v>863</v>
      </c>
      <c r="C5" s="5">
        <v>44380000000</v>
      </c>
      <c r="D5" s="5">
        <v>47423200656</v>
      </c>
      <c r="E5" s="5">
        <v>45894632061</v>
      </c>
      <c r="F5" s="576">
        <v>1514632061</v>
      </c>
      <c r="G5" s="577">
        <v>49.231354796391798</v>
      </c>
      <c r="H5" s="578">
        <v>103.41287079990987</v>
      </c>
    </row>
    <row r="6" spans="1:8" s="102" customFormat="1" ht="16.5" customHeight="1" x14ac:dyDescent="0.15">
      <c r="A6" s="102">
        <v>2</v>
      </c>
      <c r="B6" s="575" t="s">
        <v>864</v>
      </c>
      <c r="C6" s="5">
        <v>750000000</v>
      </c>
      <c r="D6" s="5">
        <v>711103007</v>
      </c>
      <c r="E6" s="5">
        <v>711103007</v>
      </c>
      <c r="F6" s="576">
        <v>-38896993</v>
      </c>
      <c r="G6" s="577">
        <v>0.76280303081778922</v>
      </c>
      <c r="H6" s="578">
        <v>94.813734266666671</v>
      </c>
    </row>
    <row r="7" spans="1:8" s="102" customFormat="1" ht="16.5" customHeight="1" x14ac:dyDescent="0.15">
      <c r="A7" s="102">
        <v>3</v>
      </c>
      <c r="B7" s="575" t="s">
        <v>865</v>
      </c>
      <c r="C7" s="5">
        <v>100000000</v>
      </c>
      <c r="D7" s="5">
        <v>89146000</v>
      </c>
      <c r="E7" s="5">
        <v>89146000</v>
      </c>
      <c r="F7" s="576">
        <v>-10854000</v>
      </c>
      <c r="G7" s="577">
        <v>9.5627269630267006E-2</v>
      </c>
      <c r="H7" s="578">
        <v>89.146000000000001</v>
      </c>
    </row>
    <row r="8" spans="1:8" s="102" customFormat="1" ht="16.5" customHeight="1" x14ac:dyDescent="0.15">
      <c r="A8" s="102">
        <v>4</v>
      </c>
      <c r="B8" s="575" t="s">
        <v>866</v>
      </c>
      <c r="C8" s="5">
        <v>50000000</v>
      </c>
      <c r="D8" s="5">
        <v>189194000</v>
      </c>
      <c r="E8" s="5">
        <v>189194000</v>
      </c>
      <c r="F8" s="576">
        <v>139194000</v>
      </c>
      <c r="G8" s="577">
        <v>0.20294915812743963</v>
      </c>
      <c r="H8" s="578">
        <v>378.38799999999998</v>
      </c>
    </row>
    <row r="9" spans="1:8" s="102" customFormat="1" ht="16.5" customHeight="1" x14ac:dyDescent="0.15">
      <c r="A9" s="102">
        <v>5</v>
      </c>
      <c r="B9" s="575" t="s">
        <v>867</v>
      </c>
      <c r="C9" s="5">
        <v>30000000</v>
      </c>
      <c r="D9" s="5">
        <v>311167000</v>
      </c>
      <c r="E9" s="5">
        <v>311167000</v>
      </c>
      <c r="F9" s="576">
        <v>281167000</v>
      </c>
      <c r="G9" s="577">
        <v>0.3337900815408576</v>
      </c>
      <c r="H9" s="578">
        <v>1037.2233333333334</v>
      </c>
    </row>
    <row r="10" spans="1:8" s="102" customFormat="1" ht="16.5" customHeight="1" x14ac:dyDescent="0.15">
      <c r="A10" s="102">
        <v>6</v>
      </c>
      <c r="B10" s="575" t="s">
        <v>868</v>
      </c>
      <c r="C10" s="5">
        <v>2500000000</v>
      </c>
      <c r="D10" s="5">
        <v>2536893000</v>
      </c>
      <c r="E10" s="5">
        <v>2536893000</v>
      </c>
      <c r="F10" s="576">
        <v>36893000</v>
      </c>
      <c r="G10" s="577">
        <v>2.721335235839375</v>
      </c>
      <c r="H10" s="578">
        <v>101.47572</v>
      </c>
    </row>
    <row r="11" spans="1:8" s="102" customFormat="1" ht="16.5" customHeight="1" x14ac:dyDescent="0.15">
      <c r="A11" s="102">
        <v>7</v>
      </c>
      <c r="B11" s="575" t="s">
        <v>869</v>
      </c>
      <c r="C11" s="5">
        <v>250010000</v>
      </c>
      <c r="D11" s="5">
        <v>282178000</v>
      </c>
      <c r="E11" s="5">
        <v>282178000</v>
      </c>
      <c r="F11" s="576">
        <v>32168000</v>
      </c>
      <c r="G11" s="577">
        <v>0.30269346566003502</v>
      </c>
      <c r="H11" s="578">
        <v>112.8666853325867</v>
      </c>
    </row>
    <row r="12" spans="1:8" s="102" customFormat="1" ht="16.5" customHeight="1" x14ac:dyDescent="0.15">
      <c r="A12" s="102">
        <v>8</v>
      </c>
      <c r="B12" s="575" t="s">
        <v>870</v>
      </c>
      <c r="C12" s="5">
        <v>320000000</v>
      </c>
      <c r="D12" s="5">
        <v>320154000</v>
      </c>
      <c r="E12" s="5">
        <v>320154000</v>
      </c>
      <c r="F12" s="576">
        <v>154000</v>
      </c>
      <c r="G12" s="577">
        <v>0.3434304722725473</v>
      </c>
      <c r="H12" s="578">
        <v>100.048125</v>
      </c>
    </row>
    <row r="13" spans="1:8" s="102" customFormat="1" ht="16.5" customHeight="1" x14ac:dyDescent="0.15">
      <c r="A13" s="102">
        <v>9</v>
      </c>
      <c r="B13" s="575" t="s">
        <v>871</v>
      </c>
      <c r="C13" s="5">
        <v>3667000000</v>
      </c>
      <c r="D13" s="5">
        <v>3846381000</v>
      </c>
      <c r="E13" s="5">
        <v>3846381000</v>
      </c>
      <c r="F13" s="576">
        <v>179381000</v>
      </c>
      <c r="G13" s="577">
        <v>4.1260282344439014</v>
      </c>
      <c r="H13" s="578">
        <v>104.89176438505589</v>
      </c>
    </row>
    <row r="14" spans="1:8" s="102" customFormat="1" ht="16.5" customHeight="1" x14ac:dyDescent="0.15">
      <c r="A14" s="102">
        <v>10</v>
      </c>
      <c r="B14" s="575" t="s">
        <v>872</v>
      </c>
      <c r="C14" s="5">
        <v>60000000</v>
      </c>
      <c r="D14" s="5">
        <v>55362000</v>
      </c>
      <c r="E14" s="5">
        <v>55362000</v>
      </c>
      <c r="F14" s="576">
        <v>-4638000</v>
      </c>
      <c r="G14" s="577">
        <v>5.9387038131501597E-2</v>
      </c>
      <c r="H14" s="578">
        <v>92.27</v>
      </c>
    </row>
    <row r="15" spans="1:8" s="102" customFormat="1" ht="16.5" customHeight="1" x14ac:dyDescent="0.15">
      <c r="A15" s="102">
        <v>11</v>
      </c>
      <c r="B15" s="575" t="s">
        <v>873</v>
      </c>
      <c r="C15" s="5">
        <v>1216390000</v>
      </c>
      <c r="D15" s="5">
        <v>1336376070</v>
      </c>
      <c r="E15" s="5">
        <v>1277313325</v>
      </c>
      <c r="F15" s="576">
        <v>60923325</v>
      </c>
      <c r="G15" s="577">
        <v>1.3701790964497327</v>
      </c>
      <c r="H15" s="578">
        <v>105.00853550259374</v>
      </c>
    </row>
    <row r="16" spans="1:8" s="102" customFormat="1" ht="16.5" customHeight="1" x14ac:dyDescent="0.15">
      <c r="A16" s="102">
        <v>12</v>
      </c>
      <c r="B16" s="575" t="s">
        <v>874</v>
      </c>
      <c r="C16" s="5">
        <v>933783000</v>
      </c>
      <c r="D16" s="5">
        <v>992354578</v>
      </c>
      <c r="E16" s="5">
        <v>988629706</v>
      </c>
      <c r="F16" s="576">
        <v>54846706</v>
      </c>
      <c r="G16" s="577">
        <v>1.0605070273501178</v>
      </c>
      <c r="H16" s="578">
        <v>105.87360296771307</v>
      </c>
    </row>
    <row r="17" spans="1:8" s="102" customFormat="1" ht="16.5" customHeight="1" x14ac:dyDescent="0.15">
      <c r="A17" s="102">
        <v>13</v>
      </c>
      <c r="B17" s="575" t="s">
        <v>875</v>
      </c>
      <c r="C17" s="5">
        <v>13848326000</v>
      </c>
      <c r="D17" s="5">
        <v>13563941233</v>
      </c>
      <c r="E17" s="5">
        <v>13501211233</v>
      </c>
      <c r="F17" s="576">
        <v>-347114767</v>
      </c>
      <c r="G17" s="577">
        <v>14.482803119750528</v>
      </c>
      <c r="H17" s="578">
        <v>97.493453237597095</v>
      </c>
    </row>
    <row r="18" spans="1:8" s="102" customFormat="1" ht="16.5" customHeight="1" x14ac:dyDescent="0.15">
      <c r="A18" s="102">
        <v>14</v>
      </c>
      <c r="B18" s="575" t="s">
        <v>876</v>
      </c>
      <c r="C18" s="5">
        <v>5027230000</v>
      </c>
      <c r="D18" s="5">
        <v>4881196402</v>
      </c>
      <c r="E18" s="5">
        <v>4861196402</v>
      </c>
      <c r="F18" s="576">
        <v>-166033598</v>
      </c>
      <c r="G18" s="577">
        <v>5.214624762297106</v>
      </c>
      <c r="H18" s="578">
        <v>96.697314465421314</v>
      </c>
    </row>
    <row r="19" spans="1:8" s="102" customFormat="1" ht="16.5" customHeight="1" x14ac:dyDescent="0.15">
      <c r="A19" s="102">
        <v>15</v>
      </c>
      <c r="B19" s="575" t="s">
        <v>877</v>
      </c>
      <c r="C19" s="5">
        <v>299010000</v>
      </c>
      <c r="D19" s="5">
        <v>307478622</v>
      </c>
      <c r="E19" s="5">
        <v>307478622</v>
      </c>
      <c r="F19" s="576">
        <v>8468622</v>
      </c>
      <c r="G19" s="577">
        <v>0.32983354375448082</v>
      </c>
      <c r="H19" s="578">
        <v>102.83222032707937</v>
      </c>
    </row>
    <row r="20" spans="1:8" s="102" customFormat="1" ht="16.5" customHeight="1" x14ac:dyDescent="0.15">
      <c r="A20" s="102">
        <v>16</v>
      </c>
      <c r="B20" s="575" t="s">
        <v>878</v>
      </c>
      <c r="C20" s="5">
        <v>11270000</v>
      </c>
      <c r="D20" s="5">
        <v>12299738</v>
      </c>
      <c r="E20" s="5">
        <v>12299738</v>
      </c>
      <c r="F20" s="576">
        <v>1029738</v>
      </c>
      <c r="G20" s="577">
        <v>1.3193977992368036E-2</v>
      </c>
      <c r="H20" s="578">
        <v>109.13698314108251</v>
      </c>
    </row>
    <row r="21" spans="1:8" s="102" customFormat="1" ht="16.5" customHeight="1" x14ac:dyDescent="0.15">
      <c r="A21" s="102">
        <v>17</v>
      </c>
      <c r="B21" s="575" t="s">
        <v>879</v>
      </c>
      <c r="C21" s="5">
        <v>2525000000</v>
      </c>
      <c r="D21" s="5">
        <v>2524987500</v>
      </c>
      <c r="E21" s="5">
        <v>2524987500</v>
      </c>
      <c r="F21" s="576">
        <v>-12500</v>
      </c>
      <c r="G21" s="577">
        <v>2.7085641585214568</v>
      </c>
      <c r="H21" s="578">
        <v>99.999504950495052</v>
      </c>
    </row>
    <row r="22" spans="1:8" s="102" customFormat="1" ht="16.5" customHeight="1" x14ac:dyDescent="0.15">
      <c r="A22" s="102">
        <v>18</v>
      </c>
      <c r="B22" s="575" t="s">
        <v>880</v>
      </c>
      <c r="C22" s="5">
        <v>4846803000</v>
      </c>
      <c r="D22" s="5">
        <v>4846803912</v>
      </c>
      <c r="E22" s="5">
        <v>4846803912</v>
      </c>
      <c r="F22" s="576">
        <v>912</v>
      </c>
      <c r="G22" s="577">
        <v>5.1991858808904148</v>
      </c>
      <c r="H22" s="578">
        <v>100.00001881652709</v>
      </c>
    </row>
    <row r="23" spans="1:8" s="102" customFormat="1" ht="16.5" customHeight="1" x14ac:dyDescent="0.15">
      <c r="A23" s="102">
        <v>19</v>
      </c>
      <c r="B23" s="575" t="s">
        <v>881</v>
      </c>
      <c r="C23" s="5">
        <v>2703562000</v>
      </c>
      <c r="D23" s="5">
        <v>3043052270</v>
      </c>
      <c r="E23" s="5">
        <v>2857332053</v>
      </c>
      <c r="F23" s="576">
        <v>153770053</v>
      </c>
      <c r="G23" s="577">
        <v>3.0650714856015453</v>
      </c>
      <c r="H23" s="578">
        <v>105.68768361887022</v>
      </c>
    </row>
    <row r="24" spans="1:8" s="102" customFormat="1" ht="16.5" customHeight="1" x14ac:dyDescent="0.15">
      <c r="A24" s="102">
        <v>20</v>
      </c>
      <c r="B24" s="575" t="s">
        <v>882</v>
      </c>
      <c r="C24" s="476">
        <v>7984400000</v>
      </c>
      <c r="D24" s="5">
        <v>7896700000</v>
      </c>
      <c r="E24" s="5">
        <v>7808900000</v>
      </c>
      <c r="F24" s="556">
        <v>-175500000</v>
      </c>
      <c r="G24" s="577">
        <v>8.3766381645367378</v>
      </c>
      <c r="H24" s="578">
        <v>97.801963829467468</v>
      </c>
    </row>
    <row r="25" spans="1:8" s="102" customFormat="1" ht="21" customHeight="1" x14ac:dyDescent="0.15">
      <c r="A25" s="579"/>
      <c r="B25" s="580" t="s">
        <v>883</v>
      </c>
      <c r="C25" s="562">
        <v>91502784000</v>
      </c>
      <c r="D25" s="562">
        <v>95169968988</v>
      </c>
      <c r="E25" s="562">
        <v>93222362559</v>
      </c>
      <c r="F25" s="563">
        <v>1719578559</v>
      </c>
      <c r="G25" s="581">
        <v>100</v>
      </c>
      <c r="H25" s="582"/>
    </row>
    <row r="26" spans="1:8" s="102" customFormat="1" ht="15" customHeight="1" x14ac:dyDescent="0.15">
      <c r="C26" s="5"/>
      <c r="D26" s="5"/>
      <c r="E26" s="5"/>
      <c r="F26" s="5"/>
      <c r="G26" s="577"/>
      <c r="H26" s="91" t="s">
        <v>853</v>
      </c>
    </row>
    <row r="27" spans="1:8" s="102" customFormat="1" ht="15" customHeight="1" x14ac:dyDescent="0.15">
      <c r="C27" s="5"/>
      <c r="D27" s="5"/>
      <c r="E27" s="5"/>
      <c r="F27" s="5"/>
      <c r="G27" s="89"/>
      <c r="H27" s="91"/>
    </row>
    <row r="28" spans="1:8" ht="15.75" customHeight="1" x14ac:dyDescent="0.15">
      <c r="G28" s="583"/>
    </row>
    <row r="29" spans="1:8" ht="15" customHeight="1" x14ac:dyDescent="0.15">
      <c r="A29" s="102" t="s">
        <v>884</v>
      </c>
      <c r="B29" s="102"/>
      <c r="C29" s="102"/>
      <c r="D29" s="102"/>
      <c r="E29" s="102"/>
      <c r="F29" s="578"/>
      <c r="G29" s="584" t="s">
        <v>856</v>
      </c>
    </row>
    <row r="30" spans="1:8" ht="17.25" customHeight="1" x14ac:dyDescent="0.15">
      <c r="A30" s="106" t="s">
        <v>857</v>
      </c>
      <c r="B30" s="105"/>
      <c r="C30" s="572" t="s">
        <v>858</v>
      </c>
      <c r="D30" s="572" t="s">
        <v>859</v>
      </c>
      <c r="E30" s="572" t="s">
        <v>885</v>
      </c>
      <c r="F30" s="572" t="s">
        <v>861</v>
      </c>
      <c r="G30" s="585" t="s">
        <v>886</v>
      </c>
    </row>
    <row r="31" spans="1:8" ht="16.5" customHeight="1" x14ac:dyDescent="0.15">
      <c r="A31" s="586">
        <v>1</v>
      </c>
      <c r="B31" s="587" t="s">
        <v>887</v>
      </c>
      <c r="C31" s="476">
        <v>548163000</v>
      </c>
      <c r="D31" s="476">
        <v>535062455</v>
      </c>
      <c r="E31" s="476">
        <v>13100545</v>
      </c>
      <c r="F31" s="588">
        <v>0.60206768043268022</v>
      </c>
      <c r="G31" s="589">
        <v>97.610100462818536</v>
      </c>
    </row>
    <row r="32" spans="1:8" ht="16.5" customHeight="1" x14ac:dyDescent="0.15">
      <c r="A32" s="590">
        <v>2</v>
      </c>
      <c r="B32" s="575" t="s">
        <v>888</v>
      </c>
      <c r="C32" s="476">
        <v>11056474000</v>
      </c>
      <c r="D32" s="476">
        <v>10806981153</v>
      </c>
      <c r="E32" s="476">
        <v>249492847</v>
      </c>
      <c r="F32" s="588">
        <v>12.160326359034856</v>
      </c>
      <c r="G32" s="589">
        <v>97.743468243130678</v>
      </c>
    </row>
    <row r="33" spans="1:7" ht="16.5" customHeight="1" x14ac:dyDescent="0.15">
      <c r="A33" s="590">
        <v>3</v>
      </c>
      <c r="B33" s="575" t="s">
        <v>889</v>
      </c>
      <c r="C33" s="476">
        <v>36457463000</v>
      </c>
      <c r="D33" s="476">
        <v>35294494002</v>
      </c>
      <c r="E33" s="476">
        <v>1162968998</v>
      </c>
      <c r="F33" s="588">
        <v>39.714380886300994</v>
      </c>
      <c r="G33" s="589">
        <v>96.810066026810489</v>
      </c>
    </row>
    <row r="34" spans="1:7" ht="16.5" customHeight="1" x14ac:dyDescent="0.15">
      <c r="A34" s="590">
        <v>4</v>
      </c>
      <c r="B34" s="575" t="s">
        <v>890</v>
      </c>
      <c r="C34" s="476">
        <v>7743577000</v>
      </c>
      <c r="D34" s="476">
        <v>7524181770</v>
      </c>
      <c r="E34" s="476">
        <v>219395230</v>
      </c>
      <c r="F34" s="588">
        <v>8.4664259715583263</v>
      </c>
      <c r="G34" s="589">
        <v>97.166745678386107</v>
      </c>
    </row>
    <row r="35" spans="1:7" ht="16.5" customHeight="1" x14ac:dyDescent="0.15">
      <c r="A35" s="590">
        <v>5</v>
      </c>
      <c r="B35" s="575" t="s">
        <v>891</v>
      </c>
      <c r="C35" s="476">
        <v>85038000</v>
      </c>
      <c r="D35" s="476">
        <v>81907458</v>
      </c>
      <c r="E35" s="476">
        <v>3130542</v>
      </c>
      <c r="F35" s="588">
        <v>9.2164630105091516E-2</v>
      </c>
      <c r="G35" s="589">
        <v>96.318655189444726</v>
      </c>
    </row>
    <row r="36" spans="1:7" ht="16.5" customHeight="1" x14ac:dyDescent="0.15">
      <c r="A36" s="590">
        <v>6</v>
      </c>
      <c r="B36" s="575" t="s">
        <v>892</v>
      </c>
      <c r="C36" s="476">
        <v>752409000</v>
      </c>
      <c r="D36" s="476">
        <v>737256071</v>
      </c>
      <c r="E36" s="476">
        <v>15152929</v>
      </c>
      <c r="F36" s="588">
        <v>0.82958175892173436</v>
      </c>
      <c r="G36" s="589">
        <v>97.986078183541139</v>
      </c>
    </row>
    <row r="37" spans="1:7" ht="16.5" customHeight="1" x14ac:dyDescent="0.15">
      <c r="A37" s="590">
        <v>7</v>
      </c>
      <c r="B37" s="575" t="s">
        <v>893</v>
      </c>
      <c r="C37" s="476">
        <v>834126000</v>
      </c>
      <c r="D37" s="476">
        <v>682699568</v>
      </c>
      <c r="E37" s="476">
        <v>151426432</v>
      </c>
      <c r="F37" s="588">
        <v>0.76819321089937587</v>
      </c>
      <c r="G37" s="589">
        <v>81.846096153338948</v>
      </c>
    </row>
    <row r="38" spans="1:7" ht="16.5" customHeight="1" x14ac:dyDescent="0.15">
      <c r="A38" s="590">
        <v>8</v>
      </c>
      <c r="B38" s="575" t="s">
        <v>894</v>
      </c>
      <c r="C38" s="476">
        <v>12539853000</v>
      </c>
      <c r="D38" s="476">
        <v>12103526271</v>
      </c>
      <c r="E38" s="476">
        <v>436326729</v>
      </c>
      <c r="F38" s="588">
        <v>13.619236257264541</v>
      </c>
      <c r="G38" s="589">
        <v>96.52047971375741</v>
      </c>
    </row>
    <row r="39" spans="1:7" ht="16.5" customHeight="1" x14ac:dyDescent="0.15">
      <c r="A39" s="590">
        <v>9</v>
      </c>
      <c r="B39" s="575" t="s">
        <v>895</v>
      </c>
      <c r="C39" s="476">
        <v>3382113000</v>
      </c>
      <c r="D39" s="476">
        <v>3325323560</v>
      </c>
      <c r="E39" s="476">
        <v>56789440</v>
      </c>
      <c r="F39" s="588">
        <v>3.7417498158366249</v>
      </c>
      <c r="G39" s="589">
        <v>98.320888746177317</v>
      </c>
    </row>
    <row r="40" spans="1:7" ht="16.5" customHeight="1" x14ac:dyDescent="0.15">
      <c r="A40" s="590">
        <v>10</v>
      </c>
      <c r="B40" s="575" t="s">
        <v>896</v>
      </c>
      <c r="C40" s="476">
        <v>8340655000</v>
      </c>
      <c r="D40" s="476">
        <v>8098698709</v>
      </c>
      <c r="E40" s="476">
        <v>241956291</v>
      </c>
      <c r="F40" s="588">
        <v>9.1128889734017537</v>
      </c>
      <c r="G40" s="589">
        <v>97.099073262231812</v>
      </c>
    </row>
    <row r="41" spans="1:7" ht="16.5" customHeight="1" x14ac:dyDescent="0.15">
      <c r="A41" s="590">
        <v>11</v>
      </c>
      <c r="B41" s="575" t="s">
        <v>897</v>
      </c>
      <c r="C41" s="476">
        <v>750988000</v>
      </c>
      <c r="D41" s="476">
        <v>733326138</v>
      </c>
      <c r="E41" s="476">
        <v>17661862</v>
      </c>
      <c r="F41" s="591">
        <v>0.825159685155475</v>
      </c>
      <c r="G41" s="584">
        <v>97.648183193339975</v>
      </c>
    </row>
    <row r="42" spans="1:7" ht="16.5" customHeight="1" x14ac:dyDescent="0.15">
      <c r="A42" s="590">
        <v>12</v>
      </c>
      <c r="B42" s="575" t="s">
        <v>898</v>
      </c>
      <c r="C42" s="476">
        <v>8152241000</v>
      </c>
      <c r="D42" s="539">
        <v>8138790816</v>
      </c>
      <c r="E42" s="476">
        <v>13450184</v>
      </c>
      <c r="F42" s="588">
        <v>9.1580017665711946</v>
      </c>
      <c r="G42" s="589">
        <v>99.835012434004341</v>
      </c>
    </row>
    <row r="43" spans="1:7" ht="16.5" customHeight="1" x14ac:dyDescent="0.15">
      <c r="A43" s="590">
        <v>13</v>
      </c>
      <c r="B43" s="575" t="s">
        <v>899</v>
      </c>
      <c r="C43" s="476">
        <v>809700000</v>
      </c>
      <c r="D43" s="539">
        <v>808567120</v>
      </c>
      <c r="E43" s="476">
        <v>1132880</v>
      </c>
      <c r="F43" s="588">
        <v>0.90982300451735598</v>
      </c>
      <c r="G43" s="589">
        <v>99.860086451772261</v>
      </c>
    </row>
    <row r="44" spans="1:7" ht="16.5" customHeight="1" x14ac:dyDescent="0.15">
      <c r="A44" s="590">
        <v>14</v>
      </c>
      <c r="B44" s="575" t="s">
        <v>900</v>
      </c>
      <c r="C44" s="476">
        <v>49984000</v>
      </c>
      <c r="D44" s="539">
        <v>0</v>
      </c>
      <c r="E44" s="476">
        <v>49984000</v>
      </c>
      <c r="F44" s="591">
        <v>0</v>
      </c>
      <c r="G44" s="584">
        <v>0</v>
      </c>
    </row>
    <row r="45" spans="1:7" ht="21" customHeight="1" x14ac:dyDescent="0.15">
      <c r="A45" s="579"/>
      <c r="B45" s="580" t="s">
        <v>901</v>
      </c>
      <c r="C45" s="562">
        <v>91502784000</v>
      </c>
      <c r="D45" s="562">
        <v>88870815091</v>
      </c>
      <c r="E45" s="562">
        <v>2631968909</v>
      </c>
      <c r="F45" s="562">
        <v>99.999999999999986</v>
      </c>
      <c r="G45" s="592"/>
    </row>
    <row r="46" spans="1:7" ht="15" customHeight="1" x14ac:dyDescent="0.15">
      <c r="A46" s="102"/>
      <c r="B46" s="102"/>
      <c r="C46" s="102"/>
      <c r="D46" s="102"/>
      <c r="E46" s="102"/>
      <c r="F46" s="102"/>
      <c r="G46" s="593" t="s">
        <v>853</v>
      </c>
    </row>
    <row r="49" spans="4:4" ht="15" customHeight="1" x14ac:dyDescent="0.15">
      <c r="D49" s="594"/>
    </row>
  </sheetData>
  <mergeCells count="2">
    <mergeCell ref="A4:B4"/>
    <mergeCell ref="A30:B30"/>
  </mergeCells>
  <phoneticPr fontId="1"/>
  <hyperlinks>
    <hyperlink ref="A1" location="目次!A1" display="目次へもどる"/>
  </hyperlinks>
  <pageMargins left="0.86614173228346458" right="0.86614173228346458" top="0.98425196850393704" bottom="0.98425196850393704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zoomScale="115" zoomScaleNormal="100" zoomScaleSheetLayoutView="100" workbookViewId="0"/>
  </sheetViews>
  <sheetFormatPr defaultRowHeight="16.5" customHeight="1" x14ac:dyDescent="0.15"/>
  <cols>
    <col min="1" max="1" width="22.75" style="13" customWidth="1"/>
    <col min="2" max="3" width="15.875" style="13" customWidth="1"/>
    <col min="4" max="4" width="15.875" style="595" customWidth="1"/>
    <col min="5" max="5" width="15.875" style="13" customWidth="1"/>
    <col min="6" max="6" width="8" style="13" customWidth="1"/>
    <col min="7" max="7" width="18.5" style="596" hidden="1" customWidth="1"/>
    <col min="8" max="8" width="19.375" style="596" hidden="1" customWidth="1"/>
    <col min="9" max="11" width="18.5" style="596" customWidth="1"/>
    <col min="12" max="12" width="10" style="13" hidden="1" customWidth="1"/>
    <col min="13" max="13" width="0" style="13" hidden="1" customWidth="1"/>
    <col min="14" max="14" width="3.75" style="13" hidden="1" customWidth="1"/>
    <col min="15" max="16" width="11" style="597" hidden="1" customWidth="1"/>
    <col min="17" max="17" width="7.625" style="598" hidden="1" customWidth="1"/>
    <col min="18" max="18" width="7.625" style="543" hidden="1" customWidth="1"/>
    <col min="19" max="19" width="0" style="599" hidden="1" customWidth="1"/>
    <col min="20" max="20" width="0" style="13" hidden="1" customWidth="1"/>
    <col min="21" max="16384" width="9" style="13"/>
  </cols>
  <sheetData>
    <row r="1" spans="1:20" s="543" customFormat="1" ht="15" customHeight="1" x14ac:dyDescent="0.15">
      <c r="A1" s="542" t="s">
        <v>1</v>
      </c>
      <c r="G1" s="544"/>
    </row>
    <row r="2" spans="1:20" ht="16.5" customHeight="1" x14ac:dyDescent="0.15">
      <c r="A2" s="14" t="s">
        <v>902</v>
      </c>
    </row>
    <row r="3" spans="1:20" s="5" customFormat="1" ht="16.5" customHeight="1" x14ac:dyDescent="0.15">
      <c r="D3" s="600"/>
      <c r="E3" s="601">
        <v>229856</v>
      </c>
      <c r="G3" s="602"/>
      <c r="H3" s="602"/>
      <c r="I3" s="602"/>
      <c r="J3" s="602"/>
      <c r="K3" s="602"/>
      <c r="O3" s="603" t="s">
        <v>903</v>
      </c>
      <c r="P3" s="603"/>
      <c r="Q3" s="604"/>
      <c r="R3" s="102"/>
      <c r="S3" s="89"/>
    </row>
    <row r="4" spans="1:20" s="5" customFormat="1" ht="16.5" customHeight="1" thickBot="1" x14ac:dyDescent="0.2">
      <c r="A4" s="16" t="s">
        <v>160</v>
      </c>
      <c r="B4" s="17" t="s">
        <v>904</v>
      </c>
      <c r="C4" s="17" t="s">
        <v>905</v>
      </c>
      <c r="D4" s="605" t="s">
        <v>906</v>
      </c>
      <c r="E4" s="18" t="s">
        <v>907</v>
      </c>
      <c r="F4" s="515"/>
      <c r="G4" s="606" t="s">
        <v>908</v>
      </c>
      <c r="H4" s="606" t="s">
        <v>909</v>
      </c>
      <c r="I4" s="606"/>
      <c r="J4" s="606"/>
      <c r="K4" s="606"/>
      <c r="N4" s="490"/>
      <c r="O4" s="607" t="s">
        <v>910</v>
      </c>
      <c r="P4" s="608" t="s">
        <v>911</v>
      </c>
      <c r="Q4" s="609" t="s">
        <v>912</v>
      </c>
      <c r="R4" s="609" t="s">
        <v>913</v>
      </c>
      <c r="S4" s="610" t="s">
        <v>914</v>
      </c>
      <c r="T4" s="608" t="s">
        <v>915</v>
      </c>
    </row>
    <row r="5" spans="1:20" s="5" customFormat="1" ht="16.5" customHeight="1" thickTop="1" x14ac:dyDescent="0.15">
      <c r="A5" s="81" t="s">
        <v>916</v>
      </c>
      <c r="B5" s="475">
        <v>16246100</v>
      </c>
      <c r="C5" s="611">
        <v>18.3</v>
      </c>
      <c r="D5" s="612">
        <v>114700</v>
      </c>
      <c r="E5" s="612">
        <v>48825</v>
      </c>
      <c r="F5" s="613"/>
      <c r="G5" s="602" t="e">
        <f>B5*1000/#REF!</f>
        <v>#REF!</v>
      </c>
      <c r="H5" s="602" t="e">
        <f>B5*1000/#REF!</f>
        <v>#REF!</v>
      </c>
      <c r="I5" s="602"/>
      <c r="J5" s="602"/>
      <c r="K5" s="602"/>
      <c r="L5" s="5" t="s">
        <v>917</v>
      </c>
      <c r="N5" s="614" t="s">
        <v>918</v>
      </c>
      <c r="O5" s="615">
        <f t="shared" ref="O5:O14" si="0">ROUNDDOWN(B5/$B$15*100,1)</f>
        <v>18.2</v>
      </c>
      <c r="P5" s="615">
        <f t="shared" ref="P5:P14" si="1">B5/$B$15*100</f>
        <v>18.280579307384777</v>
      </c>
      <c r="Q5" s="616">
        <f t="shared" ref="Q5:Q14" si="2">(P5-O5)*1000</f>
        <v>80.579307384777366</v>
      </c>
      <c r="R5" s="617">
        <f t="shared" ref="R5:R14" si="3">RANK(Q5,$Q$5:$Q$14,0)</f>
        <v>4</v>
      </c>
      <c r="S5" s="618">
        <f t="shared" ref="S5:S14" si="4">IF(R5&lt;$R$15,O5+0.1,O5)</f>
        <v>18.3</v>
      </c>
      <c r="T5" s="619" t="str">
        <f t="shared" ref="T5:T14" si="5">IF((S5-O5)*10=0,"","プラス１")</f>
        <v>プラス１</v>
      </c>
    </row>
    <row r="6" spans="1:20" s="5" customFormat="1" ht="16.5" customHeight="1" x14ac:dyDescent="0.15">
      <c r="A6" s="81" t="s">
        <v>919</v>
      </c>
      <c r="B6" s="475">
        <v>20612283</v>
      </c>
      <c r="C6" s="611">
        <v>23.2</v>
      </c>
      <c r="D6" s="612">
        <v>145526</v>
      </c>
      <c r="E6" s="612">
        <v>61946</v>
      </c>
      <c r="F6" s="613"/>
      <c r="G6" s="602" t="e">
        <f>B6*1000/#REF!</f>
        <v>#REF!</v>
      </c>
      <c r="H6" s="602" t="e">
        <f>B6*1000/#REF!</f>
        <v>#REF!</v>
      </c>
      <c r="I6" s="602"/>
      <c r="J6" s="602"/>
      <c r="K6" s="602"/>
      <c r="L6" s="5">
        <v>317483</v>
      </c>
      <c r="M6" s="5" t="s">
        <v>920</v>
      </c>
      <c r="N6" s="620"/>
      <c r="O6" s="621">
        <f t="shared" si="0"/>
        <v>23.1</v>
      </c>
      <c r="P6" s="621">
        <f t="shared" si="1"/>
        <v>23.193534084350027</v>
      </c>
      <c r="Q6" s="622">
        <f t="shared" si="2"/>
        <v>93.534084350025637</v>
      </c>
      <c r="R6" s="623">
        <f t="shared" si="3"/>
        <v>3</v>
      </c>
      <c r="S6" s="624">
        <f t="shared" si="4"/>
        <v>23.200000000000003</v>
      </c>
      <c r="T6" s="625" t="str">
        <f t="shared" si="5"/>
        <v>プラス１</v>
      </c>
    </row>
    <row r="7" spans="1:20" s="5" customFormat="1" ht="16.5" customHeight="1" x14ac:dyDescent="0.15">
      <c r="A7" s="81" t="s">
        <v>921</v>
      </c>
      <c r="B7" s="475">
        <v>8149082</v>
      </c>
      <c r="C7" s="611">
        <v>9.1999999999999993</v>
      </c>
      <c r="D7" s="612">
        <v>57534</v>
      </c>
      <c r="E7" s="612">
        <v>24491</v>
      </c>
      <c r="F7" s="613"/>
      <c r="G7" s="602" t="e">
        <f>B7*1000/#REF!</f>
        <v>#REF!</v>
      </c>
      <c r="H7" s="602" t="e">
        <f>B7*1000/#REF!</f>
        <v>#REF!</v>
      </c>
      <c r="I7" s="602"/>
      <c r="J7" s="602"/>
      <c r="K7" s="602"/>
      <c r="L7" s="5">
        <v>125960</v>
      </c>
      <c r="M7" s="5" t="s">
        <v>922</v>
      </c>
      <c r="N7" s="620"/>
      <c r="O7" s="621">
        <f t="shared" si="0"/>
        <v>9.1</v>
      </c>
      <c r="P7" s="621">
        <f t="shared" si="1"/>
        <v>9.1695816093328091</v>
      </c>
      <c r="Q7" s="622">
        <f t="shared" si="2"/>
        <v>69.581609332809435</v>
      </c>
      <c r="R7" s="623">
        <f t="shared" si="3"/>
        <v>7</v>
      </c>
      <c r="S7" s="624">
        <f t="shared" si="4"/>
        <v>9.1999999999999993</v>
      </c>
      <c r="T7" s="625" t="str">
        <f t="shared" si="5"/>
        <v>プラス１</v>
      </c>
    </row>
    <row r="8" spans="1:20" s="5" customFormat="1" ht="16.5" customHeight="1" x14ac:dyDescent="0.15">
      <c r="A8" s="81" t="s">
        <v>923</v>
      </c>
      <c r="B8" s="475">
        <v>13330383</v>
      </c>
      <c r="C8" s="611">
        <v>15</v>
      </c>
      <c r="D8" s="612">
        <v>94115</v>
      </c>
      <c r="E8" s="612">
        <v>40062</v>
      </c>
      <c r="F8" s="613"/>
      <c r="G8" s="602" t="e">
        <f>B8*1000/#REF!</f>
        <v>#REF!</v>
      </c>
      <c r="H8" s="602" t="e">
        <f>B8*1000/#REF!</f>
        <v>#REF!</v>
      </c>
      <c r="I8" s="602"/>
      <c r="J8" s="602"/>
      <c r="K8" s="602"/>
      <c r="N8" s="620"/>
      <c r="O8" s="621">
        <f t="shared" si="0"/>
        <v>14.9</v>
      </c>
      <c r="P8" s="621">
        <f t="shared" si="1"/>
        <v>14.999730620229707</v>
      </c>
      <c r="Q8" s="622">
        <f t="shared" si="2"/>
        <v>99.730620229706801</v>
      </c>
      <c r="R8" s="623">
        <f t="shared" si="3"/>
        <v>1</v>
      </c>
      <c r="S8" s="624">
        <f t="shared" si="4"/>
        <v>15</v>
      </c>
      <c r="T8" s="625" t="str">
        <f t="shared" si="5"/>
        <v>プラス１</v>
      </c>
    </row>
    <row r="9" spans="1:20" s="5" customFormat="1" ht="16.5" customHeight="1" x14ac:dyDescent="0.15">
      <c r="A9" s="81" t="s">
        <v>924</v>
      </c>
      <c r="B9" s="475">
        <v>422950</v>
      </c>
      <c r="C9" s="611">
        <v>0.5</v>
      </c>
      <c r="D9" s="612">
        <v>2986</v>
      </c>
      <c r="E9" s="612">
        <v>1271</v>
      </c>
      <c r="F9" s="613"/>
      <c r="G9" s="602" t="e">
        <f>B9*1000/#REF!</f>
        <v>#REF!</v>
      </c>
      <c r="H9" s="602" t="e">
        <f>B9*1000/#REF!</f>
        <v>#REF!</v>
      </c>
      <c r="I9" s="602"/>
      <c r="J9" s="602"/>
      <c r="K9" s="602"/>
      <c r="N9" s="620"/>
      <c r="O9" s="621">
        <f t="shared" si="0"/>
        <v>0.4</v>
      </c>
      <c r="P9" s="621">
        <f t="shared" si="1"/>
        <v>0.47591551314213204</v>
      </c>
      <c r="Q9" s="622">
        <f t="shared" si="2"/>
        <v>75.915513142132014</v>
      </c>
      <c r="R9" s="623">
        <f t="shared" si="3"/>
        <v>6</v>
      </c>
      <c r="S9" s="624">
        <f t="shared" si="4"/>
        <v>0.5</v>
      </c>
      <c r="T9" s="625" t="str">
        <f t="shared" si="5"/>
        <v>プラス１</v>
      </c>
    </row>
    <row r="10" spans="1:20" s="5" customFormat="1" ht="16.5" customHeight="1" x14ac:dyDescent="0.15">
      <c r="A10" s="81" t="s">
        <v>925</v>
      </c>
      <c r="B10" s="475">
        <v>5356656</v>
      </c>
      <c r="C10" s="611">
        <v>6</v>
      </c>
      <c r="D10" s="612">
        <v>37819</v>
      </c>
      <c r="E10" s="612">
        <v>16098</v>
      </c>
      <c r="F10" s="613"/>
      <c r="G10" s="602" t="e">
        <f>B10*1000/#REF!</f>
        <v>#REF!</v>
      </c>
      <c r="H10" s="602" t="e">
        <f>B10*1000/#REF!</f>
        <v>#REF!</v>
      </c>
      <c r="I10" s="602"/>
      <c r="J10" s="602"/>
      <c r="K10" s="602"/>
      <c r="N10" s="620"/>
      <c r="O10" s="621">
        <f t="shared" si="0"/>
        <v>6</v>
      </c>
      <c r="P10" s="621">
        <f t="shared" si="1"/>
        <v>6.0274635038796092</v>
      </c>
      <c r="Q10" s="622">
        <f t="shared" si="2"/>
        <v>27.463503879609164</v>
      </c>
      <c r="R10" s="623">
        <f t="shared" si="3"/>
        <v>10</v>
      </c>
      <c r="S10" s="624">
        <f t="shared" si="4"/>
        <v>6</v>
      </c>
      <c r="T10" s="625" t="str">
        <f t="shared" si="5"/>
        <v/>
      </c>
    </row>
    <row r="11" spans="1:20" s="5" customFormat="1" ht="16.5" customHeight="1" x14ac:dyDescent="0.15">
      <c r="A11" s="81" t="s">
        <v>926</v>
      </c>
      <c r="B11" s="475">
        <v>10837077</v>
      </c>
      <c r="C11" s="611">
        <v>12.2</v>
      </c>
      <c r="D11" s="612">
        <v>76511</v>
      </c>
      <c r="E11" s="612">
        <v>32569</v>
      </c>
      <c r="F11" s="613"/>
      <c r="G11" s="602" t="e">
        <f>B11*1000/#REF!</f>
        <v>#REF!</v>
      </c>
      <c r="H11" s="602" t="e">
        <f>B11*1000/#REF!</f>
        <v>#REF!</v>
      </c>
      <c r="I11" s="602"/>
      <c r="J11" s="602"/>
      <c r="K11" s="602"/>
      <c r="N11" s="620"/>
      <c r="O11" s="621">
        <f t="shared" si="0"/>
        <v>12.1</v>
      </c>
      <c r="P11" s="621">
        <f t="shared" si="1"/>
        <v>12.194190947903527</v>
      </c>
      <c r="Q11" s="622">
        <f t="shared" si="2"/>
        <v>94.190947903527444</v>
      </c>
      <c r="R11" s="623">
        <f t="shared" si="3"/>
        <v>2</v>
      </c>
      <c r="S11" s="624">
        <f t="shared" si="4"/>
        <v>12.2</v>
      </c>
      <c r="T11" s="625" t="str">
        <f t="shared" si="5"/>
        <v>プラス１</v>
      </c>
    </row>
    <row r="12" spans="1:20" s="5" customFormat="1" ht="16.5" customHeight="1" x14ac:dyDescent="0.15">
      <c r="A12" s="81" t="s">
        <v>927</v>
      </c>
      <c r="B12" s="488">
        <v>401738</v>
      </c>
      <c r="C12" s="611">
        <v>0.4</v>
      </c>
      <c r="D12" s="612">
        <v>2836</v>
      </c>
      <c r="E12" s="612">
        <v>1207</v>
      </c>
      <c r="F12" s="613"/>
      <c r="G12" s="602" t="e">
        <f>B12*1000/#REF!</f>
        <v>#REF!</v>
      </c>
      <c r="H12" s="602" t="e">
        <f>B12*1000/#REF!</f>
        <v>#REF!</v>
      </c>
      <c r="I12" s="602"/>
      <c r="J12" s="602"/>
      <c r="K12" s="602"/>
      <c r="N12" s="620"/>
      <c r="O12" s="621">
        <f t="shared" si="0"/>
        <v>0.4</v>
      </c>
      <c r="P12" s="621">
        <f t="shared" si="1"/>
        <v>0.45204716022861763</v>
      </c>
      <c r="Q12" s="622">
        <f t="shared" si="2"/>
        <v>52.047160228617606</v>
      </c>
      <c r="R12" s="623">
        <f t="shared" si="3"/>
        <v>8</v>
      </c>
      <c r="S12" s="624">
        <f t="shared" si="4"/>
        <v>0.4</v>
      </c>
      <c r="T12" s="625" t="str">
        <f t="shared" si="5"/>
        <v/>
      </c>
    </row>
    <row r="13" spans="1:20" s="5" customFormat="1" ht="16.5" customHeight="1" x14ac:dyDescent="0.15">
      <c r="A13" s="81" t="s">
        <v>928</v>
      </c>
      <c r="B13" s="475">
        <v>3137772</v>
      </c>
      <c r="C13" s="611">
        <v>3.5</v>
      </c>
      <c r="D13" s="612">
        <v>22153</v>
      </c>
      <c r="E13" s="612">
        <v>9430</v>
      </c>
      <c r="F13" s="613"/>
      <c r="G13" s="602" t="e">
        <f>B13*1000/#REF!</f>
        <v>#REF!</v>
      </c>
      <c r="H13" s="602" t="e">
        <f>B13*1000/#REF!</f>
        <v>#REF!</v>
      </c>
      <c r="I13" s="602"/>
      <c r="J13" s="602"/>
      <c r="K13" s="602"/>
      <c r="N13" s="620"/>
      <c r="O13" s="621">
        <f t="shared" si="0"/>
        <v>3.5</v>
      </c>
      <c r="P13" s="621">
        <f t="shared" si="1"/>
        <v>3.530711364234576</v>
      </c>
      <c r="Q13" s="622">
        <f t="shared" si="2"/>
        <v>30.711364234575989</v>
      </c>
      <c r="R13" s="623">
        <f t="shared" si="3"/>
        <v>9</v>
      </c>
      <c r="S13" s="624">
        <f t="shared" si="4"/>
        <v>3.5</v>
      </c>
      <c r="T13" s="625" t="str">
        <f t="shared" si="5"/>
        <v/>
      </c>
    </row>
    <row r="14" spans="1:20" s="5" customFormat="1" ht="16.5" customHeight="1" thickBot="1" x14ac:dyDescent="0.2">
      <c r="A14" s="81" t="s">
        <v>929</v>
      </c>
      <c r="B14" s="475">
        <v>10376775</v>
      </c>
      <c r="C14" s="611">
        <v>11.7</v>
      </c>
      <c r="D14" s="612">
        <v>73262</v>
      </c>
      <c r="E14" s="612">
        <v>31185</v>
      </c>
      <c r="F14" s="613"/>
      <c r="G14" s="602" t="e">
        <f>B14*1000/#REF!</f>
        <v>#REF!</v>
      </c>
      <c r="H14" s="602" t="e">
        <f>B14*1000/#REF!</f>
        <v>#REF!</v>
      </c>
      <c r="I14" s="602"/>
      <c r="J14" s="602"/>
      <c r="K14" s="602"/>
      <c r="N14" s="620"/>
      <c r="O14" s="626">
        <f t="shared" si="0"/>
        <v>11.6</v>
      </c>
      <c r="P14" s="626">
        <f t="shared" si="1"/>
        <v>11.676245889314215</v>
      </c>
      <c r="Q14" s="627">
        <f t="shared" si="2"/>
        <v>76.245889314215276</v>
      </c>
      <c r="R14" s="628">
        <f t="shared" si="3"/>
        <v>5</v>
      </c>
      <c r="S14" s="629">
        <f t="shared" si="4"/>
        <v>11.7</v>
      </c>
      <c r="T14" s="630" t="str">
        <f t="shared" si="5"/>
        <v>プラス１</v>
      </c>
    </row>
    <row r="15" spans="1:20" s="5" customFormat="1" ht="16.5" customHeight="1" thickTop="1" thickBot="1" x14ac:dyDescent="0.2">
      <c r="A15" s="631" t="s">
        <v>930</v>
      </c>
      <c r="B15" s="540">
        <v>88870816</v>
      </c>
      <c r="C15" s="632">
        <v>99.999999999999986</v>
      </c>
      <c r="D15" s="562">
        <v>627442</v>
      </c>
      <c r="E15" s="562">
        <v>267084</v>
      </c>
      <c r="F15" s="612"/>
      <c r="G15" s="602"/>
      <c r="H15" s="602"/>
      <c r="I15" s="602"/>
      <c r="J15" s="602"/>
      <c r="K15" s="602"/>
      <c r="N15" s="633"/>
      <c r="O15" s="634">
        <f>SUM(O5:O14)</f>
        <v>99.3</v>
      </c>
      <c r="P15" s="634"/>
      <c r="Q15" s="635"/>
      <c r="R15" s="636">
        <f>(100-O15)*10</f>
        <v>7.0000000000000284</v>
      </c>
      <c r="S15" s="637">
        <f>SUM(S5:S14)</f>
        <v>100.00000000000001</v>
      </c>
      <c r="T15" s="638"/>
    </row>
    <row r="16" spans="1:20" s="5" customFormat="1" ht="16.5" customHeight="1" thickTop="1" x14ac:dyDescent="0.15">
      <c r="C16" s="15"/>
      <c r="E16" s="2" t="s">
        <v>853</v>
      </c>
      <c r="F16" s="2"/>
      <c r="G16" s="602"/>
      <c r="H16" s="602"/>
      <c r="I16" s="602"/>
      <c r="J16" s="602"/>
      <c r="K16" s="602"/>
      <c r="L16" s="613"/>
      <c r="N16" s="614" t="s">
        <v>931</v>
      </c>
      <c r="O16" s="615">
        <f>ROUNDDOWN(B5*1000/$L$7,0)</f>
        <v>128978</v>
      </c>
      <c r="P16" s="615">
        <f>B5*1000/$L$7</f>
        <v>128978.24706255955</v>
      </c>
      <c r="Q16" s="616">
        <f t="shared" ref="Q16:Q21" si="6">(P16-O16)*1000</f>
        <v>247.06255954515655</v>
      </c>
      <c r="R16" s="617">
        <f t="shared" ref="R16:R21" si="7">RANK(Q16,$Q$16:$Q$21,0)</f>
        <v>6</v>
      </c>
      <c r="S16" s="639">
        <f t="shared" ref="S16:S21" si="8">IF(R16&lt;$R$22+1,O16+1,O16)</f>
        <v>128979</v>
      </c>
      <c r="T16" s="619" t="str">
        <f t="shared" ref="T16:T21" si="9">IF((S16-O16)*10=0,"","プラス１")</f>
        <v>プラス１</v>
      </c>
    </row>
    <row r="17" spans="2:20" s="5" customFormat="1" ht="16.5" customHeight="1" x14ac:dyDescent="0.15">
      <c r="D17" s="613"/>
      <c r="G17" s="602"/>
      <c r="H17" s="602"/>
      <c r="I17" s="602"/>
      <c r="J17" s="602"/>
      <c r="K17" s="602"/>
      <c r="L17" s="613"/>
      <c r="N17" s="620"/>
      <c r="O17" s="621">
        <f>ROUNDDOWN(B8*1000/$L$7,0)</f>
        <v>105830</v>
      </c>
      <c r="P17" s="621">
        <f>B8*1000/$L$7</f>
        <v>105830.28739282311</v>
      </c>
      <c r="Q17" s="622">
        <f t="shared" si="6"/>
        <v>287.39282311289571</v>
      </c>
      <c r="R17" s="623">
        <f t="shared" si="7"/>
        <v>5</v>
      </c>
      <c r="S17" s="640">
        <f t="shared" si="8"/>
        <v>105831</v>
      </c>
      <c r="T17" s="625" t="str">
        <f t="shared" si="9"/>
        <v>プラス１</v>
      </c>
    </row>
    <row r="18" spans="2:20" s="5" customFormat="1" ht="16.5" customHeight="1" x14ac:dyDescent="0.15">
      <c r="B18" s="476"/>
      <c r="C18" s="641"/>
      <c r="D18" s="613"/>
      <c r="G18" s="602"/>
      <c r="H18" s="602"/>
      <c r="I18" s="602"/>
      <c r="J18" s="602"/>
      <c r="K18" s="602"/>
      <c r="L18" s="613"/>
      <c r="N18" s="620"/>
      <c r="O18" s="621">
        <f>ROUNDDOWN(B9*1000/$L$7,0)</f>
        <v>3357</v>
      </c>
      <c r="P18" s="621">
        <f>B9*1000/$L$7</f>
        <v>3357.8120038107336</v>
      </c>
      <c r="Q18" s="622">
        <f t="shared" si="6"/>
        <v>812.00381073358585</v>
      </c>
      <c r="R18" s="623">
        <f t="shared" si="7"/>
        <v>1</v>
      </c>
      <c r="S18" s="640">
        <f t="shared" si="8"/>
        <v>3358</v>
      </c>
      <c r="T18" s="625" t="str">
        <f t="shared" si="9"/>
        <v>プラス１</v>
      </c>
    </row>
    <row r="19" spans="2:20" s="5" customFormat="1" ht="16.5" customHeight="1" x14ac:dyDescent="0.15">
      <c r="B19" s="476"/>
      <c r="C19" s="641"/>
      <c r="D19" s="613"/>
      <c r="G19" s="602"/>
      <c r="H19" s="602"/>
      <c r="I19" s="602"/>
      <c r="J19" s="602"/>
      <c r="K19" s="602"/>
      <c r="L19" s="613"/>
      <c r="N19" s="620"/>
      <c r="O19" s="621">
        <f>ROUNDDOWN(B12*1000/$L$7,0)</f>
        <v>3189</v>
      </c>
      <c r="P19" s="621">
        <f>B12*1000/$L$7</f>
        <v>3189.4093362972371</v>
      </c>
      <c r="Q19" s="622">
        <f t="shared" si="6"/>
        <v>409.33629723713238</v>
      </c>
      <c r="R19" s="623">
        <f t="shared" si="7"/>
        <v>4</v>
      </c>
      <c r="S19" s="640">
        <f t="shared" si="8"/>
        <v>3190</v>
      </c>
      <c r="T19" s="625" t="str">
        <f t="shared" si="9"/>
        <v>プラス１</v>
      </c>
    </row>
    <row r="20" spans="2:20" s="5" customFormat="1" ht="16.5" customHeight="1" x14ac:dyDescent="0.15">
      <c r="B20" s="476"/>
      <c r="C20" s="641"/>
      <c r="D20" s="613"/>
      <c r="G20" s="602"/>
      <c r="H20" s="602"/>
      <c r="I20" s="602"/>
      <c r="J20" s="602"/>
      <c r="K20" s="602"/>
      <c r="L20" s="613"/>
      <c r="N20" s="620"/>
      <c r="O20" s="621">
        <f>ROUNDDOWN(B10*1000/$L$7,0)</f>
        <v>42526</v>
      </c>
      <c r="P20" s="621">
        <f>B10*1000/$L$7</f>
        <v>42526.643378850429</v>
      </c>
      <c r="Q20" s="622">
        <f t="shared" si="6"/>
        <v>643.37885042914422</v>
      </c>
      <c r="R20" s="623">
        <f t="shared" si="7"/>
        <v>2</v>
      </c>
      <c r="S20" s="640">
        <f t="shared" si="8"/>
        <v>42527</v>
      </c>
      <c r="T20" s="625" t="str">
        <f t="shared" si="9"/>
        <v>プラス１</v>
      </c>
    </row>
    <row r="21" spans="2:20" s="5" customFormat="1" ht="16.5" customHeight="1" thickBot="1" x14ac:dyDescent="0.2">
      <c r="B21" s="476"/>
      <c r="C21" s="641"/>
      <c r="D21" s="613"/>
      <c r="G21" s="602"/>
      <c r="H21" s="602"/>
      <c r="I21" s="602"/>
      <c r="J21" s="602"/>
      <c r="K21" s="602"/>
      <c r="L21" s="613"/>
      <c r="N21" s="620"/>
      <c r="O21" s="626">
        <f>ROUNDDOWN(B14*1000/$L$7,0)</f>
        <v>82381</v>
      </c>
      <c r="P21" s="626">
        <f>B14*1000/$L$7</f>
        <v>82381.510003175616</v>
      </c>
      <c r="Q21" s="627">
        <f t="shared" si="6"/>
        <v>510.00317561556585</v>
      </c>
      <c r="R21" s="628">
        <f t="shared" si="7"/>
        <v>3</v>
      </c>
      <c r="S21" s="642">
        <f t="shared" si="8"/>
        <v>82382</v>
      </c>
      <c r="T21" s="630" t="str">
        <f t="shared" si="9"/>
        <v>プラス１</v>
      </c>
    </row>
    <row r="22" spans="2:20" s="5" customFormat="1" ht="16.5" customHeight="1" thickTop="1" thickBot="1" x14ac:dyDescent="0.2">
      <c r="B22" s="476"/>
      <c r="C22" s="641"/>
      <c r="D22" s="613"/>
      <c r="G22" s="602"/>
      <c r="H22" s="602"/>
      <c r="I22" s="602"/>
      <c r="J22" s="602"/>
      <c r="K22" s="602"/>
      <c r="L22" s="640">
        <f>ROUND(B15*1000/$L$7,0)</f>
        <v>705548</v>
      </c>
      <c r="N22" s="633"/>
      <c r="O22" s="634">
        <f>SUM(O16:O21)</f>
        <v>366261</v>
      </c>
      <c r="P22" s="634"/>
      <c r="Q22" s="635"/>
      <c r="R22" s="636">
        <f>L22-O22</f>
        <v>339287</v>
      </c>
      <c r="S22" s="643">
        <f>SUM(S16:S21)</f>
        <v>366267</v>
      </c>
      <c r="T22" s="638"/>
    </row>
    <row r="23" spans="2:20" s="5" customFormat="1" ht="16.5" customHeight="1" thickTop="1" x14ac:dyDescent="0.15">
      <c r="B23" s="476"/>
      <c r="C23" s="641"/>
      <c r="D23" s="613"/>
      <c r="G23" s="602"/>
      <c r="H23" s="602"/>
      <c r="I23" s="602"/>
      <c r="J23" s="602"/>
      <c r="K23" s="602"/>
      <c r="L23" s="613"/>
      <c r="N23" s="614" t="s">
        <v>932</v>
      </c>
      <c r="O23" s="615">
        <f t="shared" ref="O23:O32" si="10">ROUNDDOWN(B5*1000/$L$6,0)</f>
        <v>51171</v>
      </c>
      <c r="P23" s="615">
        <f t="shared" ref="P23:P32" si="11">B5*1000/$L$6</f>
        <v>51171.558792124306</v>
      </c>
      <c r="Q23" s="616">
        <f t="shared" ref="Q23:Q32" si="12">(P23-O23)*1000</f>
        <v>558.79212430590997</v>
      </c>
      <c r="R23" s="617">
        <f t="shared" ref="R23:R32" si="13">RANK(Q23,$Q$23:$Q$32,0)</f>
        <v>3</v>
      </c>
      <c r="S23" s="639">
        <f t="shared" ref="S23:S32" si="14">IF(R23&lt;$R$33+1,O23+1,O23)</f>
        <v>51172</v>
      </c>
      <c r="T23" s="619" t="str">
        <f t="shared" ref="T23:T32" si="15">IF((S23-O23)*10=0,"","プラス１")</f>
        <v>プラス１</v>
      </c>
    </row>
    <row r="24" spans="2:20" s="5" customFormat="1" ht="16.5" customHeight="1" x14ac:dyDescent="0.15">
      <c r="B24" s="476"/>
      <c r="C24" s="641"/>
      <c r="D24" s="613"/>
      <c r="G24" s="602"/>
      <c r="H24" s="602"/>
      <c r="I24" s="602"/>
      <c r="J24" s="602"/>
      <c r="K24" s="602"/>
      <c r="L24" s="613"/>
      <c r="N24" s="620"/>
      <c r="O24" s="621">
        <f t="shared" si="10"/>
        <v>64924</v>
      </c>
      <c r="P24" s="621">
        <f t="shared" si="11"/>
        <v>64924.052626439843</v>
      </c>
      <c r="Q24" s="622">
        <f t="shared" si="12"/>
        <v>52.626439843152184</v>
      </c>
      <c r="R24" s="623">
        <f t="shared" si="13"/>
        <v>10</v>
      </c>
      <c r="S24" s="640">
        <f t="shared" si="14"/>
        <v>64924</v>
      </c>
      <c r="T24" s="625" t="str">
        <f t="shared" si="15"/>
        <v/>
      </c>
    </row>
    <row r="25" spans="2:20" s="5" customFormat="1" ht="16.5" customHeight="1" x14ac:dyDescent="0.15">
      <c r="B25" s="539"/>
      <c r="C25" s="641"/>
      <c r="D25" s="613"/>
      <c r="G25" s="602"/>
      <c r="H25" s="602"/>
      <c r="I25" s="602"/>
      <c r="J25" s="602"/>
      <c r="K25" s="602"/>
      <c r="L25" s="613"/>
      <c r="N25" s="620"/>
      <c r="O25" s="621">
        <f t="shared" si="10"/>
        <v>25667</v>
      </c>
      <c r="P25" s="621">
        <f t="shared" si="11"/>
        <v>25667.774337523584</v>
      </c>
      <c r="Q25" s="622">
        <f t="shared" si="12"/>
        <v>774.33752358410857</v>
      </c>
      <c r="R25" s="623">
        <f t="shared" si="13"/>
        <v>1</v>
      </c>
      <c r="S25" s="640">
        <f t="shared" si="14"/>
        <v>25668</v>
      </c>
      <c r="T25" s="625" t="str">
        <f t="shared" si="15"/>
        <v>プラス１</v>
      </c>
    </row>
    <row r="26" spans="2:20" s="5" customFormat="1" ht="16.5" customHeight="1" x14ac:dyDescent="0.15">
      <c r="B26" s="476"/>
      <c r="C26" s="641"/>
      <c r="D26" s="613"/>
      <c r="G26" s="602"/>
      <c r="H26" s="602"/>
      <c r="I26" s="602"/>
      <c r="J26" s="602"/>
      <c r="K26" s="602"/>
      <c r="L26" s="613"/>
      <c r="N26" s="620"/>
      <c r="O26" s="621">
        <f t="shared" si="10"/>
        <v>41987</v>
      </c>
      <c r="P26" s="621">
        <f t="shared" si="11"/>
        <v>41987.706428375692</v>
      </c>
      <c r="Q26" s="622">
        <f t="shared" si="12"/>
        <v>706.42837569175754</v>
      </c>
      <c r="R26" s="623">
        <f t="shared" si="13"/>
        <v>2</v>
      </c>
      <c r="S26" s="640">
        <f t="shared" si="14"/>
        <v>41988</v>
      </c>
      <c r="T26" s="625" t="str">
        <f t="shared" si="15"/>
        <v>プラス１</v>
      </c>
    </row>
    <row r="27" spans="2:20" s="5" customFormat="1" ht="16.5" customHeight="1" x14ac:dyDescent="0.15">
      <c r="B27" s="476"/>
      <c r="C27" s="641"/>
      <c r="D27" s="613"/>
      <c r="G27" s="602"/>
      <c r="H27" s="602"/>
      <c r="I27" s="602"/>
      <c r="J27" s="602"/>
      <c r="K27" s="602"/>
      <c r="L27" s="613"/>
      <c r="N27" s="620"/>
      <c r="O27" s="621">
        <f t="shared" si="10"/>
        <v>1332</v>
      </c>
      <c r="P27" s="621">
        <f t="shared" si="11"/>
        <v>1332.1973145018787</v>
      </c>
      <c r="Q27" s="622">
        <f t="shared" si="12"/>
        <v>197.31450187873634</v>
      </c>
      <c r="R27" s="623">
        <f t="shared" si="13"/>
        <v>9</v>
      </c>
      <c r="S27" s="640">
        <f t="shared" si="14"/>
        <v>1332</v>
      </c>
      <c r="T27" s="625" t="str">
        <f t="shared" si="15"/>
        <v/>
      </c>
    </row>
    <row r="28" spans="2:20" s="5" customFormat="1" ht="16.5" customHeight="1" x14ac:dyDescent="0.15">
      <c r="B28" s="466"/>
      <c r="C28" s="476"/>
      <c r="D28" s="613"/>
      <c r="G28" s="602"/>
      <c r="H28" s="602"/>
      <c r="I28" s="602"/>
      <c r="J28" s="602"/>
      <c r="K28" s="602"/>
      <c r="L28" s="613"/>
      <c r="N28" s="620"/>
      <c r="O28" s="621">
        <f t="shared" si="10"/>
        <v>16872</v>
      </c>
      <c r="P28" s="621">
        <f t="shared" si="11"/>
        <v>16872.260876960339</v>
      </c>
      <c r="Q28" s="622">
        <f t="shared" si="12"/>
        <v>260.87696033937391</v>
      </c>
      <c r="R28" s="623">
        <f t="shared" si="13"/>
        <v>8</v>
      </c>
      <c r="S28" s="640">
        <f t="shared" si="14"/>
        <v>16872</v>
      </c>
      <c r="T28" s="625" t="str">
        <f t="shared" si="15"/>
        <v/>
      </c>
    </row>
    <row r="29" spans="2:20" s="5" customFormat="1" ht="16.5" customHeight="1" x14ac:dyDescent="0.15">
      <c r="B29" s="476"/>
      <c r="C29" s="476"/>
      <c r="D29" s="613"/>
      <c r="G29" s="602"/>
      <c r="H29" s="602"/>
      <c r="I29" s="602"/>
      <c r="J29" s="602"/>
      <c r="K29" s="602"/>
      <c r="L29" s="613"/>
      <c r="N29" s="620"/>
      <c r="O29" s="621">
        <f t="shared" si="10"/>
        <v>34134</v>
      </c>
      <c r="P29" s="621">
        <f t="shared" si="11"/>
        <v>34134.35365043168</v>
      </c>
      <c r="Q29" s="622">
        <f t="shared" si="12"/>
        <v>353.65043167985277</v>
      </c>
      <c r="R29" s="623">
        <f t="shared" si="13"/>
        <v>6</v>
      </c>
      <c r="S29" s="640">
        <f t="shared" si="14"/>
        <v>34134</v>
      </c>
      <c r="T29" s="625" t="str">
        <f t="shared" si="15"/>
        <v/>
      </c>
    </row>
    <row r="30" spans="2:20" s="5" customFormat="1" ht="16.5" customHeight="1" x14ac:dyDescent="0.15">
      <c r="D30" s="613"/>
      <c r="G30" s="602"/>
      <c r="H30" s="602"/>
      <c r="I30" s="602"/>
      <c r="J30" s="602"/>
      <c r="K30" s="602"/>
      <c r="L30" s="613"/>
      <c r="N30" s="620"/>
      <c r="O30" s="621">
        <f t="shared" si="10"/>
        <v>1265</v>
      </c>
      <c r="P30" s="621">
        <f t="shared" si="11"/>
        <v>1265.3842882926015</v>
      </c>
      <c r="Q30" s="622">
        <f t="shared" si="12"/>
        <v>384.28829260146813</v>
      </c>
      <c r="R30" s="623">
        <f t="shared" si="13"/>
        <v>5</v>
      </c>
      <c r="S30" s="640">
        <f t="shared" si="14"/>
        <v>1265</v>
      </c>
      <c r="T30" s="625" t="str">
        <f t="shared" si="15"/>
        <v/>
      </c>
    </row>
    <row r="31" spans="2:20" s="5" customFormat="1" ht="16.5" customHeight="1" x14ac:dyDescent="0.15">
      <c r="D31" s="613"/>
      <c r="G31" s="602"/>
      <c r="H31" s="602"/>
      <c r="I31" s="602"/>
      <c r="J31" s="602"/>
      <c r="K31" s="602"/>
      <c r="L31" s="613"/>
      <c r="N31" s="620"/>
      <c r="O31" s="621">
        <f t="shared" si="10"/>
        <v>9883</v>
      </c>
      <c r="P31" s="621">
        <f t="shared" si="11"/>
        <v>9883.2756399555255</v>
      </c>
      <c r="Q31" s="622">
        <f t="shared" si="12"/>
        <v>275.63995552554843</v>
      </c>
      <c r="R31" s="623">
        <f t="shared" si="13"/>
        <v>7</v>
      </c>
      <c r="S31" s="640">
        <f t="shared" si="14"/>
        <v>9883</v>
      </c>
      <c r="T31" s="625" t="str">
        <f t="shared" si="15"/>
        <v/>
      </c>
    </row>
    <row r="32" spans="2:20" s="5" customFormat="1" ht="16.5" customHeight="1" thickBot="1" x14ac:dyDescent="0.2">
      <c r="D32" s="613"/>
      <c r="G32" s="602"/>
      <c r="H32" s="602"/>
      <c r="I32" s="602"/>
      <c r="J32" s="602"/>
      <c r="K32" s="602"/>
      <c r="L32" s="613"/>
      <c r="N32" s="620"/>
      <c r="O32" s="626">
        <f t="shared" si="10"/>
        <v>32684</v>
      </c>
      <c r="P32" s="626">
        <f t="shared" si="11"/>
        <v>32684.50594205044</v>
      </c>
      <c r="Q32" s="627">
        <f t="shared" si="12"/>
        <v>505.94205044035334</v>
      </c>
      <c r="R32" s="628">
        <f t="shared" si="13"/>
        <v>4</v>
      </c>
      <c r="S32" s="642">
        <f t="shared" si="14"/>
        <v>32685</v>
      </c>
      <c r="T32" s="630" t="str">
        <f t="shared" si="15"/>
        <v>プラス１</v>
      </c>
    </row>
    <row r="33" spans="4:20" s="5" customFormat="1" ht="16.5" customHeight="1" thickTop="1" thickBot="1" x14ac:dyDescent="0.2">
      <c r="D33" s="613"/>
      <c r="G33" s="602"/>
      <c r="H33" s="602"/>
      <c r="I33" s="602"/>
      <c r="J33" s="602"/>
      <c r="K33" s="602"/>
      <c r="L33" s="640">
        <f>ROUND(B15*1000/$L$6,0)</f>
        <v>279923</v>
      </c>
      <c r="N33" s="633"/>
      <c r="O33" s="634">
        <f>SUM(O23:O32)</f>
        <v>279919</v>
      </c>
      <c r="P33" s="634"/>
      <c r="Q33" s="635"/>
      <c r="R33" s="636">
        <f>L33-O33</f>
        <v>4</v>
      </c>
      <c r="S33" s="643">
        <f>SUM(S23:S32)</f>
        <v>279923</v>
      </c>
      <c r="T33" s="638"/>
    </row>
    <row r="34" spans="4:20" s="5" customFormat="1" ht="16.5" customHeight="1" thickTop="1" x14ac:dyDescent="0.15">
      <c r="D34" s="613"/>
      <c r="G34" s="602"/>
      <c r="H34" s="602"/>
      <c r="I34" s="602"/>
      <c r="J34" s="602"/>
      <c r="K34" s="602"/>
      <c r="L34" s="613"/>
      <c r="O34" s="603"/>
      <c r="P34" s="603"/>
      <c r="Q34" s="644"/>
      <c r="R34" s="102"/>
      <c r="S34" s="89"/>
    </row>
    <row r="35" spans="4:20" s="5" customFormat="1" ht="16.5" customHeight="1" x14ac:dyDescent="0.15">
      <c r="D35" s="613"/>
      <c r="G35" s="602"/>
      <c r="H35" s="602"/>
      <c r="I35" s="602"/>
      <c r="J35" s="602"/>
      <c r="K35" s="602"/>
      <c r="L35" s="613"/>
      <c r="O35" s="603"/>
      <c r="P35" s="603"/>
      <c r="Q35" s="644"/>
      <c r="R35" s="102"/>
      <c r="S35" s="89"/>
    </row>
    <row r="36" spans="4:20" s="5" customFormat="1" ht="16.5" customHeight="1" x14ac:dyDescent="0.15">
      <c r="D36" s="613"/>
      <c r="G36" s="602"/>
      <c r="H36" s="602"/>
      <c r="I36" s="602"/>
      <c r="J36" s="602"/>
      <c r="K36" s="602"/>
      <c r="L36" s="613"/>
      <c r="O36" s="603"/>
      <c r="P36" s="603"/>
      <c r="Q36" s="644"/>
      <c r="R36" s="102"/>
      <c r="S36" s="89"/>
    </row>
    <row r="37" spans="4:20" s="5" customFormat="1" ht="16.5" customHeight="1" x14ac:dyDescent="0.15">
      <c r="D37" s="613"/>
      <c r="G37" s="602"/>
      <c r="H37" s="602"/>
      <c r="I37" s="602"/>
      <c r="J37" s="602"/>
      <c r="K37" s="602"/>
      <c r="L37" s="613"/>
      <c r="O37" s="603"/>
      <c r="P37" s="603"/>
      <c r="Q37" s="644"/>
      <c r="R37" s="102"/>
      <c r="S37" s="89"/>
    </row>
    <row r="38" spans="4:20" s="5" customFormat="1" ht="16.5" customHeight="1" x14ac:dyDescent="0.15">
      <c r="D38" s="613"/>
      <c r="G38" s="602"/>
      <c r="H38" s="602"/>
      <c r="I38" s="602"/>
      <c r="J38" s="602"/>
      <c r="K38" s="602"/>
      <c r="L38" s="613"/>
      <c r="O38" s="603"/>
      <c r="P38" s="603"/>
      <c r="Q38" s="644"/>
      <c r="R38" s="102"/>
      <c r="S38" s="89"/>
    </row>
    <row r="39" spans="4:20" s="5" customFormat="1" ht="16.5" customHeight="1" x14ac:dyDescent="0.15">
      <c r="D39" s="613"/>
      <c r="G39" s="602"/>
      <c r="H39" s="602"/>
      <c r="I39" s="602"/>
      <c r="J39" s="602"/>
      <c r="K39" s="602"/>
      <c r="L39" s="613"/>
      <c r="O39" s="603"/>
      <c r="P39" s="603"/>
      <c r="Q39" s="644"/>
      <c r="R39" s="102"/>
      <c r="S39" s="89"/>
    </row>
    <row r="40" spans="4:20" s="5" customFormat="1" ht="16.5" customHeight="1" x14ac:dyDescent="0.15">
      <c r="D40" s="613"/>
      <c r="G40" s="602"/>
      <c r="H40" s="602"/>
      <c r="I40" s="602"/>
      <c r="J40" s="602"/>
      <c r="K40" s="602"/>
      <c r="L40" s="613"/>
      <c r="O40" s="603"/>
      <c r="P40" s="603"/>
      <c r="Q40" s="644"/>
      <c r="R40" s="102"/>
      <c r="S40" s="89"/>
    </row>
    <row r="41" spans="4:20" s="5" customFormat="1" ht="16.5" customHeight="1" x14ac:dyDescent="0.15">
      <c r="D41" s="613"/>
      <c r="G41" s="602"/>
      <c r="H41" s="602"/>
      <c r="I41" s="602"/>
      <c r="J41" s="602"/>
      <c r="K41" s="602"/>
      <c r="L41" s="613"/>
      <c r="O41" s="603"/>
      <c r="P41" s="603"/>
      <c r="Q41" s="644"/>
      <c r="R41" s="102"/>
      <c r="S41" s="89"/>
    </row>
    <row r="42" spans="4:20" s="5" customFormat="1" ht="16.5" customHeight="1" x14ac:dyDescent="0.15">
      <c r="D42" s="613"/>
      <c r="G42" s="602"/>
      <c r="H42" s="602"/>
      <c r="I42" s="602"/>
      <c r="J42" s="602"/>
      <c r="K42" s="602"/>
      <c r="L42" s="613"/>
      <c r="O42" s="603"/>
      <c r="P42" s="603"/>
      <c r="Q42" s="644"/>
      <c r="R42" s="102"/>
      <c r="S42" s="89"/>
    </row>
    <row r="43" spans="4:20" s="5" customFormat="1" ht="16.5" customHeight="1" x14ac:dyDescent="0.15">
      <c r="D43" s="613"/>
      <c r="G43" s="602"/>
      <c r="H43" s="602"/>
      <c r="I43" s="602"/>
      <c r="J43" s="602"/>
      <c r="K43" s="602"/>
      <c r="L43" s="613"/>
      <c r="O43" s="603"/>
      <c r="P43" s="603"/>
      <c r="Q43" s="644"/>
      <c r="R43" s="102"/>
      <c r="S43" s="89"/>
    </row>
    <row r="44" spans="4:20" s="5" customFormat="1" ht="16.5" customHeight="1" x14ac:dyDescent="0.15">
      <c r="D44" s="613"/>
      <c r="G44" s="602"/>
      <c r="H44" s="602"/>
      <c r="I44" s="602"/>
      <c r="J44" s="602"/>
      <c r="K44" s="602"/>
      <c r="L44" s="613"/>
      <c r="O44" s="603"/>
      <c r="P44" s="603"/>
      <c r="Q44" s="644"/>
      <c r="R44" s="102"/>
      <c r="S44" s="89"/>
    </row>
    <row r="45" spans="4:20" s="5" customFormat="1" ht="16.5" customHeight="1" x14ac:dyDescent="0.15">
      <c r="D45" s="613"/>
      <c r="G45" s="602"/>
      <c r="H45" s="602"/>
      <c r="I45" s="602"/>
      <c r="J45" s="602"/>
      <c r="K45" s="602"/>
      <c r="L45" s="613"/>
      <c r="O45" s="603"/>
      <c r="P45" s="603"/>
      <c r="Q45" s="644"/>
      <c r="R45" s="102"/>
      <c r="S45" s="89"/>
    </row>
    <row r="46" spans="4:20" s="5" customFormat="1" ht="16.5" customHeight="1" x14ac:dyDescent="0.15">
      <c r="D46" s="613"/>
      <c r="G46" s="602"/>
      <c r="H46" s="602"/>
      <c r="I46" s="602"/>
      <c r="J46" s="602"/>
      <c r="K46" s="602"/>
      <c r="L46" s="613"/>
      <c r="O46" s="603"/>
      <c r="P46" s="603"/>
      <c r="Q46" s="644"/>
      <c r="R46" s="102"/>
      <c r="S46" s="89"/>
    </row>
    <row r="47" spans="4:20" s="5" customFormat="1" ht="16.5" customHeight="1" x14ac:dyDescent="0.15">
      <c r="D47" s="613"/>
      <c r="G47" s="602"/>
      <c r="H47" s="602"/>
      <c r="I47" s="602"/>
      <c r="J47" s="602"/>
      <c r="K47" s="602"/>
      <c r="L47" s="613"/>
      <c r="O47" s="603"/>
      <c r="P47" s="603"/>
      <c r="Q47" s="644"/>
      <c r="R47" s="102"/>
      <c r="S47" s="89"/>
    </row>
    <row r="48" spans="4:20" s="5" customFormat="1" ht="16.5" customHeight="1" x14ac:dyDescent="0.15">
      <c r="D48" s="613"/>
      <c r="G48" s="602"/>
      <c r="H48" s="602"/>
      <c r="I48" s="602"/>
      <c r="J48" s="602"/>
      <c r="K48" s="602"/>
      <c r="L48" s="613"/>
      <c r="O48" s="603"/>
      <c r="P48" s="603"/>
      <c r="Q48" s="644"/>
      <c r="R48" s="102"/>
      <c r="S48" s="89"/>
    </row>
    <row r="49" spans="4:20" s="5" customFormat="1" ht="16.5" customHeight="1" x14ac:dyDescent="0.15">
      <c r="D49" s="613"/>
      <c r="G49" s="602"/>
      <c r="H49" s="602"/>
      <c r="I49" s="602"/>
      <c r="J49" s="602"/>
      <c r="K49" s="602"/>
      <c r="L49" s="613"/>
      <c r="O49" s="603"/>
      <c r="P49" s="603"/>
      <c r="Q49" s="644"/>
      <c r="R49" s="102"/>
      <c r="S49" s="89"/>
    </row>
    <row r="50" spans="4:20" s="5" customFormat="1" ht="16.5" customHeight="1" x14ac:dyDescent="0.15">
      <c r="D50" s="613"/>
      <c r="G50" s="602"/>
      <c r="H50" s="602"/>
      <c r="I50" s="602"/>
      <c r="J50" s="602"/>
      <c r="K50" s="602"/>
      <c r="L50" s="613"/>
      <c r="O50" s="603"/>
      <c r="P50" s="603"/>
      <c r="Q50" s="644"/>
      <c r="R50" s="102"/>
      <c r="S50" s="89"/>
    </row>
    <row r="51" spans="4:20" s="5" customFormat="1" ht="16.5" customHeight="1" x14ac:dyDescent="0.15">
      <c r="D51" s="613"/>
      <c r="G51" s="602"/>
      <c r="H51" s="602"/>
      <c r="I51" s="602"/>
      <c r="J51" s="602"/>
      <c r="K51" s="602"/>
      <c r="L51" s="13"/>
      <c r="M51" s="13"/>
      <c r="N51" s="13"/>
      <c r="O51" s="597"/>
      <c r="P51" s="597"/>
      <c r="Q51" s="598"/>
      <c r="R51" s="543"/>
      <c r="S51" s="599"/>
      <c r="T51" s="13"/>
    </row>
  </sheetData>
  <mergeCells count="3">
    <mergeCell ref="N5:N15"/>
    <mergeCell ref="N16:N22"/>
    <mergeCell ref="N23:N33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B1" zoomScaleNormal="100" workbookViewId="0"/>
  </sheetViews>
  <sheetFormatPr defaultRowHeight="15" customHeight="1" x14ac:dyDescent="0.15"/>
  <cols>
    <col min="1" max="1" width="27.75" style="13" customWidth="1"/>
    <col min="2" max="5" width="19.5" style="13" customWidth="1"/>
    <col min="6" max="6" width="12.625" style="13" customWidth="1"/>
    <col min="7" max="8" width="19.5" style="13" customWidth="1"/>
    <col min="9" max="9" width="14.5" style="13" customWidth="1"/>
    <col min="10" max="16384" width="9" style="13"/>
  </cols>
  <sheetData>
    <row r="1" spans="1:9" s="543" customFormat="1" ht="15" customHeight="1" x14ac:dyDescent="0.15">
      <c r="A1" s="542" t="s">
        <v>1</v>
      </c>
      <c r="G1" s="544"/>
    </row>
    <row r="2" spans="1:9" ht="15" customHeight="1" x14ac:dyDescent="0.15">
      <c r="A2" s="14" t="s">
        <v>933</v>
      </c>
      <c r="C2" s="645"/>
    </row>
    <row r="3" spans="1:9" s="5" customFormat="1" ht="15" customHeight="1" x14ac:dyDescent="0.15">
      <c r="I3" s="71" t="s">
        <v>856</v>
      </c>
    </row>
    <row r="4" spans="1:9" s="5" customFormat="1" ht="15" customHeight="1" x14ac:dyDescent="0.15">
      <c r="A4" s="16" t="s">
        <v>836</v>
      </c>
      <c r="B4" s="17" t="s">
        <v>934</v>
      </c>
      <c r="C4" s="17" t="s">
        <v>778</v>
      </c>
      <c r="D4" s="17" t="s">
        <v>935</v>
      </c>
      <c r="E4" s="17" t="s">
        <v>860</v>
      </c>
      <c r="F4" s="553" t="s">
        <v>936</v>
      </c>
      <c r="G4" s="17" t="s">
        <v>937</v>
      </c>
      <c r="H4" s="17" t="s">
        <v>938</v>
      </c>
      <c r="I4" s="507" t="s">
        <v>939</v>
      </c>
    </row>
    <row r="5" spans="1:9" s="5" customFormat="1" ht="18" customHeight="1" x14ac:dyDescent="0.15">
      <c r="A5" s="81" t="s">
        <v>940</v>
      </c>
      <c r="B5" s="5">
        <v>36813965000</v>
      </c>
      <c r="C5" s="5">
        <v>41626197255</v>
      </c>
      <c r="D5" s="5">
        <v>36911042060</v>
      </c>
      <c r="E5" s="576">
        <f>+D5-B5</f>
        <v>97077060</v>
      </c>
      <c r="F5" s="646">
        <f>+D5/B5*100</f>
        <v>100.26369629025289</v>
      </c>
      <c r="G5" s="5">
        <v>36052617293</v>
      </c>
      <c r="H5" s="5">
        <f>+B5-G5</f>
        <v>761347707</v>
      </c>
      <c r="I5" s="89">
        <f>+G5/B5*100</f>
        <v>97.93190516968221</v>
      </c>
    </row>
    <row r="6" spans="1:9" s="5" customFormat="1" ht="18" customHeight="1" x14ac:dyDescent="0.15">
      <c r="A6" s="81" t="s">
        <v>941</v>
      </c>
      <c r="B6" s="5">
        <v>2704262000</v>
      </c>
      <c r="C6" s="5">
        <v>2678124814</v>
      </c>
      <c r="D6" s="5">
        <v>2642552354</v>
      </c>
      <c r="E6" s="576">
        <f>+D6-B6</f>
        <v>-61709646</v>
      </c>
      <c r="F6" s="646">
        <f t="shared" ref="F6:F14" si="0">+D6/B6*100</f>
        <v>97.718059640670901</v>
      </c>
      <c r="G6" s="5">
        <v>2599546293</v>
      </c>
      <c r="H6" s="5">
        <f>+B6-G6</f>
        <v>104715707</v>
      </c>
      <c r="I6" s="89">
        <f t="shared" ref="I6:I14" si="1">+G6/B6*100</f>
        <v>96.127752895244626</v>
      </c>
    </row>
    <row r="7" spans="1:9" s="5" customFormat="1" ht="18" customHeight="1" x14ac:dyDescent="0.15">
      <c r="A7" s="647" t="s">
        <v>942</v>
      </c>
      <c r="B7" s="5">
        <v>15089301000</v>
      </c>
      <c r="C7" s="5">
        <v>14915984145</v>
      </c>
      <c r="D7" s="5">
        <v>14788447195</v>
      </c>
      <c r="E7" s="576">
        <f t="shared" ref="E7:E13" si="2">+D7-B7</f>
        <v>-300853805</v>
      </c>
      <c r="F7" s="646">
        <f t="shared" si="0"/>
        <v>98.006177986640992</v>
      </c>
      <c r="G7" s="5">
        <v>13668626539</v>
      </c>
      <c r="H7" s="5">
        <f t="shared" ref="H7:H13" si="3">+B7-G7</f>
        <v>1420674461</v>
      </c>
      <c r="I7" s="89">
        <f t="shared" si="1"/>
        <v>90.584888849390694</v>
      </c>
    </row>
    <row r="8" spans="1:9" s="5" customFormat="1" ht="18" customHeight="1" x14ac:dyDescent="0.15">
      <c r="A8" s="647" t="s">
        <v>943</v>
      </c>
      <c r="B8" s="5">
        <v>478742000</v>
      </c>
      <c r="C8" s="5">
        <v>479499361</v>
      </c>
      <c r="D8" s="5">
        <v>479499361</v>
      </c>
      <c r="E8" s="576">
        <f t="shared" si="2"/>
        <v>757361</v>
      </c>
      <c r="F8" s="646">
        <f t="shared" si="0"/>
        <v>100.15819815265843</v>
      </c>
      <c r="G8" s="5">
        <v>277444068</v>
      </c>
      <c r="H8" s="5">
        <f t="shared" si="3"/>
        <v>201297932</v>
      </c>
      <c r="I8" s="89">
        <f t="shared" si="1"/>
        <v>57.952731951656631</v>
      </c>
    </row>
    <row r="9" spans="1:9" s="5" customFormat="1" ht="18" customHeight="1" x14ac:dyDescent="0.15">
      <c r="A9" s="647" t="s">
        <v>944</v>
      </c>
      <c r="B9" s="5">
        <v>297661000</v>
      </c>
      <c r="C9" s="5">
        <v>298120947</v>
      </c>
      <c r="D9" s="5">
        <v>298120947</v>
      </c>
      <c r="E9" s="576">
        <f t="shared" si="2"/>
        <v>459947</v>
      </c>
      <c r="F9" s="646">
        <f t="shared" si="0"/>
        <v>100.15452041080289</v>
      </c>
      <c r="G9" s="5">
        <v>190643996</v>
      </c>
      <c r="H9" s="5">
        <f t="shared" si="3"/>
        <v>107017004</v>
      </c>
      <c r="I9" s="89">
        <f t="shared" si="1"/>
        <v>64.04735454090391</v>
      </c>
    </row>
    <row r="10" spans="1:9" s="5" customFormat="1" ht="18" customHeight="1" x14ac:dyDescent="0.15">
      <c r="A10" s="647" t="s">
        <v>945</v>
      </c>
      <c r="B10" s="5">
        <v>2278403000</v>
      </c>
      <c r="C10" s="5">
        <v>2316794974</v>
      </c>
      <c r="D10" s="5">
        <v>1931839974</v>
      </c>
      <c r="E10" s="576">
        <f t="shared" si="2"/>
        <v>-346563026</v>
      </c>
      <c r="F10" s="646">
        <f t="shared" si="0"/>
        <v>84.789213058444872</v>
      </c>
      <c r="G10" s="5">
        <v>1766250407</v>
      </c>
      <c r="H10" s="5">
        <f t="shared" si="3"/>
        <v>512152593</v>
      </c>
      <c r="I10" s="89">
        <f t="shared" si="1"/>
        <v>77.521422110135916</v>
      </c>
    </row>
    <row r="11" spans="1:9" s="5" customFormat="1" ht="18" customHeight="1" x14ac:dyDescent="0.15">
      <c r="A11" s="647" t="s">
        <v>946</v>
      </c>
      <c r="B11" s="5">
        <v>8626302000</v>
      </c>
      <c r="C11" s="5">
        <v>8739576716</v>
      </c>
      <c r="D11" s="5">
        <v>8518928723</v>
      </c>
      <c r="E11" s="576">
        <f t="shared" si="2"/>
        <v>-107373277</v>
      </c>
      <c r="F11" s="646">
        <f t="shared" si="0"/>
        <v>98.755280339130252</v>
      </c>
      <c r="G11" s="5">
        <v>7915674100</v>
      </c>
      <c r="H11" s="5">
        <f t="shared" si="3"/>
        <v>710627900</v>
      </c>
      <c r="I11" s="89">
        <f t="shared" si="1"/>
        <v>91.762079509852541</v>
      </c>
    </row>
    <row r="12" spans="1:9" s="5" customFormat="1" ht="18" customHeight="1" x14ac:dyDescent="0.15">
      <c r="A12" s="647" t="s">
        <v>947</v>
      </c>
      <c r="B12" s="5">
        <v>590000000</v>
      </c>
      <c r="C12" s="5">
        <v>588257157</v>
      </c>
      <c r="D12" s="5">
        <v>588257157</v>
      </c>
      <c r="E12" s="576">
        <f t="shared" si="2"/>
        <v>-1742843</v>
      </c>
      <c r="F12" s="646">
        <f t="shared" si="0"/>
        <v>99.704602881355925</v>
      </c>
      <c r="G12" s="5">
        <v>588257157</v>
      </c>
      <c r="H12" s="5">
        <f t="shared" si="3"/>
        <v>1742843</v>
      </c>
      <c r="I12" s="89">
        <f t="shared" si="1"/>
        <v>99.704602881355925</v>
      </c>
    </row>
    <row r="13" spans="1:9" s="5" customFormat="1" ht="18" customHeight="1" x14ac:dyDescent="0.15">
      <c r="A13" s="647" t="s">
        <v>948</v>
      </c>
      <c r="B13" s="5">
        <v>56900000</v>
      </c>
      <c r="C13" s="5">
        <v>55559571</v>
      </c>
      <c r="D13" s="5">
        <v>55559571</v>
      </c>
      <c r="E13" s="576">
        <f t="shared" si="2"/>
        <v>-1340429</v>
      </c>
      <c r="F13" s="646">
        <f t="shared" si="0"/>
        <v>97.644237258347971</v>
      </c>
      <c r="G13" s="5">
        <v>55559571</v>
      </c>
      <c r="H13" s="5">
        <f t="shared" si="3"/>
        <v>1340429</v>
      </c>
      <c r="I13" s="89">
        <f t="shared" si="1"/>
        <v>97.644237258347971</v>
      </c>
    </row>
    <row r="14" spans="1:9" s="5" customFormat="1" ht="18" customHeight="1" x14ac:dyDescent="0.15">
      <c r="A14" s="631" t="s">
        <v>930</v>
      </c>
      <c r="B14" s="562">
        <f>SUM(B5:B13)</f>
        <v>66935536000</v>
      </c>
      <c r="C14" s="562">
        <f>SUM(C5:C13)</f>
        <v>71698114940</v>
      </c>
      <c r="D14" s="562">
        <f>SUM(D5:D13)</f>
        <v>66214247342</v>
      </c>
      <c r="E14" s="563">
        <f>SUM(E5:E13)</f>
        <v>-721288658</v>
      </c>
      <c r="F14" s="86">
        <f t="shared" si="0"/>
        <v>98.92241296461718</v>
      </c>
      <c r="G14" s="562">
        <f>SUM(G5:G13)</f>
        <v>63114619424</v>
      </c>
      <c r="H14" s="562">
        <f>+B14-G14</f>
        <v>3820916576</v>
      </c>
      <c r="I14" s="632">
        <f t="shared" si="1"/>
        <v>94.291647151372629</v>
      </c>
    </row>
    <row r="15" spans="1:9" s="5" customFormat="1" ht="18" customHeight="1" x14ac:dyDescent="0.15">
      <c r="I15" s="2" t="s">
        <v>853</v>
      </c>
    </row>
    <row r="16" spans="1:9" s="5" customFormat="1" ht="15" customHeight="1" x14ac:dyDescent="0.15">
      <c r="I16" s="2"/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zoomScaleNormal="100" zoomScaleSheetLayoutView="115" workbookViewId="0"/>
  </sheetViews>
  <sheetFormatPr defaultColWidth="8.875" defaultRowHeight="15" customHeight="1" x14ac:dyDescent="0.15"/>
  <cols>
    <col min="1" max="1" width="26.375" style="648" customWidth="1"/>
    <col min="2" max="2" width="10.125" style="648" customWidth="1"/>
    <col min="3" max="3" width="6.125" style="648" customWidth="1"/>
    <col min="4" max="4" width="7.875" style="648" customWidth="1"/>
    <col min="5" max="5" width="5.125" style="648" customWidth="1"/>
    <col min="6" max="6" width="10" style="648" customWidth="1"/>
    <col min="7" max="7" width="6.125" style="648" customWidth="1"/>
    <col min="8" max="8" width="7.875" style="648" customWidth="1"/>
    <col min="9" max="9" width="5.125" style="648" customWidth="1"/>
    <col min="10" max="10" width="10" style="648" customWidth="1"/>
    <col min="11" max="11" width="6.125" style="649" customWidth="1"/>
    <col min="12" max="12" width="7.875" style="649" customWidth="1"/>
    <col min="13" max="13" width="5.125" style="650" customWidth="1"/>
    <col min="14" max="14" width="10" style="648" customWidth="1"/>
    <col min="15" max="15" width="6.125" style="649" customWidth="1"/>
    <col min="16" max="16" width="7.875" style="649" customWidth="1"/>
    <col min="17" max="17" width="7" style="650" customWidth="1"/>
    <col min="18" max="18" width="10" style="648" customWidth="1"/>
    <col min="19" max="19" width="6.125" style="648" customWidth="1"/>
    <col min="20" max="20" width="7.875" style="648" customWidth="1"/>
    <col min="21" max="21" width="5.125" style="648" customWidth="1"/>
    <col min="22" max="22" width="8.875" style="649" customWidth="1"/>
    <col min="23" max="16384" width="8.875" style="648"/>
  </cols>
  <sheetData>
    <row r="1" spans="1:22" s="543" customFormat="1" ht="15" customHeight="1" x14ac:dyDescent="0.15">
      <c r="A1" s="542" t="s">
        <v>1</v>
      </c>
      <c r="G1" s="544"/>
    </row>
    <row r="2" spans="1:22" ht="15" customHeight="1" x14ac:dyDescent="0.15">
      <c r="A2" s="14" t="s">
        <v>949</v>
      </c>
      <c r="O2" s="651"/>
      <c r="R2" s="652"/>
    </row>
    <row r="3" spans="1:22" s="653" customFormat="1" ht="15" customHeight="1" x14ac:dyDescent="0.15">
      <c r="A3" s="653" t="s">
        <v>950</v>
      </c>
      <c r="I3" s="654"/>
      <c r="L3" s="655"/>
      <c r="M3" s="654"/>
      <c r="O3" s="654"/>
      <c r="P3" s="655"/>
      <c r="U3" s="654" t="s">
        <v>801</v>
      </c>
      <c r="V3" s="655"/>
    </row>
    <row r="4" spans="1:22" s="653" customFormat="1" ht="15" customHeight="1" x14ac:dyDescent="0.15">
      <c r="A4" s="656" t="s">
        <v>709</v>
      </c>
      <c r="B4" s="657" t="s">
        <v>951</v>
      </c>
      <c r="C4" s="658"/>
      <c r="D4" s="658"/>
      <c r="E4" s="659"/>
      <c r="F4" s="657" t="s">
        <v>952</v>
      </c>
      <c r="G4" s="658"/>
      <c r="H4" s="658"/>
      <c r="I4" s="659"/>
      <c r="J4" s="657" t="s">
        <v>953</v>
      </c>
      <c r="K4" s="658"/>
      <c r="L4" s="658"/>
      <c r="M4" s="659"/>
      <c r="N4" s="657" t="s">
        <v>182</v>
      </c>
      <c r="O4" s="658"/>
      <c r="P4" s="658"/>
      <c r="Q4" s="659"/>
      <c r="R4" s="657" t="s">
        <v>183</v>
      </c>
      <c r="S4" s="658"/>
      <c r="T4" s="658"/>
      <c r="U4" s="659"/>
      <c r="V4" s="655"/>
    </row>
    <row r="5" spans="1:22" s="653" customFormat="1" ht="15" customHeight="1" x14ac:dyDescent="0.15">
      <c r="A5" s="660"/>
      <c r="B5" s="661" t="s">
        <v>954</v>
      </c>
      <c r="C5" s="662" t="s">
        <v>149</v>
      </c>
      <c r="D5" s="661" t="s">
        <v>955</v>
      </c>
      <c r="E5" s="663" t="s">
        <v>956</v>
      </c>
      <c r="F5" s="661" t="s">
        <v>954</v>
      </c>
      <c r="G5" s="662" t="s">
        <v>149</v>
      </c>
      <c r="H5" s="661" t="s">
        <v>955</v>
      </c>
      <c r="I5" s="663" t="s">
        <v>956</v>
      </c>
      <c r="J5" s="661" t="s">
        <v>954</v>
      </c>
      <c r="K5" s="662" t="s">
        <v>149</v>
      </c>
      <c r="L5" s="661" t="s">
        <v>955</v>
      </c>
      <c r="M5" s="663" t="s">
        <v>956</v>
      </c>
      <c r="N5" s="661" t="s">
        <v>954</v>
      </c>
      <c r="O5" s="664" t="s">
        <v>149</v>
      </c>
      <c r="P5" s="661" t="s">
        <v>955</v>
      </c>
      <c r="Q5" s="663" t="s">
        <v>956</v>
      </c>
      <c r="R5" s="661" t="s">
        <v>954</v>
      </c>
      <c r="S5" s="661" t="s">
        <v>149</v>
      </c>
      <c r="T5" s="661" t="s">
        <v>955</v>
      </c>
      <c r="U5" s="661" t="s">
        <v>956</v>
      </c>
      <c r="V5" s="655"/>
    </row>
    <row r="6" spans="1:22" s="653" customFormat="1" ht="16.5" customHeight="1" x14ac:dyDescent="0.15">
      <c r="A6" s="665" t="s">
        <v>957</v>
      </c>
      <c r="B6" s="666">
        <v>82709980</v>
      </c>
      <c r="C6" s="667">
        <v>100</v>
      </c>
      <c r="D6" s="668">
        <v>7.4515100422495983</v>
      </c>
      <c r="E6" s="666">
        <v>100</v>
      </c>
      <c r="F6" s="666">
        <v>86837323</v>
      </c>
      <c r="G6" s="667">
        <v>100</v>
      </c>
      <c r="H6" s="669">
        <v>4.9901390376348775</v>
      </c>
      <c r="I6" s="666">
        <f>ROUND(F6/B6*100,0)</f>
        <v>105</v>
      </c>
      <c r="J6" s="666">
        <v>92105169</v>
      </c>
      <c r="K6" s="670">
        <v>100</v>
      </c>
      <c r="L6" s="669">
        <v>6.1</v>
      </c>
      <c r="M6" s="666">
        <f>ROUND(J6/B6*100,0)</f>
        <v>111</v>
      </c>
      <c r="N6" s="666">
        <v>91259561</v>
      </c>
      <c r="O6" s="667">
        <v>100</v>
      </c>
      <c r="P6" s="668">
        <v>-0.9</v>
      </c>
      <c r="Q6" s="666">
        <f>ROUND(N6/B6*100,0)</f>
        <v>110</v>
      </c>
      <c r="R6" s="666">
        <v>93222363</v>
      </c>
      <c r="S6" s="667">
        <v>100</v>
      </c>
      <c r="T6" s="668">
        <v>2.2000000000000002</v>
      </c>
      <c r="U6" s="666">
        <f>ROUND(R6/B6*100,0)</f>
        <v>113</v>
      </c>
      <c r="V6" s="655"/>
    </row>
    <row r="7" spans="1:22" s="653" customFormat="1" ht="15" customHeight="1" x14ac:dyDescent="0.15">
      <c r="A7" s="671" t="s">
        <v>958</v>
      </c>
      <c r="B7" s="672">
        <v>45884957</v>
      </c>
      <c r="C7" s="673">
        <v>55.5</v>
      </c>
      <c r="D7" s="674">
        <v>-0.43044208686444652</v>
      </c>
      <c r="E7" s="672">
        <v>100</v>
      </c>
      <c r="F7" s="672">
        <v>45249604</v>
      </c>
      <c r="G7" s="673">
        <v>52.1</v>
      </c>
      <c r="H7" s="674">
        <v>-1.3846651311016811</v>
      </c>
      <c r="I7" s="675">
        <f t="shared" ref="I7:I28" si="0">ROUND(F7/B7*100,0)</f>
        <v>99</v>
      </c>
      <c r="J7" s="672">
        <v>45535601</v>
      </c>
      <c r="K7" s="676">
        <v>49.4</v>
      </c>
      <c r="L7" s="674">
        <v>0.6</v>
      </c>
      <c r="M7" s="672">
        <f>ROUND(J7/B7*100,0)</f>
        <v>99</v>
      </c>
      <c r="N7" s="672">
        <v>46277944</v>
      </c>
      <c r="O7" s="673">
        <v>50.7</v>
      </c>
      <c r="P7" s="674">
        <v>1.6</v>
      </c>
      <c r="Q7" s="672">
        <f>ROUND(N7/B7*100,0)</f>
        <v>101</v>
      </c>
      <c r="R7" s="672">
        <v>45894632</v>
      </c>
      <c r="S7" s="673">
        <v>49.2</v>
      </c>
      <c r="T7" s="674">
        <v>-0.8</v>
      </c>
      <c r="U7" s="653">
        <f>ROUND(R7/B7*100,0)</f>
        <v>100</v>
      </c>
      <c r="V7" s="655"/>
    </row>
    <row r="8" spans="1:22" s="653" customFormat="1" ht="15" customHeight="1" x14ac:dyDescent="0.15">
      <c r="A8" s="671" t="s">
        <v>959</v>
      </c>
      <c r="B8" s="672">
        <v>832453</v>
      </c>
      <c r="C8" s="673">
        <v>1</v>
      </c>
      <c r="D8" s="674">
        <v>-5.289199969963887</v>
      </c>
      <c r="E8" s="672">
        <v>100</v>
      </c>
      <c r="F8" s="672">
        <v>812985</v>
      </c>
      <c r="G8" s="673">
        <v>0.9</v>
      </c>
      <c r="H8" s="674">
        <v>-2.3386305292911413</v>
      </c>
      <c r="I8" s="675">
        <f t="shared" si="0"/>
        <v>98</v>
      </c>
      <c r="J8" s="672">
        <v>794914</v>
      </c>
      <c r="K8" s="676">
        <v>0.9</v>
      </c>
      <c r="L8" s="674">
        <v>-2.2000000000000002</v>
      </c>
      <c r="M8" s="672">
        <f t="shared" ref="M8:M28" si="1">ROUND(J8/B8*100,0)</f>
        <v>95</v>
      </c>
      <c r="N8" s="672">
        <v>742702</v>
      </c>
      <c r="O8" s="673">
        <v>0.8</v>
      </c>
      <c r="P8" s="674">
        <v>-6.6</v>
      </c>
      <c r="Q8" s="672">
        <f t="shared" ref="Q8:Q28" si="2">ROUND(N8/B8*100,0)</f>
        <v>89</v>
      </c>
      <c r="R8" s="672">
        <v>711103</v>
      </c>
      <c r="S8" s="673">
        <v>0.8</v>
      </c>
      <c r="T8" s="674">
        <v>-4.3</v>
      </c>
      <c r="U8" s="653">
        <f t="shared" ref="U8:U28" si="3">ROUND(R8/B8*100,0)</f>
        <v>85</v>
      </c>
      <c r="V8" s="655"/>
    </row>
    <row r="9" spans="1:22" s="653" customFormat="1" ht="15" customHeight="1" x14ac:dyDescent="0.15">
      <c r="A9" s="671" t="s">
        <v>960</v>
      </c>
      <c r="B9" s="672">
        <v>155152</v>
      </c>
      <c r="C9" s="673">
        <v>0.2</v>
      </c>
      <c r="D9" s="674">
        <v>-18.578460698804534</v>
      </c>
      <c r="E9" s="672">
        <v>100</v>
      </c>
      <c r="F9" s="672">
        <v>139146</v>
      </c>
      <c r="G9" s="673">
        <v>0.2</v>
      </c>
      <c r="H9" s="674">
        <v>-10.316334948953287</v>
      </c>
      <c r="I9" s="675">
        <f t="shared" si="0"/>
        <v>90</v>
      </c>
      <c r="J9" s="672">
        <v>109912</v>
      </c>
      <c r="K9" s="676">
        <v>0.1</v>
      </c>
      <c r="L9" s="674">
        <v>-21</v>
      </c>
      <c r="M9" s="672">
        <f t="shared" si="1"/>
        <v>71</v>
      </c>
      <c r="N9" s="672">
        <v>97871</v>
      </c>
      <c r="O9" s="673">
        <v>0.1</v>
      </c>
      <c r="P9" s="674">
        <v>-11</v>
      </c>
      <c r="Q9" s="672">
        <f t="shared" si="2"/>
        <v>63</v>
      </c>
      <c r="R9" s="672">
        <v>89146</v>
      </c>
      <c r="S9" s="673">
        <v>0.1</v>
      </c>
      <c r="T9" s="674">
        <v>-8.9</v>
      </c>
      <c r="U9" s="653">
        <f t="shared" si="3"/>
        <v>57</v>
      </c>
      <c r="V9" s="655"/>
    </row>
    <row r="10" spans="1:22" s="653" customFormat="1" ht="15" customHeight="1" x14ac:dyDescent="0.15">
      <c r="A10" s="671" t="s">
        <v>961</v>
      </c>
      <c r="B10" s="672">
        <v>59167</v>
      </c>
      <c r="C10" s="673">
        <v>0.1</v>
      </c>
      <c r="D10" s="674">
        <v>-21.336169647011904</v>
      </c>
      <c r="E10" s="672">
        <v>100</v>
      </c>
      <c r="F10" s="672">
        <v>74822</v>
      </c>
      <c r="G10" s="673">
        <v>0.1</v>
      </c>
      <c r="H10" s="674">
        <v>26.459005864755692</v>
      </c>
      <c r="I10" s="675">
        <f t="shared" si="0"/>
        <v>126</v>
      </c>
      <c r="J10" s="672">
        <v>85868</v>
      </c>
      <c r="K10" s="676">
        <v>0.1</v>
      </c>
      <c r="L10" s="674">
        <v>14.8</v>
      </c>
      <c r="M10" s="672">
        <f t="shared" si="1"/>
        <v>145</v>
      </c>
      <c r="N10" s="672">
        <v>98892</v>
      </c>
      <c r="O10" s="673">
        <v>0.1</v>
      </c>
      <c r="P10" s="674">
        <v>15.2</v>
      </c>
      <c r="Q10" s="672">
        <f t="shared" si="2"/>
        <v>167</v>
      </c>
      <c r="R10" s="672">
        <v>189194</v>
      </c>
      <c r="S10" s="673">
        <v>0.2</v>
      </c>
      <c r="T10" s="674">
        <v>91.3</v>
      </c>
      <c r="U10" s="653">
        <f t="shared" si="3"/>
        <v>320</v>
      </c>
      <c r="V10" s="655"/>
    </row>
    <row r="11" spans="1:22" s="653" customFormat="1" ht="15" customHeight="1" x14ac:dyDescent="0.15">
      <c r="A11" s="671" t="s">
        <v>962</v>
      </c>
      <c r="B11" s="672">
        <v>31755</v>
      </c>
      <c r="C11" s="673">
        <v>0</v>
      </c>
      <c r="D11" s="674">
        <v>22.148709466476891</v>
      </c>
      <c r="E11" s="672">
        <v>100</v>
      </c>
      <c r="F11" s="672">
        <v>25204</v>
      </c>
      <c r="G11" s="673">
        <v>0</v>
      </c>
      <c r="H11" s="674">
        <v>-20.629822075263739</v>
      </c>
      <c r="I11" s="675">
        <f t="shared" si="0"/>
        <v>79</v>
      </c>
      <c r="J11" s="672">
        <v>21317</v>
      </c>
      <c r="K11" s="676">
        <v>0</v>
      </c>
      <c r="L11" s="674">
        <v>-15.4</v>
      </c>
      <c r="M11" s="672">
        <f t="shared" si="1"/>
        <v>67</v>
      </c>
      <c r="N11" s="672">
        <v>28667</v>
      </c>
      <c r="O11" s="673">
        <v>0</v>
      </c>
      <c r="P11" s="674">
        <v>34.5</v>
      </c>
      <c r="Q11" s="672">
        <f t="shared" si="2"/>
        <v>90</v>
      </c>
      <c r="R11" s="672">
        <v>311167</v>
      </c>
      <c r="S11" s="673">
        <v>0.3</v>
      </c>
      <c r="T11" s="674">
        <v>985.5</v>
      </c>
      <c r="U11" s="653">
        <f t="shared" si="3"/>
        <v>980</v>
      </c>
      <c r="V11" s="655"/>
    </row>
    <row r="12" spans="1:22" s="653" customFormat="1" ht="15" customHeight="1" x14ac:dyDescent="0.15">
      <c r="A12" s="671" t="s">
        <v>963</v>
      </c>
      <c r="B12" s="672">
        <v>2512697</v>
      </c>
      <c r="C12" s="673">
        <v>3</v>
      </c>
      <c r="D12" s="674">
        <v>6.6986192476436779</v>
      </c>
      <c r="E12" s="672">
        <v>100</v>
      </c>
      <c r="F12" s="672">
        <v>2508379</v>
      </c>
      <c r="G12" s="673">
        <v>2.9</v>
      </c>
      <c r="H12" s="674">
        <v>-0.17184722232724825</v>
      </c>
      <c r="I12" s="675">
        <f t="shared" si="0"/>
        <v>100</v>
      </c>
      <c r="J12" s="672">
        <v>2535466</v>
      </c>
      <c r="K12" s="676">
        <v>2.7</v>
      </c>
      <c r="L12" s="674">
        <v>1.1000000000000001</v>
      </c>
      <c r="M12" s="672">
        <f t="shared" si="1"/>
        <v>101</v>
      </c>
      <c r="N12" s="672">
        <v>2558701</v>
      </c>
      <c r="O12" s="673">
        <v>2.8</v>
      </c>
      <c r="P12" s="674">
        <v>0.9</v>
      </c>
      <c r="Q12" s="672">
        <f t="shared" si="2"/>
        <v>102</v>
      </c>
      <c r="R12" s="672">
        <v>2536893</v>
      </c>
      <c r="S12" s="673">
        <v>2.7</v>
      </c>
      <c r="T12" s="674">
        <v>-0.9</v>
      </c>
      <c r="U12" s="653">
        <f t="shared" si="3"/>
        <v>101</v>
      </c>
      <c r="V12" s="655"/>
    </row>
    <row r="13" spans="1:22" s="653" customFormat="1" ht="15" customHeight="1" x14ac:dyDescent="0.15">
      <c r="A13" s="671" t="s">
        <v>964</v>
      </c>
      <c r="B13" s="672">
        <v>361679</v>
      </c>
      <c r="C13" s="673">
        <v>0.4</v>
      </c>
      <c r="D13" s="674">
        <v>-40.785339714109355</v>
      </c>
      <c r="E13" s="672">
        <v>100</v>
      </c>
      <c r="F13" s="672">
        <v>314001</v>
      </c>
      <c r="G13" s="673">
        <v>0.4</v>
      </c>
      <c r="H13" s="674">
        <v>-13.182407604533298</v>
      </c>
      <c r="I13" s="675">
        <f t="shared" si="0"/>
        <v>87</v>
      </c>
      <c r="J13" s="672">
        <v>182722</v>
      </c>
      <c r="K13" s="676">
        <v>0.2</v>
      </c>
      <c r="L13" s="674">
        <v>-41.8</v>
      </c>
      <c r="M13" s="672">
        <f>ROUND(J13/B13*100,0)</f>
        <v>51</v>
      </c>
      <c r="N13" s="672">
        <v>323285</v>
      </c>
      <c r="O13" s="673">
        <v>0.3</v>
      </c>
      <c r="P13" s="674">
        <v>76.900000000000006</v>
      </c>
      <c r="Q13" s="672">
        <f t="shared" si="2"/>
        <v>89</v>
      </c>
      <c r="R13" s="672">
        <v>282178</v>
      </c>
      <c r="S13" s="673">
        <v>0.3</v>
      </c>
      <c r="T13" s="674">
        <v>-12.7</v>
      </c>
      <c r="U13" s="653">
        <f t="shared" si="3"/>
        <v>78</v>
      </c>
      <c r="V13" s="655"/>
    </row>
    <row r="14" spans="1:22" s="653" customFormat="1" ht="15" customHeight="1" x14ac:dyDescent="0.15">
      <c r="A14" s="671" t="s">
        <v>965</v>
      </c>
      <c r="B14" s="672">
        <v>663743</v>
      </c>
      <c r="C14" s="673">
        <v>0.8</v>
      </c>
      <c r="D14" s="674">
        <v>-7.7565887853064952</v>
      </c>
      <c r="E14" s="672">
        <v>100</v>
      </c>
      <c r="F14" s="672">
        <v>622403</v>
      </c>
      <c r="G14" s="673">
        <v>0.7</v>
      </c>
      <c r="H14" s="674">
        <v>-6.2283142722409091</v>
      </c>
      <c r="I14" s="675">
        <f t="shared" si="0"/>
        <v>94</v>
      </c>
      <c r="J14" s="672">
        <v>615337</v>
      </c>
      <c r="K14" s="676">
        <v>0.7</v>
      </c>
      <c r="L14" s="674">
        <v>-1.1000000000000001</v>
      </c>
      <c r="M14" s="672">
        <f t="shared" si="1"/>
        <v>93</v>
      </c>
      <c r="N14" s="672">
        <v>329532</v>
      </c>
      <c r="O14" s="673">
        <v>0.4</v>
      </c>
      <c r="P14" s="674">
        <v>-46.4</v>
      </c>
      <c r="Q14" s="672">
        <f t="shared" si="2"/>
        <v>50</v>
      </c>
      <c r="R14" s="672">
        <v>320154</v>
      </c>
      <c r="S14" s="673">
        <v>0.3</v>
      </c>
      <c r="T14" s="674">
        <v>-2.8</v>
      </c>
      <c r="U14" s="653">
        <f t="shared" si="3"/>
        <v>48</v>
      </c>
      <c r="V14" s="655"/>
    </row>
    <row r="15" spans="1:22" s="653" customFormat="1" ht="15" customHeight="1" x14ac:dyDescent="0.15">
      <c r="A15" s="671" t="s">
        <v>966</v>
      </c>
      <c r="B15" s="672">
        <v>1263493</v>
      </c>
      <c r="C15" s="673">
        <v>1.5</v>
      </c>
      <c r="D15" s="674">
        <v>-17.747499373419306</v>
      </c>
      <c r="E15" s="672">
        <v>100</v>
      </c>
      <c r="F15" s="672">
        <v>3687944</v>
      </c>
      <c r="G15" s="673">
        <v>4.2</v>
      </c>
      <c r="H15" s="674">
        <v>191.88479872860395</v>
      </c>
      <c r="I15" s="675">
        <f t="shared" si="0"/>
        <v>292</v>
      </c>
      <c r="J15" s="672">
        <v>4135133</v>
      </c>
      <c r="K15" s="676">
        <v>4.5</v>
      </c>
      <c r="L15" s="674">
        <v>12.1</v>
      </c>
      <c r="M15" s="672">
        <f t="shared" si="1"/>
        <v>327</v>
      </c>
      <c r="N15" s="672">
        <v>4215588</v>
      </c>
      <c r="O15" s="673">
        <v>4.5999999999999996</v>
      </c>
      <c r="P15" s="674">
        <v>1.9</v>
      </c>
      <c r="Q15" s="672">
        <f t="shared" si="2"/>
        <v>334</v>
      </c>
      <c r="R15" s="672">
        <v>3846381</v>
      </c>
      <c r="S15" s="673">
        <v>4.0999999999999996</v>
      </c>
      <c r="T15" s="674">
        <v>-8.8000000000000007</v>
      </c>
      <c r="U15" s="653">
        <f t="shared" si="3"/>
        <v>304</v>
      </c>
      <c r="V15" s="655"/>
    </row>
    <row r="16" spans="1:22" s="653" customFormat="1" ht="15" customHeight="1" x14ac:dyDescent="0.15">
      <c r="A16" s="677" t="s">
        <v>967</v>
      </c>
      <c r="B16" s="672">
        <v>300877</v>
      </c>
      <c r="C16" s="673">
        <v>0.4</v>
      </c>
      <c r="D16" s="674">
        <v>8.9841853995667798</v>
      </c>
      <c r="E16" s="672">
        <v>100</v>
      </c>
      <c r="F16" s="672">
        <v>338855</v>
      </c>
      <c r="G16" s="673">
        <v>0.4</v>
      </c>
      <c r="H16" s="674">
        <v>12.622433751998319</v>
      </c>
      <c r="I16" s="675">
        <f t="shared" si="0"/>
        <v>113</v>
      </c>
      <c r="J16" s="672">
        <v>509443</v>
      </c>
      <c r="K16" s="676">
        <v>0.6</v>
      </c>
      <c r="L16" s="674">
        <v>50.3</v>
      </c>
      <c r="M16" s="672">
        <f t="shared" si="1"/>
        <v>169</v>
      </c>
      <c r="N16" s="672">
        <v>388950</v>
      </c>
      <c r="O16" s="673">
        <v>0.4</v>
      </c>
      <c r="P16" s="674">
        <v>-23.7</v>
      </c>
      <c r="Q16" s="672">
        <f t="shared" si="2"/>
        <v>129</v>
      </c>
      <c r="R16" s="672">
        <v>478725</v>
      </c>
      <c r="S16" s="673">
        <v>0.51353021377499297</v>
      </c>
      <c r="T16" s="674">
        <v>23.081372927111452</v>
      </c>
      <c r="U16" s="653">
        <f>ROUND(R16/B16*100,0)</f>
        <v>159</v>
      </c>
      <c r="V16" s="655"/>
    </row>
    <row r="17" spans="1:22" s="653" customFormat="1" ht="15" customHeight="1" x14ac:dyDescent="0.15">
      <c r="A17" s="671" t="s">
        <v>968</v>
      </c>
      <c r="B17" s="672">
        <v>63387</v>
      </c>
      <c r="C17" s="673">
        <v>0.1</v>
      </c>
      <c r="D17" s="674">
        <v>2.1102823912237945</v>
      </c>
      <c r="E17" s="672">
        <v>100</v>
      </c>
      <c r="F17" s="672">
        <v>61737</v>
      </c>
      <c r="G17" s="673">
        <v>0.1</v>
      </c>
      <c r="H17" s="674">
        <v>-2.6030574092479553</v>
      </c>
      <c r="I17" s="675">
        <f t="shared" si="0"/>
        <v>97</v>
      </c>
      <c r="J17" s="672">
        <v>60315</v>
      </c>
      <c r="K17" s="676">
        <v>0.1</v>
      </c>
      <c r="L17" s="674">
        <v>-2.2999999999999998</v>
      </c>
      <c r="M17" s="672">
        <f t="shared" si="1"/>
        <v>95</v>
      </c>
      <c r="N17" s="672">
        <v>58972</v>
      </c>
      <c r="O17" s="673">
        <v>0.1</v>
      </c>
      <c r="P17" s="674">
        <v>-2.2000000000000002</v>
      </c>
      <c r="Q17" s="672">
        <f t="shared" si="2"/>
        <v>93</v>
      </c>
      <c r="R17" s="672">
        <v>55362</v>
      </c>
      <c r="S17" s="673">
        <v>0.1</v>
      </c>
      <c r="T17" s="674">
        <v>-6.1</v>
      </c>
      <c r="U17" s="653">
        <f t="shared" si="3"/>
        <v>87</v>
      </c>
      <c r="V17" s="655"/>
    </row>
    <row r="18" spans="1:22" s="653" customFormat="1" ht="15" customHeight="1" x14ac:dyDescent="0.15">
      <c r="A18" s="671" t="s">
        <v>969</v>
      </c>
      <c r="B18" s="672">
        <v>1056831</v>
      </c>
      <c r="C18" s="673">
        <v>1.3</v>
      </c>
      <c r="D18" s="674">
        <v>2.8476919798086531</v>
      </c>
      <c r="E18" s="672">
        <v>100</v>
      </c>
      <c r="F18" s="672">
        <v>1173750</v>
      </c>
      <c r="G18" s="673">
        <v>1.3</v>
      </c>
      <c r="H18" s="674">
        <v>11.063169040272292</v>
      </c>
      <c r="I18" s="675">
        <f t="shared" si="0"/>
        <v>111</v>
      </c>
      <c r="J18" s="672">
        <v>1178525</v>
      </c>
      <c r="K18" s="676">
        <v>1.3</v>
      </c>
      <c r="L18" s="674">
        <v>0.4</v>
      </c>
      <c r="M18" s="672">
        <f t="shared" si="1"/>
        <v>112</v>
      </c>
      <c r="N18" s="672">
        <v>1174063</v>
      </c>
      <c r="O18" s="673">
        <v>1.3</v>
      </c>
      <c r="P18" s="674">
        <v>-0.4</v>
      </c>
      <c r="Q18" s="672">
        <f t="shared" si="2"/>
        <v>111</v>
      </c>
      <c r="R18" s="672">
        <v>1277313</v>
      </c>
      <c r="S18" s="673">
        <v>1.4</v>
      </c>
      <c r="T18" s="674">
        <v>8.8000000000000007</v>
      </c>
      <c r="U18" s="653">
        <f t="shared" si="3"/>
        <v>121</v>
      </c>
      <c r="V18" s="655"/>
    </row>
    <row r="19" spans="1:22" s="653" customFormat="1" ht="15" customHeight="1" x14ac:dyDescent="0.15">
      <c r="A19" s="671" t="s">
        <v>970</v>
      </c>
      <c r="B19" s="672">
        <v>919897</v>
      </c>
      <c r="C19" s="673">
        <v>1.1000000000000001</v>
      </c>
      <c r="D19" s="674">
        <v>-1.2316291734309148</v>
      </c>
      <c r="E19" s="672">
        <v>100</v>
      </c>
      <c r="F19" s="672">
        <v>927296</v>
      </c>
      <c r="G19" s="673">
        <v>1.1000000000000001</v>
      </c>
      <c r="H19" s="674">
        <v>0.80432918033215284</v>
      </c>
      <c r="I19" s="675">
        <f t="shared" si="0"/>
        <v>101</v>
      </c>
      <c r="J19" s="672">
        <v>927826</v>
      </c>
      <c r="K19" s="676">
        <v>1</v>
      </c>
      <c r="L19" s="674">
        <v>0.1</v>
      </c>
      <c r="M19" s="672">
        <f t="shared" si="1"/>
        <v>101</v>
      </c>
      <c r="N19" s="672">
        <v>955741</v>
      </c>
      <c r="O19" s="673">
        <v>1</v>
      </c>
      <c r="P19" s="674">
        <v>3</v>
      </c>
      <c r="Q19" s="672">
        <f t="shared" si="2"/>
        <v>104</v>
      </c>
      <c r="R19" s="672">
        <v>988630</v>
      </c>
      <c r="S19" s="673">
        <v>1.1000000000000001</v>
      </c>
      <c r="T19" s="674">
        <v>3.4</v>
      </c>
      <c r="U19" s="653">
        <f t="shared" si="3"/>
        <v>107</v>
      </c>
      <c r="V19" s="655"/>
    </row>
    <row r="20" spans="1:22" s="653" customFormat="1" ht="15" customHeight="1" x14ac:dyDescent="0.15">
      <c r="A20" s="671" t="s">
        <v>971</v>
      </c>
      <c r="B20" s="672">
        <v>13147442</v>
      </c>
      <c r="C20" s="673">
        <v>15.9</v>
      </c>
      <c r="D20" s="674">
        <v>77.52139211411324</v>
      </c>
      <c r="E20" s="672">
        <v>100</v>
      </c>
      <c r="F20" s="672">
        <v>13357270</v>
      </c>
      <c r="G20" s="673">
        <v>15.4</v>
      </c>
      <c r="H20" s="674">
        <v>1.5959606439031937</v>
      </c>
      <c r="I20" s="675">
        <f t="shared" si="0"/>
        <v>102</v>
      </c>
      <c r="J20" s="672">
        <v>14278646</v>
      </c>
      <c r="K20" s="676">
        <v>15.5</v>
      </c>
      <c r="L20" s="674">
        <v>6.9</v>
      </c>
      <c r="M20" s="672">
        <f t="shared" si="1"/>
        <v>109</v>
      </c>
      <c r="N20" s="672">
        <v>12457640</v>
      </c>
      <c r="O20" s="673">
        <v>13.7</v>
      </c>
      <c r="P20" s="674">
        <v>-12.8</v>
      </c>
      <c r="Q20" s="672">
        <f t="shared" si="2"/>
        <v>95</v>
      </c>
      <c r="R20" s="672">
        <v>13501211</v>
      </c>
      <c r="S20" s="673">
        <v>14.5</v>
      </c>
      <c r="T20" s="674">
        <v>8.4</v>
      </c>
      <c r="U20" s="653">
        <f t="shared" si="3"/>
        <v>103</v>
      </c>
      <c r="V20" s="655"/>
    </row>
    <row r="21" spans="1:22" s="653" customFormat="1" ht="15" customHeight="1" x14ac:dyDescent="0.15">
      <c r="A21" s="671" t="s">
        <v>972</v>
      </c>
      <c r="B21" s="672">
        <v>3796900</v>
      </c>
      <c r="C21" s="673">
        <v>4.5999999999999996</v>
      </c>
      <c r="D21" s="674">
        <v>-1.1245329853547426</v>
      </c>
      <c r="E21" s="672">
        <v>100</v>
      </c>
      <c r="F21" s="672">
        <v>4729998</v>
      </c>
      <c r="G21" s="673">
        <v>5.4</v>
      </c>
      <c r="H21" s="674">
        <v>24.575258763728304</v>
      </c>
      <c r="I21" s="675">
        <f t="shared" si="0"/>
        <v>125</v>
      </c>
      <c r="J21" s="672">
        <v>5130272</v>
      </c>
      <c r="K21" s="676">
        <v>5.6</v>
      </c>
      <c r="L21" s="674">
        <v>8.5</v>
      </c>
      <c r="M21" s="672">
        <f t="shared" si="1"/>
        <v>135</v>
      </c>
      <c r="N21" s="672">
        <v>4805845</v>
      </c>
      <c r="O21" s="673">
        <v>5.3</v>
      </c>
      <c r="P21" s="674">
        <v>-6.3</v>
      </c>
      <c r="Q21" s="672">
        <f t="shared" si="2"/>
        <v>127</v>
      </c>
      <c r="R21" s="672">
        <v>4861196</v>
      </c>
      <c r="S21" s="673">
        <v>5.2</v>
      </c>
      <c r="T21" s="674">
        <v>1.2</v>
      </c>
      <c r="U21" s="653">
        <f t="shared" si="3"/>
        <v>128</v>
      </c>
      <c r="V21" s="655"/>
    </row>
    <row r="22" spans="1:22" s="653" customFormat="1" ht="15" customHeight="1" x14ac:dyDescent="0.15">
      <c r="A22" s="671" t="s">
        <v>973</v>
      </c>
      <c r="B22" s="672">
        <v>364108</v>
      </c>
      <c r="C22" s="673">
        <v>0.5</v>
      </c>
      <c r="D22" s="674">
        <v>0.76882628068524195</v>
      </c>
      <c r="E22" s="672">
        <v>100</v>
      </c>
      <c r="F22" s="672">
        <v>104899</v>
      </c>
      <c r="G22" s="673">
        <v>0.1</v>
      </c>
      <c r="H22" s="674">
        <v>-71.190141386621548</v>
      </c>
      <c r="I22" s="675">
        <f t="shared" si="0"/>
        <v>29</v>
      </c>
      <c r="J22" s="672">
        <v>227908</v>
      </c>
      <c r="K22" s="676">
        <v>0.2</v>
      </c>
      <c r="L22" s="674">
        <v>117.3</v>
      </c>
      <c r="M22" s="672">
        <f t="shared" si="1"/>
        <v>63</v>
      </c>
      <c r="N22" s="672">
        <v>317573</v>
      </c>
      <c r="O22" s="673">
        <v>0.3</v>
      </c>
      <c r="P22" s="674">
        <v>39.299999999999997</v>
      </c>
      <c r="Q22" s="672">
        <f t="shared" si="2"/>
        <v>87</v>
      </c>
      <c r="R22" s="672">
        <v>307479</v>
      </c>
      <c r="S22" s="673">
        <v>0.3</v>
      </c>
      <c r="T22" s="674">
        <v>-3.2</v>
      </c>
      <c r="U22" s="653">
        <f t="shared" si="3"/>
        <v>84</v>
      </c>
      <c r="V22" s="655"/>
    </row>
    <row r="23" spans="1:22" s="653" customFormat="1" ht="15" customHeight="1" x14ac:dyDescent="0.15">
      <c r="A23" s="671" t="s">
        <v>974</v>
      </c>
      <c r="B23" s="672">
        <v>2883</v>
      </c>
      <c r="C23" s="673">
        <v>0</v>
      </c>
      <c r="D23" s="674">
        <v>-78.172319806178066</v>
      </c>
      <c r="E23" s="672">
        <v>100</v>
      </c>
      <c r="F23" s="672">
        <v>14018</v>
      </c>
      <c r="G23" s="673">
        <v>0</v>
      </c>
      <c r="H23" s="674">
        <v>386.22962192160946</v>
      </c>
      <c r="I23" s="675">
        <f t="shared" si="0"/>
        <v>486</v>
      </c>
      <c r="J23" s="672">
        <v>13716</v>
      </c>
      <c r="K23" s="676">
        <v>0</v>
      </c>
      <c r="L23" s="674">
        <v>-2.2000000000000002</v>
      </c>
      <c r="M23" s="672">
        <f t="shared" si="1"/>
        <v>476</v>
      </c>
      <c r="N23" s="672">
        <v>2700</v>
      </c>
      <c r="O23" s="673">
        <v>0</v>
      </c>
      <c r="P23" s="674">
        <v>-80.3</v>
      </c>
      <c r="Q23" s="672">
        <f t="shared" si="2"/>
        <v>94</v>
      </c>
      <c r="R23" s="672">
        <v>12300</v>
      </c>
      <c r="S23" s="673">
        <v>0</v>
      </c>
      <c r="T23" s="674">
        <v>355.6</v>
      </c>
      <c r="U23" s="653">
        <f t="shared" si="3"/>
        <v>427</v>
      </c>
      <c r="V23" s="655"/>
    </row>
    <row r="24" spans="1:22" s="653" customFormat="1" ht="15" customHeight="1" x14ac:dyDescent="0.15">
      <c r="A24" s="671" t="s">
        <v>975</v>
      </c>
      <c r="B24" s="678">
        <v>1340000</v>
      </c>
      <c r="C24" s="673">
        <v>1.6</v>
      </c>
      <c r="D24" s="674">
        <v>62.656891068437282</v>
      </c>
      <c r="E24" s="672">
        <v>100</v>
      </c>
      <c r="F24" s="678">
        <v>1192632</v>
      </c>
      <c r="G24" s="673">
        <v>1.4</v>
      </c>
      <c r="H24" s="674">
        <v>-10.997611940298512</v>
      </c>
      <c r="I24" s="675">
        <f t="shared" si="0"/>
        <v>89</v>
      </c>
      <c r="J24" s="678">
        <v>1511434</v>
      </c>
      <c r="K24" s="676">
        <v>1.6</v>
      </c>
      <c r="L24" s="674">
        <v>26.7</v>
      </c>
      <c r="M24" s="672">
        <f t="shared" si="1"/>
        <v>113</v>
      </c>
      <c r="N24" s="678">
        <v>1800000</v>
      </c>
      <c r="O24" s="673">
        <v>2</v>
      </c>
      <c r="P24" s="674">
        <v>19.100000000000001</v>
      </c>
      <c r="Q24" s="672">
        <f t="shared" si="2"/>
        <v>134</v>
      </c>
      <c r="R24" s="678">
        <v>2524988</v>
      </c>
      <c r="S24" s="673">
        <v>2.7</v>
      </c>
      <c r="T24" s="674">
        <v>40.299999999999997</v>
      </c>
      <c r="U24" s="653">
        <f t="shared" si="3"/>
        <v>188</v>
      </c>
      <c r="V24" s="655"/>
    </row>
    <row r="25" spans="1:22" s="653" customFormat="1" ht="15" customHeight="1" x14ac:dyDescent="0.15">
      <c r="A25" s="671" t="s">
        <v>976</v>
      </c>
      <c r="B25" s="672">
        <v>2678489</v>
      </c>
      <c r="C25" s="673">
        <v>3.3</v>
      </c>
      <c r="D25" s="674">
        <v>-14.670872240251621</v>
      </c>
      <c r="E25" s="672">
        <v>100</v>
      </c>
      <c r="F25" s="672">
        <v>3212386</v>
      </c>
      <c r="G25" s="673">
        <v>3.7</v>
      </c>
      <c r="H25" s="674">
        <v>19.932768064382579</v>
      </c>
      <c r="I25" s="675">
        <f t="shared" si="0"/>
        <v>120</v>
      </c>
      <c r="J25" s="672">
        <v>4318801</v>
      </c>
      <c r="K25" s="676">
        <v>4.7</v>
      </c>
      <c r="L25" s="674">
        <v>34.4</v>
      </c>
      <c r="M25" s="672">
        <f t="shared" si="1"/>
        <v>161</v>
      </c>
      <c r="N25" s="672">
        <v>4073544</v>
      </c>
      <c r="O25" s="673">
        <v>4.5</v>
      </c>
      <c r="P25" s="674">
        <v>-5.7</v>
      </c>
      <c r="Q25" s="672">
        <f t="shared" si="2"/>
        <v>152</v>
      </c>
      <c r="R25" s="672">
        <v>4846804</v>
      </c>
      <c r="S25" s="673">
        <v>5.2</v>
      </c>
      <c r="T25" s="674">
        <v>19</v>
      </c>
      <c r="U25" s="653">
        <f t="shared" si="3"/>
        <v>181</v>
      </c>
      <c r="V25" s="655"/>
    </row>
    <row r="26" spans="1:22" s="653" customFormat="1" ht="15" customHeight="1" x14ac:dyDescent="0.15">
      <c r="A26" s="671" t="s">
        <v>977</v>
      </c>
      <c r="B26" s="672">
        <v>2678347</v>
      </c>
      <c r="C26" s="673">
        <v>3.2</v>
      </c>
      <c r="D26" s="674">
        <v>-1.5030061962689967</v>
      </c>
      <c r="E26" s="672">
        <v>100</v>
      </c>
      <c r="F26" s="672">
        <v>2673749</v>
      </c>
      <c r="G26" s="673">
        <v>3.1</v>
      </c>
      <c r="H26" s="674">
        <v>-0.17167305057933513</v>
      </c>
      <c r="I26" s="675">
        <f t="shared" si="0"/>
        <v>100</v>
      </c>
      <c r="J26" s="672">
        <v>2639156</v>
      </c>
      <c r="K26" s="676">
        <v>2.9</v>
      </c>
      <c r="L26" s="674">
        <v>-1.3</v>
      </c>
      <c r="M26" s="672">
        <f t="shared" si="1"/>
        <v>99</v>
      </c>
      <c r="N26" s="672">
        <v>3039201</v>
      </c>
      <c r="O26" s="673">
        <v>3.3</v>
      </c>
      <c r="P26" s="674">
        <v>15.2</v>
      </c>
      <c r="Q26" s="672">
        <f t="shared" si="2"/>
        <v>113</v>
      </c>
      <c r="R26" s="672">
        <v>2857332</v>
      </c>
      <c r="S26" s="673">
        <v>3.1</v>
      </c>
      <c r="T26" s="674">
        <v>-6</v>
      </c>
      <c r="U26" s="653">
        <f t="shared" si="3"/>
        <v>107</v>
      </c>
      <c r="V26" s="655"/>
    </row>
    <row r="27" spans="1:22" s="653" customFormat="1" ht="15" customHeight="1" x14ac:dyDescent="0.15">
      <c r="A27" s="677" t="s">
        <v>978</v>
      </c>
      <c r="B27" s="672">
        <v>80000</v>
      </c>
      <c r="C27" s="673">
        <v>0.1</v>
      </c>
      <c r="D27" s="674">
        <v>14.285714285714279</v>
      </c>
      <c r="E27" s="672">
        <v>100</v>
      </c>
      <c r="F27" s="672">
        <v>60000</v>
      </c>
      <c r="G27" s="673">
        <v>0.1</v>
      </c>
      <c r="H27" s="674">
        <v>-25</v>
      </c>
      <c r="I27" s="675">
        <f t="shared" si="0"/>
        <v>75</v>
      </c>
      <c r="J27" s="672">
        <v>50000</v>
      </c>
      <c r="K27" s="676">
        <v>0.1</v>
      </c>
      <c r="L27" s="674">
        <v>-16.7</v>
      </c>
      <c r="M27" s="672">
        <f t="shared" si="1"/>
        <v>63</v>
      </c>
      <c r="N27" s="672">
        <v>60000</v>
      </c>
      <c r="O27" s="673">
        <v>0.1</v>
      </c>
      <c r="P27" s="674">
        <v>20</v>
      </c>
      <c r="Q27" s="672">
        <f t="shared" si="2"/>
        <v>75</v>
      </c>
      <c r="R27" s="672">
        <v>70000</v>
      </c>
      <c r="S27" s="673">
        <v>7.5089278738836515E-2</v>
      </c>
      <c r="T27" s="674">
        <v>16.666666666666664</v>
      </c>
      <c r="U27" s="653">
        <f t="shared" si="3"/>
        <v>88</v>
      </c>
      <c r="V27" s="655"/>
    </row>
    <row r="28" spans="1:22" s="653" customFormat="1" ht="15" customHeight="1" x14ac:dyDescent="0.15">
      <c r="A28" s="679" t="s">
        <v>979</v>
      </c>
      <c r="B28" s="680">
        <v>4896600</v>
      </c>
      <c r="C28" s="681">
        <v>5.9</v>
      </c>
      <c r="D28" s="682">
        <v>17.28383233532935</v>
      </c>
      <c r="E28" s="680">
        <v>100</v>
      </c>
      <c r="F28" s="680">
        <v>5955100</v>
      </c>
      <c r="G28" s="681">
        <v>6.9</v>
      </c>
      <c r="H28" s="682">
        <v>21.617040395376375</v>
      </c>
      <c r="I28" s="683">
        <f t="shared" si="0"/>
        <v>122</v>
      </c>
      <c r="J28" s="680">
        <v>7802300</v>
      </c>
      <c r="K28" s="684">
        <v>8.5</v>
      </c>
      <c r="L28" s="682">
        <v>31</v>
      </c>
      <c r="M28" s="680">
        <f t="shared" si="1"/>
        <v>159</v>
      </c>
      <c r="N28" s="680">
        <v>7901100</v>
      </c>
      <c r="O28" s="681">
        <v>8.6999999999999993</v>
      </c>
      <c r="P28" s="682">
        <v>1.3</v>
      </c>
      <c r="Q28" s="680">
        <f t="shared" si="2"/>
        <v>161</v>
      </c>
      <c r="R28" s="680">
        <v>7808900</v>
      </c>
      <c r="S28" s="681">
        <v>8.4</v>
      </c>
      <c r="T28" s="682">
        <v>-1.2</v>
      </c>
      <c r="U28" s="680">
        <f t="shared" si="3"/>
        <v>159</v>
      </c>
      <c r="V28" s="655"/>
    </row>
    <row r="29" spans="1:22" ht="15" customHeight="1" x14ac:dyDescent="0.15">
      <c r="A29" s="653" t="s">
        <v>980</v>
      </c>
      <c r="I29" s="654"/>
      <c r="M29" s="654"/>
      <c r="N29" s="685"/>
      <c r="O29" s="686"/>
      <c r="P29" s="687"/>
      <c r="U29" s="678" t="s">
        <v>853</v>
      </c>
    </row>
    <row r="30" spans="1:22" s="653" customFormat="1" ht="26.25" customHeight="1" x14ac:dyDescent="0.15">
      <c r="K30" s="655"/>
      <c r="L30" s="655"/>
      <c r="M30" s="688"/>
      <c r="N30" s="672"/>
      <c r="O30" s="689"/>
      <c r="P30" s="690"/>
      <c r="Q30" s="691"/>
      <c r="V30" s="655"/>
    </row>
    <row r="31" spans="1:22" ht="15" customHeight="1" x14ac:dyDescent="0.15">
      <c r="A31" s="653" t="s">
        <v>981</v>
      </c>
      <c r="C31" s="653"/>
      <c r="D31" s="653"/>
      <c r="G31" s="653"/>
      <c r="I31" s="654"/>
      <c r="K31" s="653"/>
      <c r="M31" s="654"/>
      <c r="N31" s="685"/>
      <c r="O31" s="678"/>
      <c r="P31" s="687"/>
      <c r="S31" s="653"/>
      <c r="T31" s="653"/>
      <c r="U31" s="678" t="s">
        <v>801</v>
      </c>
    </row>
    <row r="32" spans="1:22" ht="15" customHeight="1" x14ac:dyDescent="0.15">
      <c r="A32" s="656" t="s">
        <v>709</v>
      </c>
      <c r="B32" s="657" t="s">
        <v>951</v>
      </c>
      <c r="C32" s="658"/>
      <c r="D32" s="658"/>
      <c r="E32" s="659"/>
      <c r="F32" s="657" t="s">
        <v>952</v>
      </c>
      <c r="G32" s="658"/>
      <c r="H32" s="658"/>
      <c r="I32" s="659"/>
      <c r="J32" s="657" t="s">
        <v>953</v>
      </c>
      <c r="K32" s="658"/>
      <c r="L32" s="658"/>
      <c r="M32" s="659"/>
      <c r="N32" s="657" t="s">
        <v>182</v>
      </c>
      <c r="O32" s="658"/>
      <c r="P32" s="658"/>
      <c r="Q32" s="659"/>
      <c r="R32" s="657" t="s">
        <v>183</v>
      </c>
      <c r="S32" s="658"/>
      <c r="T32" s="658"/>
      <c r="U32" s="659"/>
    </row>
    <row r="33" spans="1:22" ht="15" customHeight="1" x14ac:dyDescent="0.15">
      <c r="A33" s="660"/>
      <c r="B33" s="661" t="s">
        <v>954</v>
      </c>
      <c r="C33" s="661" t="s">
        <v>149</v>
      </c>
      <c r="D33" s="661" t="s">
        <v>955</v>
      </c>
      <c r="E33" s="663" t="s">
        <v>956</v>
      </c>
      <c r="F33" s="661" t="s">
        <v>954</v>
      </c>
      <c r="G33" s="661" t="s">
        <v>149</v>
      </c>
      <c r="H33" s="661" t="s">
        <v>955</v>
      </c>
      <c r="I33" s="663" t="s">
        <v>956</v>
      </c>
      <c r="J33" s="661" t="s">
        <v>954</v>
      </c>
      <c r="K33" s="661" t="s">
        <v>149</v>
      </c>
      <c r="L33" s="661" t="s">
        <v>955</v>
      </c>
      <c r="M33" s="663" t="s">
        <v>956</v>
      </c>
      <c r="N33" s="661" t="s">
        <v>954</v>
      </c>
      <c r="O33" s="692" t="s">
        <v>149</v>
      </c>
      <c r="P33" s="661" t="s">
        <v>955</v>
      </c>
      <c r="Q33" s="663" t="s">
        <v>956</v>
      </c>
      <c r="R33" s="661" t="s">
        <v>954</v>
      </c>
      <c r="S33" s="661" t="s">
        <v>149</v>
      </c>
      <c r="T33" s="661" t="s">
        <v>955</v>
      </c>
      <c r="U33" s="661" t="s">
        <v>956</v>
      </c>
    </row>
    <row r="34" spans="1:22" ht="16.5" customHeight="1" x14ac:dyDescent="0.15">
      <c r="A34" s="665" t="s">
        <v>957</v>
      </c>
      <c r="B34" s="693">
        <v>79497595</v>
      </c>
      <c r="C34" s="667">
        <v>100</v>
      </c>
      <c r="D34" s="668">
        <v>7.0015392132327881</v>
      </c>
      <c r="E34" s="693">
        <v>100</v>
      </c>
      <c r="F34" s="693">
        <v>82518522</v>
      </c>
      <c r="G34" s="667">
        <v>100</v>
      </c>
      <c r="H34" s="667">
        <v>3.8000231327752765</v>
      </c>
      <c r="I34" s="693">
        <f>ROUND(F34/B34*100,0)</f>
        <v>104</v>
      </c>
      <c r="J34" s="693">
        <v>88031625</v>
      </c>
      <c r="K34" s="670">
        <v>100</v>
      </c>
      <c r="L34" s="667">
        <v>6.7</v>
      </c>
      <c r="M34" s="693">
        <f>ROUND(J34/B34*100,0)</f>
        <v>111</v>
      </c>
      <c r="N34" s="693">
        <v>86412758</v>
      </c>
      <c r="O34" s="667">
        <v>100</v>
      </c>
      <c r="P34" s="668">
        <v>-1.8</v>
      </c>
      <c r="Q34" s="693">
        <f>ROUND(N34/B34*100,0)</f>
        <v>109</v>
      </c>
      <c r="R34" s="693">
        <v>88870816</v>
      </c>
      <c r="S34" s="667">
        <v>100</v>
      </c>
      <c r="T34" s="668">
        <v>2.8</v>
      </c>
      <c r="U34" s="693">
        <f>ROUND(R34/B34*100,0)</f>
        <v>112</v>
      </c>
      <c r="V34" s="648"/>
    </row>
    <row r="35" spans="1:22" ht="15" customHeight="1" x14ac:dyDescent="0.15">
      <c r="A35" s="671" t="s">
        <v>916</v>
      </c>
      <c r="B35" s="672">
        <v>16720961</v>
      </c>
      <c r="C35" s="674">
        <v>21</v>
      </c>
      <c r="D35" s="674">
        <v>-2.2900276692660815</v>
      </c>
      <c r="E35" s="653">
        <v>100</v>
      </c>
      <c r="F35" s="672">
        <v>16216527</v>
      </c>
      <c r="G35" s="674">
        <v>19.7</v>
      </c>
      <c r="H35" s="674">
        <v>-3.0167763682960591</v>
      </c>
      <c r="I35" s="653">
        <f>ROUND(F35/B35*100,0)</f>
        <v>97</v>
      </c>
      <c r="J35" s="672">
        <v>16338040</v>
      </c>
      <c r="K35" s="674">
        <v>18.600000000000001</v>
      </c>
      <c r="L35" s="674">
        <v>0.7</v>
      </c>
      <c r="M35" s="653">
        <f>ROUND(J35/B35*100,0)</f>
        <v>98</v>
      </c>
      <c r="N35" s="672">
        <v>16372317</v>
      </c>
      <c r="O35" s="674">
        <v>18.899999999999999</v>
      </c>
      <c r="P35" s="674">
        <v>0.2</v>
      </c>
      <c r="Q35" s="653">
        <f>ROUND(N35/B35*100,0)</f>
        <v>98</v>
      </c>
      <c r="R35" s="672">
        <v>16246100</v>
      </c>
      <c r="S35" s="674">
        <v>18.3</v>
      </c>
      <c r="T35" s="674">
        <v>-0.8</v>
      </c>
      <c r="U35" s="653">
        <f>ROUND(R35/B35*100,0)</f>
        <v>97</v>
      </c>
      <c r="V35" s="648"/>
    </row>
    <row r="36" spans="1:22" ht="15" customHeight="1" x14ac:dyDescent="0.15">
      <c r="A36" s="671" t="s">
        <v>923</v>
      </c>
      <c r="B36" s="672">
        <v>11882096</v>
      </c>
      <c r="C36" s="674">
        <v>14.9</v>
      </c>
      <c r="D36" s="674">
        <v>7.1293260148419968</v>
      </c>
      <c r="E36" s="653">
        <v>100</v>
      </c>
      <c r="F36" s="672">
        <v>11893197</v>
      </c>
      <c r="G36" s="674">
        <v>14.4</v>
      </c>
      <c r="H36" s="674">
        <v>9.3426277653363421E-2</v>
      </c>
      <c r="I36" s="653">
        <f t="shared" ref="I36:I50" si="4">ROUND(F36/B36*100,0)</f>
        <v>100</v>
      </c>
      <c r="J36" s="672">
        <v>12960077</v>
      </c>
      <c r="K36" s="674">
        <v>14.7</v>
      </c>
      <c r="L36" s="674">
        <v>9</v>
      </c>
      <c r="M36" s="653">
        <f t="shared" ref="M36:M50" si="5">ROUND(J36/B36*100,0)</f>
        <v>109</v>
      </c>
      <c r="N36" s="672">
        <v>12922300</v>
      </c>
      <c r="O36" s="674">
        <v>15</v>
      </c>
      <c r="P36" s="674">
        <v>-0.3</v>
      </c>
      <c r="Q36" s="653">
        <f t="shared" ref="Q36:Q50" si="6">ROUND(N36/B36*100,0)</f>
        <v>109</v>
      </c>
      <c r="R36" s="672">
        <v>13330383</v>
      </c>
      <c r="S36" s="674">
        <v>15</v>
      </c>
      <c r="T36" s="674">
        <v>3.2</v>
      </c>
      <c r="U36" s="653">
        <f t="shared" ref="U36:U43" si="7">ROUND(R36/B36*100,0)</f>
        <v>112</v>
      </c>
      <c r="V36" s="648"/>
    </row>
    <row r="37" spans="1:22" ht="15" customHeight="1" x14ac:dyDescent="0.15">
      <c r="A37" s="671" t="s">
        <v>924</v>
      </c>
      <c r="B37" s="672">
        <v>426079</v>
      </c>
      <c r="C37" s="674">
        <v>0.5</v>
      </c>
      <c r="D37" s="674">
        <v>13.84268041788015</v>
      </c>
      <c r="E37" s="653">
        <v>100</v>
      </c>
      <c r="F37" s="672">
        <v>446773</v>
      </c>
      <c r="G37" s="674">
        <v>0.5</v>
      </c>
      <c r="H37" s="674">
        <v>4.8568457962021139</v>
      </c>
      <c r="I37" s="653">
        <f t="shared" si="4"/>
        <v>105</v>
      </c>
      <c r="J37" s="672">
        <v>460882</v>
      </c>
      <c r="K37" s="674">
        <v>0.5</v>
      </c>
      <c r="L37" s="674">
        <v>3.2</v>
      </c>
      <c r="M37" s="653">
        <f t="shared" si="5"/>
        <v>108</v>
      </c>
      <c r="N37" s="672">
        <v>443849</v>
      </c>
      <c r="O37" s="674">
        <v>0.5</v>
      </c>
      <c r="P37" s="674">
        <v>-3.7</v>
      </c>
      <c r="Q37" s="653">
        <f t="shared" si="6"/>
        <v>104</v>
      </c>
      <c r="R37" s="672">
        <v>422950</v>
      </c>
      <c r="S37" s="674">
        <v>0.5</v>
      </c>
      <c r="T37" s="674">
        <v>-4.7</v>
      </c>
      <c r="U37" s="653">
        <f t="shared" si="7"/>
        <v>99</v>
      </c>
      <c r="V37" s="648"/>
    </row>
    <row r="38" spans="1:22" ht="15" customHeight="1" x14ac:dyDescent="0.15">
      <c r="A38" s="671" t="s">
        <v>925</v>
      </c>
      <c r="B38" s="672">
        <v>10717726</v>
      </c>
      <c r="C38" s="674">
        <v>13.5</v>
      </c>
      <c r="D38" s="674">
        <v>63.760387888877837</v>
      </c>
      <c r="E38" s="653">
        <v>100</v>
      </c>
      <c r="F38" s="672">
        <v>5609434</v>
      </c>
      <c r="G38" s="674">
        <v>6.8</v>
      </c>
      <c r="H38" s="674">
        <v>-47.662088021283623</v>
      </c>
      <c r="I38" s="653">
        <f t="shared" si="4"/>
        <v>52</v>
      </c>
      <c r="J38" s="672">
        <v>5652590</v>
      </c>
      <c r="K38" s="674">
        <v>6.4</v>
      </c>
      <c r="L38" s="674">
        <v>0.8</v>
      </c>
      <c r="M38" s="653">
        <f t="shared" si="5"/>
        <v>53</v>
      </c>
      <c r="N38" s="672">
        <v>5673312</v>
      </c>
      <c r="O38" s="674">
        <v>6.6</v>
      </c>
      <c r="P38" s="674">
        <v>0.4</v>
      </c>
      <c r="Q38" s="653">
        <f t="shared" si="6"/>
        <v>53</v>
      </c>
      <c r="R38" s="672">
        <v>5356656</v>
      </c>
      <c r="S38" s="674">
        <v>6</v>
      </c>
      <c r="T38" s="674">
        <v>-5.6</v>
      </c>
      <c r="U38" s="653">
        <f t="shared" si="7"/>
        <v>50</v>
      </c>
      <c r="V38" s="648"/>
    </row>
    <row r="39" spans="1:22" ht="15" customHeight="1" x14ac:dyDescent="0.15">
      <c r="A39" s="671" t="s">
        <v>919</v>
      </c>
      <c r="B39" s="672">
        <v>11846639</v>
      </c>
      <c r="C39" s="674">
        <v>14.9</v>
      </c>
      <c r="D39" s="674">
        <v>10.483874803509075</v>
      </c>
      <c r="E39" s="653">
        <v>100</v>
      </c>
      <c r="F39" s="672">
        <v>17317745</v>
      </c>
      <c r="G39" s="674">
        <v>21</v>
      </c>
      <c r="H39" s="674">
        <v>46.182769644622404</v>
      </c>
      <c r="I39" s="653">
        <f t="shared" si="4"/>
        <v>146</v>
      </c>
      <c r="J39" s="672">
        <v>19171941</v>
      </c>
      <c r="K39" s="674">
        <v>21.8</v>
      </c>
      <c r="L39" s="674">
        <v>10.7</v>
      </c>
      <c r="M39" s="653">
        <f t="shared" si="5"/>
        <v>162</v>
      </c>
      <c r="N39" s="672">
        <v>19715685</v>
      </c>
      <c r="O39" s="674">
        <v>22.8</v>
      </c>
      <c r="P39" s="674">
        <v>2.8</v>
      </c>
      <c r="Q39" s="653">
        <f t="shared" si="6"/>
        <v>166</v>
      </c>
      <c r="R39" s="672">
        <v>20612283</v>
      </c>
      <c r="S39" s="674">
        <v>23.2</v>
      </c>
      <c r="T39" s="674">
        <v>4.5</v>
      </c>
      <c r="U39" s="653">
        <f t="shared" si="7"/>
        <v>174</v>
      </c>
      <c r="V39" s="648"/>
    </row>
    <row r="40" spans="1:22" ht="15" customHeight="1" x14ac:dyDescent="0.15">
      <c r="A40" s="671" t="s">
        <v>928</v>
      </c>
      <c r="B40" s="672">
        <v>864739</v>
      </c>
      <c r="C40" s="674">
        <v>1.1000000000000001</v>
      </c>
      <c r="D40" s="674">
        <v>6.7056023159019595</v>
      </c>
      <c r="E40" s="653">
        <v>100</v>
      </c>
      <c r="F40" s="672">
        <v>1803160</v>
      </c>
      <c r="G40" s="674">
        <v>2.2000000000000002</v>
      </c>
      <c r="H40" s="674">
        <v>108.52072128121897</v>
      </c>
      <c r="I40" s="653">
        <f t="shared" si="4"/>
        <v>209</v>
      </c>
      <c r="J40" s="672">
        <v>2402944</v>
      </c>
      <c r="K40" s="674">
        <v>2.7</v>
      </c>
      <c r="L40" s="674">
        <v>33.299999999999997</v>
      </c>
      <c r="M40" s="653">
        <f t="shared" si="5"/>
        <v>278</v>
      </c>
      <c r="N40" s="672">
        <v>2444703</v>
      </c>
      <c r="O40" s="674">
        <v>2.8</v>
      </c>
      <c r="P40" s="674">
        <v>1.7</v>
      </c>
      <c r="Q40" s="653">
        <f t="shared" si="6"/>
        <v>283</v>
      </c>
      <c r="R40" s="672">
        <v>3137772</v>
      </c>
      <c r="S40" s="674">
        <v>3.5</v>
      </c>
      <c r="T40" s="674">
        <v>28.3</v>
      </c>
      <c r="U40" s="653">
        <f t="shared" si="7"/>
        <v>363</v>
      </c>
      <c r="V40" s="648"/>
    </row>
    <row r="41" spans="1:22" ht="15" customHeight="1" x14ac:dyDescent="0.15">
      <c r="A41" s="694" t="s">
        <v>982</v>
      </c>
      <c r="B41" s="672">
        <v>391230</v>
      </c>
      <c r="C41" s="674">
        <v>0.5</v>
      </c>
      <c r="D41" s="674">
        <v>-4.5896841848555026</v>
      </c>
      <c r="E41" s="653">
        <v>100</v>
      </c>
      <c r="F41" s="672">
        <v>492950</v>
      </c>
      <c r="G41" s="674">
        <v>0.6</v>
      </c>
      <c r="H41" s="674">
        <v>26.000051120824065</v>
      </c>
      <c r="I41" s="653">
        <f t="shared" si="4"/>
        <v>126</v>
      </c>
      <c r="J41" s="672">
        <v>530812</v>
      </c>
      <c r="K41" s="674">
        <v>0.6</v>
      </c>
      <c r="L41" s="674">
        <v>7.7</v>
      </c>
      <c r="M41" s="653">
        <f t="shared" si="5"/>
        <v>136</v>
      </c>
      <c r="N41" s="672">
        <v>553612</v>
      </c>
      <c r="O41" s="674">
        <v>0.7</v>
      </c>
      <c r="P41" s="674">
        <v>4.3</v>
      </c>
      <c r="Q41" s="653">
        <f t="shared" si="6"/>
        <v>142</v>
      </c>
      <c r="R41" s="672">
        <v>401738</v>
      </c>
      <c r="S41" s="674">
        <v>0.4</v>
      </c>
      <c r="T41" s="674">
        <v>-27.4</v>
      </c>
      <c r="U41" s="653">
        <f t="shared" si="7"/>
        <v>103</v>
      </c>
      <c r="V41" s="648"/>
    </row>
    <row r="42" spans="1:22" ht="15" customHeight="1" x14ac:dyDescent="0.15">
      <c r="A42" s="694" t="s">
        <v>921</v>
      </c>
      <c r="B42" s="672">
        <v>9114154</v>
      </c>
      <c r="C42" s="674">
        <v>11.5</v>
      </c>
      <c r="D42" s="674">
        <v>-2.0403403401143994</v>
      </c>
      <c r="E42" s="653">
        <v>100</v>
      </c>
      <c r="F42" s="672">
        <v>8736039</v>
      </c>
      <c r="G42" s="674">
        <v>10.6</v>
      </c>
      <c r="H42" s="674">
        <v>-4.1486571326312944</v>
      </c>
      <c r="I42" s="653">
        <f t="shared" si="4"/>
        <v>96</v>
      </c>
      <c r="J42" s="672">
        <v>8593198</v>
      </c>
      <c r="K42" s="674">
        <v>9.8000000000000007</v>
      </c>
      <c r="L42" s="674">
        <v>-1.6</v>
      </c>
      <c r="M42" s="653">
        <f t="shared" si="5"/>
        <v>94</v>
      </c>
      <c r="N42" s="672">
        <v>8579024</v>
      </c>
      <c r="O42" s="674">
        <v>9.9</v>
      </c>
      <c r="P42" s="674">
        <v>-0.2</v>
      </c>
      <c r="Q42" s="653">
        <f t="shared" si="6"/>
        <v>94</v>
      </c>
      <c r="R42" s="672">
        <v>8149082</v>
      </c>
      <c r="S42" s="674">
        <v>9.1999999999999993</v>
      </c>
      <c r="T42" s="674">
        <v>-5</v>
      </c>
      <c r="U42" s="653">
        <f t="shared" si="7"/>
        <v>89</v>
      </c>
      <c r="V42" s="648"/>
    </row>
    <row r="43" spans="1:22" ht="15" customHeight="1" x14ac:dyDescent="0.15">
      <c r="A43" s="695" t="s">
        <v>983</v>
      </c>
      <c r="B43" s="672">
        <v>9114154</v>
      </c>
      <c r="C43" s="674">
        <v>11.5</v>
      </c>
      <c r="D43" s="674">
        <v>-2.0403403401143994</v>
      </c>
      <c r="E43" s="653">
        <v>100</v>
      </c>
      <c r="F43" s="672">
        <v>8736039</v>
      </c>
      <c r="G43" s="674">
        <v>10.6</v>
      </c>
      <c r="H43" s="674">
        <v>-4.1486571326312944</v>
      </c>
      <c r="I43" s="653">
        <f t="shared" si="4"/>
        <v>96</v>
      </c>
      <c r="J43" s="672">
        <v>8593194</v>
      </c>
      <c r="K43" s="674">
        <v>9.8000000000000007</v>
      </c>
      <c r="L43" s="674">
        <v>-1.6</v>
      </c>
      <c r="M43" s="653">
        <f t="shared" si="5"/>
        <v>94</v>
      </c>
      <c r="N43" s="672">
        <v>8579024</v>
      </c>
      <c r="O43" s="674">
        <v>9.9</v>
      </c>
      <c r="P43" s="674">
        <v>-0.2</v>
      </c>
      <c r="Q43" s="653">
        <f t="shared" si="6"/>
        <v>94</v>
      </c>
      <c r="R43" s="672">
        <v>8149082</v>
      </c>
      <c r="S43" s="674">
        <v>9.1999999999999993</v>
      </c>
      <c r="T43" s="674">
        <v>-5</v>
      </c>
      <c r="U43" s="653">
        <f t="shared" si="7"/>
        <v>89</v>
      </c>
      <c r="V43" s="648"/>
    </row>
    <row r="44" spans="1:22" ht="15" customHeight="1" x14ac:dyDescent="0.15">
      <c r="A44" s="695" t="s">
        <v>984</v>
      </c>
      <c r="B44" s="678" t="s">
        <v>985</v>
      </c>
      <c r="C44" s="678" t="s">
        <v>985</v>
      </c>
      <c r="D44" s="674" t="s">
        <v>985</v>
      </c>
      <c r="E44" s="696" t="s">
        <v>985</v>
      </c>
      <c r="F44" s="678" t="s">
        <v>985</v>
      </c>
      <c r="G44" s="678" t="s">
        <v>985</v>
      </c>
      <c r="H44" s="674" t="s">
        <v>985</v>
      </c>
      <c r="I44" s="654" t="s">
        <v>985</v>
      </c>
      <c r="J44" s="678">
        <v>4</v>
      </c>
      <c r="K44" s="678">
        <v>0</v>
      </c>
      <c r="L44" s="674" t="s">
        <v>986</v>
      </c>
      <c r="M44" s="654" t="s">
        <v>985</v>
      </c>
      <c r="N44" s="678" t="s">
        <v>985</v>
      </c>
      <c r="O44" s="676" t="s">
        <v>985</v>
      </c>
      <c r="P44" s="674" t="s">
        <v>987</v>
      </c>
      <c r="Q44" s="653" t="s">
        <v>985</v>
      </c>
      <c r="R44" s="697" t="s">
        <v>985</v>
      </c>
      <c r="S44" s="698" t="s">
        <v>985</v>
      </c>
      <c r="T44" s="698" t="s">
        <v>985</v>
      </c>
      <c r="U44" s="698" t="s">
        <v>985</v>
      </c>
      <c r="V44" s="648"/>
    </row>
    <row r="45" spans="1:22" ht="15" customHeight="1" x14ac:dyDescent="0.15">
      <c r="A45" s="671" t="s">
        <v>926</v>
      </c>
      <c r="B45" s="672">
        <v>10253919</v>
      </c>
      <c r="C45" s="674">
        <v>12.9</v>
      </c>
      <c r="D45" s="674">
        <v>20.191992224381728</v>
      </c>
      <c r="E45" s="653">
        <v>100</v>
      </c>
      <c r="F45" s="672">
        <v>10413808</v>
      </c>
      <c r="G45" s="674">
        <v>12.6</v>
      </c>
      <c r="H45" s="674">
        <v>1.5592964992214187</v>
      </c>
      <c r="I45" s="653">
        <f t="shared" si="4"/>
        <v>102</v>
      </c>
      <c r="J45" s="672">
        <v>10262103</v>
      </c>
      <c r="K45" s="674">
        <v>11.7</v>
      </c>
      <c r="L45" s="674">
        <v>-1.5</v>
      </c>
      <c r="M45" s="653">
        <f t="shared" si="5"/>
        <v>100</v>
      </c>
      <c r="N45" s="672">
        <v>10007966</v>
      </c>
      <c r="O45" s="674">
        <v>11.6</v>
      </c>
      <c r="P45" s="674">
        <v>-2.5</v>
      </c>
      <c r="Q45" s="653">
        <f t="shared" si="6"/>
        <v>98</v>
      </c>
      <c r="R45" s="672">
        <v>10837077</v>
      </c>
      <c r="S45" s="674">
        <v>12.2</v>
      </c>
      <c r="T45" s="674">
        <v>8.3000000000000007</v>
      </c>
      <c r="U45" s="653">
        <f>ROUND(R45/B45*100,0)</f>
        <v>106</v>
      </c>
      <c r="V45" s="648"/>
    </row>
    <row r="46" spans="1:22" ht="15" customHeight="1" x14ac:dyDescent="0.15">
      <c r="A46" s="677" t="s">
        <v>988</v>
      </c>
      <c r="B46" s="672">
        <v>3540000</v>
      </c>
      <c r="C46" s="674">
        <v>4.5</v>
      </c>
      <c r="D46" s="674">
        <v>-3.7782005979885791</v>
      </c>
      <c r="E46" s="653">
        <v>100</v>
      </c>
      <c r="F46" s="672">
        <v>3650000</v>
      </c>
      <c r="G46" s="674">
        <v>4.4000000000000004</v>
      </c>
      <c r="H46" s="674">
        <v>3.1073446327683607</v>
      </c>
      <c r="I46" s="653">
        <f t="shared" si="4"/>
        <v>103</v>
      </c>
      <c r="J46" s="672">
        <v>3460000</v>
      </c>
      <c r="K46" s="674">
        <v>3.9</v>
      </c>
      <c r="L46" s="674">
        <v>-5.2</v>
      </c>
      <c r="M46" s="653">
        <f t="shared" si="5"/>
        <v>98</v>
      </c>
      <c r="N46" s="672">
        <v>3210000</v>
      </c>
      <c r="O46" s="674">
        <v>3.7</v>
      </c>
      <c r="P46" s="674">
        <v>-7.2</v>
      </c>
      <c r="Q46" s="653">
        <f t="shared" si="6"/>
        <v>91</v>
      </c>
      <c r="R46" s="672">
        <v>3010000</v>
      </c>
      <c r="S46" s="674">
        <f>R46/R34*100</f>
        <v>3.3869386323627322</v>
      </c>
      <c r="T46" s="674">
        <v>-6.2</v>
      </c>
      <c r="U46" s="653">
        <f t="shared" ref="U46:U50" si="8">ROUND(R46/B46*100,0)</f>
        <v>85</v>
      </c>
      <c r="V46" s="648"/>
    </row>
    <row r="47" spans="1:22" ht="15" customHeight="1" x14ac:dyDescent="0.15">
      <c r="A47" s="671" t="s">
        <v>929</v>
      </c>
      <c r="B47" s="672">
        <v>7280052</v>
      </c>
      <c r="C47" s="674">
        <v>9.1999999999999993</v>
      </c>
      <c r="D47" s="674">
        <v>-22.505556301280492</v>
      </c>
      <c r="E47" s="653">
        <v>100</v>
      </c>
      <c r="F47" s="672">
        <v>9588889</v>
      </c>
      <c r="G47" s="674">
        <v>11.6</v>
      </c>
      <c r="H47" s="674">
        <v>31.714567423419492</v>
      </c>
      <c r="I47" s="653">
        <f t="shared" si="4"/>
        <v>132</v>
      </c>
      <c r="J47" s="672">
        <v>11659038</v>
      </c>
      <c r="K47" s="674">
        <v>13.2</v>
      </c>
      <c r="L47" s="674">
        <v>21.6</v>
      </c>
      <c r="M47" s="653">
        <f t="shared" si="5"/>
        <v>160</v>
      </c>
      <c r="N47" s="672">
        <v>9699990</v>
      </c>
      <c r="O47" s="674">
        <v>11.2</v>
      </c>
      <c r="P47" s="674">
        <v>-16.8</v>
      </c>
      <c r="Q47" s="653">
        <f t="shared" si="6"/>
        <v>133</v>
      </c>
      <c r="R47" s="672">
        <v>10376775</v>
      </c>
      <c r="S47" s="674">
        <v>11.7</v>
      </c>
      <c r="T47" s="674">
        <v>7</v>
      </c>
      <c r="U47" s="653">
        <f t="shared" si="8"/>
        <v>143</v>
      </c>
      <c r="V47" s="648"/>
    </row>
    <row r="48" spans="1:22" ht="15" customHeight="1" x14ac:dyDescent="0.15">
      <c r="A48" s="677" t="s">
        <v>989</v>
      </c>
      <c r="B48" s="672">
        <v>2299819</v>
      </c>
      <c r="C48" s="674">
        <v>2.9</v>
      </c>
      <c r="D48" s="674">
        <v>-38.532905524322167</v>
      </c>
      <c r="E48" s="653">
        <v>100</v>
      </c>
      <c r="F48" s="672">
        <v>4490499</v>
      </c>
      <c r="G48" s="674">
        <v>5.4</v>
      </c>
      <c r="H48" s="674">
        <v>95.254452633011553</v>
      </c>
      <c r="I48" s="653">
        <f t="shared" si="4"/>
        <v>195</v>
      </c>
      <c r="J48" s="672">
        <v>4960290</v>
      </c>
      <c r="K48" s="699">
        <v>5.6</v>
      </c>
      <c r="L48" s="674">
        <v>10.5</v>
      </c>
      <c r="M48" s="653">
        <f t="shared" si="5"/>
        <v>216</v>
      </c>
      <c r="N48" s="672">
        <v>3629518</v>
      </c>
      <c r="O48" s="674">
        <v>4.2</v>
      </c>
      <c r="P48" s="674">
        <v>-26.8</v>
      </c>
      <c r="Q48" s="653">
        <f t="shared" si="6"/>
        <v>158</v>
      </c>
      <c r="R48" s="672">
        <v>3629349</v>
      </c>
      <c r="S48" s="674">
        <f>R48/R34*100</f>
        <v>4.0838479529657965</v>
      </c>
      <c r="T48" s="674">
        <v>0</v>
      </c>
      <c r="U48" s="653">
        <f t="shared" si="8"/>
        <v>158</v>
      </c>
      <c r="V48" s="648"/>
    </row>
    <row r="49" spans="1:22" ht="15" customHeight="1" x14ac:dyDescent="0.15">
      <c r="A49" s="677" t="s">
        <v>990</v>
      </c>
      <c r="B49" s="672">
        <v>4772176</v>
      </c>
      <c r="C49" s="674" t="s">
        <v>991</v>
      </c>
      <c r="D49" s="674">
        <v>-9.4554129891399885</v>
      </c>
      <c r="E49" s="653">
        <v>100</v>
      </c>
      <c r="F49" s="672">
        <v>5013615</v>
      </c>
      <c r="G49" s="674">
        <v>6.1</v>
      </c>
      <c r="H49" s="674">
        <v>5.0593062787290366</v>
      </c>
      <c r="I49" s="653">
        <f t="shared" si="4"/>
        <v>105</v>
      </c>
      <c r="J49" s="672">
        <v>6405845</v>
      </c>
      <c r="K49" s="700">
        <v>7.3</v>
      </c>
      <c r="L49" s="674">
        <v>27.8</v>
      </c>
      <c r="M49" s="653">
        <f t="shared" si="5"/>
        <v>134</v>
      </c>
      <c r="N49" s="672">
        <v>6047190</v>
      </c>
      <c r="O49" s="674">
        <v>7</v>
      </c>
      <c r="P49" s="674">
        <v>-5.6</v>
      </c>
      <c r="Q49" s="653">
        <f t="shared" si="6"/>
        <v>127</v>
      </c>
      <c r="R49" s="672">
        <v>5665025</v>
      </c>
      <c r="S49" s="674">
        <f>R49/R34*100</f>
        <v>6.3744491780068717</v>
      </c>
      <c r="T49" s="674">
        <v>-6.3</v>
      </c>
      <c r="U49" s="653">
        <f t="shared" si="8"/>
        <v>119</v>
      </c>
      <c r="V49" s="648"/>
    </row>
    <row r="50" spans="1:22" ht="15" customHeight="1" x14ac:dyDescent="0.15">
      <c r="A50" s="679" t="s">
        <v>992</v>
      </c>
      <c r="B50" s="680">
        <v>1236391</v>
      </c>
      <c r="C50" s="682" t="s">
        <v>993</v>
      </c>
      <c r="D50" s="682">
        <v>-14.378659050900888</v>
      </c>
      <c r="E50" s="680">
        <v>100</v>
      </c>
      <c r="F50" s="680">
        <v>1804832</v>
      </c>
      <c r="G50" s="682">
        <v>2.2000000000000002</v>
      </c>
      <c r="H50" s="682">
        <v>45.975828034982456</v>
      </c>
      <c r="I50" s="680">
        <f t="shared" si="4"/>
        <v>146</v>
      </c>
      <c r="J50" s="680">
        <v>2290431</v>
      </c>
      <c r="K50" s="701">
        <v>2.6</v>
      </c>
      <c r="L50" s="682">
        <v>26.9</v>
      </c>
      <c r="M50" s="680">
        <f t="shared" si="5"/>
        <v>185</v>
      </c>
      <c r="N50" s="680">
        <v>1786871</v>
      </c>
      <c r="O50" s="682">
        <v>2.1</v>
      </c>
      <c r="P50" s="682">
        <v>-22</v>
      </c>
      <c r="Q50" s="680">
        <f t="shared" si="6"/>
        <v>145</v>
      </c>
      <c r="R50" s="680">
        <v>1549203</v>
      </c>
      <c r="S50" s="682">
        <f>R50/R34*100</f>
        <v>1.7432078040107115</v>
      </c>
      <c r="T50" s="682">
        <v>-13.3</v>
      </c>
      <c r="U50" s="680">
        <f t="shared" si="8"/>
        <v>125</v>
      </c>
      <c r="V50" s="648"/>
    </row>
    <row r="51" spans="1:22" ht="15" customHeight="1" x14ac:dyDescent="0.15">
      <c r="A51" s="653" t="s">
        <v>980</v>
      </c>
      <c r="B51" s="653"/>
      <c r="C51" s="653"/>
      <c r="D51" s="653"/>
      <c r="I51" s="654"/>
      <c r="M51" s="654"/>
      <c r="N51" s="685"/>
      <c r="O51" s="686"/>
      <c r="P51" s="687"/>
      <c r="R51" s="653"/>
      <c r="S51" s="653"/>
      <c r="T51" s="653"/>
      <c r="U51" s="678" t="s">
        <v>853</v>
      </c>
      <c r="V51" s="648"/>
    </row>
  </sheetData>
  <mergeCells count="12">
    <mergeCell ref="A32:A33"/>
    <mergeCell ref="B32:E32"/>
    <mergeCell ref="F32:I32"/>
    <mergeCell ref="J32:M32"/>
    <mergeCell ref="N32:Q32"/>
    <mergeCell ref="R32:U32"/>
    <mergeCell ref="A4:A5"/>
    <mergeCell ref="B4:E4"/>
    <mergeCell ref="F4:I4"/>
    <mergeCell ref="J4:M4"/>
    <mergeCell ref="N4:Q4"/>
    <mergeCell ref="R4:U4"/>
  </mergeCells>
  <phoneticPr fontId="1"/>
  <hyperlinks>
    <hyperlink ref="A1" location="目次!A1" display="目次へもどる"/>
  </hyperlinks>
  <pageMargins left="0.78740157480314965" right="0.59055118110236227" top="0.94488188976377963" bottom="0.59055118110236227" header="0.51181102362204722" footer="0.51181102362204722"/>
  <pageSetup paperSize="9" orientation="portrait" r:id="rId1"/>
  <headerFooter alignWithMargins="0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"/>
  <sheetViews>
    <sheetView zoomScaleNormal="100" workbookViewId="0"/>
  </sheetViews>
  <sheetFormatPr defaultColWidth="8.875" defaultRowHeight="15" customHeight="1" x14ac:dyDescent="0.15"/>
  <cols>
    <col min="1" max="1" width="8.875" style="703" customWidth="1"/>
    <col min="2" max="6" width="15.625" style="703" customWidth="1"/>
    <col min="7" max="7" width="4.875" style="703" customWidth="1"/>
    <col min="8" max="9" width="9.25" style="703" customWidth="1"/>
    <col min="10" max="16384" width="8.875" style="703"/>
  </cols>
  <sheetData>
    <row r="1" spans="1:9" s="543" customFormat="1" ht="15" customHeight="1" x14ac:dyDescent="0.15">
      <c r="A1" s="542" t="s">
        <v>1</v>
      </c>
      <c r="G1" s="544"/>
    </row>
    <row r="2" spans="1:9" ht="15" customHeight="1" x14ac:dyDescent="0.15">
      <c r="A2" s="702" t="s">
        <v>994</v>
      </c>
      <c r="D2" s="5"/>
    </row>
    <row r="4" spans="1:9" ht="29.25" customHeight="1" x14ac:dyDescent="0.15">
      <c r="A4" s="704" t="s">
        <v>775</v>
      </c>
      <c r="B4" s="705" t="s">
        <v>995</v>
      </c>
      <c r="C4" s="705" t="s">
        <v>996</v>
      </c>
      <c r="D4" s="706" t="s">
        <v>997</v>
      </c>
      <c r="E4" s="705" t="s">
        <v>998</v>
      </c>
      <c r="F4" s="707" t="s">
        <v>999</v>
      </c>
      <c r="H4" s="708"/>
      <c r="I4" s="708"/>
    </row>
    <row r="5" spans="1:9" ht="16.5" customHeight="1" x14ac:dyDescent="0.15">
      <c r="A5" s="3" t="s">
        <v>780</v>
      </c>
      <c r="B5" s="477">
        <v>92105169</v>
      </c>
      <c r="C5" s="9">
        <v>45535601</v>
      </c>
      <c r="D5" s="82">
        <v>49.4</v>
      </c>
      <c r="E5" s="9">
        <v>138107</v>
      </c>
      <c r="F5" s="9">
        <v>326596</v>
      </c>
    </row>
    <row r="6" spans="1:9" ht="16.5" customHeight="1" x14ac:dyDescent="0.15">
      <c r="A6" s="6" t="s">
        <v>152</v>
      </c>
      <c r="B6" s="9">
        <v>91259561</v>
      </c>
      <c r="C6" s="9">
        <v>46277944</v>
      </c>
      <c r="D6" s="82">
        <v>50.7</v>
      </c>
      <c r="E6" s="9">
        <v>140055</v>
      </c>
      <c r="F6" s="9">
        <v>332156</v>
      </c>
    </row>
    <row r="7" spans="1:9" ht="16.5" customHeight="1" x14ac:dyDescent="0.15">
      <c r="A7" s="7" t="s">
        <v>153</v>
      </c>
      <c r="B7" s="709">
        <v>93222363</v>
      </c>
      <c r="C7" s="710">
        <v>45894632</v>
      </c>
      <c r="D7" s="711">
        <v>49.2</v>
      </c>
      <c r="E7" s="710">
        <v>137927</v>
      </c>
      <c r="F7" s="710">
        <v>324023</v>
      </c>
    </row>
    <row r="8" spans="1:9" ht="15" customHeight="1" x14ac:dyDescent="0.15">
      <c r="D8" s="712"/>
      <c r="F8" s="27" t="s">
        <v>1000</v>
      </c>
    </row>
    <row r="9" spans="1:9" ht="15" customHeight="1" x14ac:dyDescent="0.15">
      <c r="F9" s="5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115" workbookViewId="0"/>
  </sheetViews>
  <sheetFormatPr defaultColWidth="21.625" defaultRowHeight="15" customHeight="1" x14ac:dyDescent="0.15"/>
  <cols>
    <col min="1" max="1" width="36.625" style="5" customWidth="1"/>
    <col min="2" max="4" width="16.625" style="5" customWidth="1"/>
    <col min="5" max="16384" width="21.625" style="5"/>
  </cols>
  <sheetData>
    <row r="1" spans="1:7" s="543" customFormat="1" ht="15" customHeight="1" x14ac:dyDescent="0.15">
      <c r="A1" s="542" t="s">
        <v>1</v>
      </c>
      <c r="G1" s="544"/>
    </row>
    <row r="2" spans="1:7" ht="15" customHeight="1" x14ac:dyDescent="0.15">
      <c r="A2" s="14" t="s">
        <v>1001</v>
      </c>
    </row>
    <row r="3" spans="1:7" ht="15" customHeight="1" x14ac:dyDescent="0.15">
      <c r="A3" s="5" t="s">
        <v>1002</v>
      </c>
    </row>
    <row r="4" spans="1:7" ht="15" customHeight="1" x14ac:dyDescent="0.15">
      <c r="A4" s="713" t="s">
        <v>1003</v>
      </c>
      <c r="B4" s="71"/>
      <c r="C4" s="71"/>
      <c r="D4" s="71" t="s">
        <v>769</v>
      </c>
    </row>
    <row r="5" spans="1:7" ht="15" customHeight="1" x14ac:dyDescent="0.15">
      <c r="A5" s="16" t="s">
        <v>1004</v>
      </c>
      <c r="B5" s="17" t="s">
        <v>181</v>
      </c>
      <c r="C5" s="19" t="s">
        <v>182</v>
      </c>
      <c r="D5" s="19" t="s">
        <v>183</v>
      </c>
    </row>
    <row r="6" spans="1:7" ht="18" customHeight="1" x14ac:dyDescent="0.15">
      <c r="A6" s="20" t="s">
        <v>1005</v>
      </c>
      <c r="B6" s="21">
        <v>67655228</v>
      </c>
      <c r="C6" s="21">
        <v>68175121</v>
      </c>
      <c r="D6" s="21">
        <v>68741159</v>
      </c>
    </row>
    <row r="7" spans="1:7" ht="16.5" customHeight="1" x14ac:dyDescent="0.15">
      <c r="A7" s="81" t="s">
        <v>1006</v>
      </c>
      <c r="B7" s="25">
        <v>1403440</v>
      </c>
      <c r="C7" s="25">
        <v>1412223</v>
      </c>
      <c r="D7" s="25">
        <v>1830090</v>
      </c>
    </row>
    <row r="8" spans="1:7" ht="16.5" customHeight="1" x14ac:dyDescent="0.15">
      <c r="A8" s="81" t="s">
        <v>1007</v>
      </c>
      <c r="B8" s="25">
        <v>1344047</v>
      </c>
      <c r="C8" s="25">
        <v>2114845</v>
      </c>
      <c r="D8" s="25">
        <v>2553012</v>
      </c>
    </row>
    <row r="9" spans="1:7" ht="16.5" customHeight="1" x14ac:dyDescent="0.15">
      <c r="A9" s="81" t="s">
        <v>1008</v>
      </c>
      <c r="B9" s="25">
        <v>1993417</v>
      </c>
      <c r="C9" s="25">
        <v>2018960</v>
      </c>
      <c r="D9" s="25">
        <v>2045949</v>
      </c>
    </row>
    <row r="10" spans="1:7" ht="16.5" customHeight="1" x14ac:dyDescent="0.15">
      <c r="A10" s="81" t="s">
        <v>1009</v>
      </c>
      <c r="B10" s="25">
        <v>178800</v>
      </c>
      <c r="C10" s="25">
        <v>134100</v>
      </c>
      <c r="D10" s="25">
        <v>89400</v>
      </c>
    </row>
    <row r="11" spans="1:7" ht="16.5" customHeight="1" x14ac:dyDescent="0.15">
      <c r="A11" s="81" t="s">
        <v>1010</v>
      </c>
      <c r="B11" s="25">
        <v>883235</v>
      </c>
      <c r="C11" s="25">
        <v>718163</v>
      </c>
      <c r="D11" s="25">
        <v>719344</v>
      </c>
    </row>
    <row r="12" spans="1:7" ht="16.5" customHeight="1" x14ac:dyDescent="0.15">
      <c r="A12" s="81" t="s">
        <v>1011</v>
      </c>
      <c r="B12" s="25">
        <v>9500</v>
      </c>
      <c r="C12" s="25">
        <v>9500</v>
      </c>
      <c r="D12" s="25">
        <v>31100</v>
      </c>
    </row>
    <row r="13" spans="1:7" ht="16.5" customHeight="1" x14ac:dyDescent="0.15">
      <c r="A13" s="81" t="s">
        <v>1012</v>
      </c>
      <c r="B13" s="25">
        <v>18671834</v>
      </c>
      <c r="C13" s="25">
        <v>16870035</v>
      </c>
      <c r="D13" s="25">
        <v>15693958</v>
      </c>
    </row>
    <row r="14" spans="1:7" ht="16.5" customHeight="1" x14ac:dyDescent="0.15">
      <c r="A14" s="81" t="s">
        <v>1013</v>
      </c>
      <c r="B14" s="25">
        <v>1212207</v>
      </c>
      <c r="C14" s="25">
        <v>1225602</v>
      </c>
      <c r="D14" s="25">
        <v>1360298</v>
      </c>
    </row>
    <row r="15" spans="1:7" ht="16.5" customHeight="1" x14ac:dyDescent="0.15">
      <c r="A15" s="81" t="s">
        <v>1014</v>
      </c>
      <c r="B15" s="25">
        <v>6729854</v>
      </c>
      <c r="C15" s="25">
        <v>6936610</v>
      </c>
      <c r="D15" s="25">
        <v>6218884</v>
      </c>
    </row>
    <row r="16" spans="1:7" ht="16.5" customHeight="1" x14ac:dyDescent="0.15">
      <c r="A16" s="81" t="s">
        <v>1015</v>
      </c>
      <c r="B16" s="714" t="s">
        <v>985</v>
      </c>
      <c r="C16" s="714" t="s">
        <v>985</v>
      </c>
      <c r="D16" s="25">
        <v>202300</v>
      </c>
    </row>
    <row r="17" spans="1:4" ht="15" customHeight="1" x14ac:dyDescent="0.15">
      <c r="A17" s="494" t="s">
        <v>1016</v>
      </c>
      <c r="B17" s="11">
        <v>35228894</v>
      </c>
      <c r="C17" s="11">
        <v>36735083</v>
      </c>
      <c r="D17" s="11">
        <v>37996824</v>
      </c>
    </row>
    <row r="19" spans="1:4" ht="15" customHeight="1" x14ac:dyDescent="0.15">
      <c r="A19" s="5" t="s">
        <v>1017</v>
      </c>
    </row>
    <row r="20" spans="1:4" ht="18" customHeight="1" x14ac:dyDescent="0.15">
      <c r="A20" s="16" t="s">
        <v>1018</v>
      </c>
      <c r="B20" s="17" t="s">
        <v>181</v>
      </c>
      <c r="C20" s="19" t="s">
        <v>182</v>
      </c>
      <c r="D20" s="19" t="s">
        <v>183</v>
      </c>
    </row>
    <row r="21" spans="1:4" ht="16.5" customHeight="1" x14ac:dyDescent="0.15">
      <c r="A21" s="20" t="s">
        <v>1005</v>
      </c>
      <c r="B21" s="21">
        <v>67655228</v>
      </c>
      <c r="C21" s="21">
        <v>68175121</v>
      </c>
      <c r="D21" s="21">
        <v>68741159</v>
      </c>
    </row>
    <row r="22" spans="1:4" ht="16.5" customHeight="1" x14ac:dyDescent="0.15">
      <c r="A22" s="81" t="s">
        <v>1019</v>
      </c>
      <c r="B22" s="25">
        <v>41111975</v>
      </c>
      <c r="C22" s="25">
        <v>43008782</v>
      </c>
      <c r="D22" s="25">
        <v>44721930</v>
      </c>
    </row>
    <row r="23" spans="1:4" ht="16.5" customHeight="1" x14ac:dyDescent="0.15">
      <c r="A23" s="81" t="s">
        <v>1020</v>
      </c>
      <c r="B23" s="25">
        <v>11518726</v>
      </c>
      <c r="C23" s="25">
        <v>11393086</v>
      </c>
      <c r="D23" s="25">
        <v>11283724</v>
      </c>
    </row>
    <row r="24" spans="1:4" ht="16.5" customHeight="1" x14ac:dyDescent="0.15">
      <c r="A24" s="715" t="s">
        <v>1021</v>
      </c>
      <c r="B24" s="25">
        <v>5256240</v>
      </c>
      <c r="C24" s="25">
        <v>4625088</v>
      </c>
      <c r="D24" s="25">
        <v>4054326</v>
      </c>
    </row>
    <row r="25" spans="1:4" ht="16.5" customHeight="1" x14ac:dyDescent="0.15">
      <c r="A25" s="81" t="s">
        <v>1022</v>
      </c>
      <c r="B25" s="25">
        <v>4630490</v>
      </c>
      <c r="C25" s="25">
        <v>4740756</v>
      </c>
      <c r="D25" s="25">
        <v>4970402</v>
      </c>
    </row>
    <row r="26" spans="1:4" ht="15" customHeight="1" x14ac:dyDescent="0.15">
      <c r="A26" s="494" t="s">
        <v>1023</v>
      </c>
      <c r="B26" s="11">
        <v>5137797</v>
      </c>
      <c r="C26" s="11">
        <v>4407409</v>
      </c>
      <c r="D26" s="11">
        <v>3710777</v>
      </c>
    </row>
    <row r="27" spans="1:4" ht="15" customHeight="1" x14ac:dyDescent="0.15">
      <c r="B27" s="2"/>
      <c r="C27" s="2"/>
      <c r="D27" s="2" t="s">
        <v>1000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2"/>
  <sheetViews>
    <sheetView topLeftCell="A25" zoomScale="115" zoomScaleNormal="115" workbookViewId="0"/>
  </sheetViews>
  <sheetFormatPr defaultColWidth="24.75" defaultRowHeight="15" customHeight="1" x14ac:dyDescent="0.15"/>
  <cols>
    <col min="1" max="1" width="30.625" style="5" customWidth="1"/>
    <col min="2" max="4" width="18.75" style="5" customWidth="1"/>
    <col min="5" max="16384" width="24.75" style="5"/>
  </cols>
  <sheetData>
    <row r="1" spans="1:7" s="543" customFormat="1" ht="15" customHeight="1" x14ac:dyDescent="0.15">
      <c r="A1" s="542" t="s">
        <v>1</v>
      </c>
      <c r="G1" s="544"/>
    </row>
    <row r="2" spans="1:7" ht="14.25" customHeight="1" x14ac:dyDescent="0.15">
      <c r="A2" s="14" t="s">
        <v>1024</v>
      </c>
    </row>
    <row r="3" spans="1:7" ht="12" customHeight="1" x14ac:dyDescent="0.15">
      <c r="B3" s="2"/>
      <c r="C3" s="2"/>
      <c r="D3" s="71" t="s">
        <v>769</v>
      </c>
    </row>
    <row r="4" spans="1:7" ht="11.1" customHeight="1" x14ac:dyDescent="0.15">
      <c r="A4" s="716" t="s">
        <v>1004</v>
      </c>
      <c r="B4" s="661" t="s">
        <v>181</v>
      </c>
      <c r="C4" s="717" t="s">
        <v>182</v>
      </c>
      <c r="D4" s="717" t="s">
        <v>183</v>
      </c>
    </row>
    <row r="5" spans="1:7" ht="11.1" customHeight="1" x14ac:dyDescent="0.15">
      <c r="A5" s="718" t="s">
        <v>1025</v>
      </c>
      <c r="B5" s="25">
        <v>88031625</v>
      </c>
      <c r="C5" s="25">
        <v>86412758</v>
      </c>
      <c r="D5" s="25">
        <v>88870816</v>
      </c>
    </row>
    <row r="6" spans="1:7" ht="11.1" customHeight="1" x14ac:dyDescent="0.15">
      <c r="A6" s="718" t="s">
        <v>1026</v>
      </c>
      <c r="B6" s="25">
        <v>8390284</v>
      </c>
      <c r="C6" s="25">
        <v>8377390</v>
      </c>
      <c r="D6" s="25">
        <v>8138791</v>
      </c>
    </row>
    <row r="7" spans="1:7" ht="11.1" customHeight="1" x14ac:dyDescent="0.15">
      <c r="A7" s="719" t="s">
        <v>1027</v>
      </c>
      <c r="B7" s="25">
        <v>8390284</v>
      </c>
      <c r="C7" s="25">
        <v>8377390</v>
      </c>
      <c r="D7" s="25">
        <v>8138791</v>
      </c>
    </row>
    <row r="8" spans="1:7" ht="11.1" customHeight="1" x14ac:dyDescent="0.15">
      <c r="A8" s="719" t="s">
        <v>1028</v>
      </c>
      <c r="B8" s="714">
        <v>4</v>
      </c>
      <c r="C8" s="714" t="s">
        <v>985</v>
      </c>
      <c r="D8" s="714" t="s">
        <v>985</v>
      </c>
    </row>
    <row r="9" spans="1:7" ht="11.1" customHeight="1" x14ac:dyDescent="0.15">
      <c r="A9" s="720" t="s">
        <v>1029</v>
      </c>
      <c r="B9" s="11">
        <v>10</v>
      </c>
      <c r="C9" s="11">
        <v>10</v>
      </c>
      <c r="D9" s="11">
        <v>9</v>
      </c>
    </row>
    <row r="10" spans="1:7" ht="11.1" customHeight="1" x14ac:dyDescent="0.15">
      <c r="A10" s="721" t="s">
        <v>1030</v>
      </c>
      <c r="B10" s="21">
        <v>67655228</v>
      </c>
      <c r="C10" s="21">
        <v>68175121</v>
      </c>
      <c r="D10" s="21">
        <v>68741159</v>
      </c>
    </row>
    <row r="11" spans="1:7" ht="11.1" customHeight="1" x14ac:dyDescent="0.15">
      <c r="A11" s="719" t="s">
        <v>1031</v>
      </c>
      <c r="B11" s="25">
        <v>4608679</v>
      </c>
      <c r="C11" s="25">
        <v>5317638</v>
      </c>
      <c r="D11" s="25">
        <v>5907661</v>
      </c>
    </row>
    <row r="12" spans="1:7" ht="11.1" customHeight="1" x14ac:dyDescent="0.15">
      <c r="A12" s="719" t="s">
        <v>1032</v>
      </c>
      <c r="B12" s="25">
        <v>15070704</v>
      </c>
      <c r="C12" s="25">
        <v>12737926</v>
      </c>
      <c r="D12" s="25">
        <v>11719884</v>
      </c>
    </row>
    <row r="13" spans="1:7" ht="11.1" customHeight="1" x14ac:dyDescent="0.15">
      <c r="A13" s="719" t="s">
        <v>1033</v>
      </c>
      <c r="B13" s="25">
        <v>674622</v>
      </c>
      <c r="C13" s="25">
        <v>601367</v>
      </c>
      <c r="D13" s="25">
        <v>522344</v>
      </c>
    </row>
    <row r="14" spans="1:7" ht="11.1" customHeight="1" x14ac:dyDescent="0.15">
      <c r="A14" s="719" t="s">
        <v>1034</v>
      </c>
      <c r="B14" s="25">
        <v>5871327</v>
      </c>
      <c r="C14" s="25">
        <v>5288915</v>
      </c>
      <c r="D14" s="25">
        <v>4655442</v>
      </c>
    </row>
    <row r="15" spans="1:7" ht="11.1" customHeight="1" x14ac:dyDescent="0.15">
      <c r="A15" s="719" t="s">
        <v>1035</v>
      </c>
      <c r="B15" s="25">
        <v>774172</v>
      </c>
      <c r="C15" s="25">
        <v>692179</v>
      </c>
      <c r="D15" s="25">
        <v>609004</v>
      </c>
    </row>
    <row r="16" spans="1:7" ht="11.1" customHeight="1" x14ac:dyDescent="0.15">
      <c r="A16" s="719" t="s">
        <v>1036</v>
      </c>
      <c r="B16" s="25">
        <v>620739</v>
      </c>
      <c r="C16" s="25">
        <v>646277</v>
      </c>
      <c r="D16" s="25">
        <v>754983</v>
      </c>
    </row>
    <row r="17" spans="1:4" ht="11.1" customHeight="1" x14ac:dyDescent="0.15">
      <c r="A17" s="719" t="s">
        <v>1037</v>
      </c>
      <c r="B17" s="714">
        <v>305506</v>
      </c>
      <c r="C17" s="25">
        <v>674588</v>
      </c>
      <c r="D17" s="25">
        <v>806548</v>
      </c>
    </row>
    <row r="18" spans="1:4" ht="11.1" customHeight="1" x14ac:dyDescent="0.15">
      <c r="A18" s="719" t="s">
        <v>1038</v>
      </c>
      <c r="B18" s="25">
        <v>271620</v>
      </c>
      <c r="C18" s="25">
        <v>154256</v>
      </c>
      <c r="D18" s="25">
        <v>125454</v>
      </c>
    </row>
    <row r="19" spans="1:4" ht="11.1" customHeight="1" x14ac:dyDescent="0.15">
      <c r="A19" s="719" t="s">
        <v>1039</v>
      </c>
      <c r="B19" s="25">
        <v>347326</v>
      </c>
      <c r="C19" s="25">
        <v>946840</v>
      </c>
      <c r="D19" s="25">
        <v>1406189</v>
      </c>
    </row>
    <row r="20" spans="1:4" ht="11.1" customHeight="1" x14ac:dyDescent="0.15">
      <c r="A20" s="719" t="s">
        <v>1040</v>
      </c>
      <c r="B20" s="714" t="s">
        <v>985</v>
      </c>
      <c r="C20" s="714">
        <v>767000</v>
      </c>
      <c r="D20" s="25">
        <v>767000</v>
      </c>
    </row>
    <row r="21" spans="1:4" ht="11.1" customHeight="1" x14ac:dyDescent="0.15">
      <c r="A21" s="722" t="s">
        <v>1041</v>
      </c>
      <c r="B21" s="25">
        <v>134092</v>
      </c>
      <c r="C21" s="25">
        <v>124514</v>
      </c>
      <c r="D21" s="25">
        <v>114936</v>
      </c>
    </row>
    <row r="22" spans="1:4" ht="11.1" customHeight="1" x14ac:dyDescent="0.15">
      <c r="A22" s="719" t="s">
        <v>1042</v>
      </c>
      <c r="B22" s="25">
        <v>1525431</v>
      </c>
      <c r="C22" s="25">
        <v>1369224</v>
      </c>
      <c r="D22" s="25">
        <v>1210077</v>
      </c>
    </row>
    <row r="23" spans="1:4" ht="11.1" customHeight="1" x14ac:dyDescent="0.15">
      <c r="A23" s="719" t="s">
        <v>1043</v>
      </c>
      <c r="B23" s="714" t="s">
        <v>985</v>
      </c>
      <c r="C23" s="714" t="s">
        <v>985</v>
      </c>
      <c r="D23" s="714">
        <v>202300</v>
      </c>
    </row>
    <row r="24" spans="1:4" ht="11.1" customHeight="1" x14ac:dyDescent="0.15">
      <c r="A24" s="719" t="s">
        <v>1044</v>
      </c>
      <c r="B24" s="25">
        <v>859241</v>
      </c>
      <c r="C24" s="25">
        <v>518370</v>
      </c>
      <c r="D24" s="25">
        <v>173739</v>
      </c>
    </row>
    <row r="25" spans="1:4" ht="11.1" customHeight="1" x14ac:dyDescent="0.15">
      <c r="A25" s="723" t="s">
        <v>1045</v>
      </c>
      <c r="B25" s="25">
        <v>1176039</v>
      </c>
      <c r="C25" s="25">
        <v>787541</v>
      </c>
      <c r="D25" s="25">
        <v>395538</v>
      </c>
    </row>
    <row r="26" spans="1:4" ht="11.1" customHeight="1" x14ac:dyDescent="0.15">
      <c r="A26" s="719" t="s">
        <v>1046</v>
      </c>
      <c r="B26" s="25">
        <v>608107</v>
      </c>
      <c r="C26" s="25">
        <v>511944</v>
      </c>
      <c r="D26" s="25">
        <v>413763</v>
      </c>
    </row>
    <row r="27" spans="1:4" ht="11.1" customHeight="1" x14ac:dyDescent="0.15">
      <c r="A27" s="719" t="s">
        <v>1047</v>
      </c>
      <c r="B27" s="25">
        <v>814116</v>
      </c>
      <c r="C27" s="25">
        <v>694124</v>
      </c>
      <c r="D27" s="25">
        <v>572683</v>
      </c>
    </row>
    <row r="28" spans="1:4" ht="11.1" customHeight="1" x14ac:dyDescent="0.15">
      <c r="A28" s="719" t="s">
        <v>1048</v>
      </c>
      <c r="B28" s="25">
        <v>281613</v>
      </c>
      <c r="C28" s="25">
        <v>248814</v>
      </c>
      <c r="D28" s="25">
        <v>215356</v>
      </c>
    </row>
    <row r="29" spans="1:4" ht="11.1" customHeight="1" x14ac:dyDescent="0.15">
      <c r="A29" s="719" t="s">
        <v>1049</v>
      </c>
      <c r="B29" s="25">
        <v>330920</v>
      </c>
      <c r="C29" s="25">
        <v>294968</v>
      </c>
      <c r="D29" s="25">
        <v>258258</v>
      </c>
    </row>
    <row r="30" spans="1:4" ht="11.1" customHeight="1" x14ac:dyDescent="0.15">
      <c r="A30" s="719" t="s">
        <v>1050</v>
      </c>
      <c r="B30" s="25">
        <v>365236</v>
      </c>
      <c r="C30" s="25">
        <v>327921</v>
      </c>
      <c r="D30" s="25">
        <v>290346</v>
      </c>
    </row>
    <row r="31" spans="1:4" ht="11.1" customHeight="1" x14ac:dyDescent="0.15">
      <c r="A31" s="719" t="s">
        <v>1051</v>
      </c>
      <c r="B31" s="25">
        <v>385910</v>
      </c>
      <c r="C31" s="25">
        <v>350363</v>
      </c>
      <c r="D31" s="25">
        <v>314260</v>
      </c>
    </row>
    <row r="32" spans="1:4" ht="11.1" customHeight="1" x14ac:dyDescent="0.15">
      <c r="A32" s="719" t="s">
        <v>1052</v>
      </c>
      <c r="B32" s="25">
        <v>405441</v>
      </c>
      <c r="C32" s="25">
        <v>372534</v>
      </c>
      <c r="D32" s="25">
        <v>338543</v>
      </c>
    </row>
    <row r="33" spans="1:4" ht="11.1" customHeight="1" x14ac:dyDescent="0.15">
      <c r="A33" s="719" t="s">
        <v>1053</v>
      </c>
      <c r="B33" s="25">
        <v>433199</v>
      </c>
      <c r="C33" s="25">
        <v>396565</v>
      </c>
      <c r="D33" s="25">
        <v>359434</v>
      </c>
    </row>
    <row r="34" spans="1:4" ht="11.1" customHeight="1" x14ac:dyDescent="0.15">
      <c r="A34" s="719" t="s">
        <v>1054</v>
      </c>
      <c r="B34" s="25">
        <v>486737</v>
      </c>
      <c r="C34" s="25">
        <v>453953</v>
      </c>
      <c r="D34" s="25">
        <v>420675</v>
      </c>
    </row>
    <row r="35" spans="1:4" ht="11.1" customHeight="1" x14ac:dyDescent="0.15">
      <c r="A35" s="719" t="s">
        <v>1055</v>
      </c>
      <c r="B35" s="25">
        <v>384440</v>
      </c>
      <c r="C35" s="25">
        <v>360849</v>
      </c>
      <c r="D35" s="25">
        <v>336854</v>
      </c>
    </row>
    <row r="36" spans="1:4" ht="11.1" customHeight="1" x14ac:dyDescent="0.15">
      <c r="A36" s="723" t="s">
        <v>1056</v>
      </c>
      <c r="B36" s="25">
        <v>27115</v>
      </c>
      <c r="C36" s="25">
        <v>12332</v>
      </c>
      <c r="D36" s="25">
        <v>8174</v>
      </c>
    </row>
    <row r="37" spans="1:4" ht="11.1" customHeight="1" x14ac:dyDescent="0.15">
      <c r="A37" s="723" t="s">
        <v>1057</v>
      </c>
      <c r="B37" s="25">
        <v>534035</v>
      </c>
      <c r="C37" s="25">
        <v>479475</v>
      </c>
      <c r="D37" s="25">
        <v>424533</v>
      </c>
    </row>
    <row r="38" spans="1:4" ht="11.1" customHeight="1" x14ac:dyDescent="0.15">
      <c r="A38" s="723" t="s">
        <v>1058</v>
      </c>
      <c r="B38" s="25">
        <v>1666006</v>
      </c>
      <c r="C38" s="25">
        <v>1512181</v>
      </c>
      <c r="D38" s="25">
        <v>1356361</v>
      </c>
    </row>
    <row r="39" spans="1:4" ht="11.1" customHeight="1" x14ac:dyDescent="0.15">
      <c r="A39" s="723" t="s">
        <v>1059</v>
      </c>
      <c r="B39" s="25">
        <v>3332166</v>
      </c>
      <c r="C39" s="25">
        <v>2995403</v>
      </c>
      <c r="D39" s="25">
        <v>2655198</v>
      </c>
    </row>
    <row r="40" spans="1:4" ht="11.1" customHeight="1" x14ac:dyDescent="0.15">
      <c r="A40" s="723" t="s">
        <v>1060</v>
      </c>
      <c r="B40" s="25">
        <v>2809099</v>
      </c>
      <c r="C40" s="25">
        <v>2601956</v>
      </c>
      <c r="D40" s="25">
        <v>2391902</v>
      </c>
    </row>
    <row r="41" spans="1:4" ht="11.1" customHeight="1" x14ac:dyDescent="0.15">
      <c r="A41" s="723" t="s">
        <v>1061</v>
      </c>
      <c r="B41" s="25">
        <v>2109368</v>
      </c>
      <c r="C41" s="25">
        <v>1921033</v>
      </c>
      <c r="D41" s="25">
        <v>1730814</v>
      </c>
    </row>
    <row r="42" spans="1:4" ht="11.1" customHeight="1" x14ac:dyDescent="0.15">
      <c r="A42" s="723" t="s">
        <v>1062</v>
      </c>
      <c r="B42" s="25">
        <v>1856485</v>
      </c>
      <c r="C42" s="25">
        <v>1659896</v>
      </c>
      <c r="D42" s="25">
        <v>1461901</v>
      </c>
    </row>
    <row r="43" spans="1:4" ht="11.1" customHeight="1" x14ac:dyDescent="0.15">
      <c r="A43" s="723" t="s">
        <v>1063</v>
      </c>
      <c r="B43" s="714">
        <v>1860576</v>
      </c>
      <c r="C43" s="25">
        <v>1682954</v>
      </c>
      <c r="D43" s="25">
        <v>1504145</v>
      </c>
    </row>
    <row r="44" spans="1:4" ht="11.1" customHeight="1" x14ac:dyDescent="0.15">
      <c r="A44" s="723" t="s">
        <v>1064</v>
      </c>
      <c r="B44" s="714">
        <v>2127660</v>
      </c>
      <c r="C44" s="25">
        <v>2013102</v>
      </c>
      <c r="D44" s="25">
        <v>1896820</v>
      </c>
    </row>
    <row r="45" spans="1:4" ht="11.1" customHeight="1" x14ac:dyDescent="0.15">
      <c r="A45" s="723" t="s">
        <v>1065</v>
      </c>
      <c r="B45" s="714">
        <v>3390200</v>
      </c>
      <c r="C45" s="25">
        <v>3301537</v>
      </c>
      <c r="D45" s="25">
        <v>3122344</v>
      </c>
    </row>
    <row r="46" spans="1:4" ht="11.1" customHeight="1" x14ac:dyDescent="0.15">
      <c r="A46" s="723" t="s">
        <v>1066</v>
      </c>
      <c r="B46" s="25">
        <v>4817400</v>
      </c>
      <c r="C46" s="25">
        <v>4817400</v>
      </c>
      <c r="D46" s="25">
        <v>4685957</v>
      </c>
    </row>
    <row r="47" spans="1:4" ht="11.1" customHeight="1" x14ac:dyDescent="0.15">
      <c r="A47" s="723" t="s">
        <v>1067</v>
      </c>
      <c r="B47" s="25">
        <v>4194900</v>
      </c>
      <c r="C47" s="25">
        <v>4194900</v>
      </c>
      <c r="D47" s="25">
        <v>4194900</v>
      </c>
    </row>
    <row r="48" spans="1:4" ht="11.1" customHeight="1" x14ac:dyDescent="0.15">
      <c r="A48" s="723" t="s">
        <v>1068</v>
      </c>
      <c r="B48" s="714" t="s">
        <v>985</v>
      </c>
      <c r="C48" s="25">
        <v>4237300</v>
      </c>
      <c r="D48" s="25">
        <v>4237300</v>
      </c>
    </row>
    <row r="49" spans="1:4" ht="10.5" customHeight="1" x14ac:dyDescent="0.15">
      <c r="A49" s="723" t="s">
        <v>1069</v>
      </c>
      <c r="B49" s="714" t="s">
        <v>985</v>
      </c>
      <c r="C49" s="714" t="s">
        <v>985</v>
      </c>
      <c r="D49" s="25">
        <v>4245200</v>
      </c>
    </row>
    <row r="50" spans="1:4" ht="15" customHeight="1" x14ac:dyDescent="0.15">
      <c r="A50" s="719" t="s">
        <v>1070</v>
      </c>
      <c r="B50" s="714">
        <v>871341</v>
      </c>
      <c r="C50" s="714">
        <v>825372</v>
      </c>
      <c r="D50" s="714">
        <v>778399</v>
      </c>
    </row>
    <row r="51" spans="1:4" ht="15" customHeight="1" x14ac:dyDescent="0.15">
      <c r="A51" s="724" t="s">
        <v>1071</v>
      </c>
      <c r="B51" s="725">
        <v>1323660</v>
      </c>
      <c r="C51" s="725">
        <v>1281610</v>
      </c>
      <c r="D51" s="725">
        <v>1155940</v>
      </c>
    </row>
    <row r="52" spans="1:4" ht="15" customHeight="1" x14ac:dyDescent="0.15">
      <c r="A52" s="5" t="s">
        <v>1072</v>
      </c>
      <c r="B52" s="2"/>
      <c r="C52" s="2"/>
      <c r="D52" s="2" t="s">
        <v>853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1</vt:i4>
      </vt:variant>
    </vt:vector>
  </HeadingPairs>
  <TitlesOfParts>
    <vt:vector size="29" baseType="lpstr">
      <vt:lpstr>目次</vt:lpstr>
      <vt:lpstr>13-1</vt:lpstr>
      <vt:lpstr>13-2</vt:lpstr>
      <vt:lpstr>13-3</vt:lpstr>
      <vt:lpstr>13-4</vt:lpstr>
      <vt:lpstr>13-5</vt:lpstr>
      <vt:lpstr>13-6</vt:lpstr>
      <vt:lpstr>13-7</vt:lpstr>
      <vt:lpstr>13-8</vt:lpstr>
      <vt:lpstr>13-9</vt:lpstr>
      <vt:lpstr>13-10</vt:lpstr>
      <vt:lpstr>13-11</vt:lpstr>
      <vt:lpstr>13-12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13-21</vt:lpstr>
      <vt:lpstr>13-22</vt:lpstr>
      <vt:lpstr>13-23</vt:lpstr>
      <vt:lpstr>13-24</vt:lpstr>
      <vt:lpstr>13-25</vt:lpstr>
      <vt:lpstr>13-26</vt:lpstr>
      <vt:lpstr>13-27</vt:lpstr>
      <vt:lpstr>'13-25'!Print_Area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2016-11-22T05:51:33Z</dcterms:modified>
</cp:coreProperties>
</file>