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230"/>
  </bookViews>
  <sheets>
    <sheet name="目次" sheetId="1" r:id="rId1"/>
    <sheet name="13-1" sheetId="48" r:id="rId2"/>
    <sheet name="13-2" sheetId="49" r:id="rId3"/>
    <sheet name="13-3" sheetId="50" r:id="rId4"/>
    <sheet name="13-4" sheetId="51" r:id="rId5"/>
    <sheet name="13-5" sheetId="52" r:id="rId6"/>
    <sheet name="13-6" sheetId="53" r:id="rId7"/>
    <sheet name="13-7" sheetId="54" r:id="rId8"/>
    <sheet name="13-8" sheetId="55" r:id="rId9"/>
    <sheet name="13-9" sheetId="56" r:id="rId10"/>
    <sheet name="13-10" sheetId="58" r:id="rId11"/>
    <sheet name="13-11" sheetId="59" r:id="rId12"/>
    <sheet name="13-12" sheetId="60" r:id="rId13"/>
    <sheet name="13-13" sheetId="61" r:id="rId14"/>
    <sheet name="13-14" sheetId="62" r:id="rId15"/>
    <sheet name="13-15" sheetId="63" r:id="rId16"/>
    <sheet name="13-16" sheetId="64" r:id="rId17"/>
    <sheet name="13-17" sheetId="65" r:id="rId18"/>
    <sheet name="13-18" sheetId="66" r:id="rId19"/>
    <sheet name="13-19" sheetId="67" r:id="rId20"/>
    <sheet name="13-20" sheetId="69" r:id="rId21"/>
    <sheet name="13-21" sheetId="70" r:id="rId22"/>
    <sheet name="13-22" sheetId="71" r:id="rId23"/>
    <sheet name="13-23" sheetId="72" r:id="rId24"/>
    <sheet name="13-24" sheetId="73" r:id="rId25"/>
    <sheet name="13-25" sheetId="74" r:id="rId26"/>
    <sheet name="13-26" sheetId="75" r:id="rId27"/>
    <sheet name="13-27" sheetId="76" r:id="rId28"/>
  </sheets>
  <definedNames>
    <definedName name="_xlnm._FilterDatabase" localSheetId="8" hidden="1">'13-8'!$C$3:$C$45</definedName>
    <definedName name="_xlnm.Print_Area" localSheetId="24">'13-24'!$A$3:$W$72</definedName>
    <definedName name="_xlnm.Print_Area" localSheetId="25">'13-25'!$A$3:$ID$129</definedName>
  </definedNames>
  <calcPr calcId="145621"/>
</workbook>
</file>

<file path=xl/calcChain.xml><?xml version="1.0" encoding="utf-8"?>
<calcChain xmlns="http://schemas.openxmlformats.org/spreadsheetml/2006/main">
  <c r="J71" i="73" l="1"/>
  <c r="V71" i="73" s="1"/>
  <c r="F70" i="73"/>
  <c r="F69" i="73"/>
  <c r="F68" i="73"/>
  <c r="F67" i="73"/>
  <c r="F66" i="73"/>
  <c r="F65" i="73"/>
  <c r="F64" i="73"/>
  <c r="R63" i="73"/>
  <c r="F63" i="73"/>
  <c r="R62" i="73"/>
  <c r="F62" i="73"/>
  <c r="R61" i="73"/>
  <c r="F61" i="73"/>
  <c r="R60" i="73"/>
  <c r="F60" i="73"/>
  <c r="R59" i="73"/>
  <c r="F59" i="73"/>
  <c r="R58" i="73"/>
  <c r="F58" i="73"/>
  <c r="V57" i="73"/>
  <c r="R57" i="73" s="1"/>
  <c r="T57" i="73"/>
  <c r="F57" i="73"/>
  <c r="R56" i="73"/>
  <c r="F56" i="73"/>
  <c r="R55" i="73"/>
  <c r="F55" i="73"/>
  <c r="R54" i="73"/>
  <c r="F54" i="73"/>
  <c r="R53" i="73"/>
  <c r="F53" i="73"/>
  <c r="V52" i="73"/>
  <c r="R52" i="73" s="1"/>
  <c r="T52" i="73"/>
  <c r="F52" i="73"/>
  <c r="R51" i="73"/>
  <c r="F51" i="73"/>
  <c r="R50" i="73"/>
  <c r="F50" i="73"/>
  <c r="R49" i="73"/>
  <c r="F49" i="73"/>
  <c r="R48" i="73"/>
  <c r="F48" i="73"/>
  <c r="R47" i="73"/>
  <c r="J47" i="73"/>
  <c r="H47" i="73"/>
  <c r="H71" i="73" s="1"/>
  <c r="R46" i="73"/>
  <c r="F46" i="73"/>
  <c r="R45" i="73"/>
  <c r="F45" i="73"/>
  <c r="R44" i="73"/>
  <c r="F44" i="73"/>
  <c r="R43" i="73"/>
  <c r="F43" i="73"/>
  <c r="R42" i="73"/>
  <c r="F42" i="73"/>
  <c r="R41" i="73"/>
  <c r="F41" i="73"/>
  <c r="V40" i="73"/>
  <c r="R40" i="73" s="1"/>
  <c r="T40" i="73"/>
  <c r="F40" i="73"/>
  <c r="R39" i="73"/>
  <c r="F39" i="73"/>
  <c r="R38" i="73"/>
  <c r="F38" i="73"/>
  <c r="R37" i="73"/>
  <c r="F37" i="73"/>
  <c r="R36" i="73"/>
  <c r="F36" i="73"/>
  <c r="R35" i="73"/>
  <c r="F35" i="73"/>
  <c r="R34" i="73"/>
  <c r="F34" i="73"/>
  <c r="R33" i="73"/>
  <c r="F33" i="73"/>
  <c r="R32" i="73"/>
  <c r="F32" i="73"/>
  <c r="R31" i="73"/>
  <c r="F31" i="73"/>
  <c r="R30" i="73"/>
  <c r="F30" i="73"/>
  <c r="R29" i="73"/>
  <c r="F29" i="73"/>
  <c r="R28" i="73"/>
  <c r="F28" i="73"/>
  <c r="R27" i="73"/>
  <c r="F27" i="73"/>
  <c r="R26" i="73"/>
  <c r="F26" i="73"/>
  <c r="R25" i="73"/>
  <c r="F25" i="73"/>
  <c r="R24" i="73"/>
  <c r="F24" i="73"/>
  <c r="R23" i="73"/>
  <c r="F23" i="73"/>
  <c r="R22" i="73"/>
  <c r="F22" i="73"/>
  <c r="V21" i="73"/>
  <c r="U21" i="73"/>
  <c r="T21" i="73"/>
  <c r="R21" i="73" s="1"/>
  <c r="F21" i="73"/>
  <c r="R20" i="73"/>
  <c r="F20" i="73"/>
  <c r="R19" i="73"/>
  <c r="F19" i="73"/>
  <c r="R18" i="73"/>
  <c r="F18" i="73"/>
  <c r="R17" i="73"/>
  <c r="F17" i="73"/>
  <c r="R16" i="73"/>
  <c r="F16" i="73"/>
  <c r="R15" i="73"/>
  <c r="F15" i="73"/>
  <c r="R14" i="73"/>
  <c r="F14" i="73"/>
  <c r="R13" i="73"/>
  <c r="F13" i="73"/>
  <c r="R12" i="73"/>
  <c r="F12" i="73"/>
  <c r="R11" i="73"/>
  <c r="F11" i="73"/>
  <c r="R10" i="73"/>
  <c r="F10" i="73"/>
  <c r="R9" i="73"/>
  <c r="F9" i="73"/>
  <c r="R8" i="73"/>
  <c r="F8" i="73"/>
  <c r="R7" i="73"/>
  <c r="F7" i="73"/>
  <c r="R6" i="73"/>
  <c r="F6" i="73"/>
  <c r="C13" i="67"/>
  <c r="C12" i="67"/>
  <c r="T71" i="73" l="1"/>
  <c r="R71" i="73" s="1"/>
  <c r="F71" i="73"/>
  <c r="F47" i="73"/>
  <c r="U51" i="52" l="1"/>
  <c r="Q51" i="52"/>
  <c r="O51" i="52"/>
  <c r="M51" i="52"/>
  <c r="I51" i="52"/>
  <c r="U50" i="52"/>
  <c r="Q50" i="52"/>
  <c r="O50" i="52"/>
  <c r="M50" i="52"/>
  <c r="I50" i="52"/>
  <c r="U49" i="52"/>
  <c r="Q49" i="52"/>
  <c r="O49" i="52"/>
  <c r="M49" i="52"/>
  <c r="I49" i="52"/>
  <c r="U48" i="52"/>
  <c r="Q48" i="52"/>
  <c r="M48" i="52"/>
  <c r="I48" i="52"/>
  <c r="U47" i="52"/>
  <c r="Q47" i="52"/>
  <c r="O47" i="52"/>
  <c r="M47" i="52"/>
  <c r="I47" i="52"/>
  <c r="U46" i="52"/>
  <c r="Q46" i="52"/>
  <c r="M46" i="52"/>
  <c r="I46" i="52"/>
  <c r="U44" i="52"/>
  <c r="Q44" i="52"/>
  <c r="M44" i="52"/>
  <c r="I44" i="52"/>
  <c r="U43" i="52"/>
  <c r="Q43" i="52"/>
  <c r="M43" i="52"/>
  <c r="I43" i="52"/>
  <c r="U42" i="52"/>
  <c r="Q42" i="52"/>
  <c r="M42" i="52"/>
  <c r="I42" i="52"/>
  <c r="U41" i="52"/>
  <c r="Q41" i="52"/>
  <c r="M41" i="52"/>
  <c r="I41" i="52"/>
  <c r="U40" i="52"/>
  <c r="Q40" i="52"/>
  <c r="M40" i="52"/>
  <c r="I40" i="52"/>
  <c r="U39" i="52"/>
  <c r="Q39" i="52"/>
  <c r="M39" i="52"/>
  <c r="I39" i="52"/>
  <c r="U38" i="52"/>
  <c r="Q38" i="52"/>
  <c r="M38" i="52"/>
  <c r="I38" i="52"/>
  <c r="U37" i="52"/>
  <c r="Q37" i="52"/>
  <c r="M37" i="52"/>
  <c r="I37" i="52"/>
  <c r="U36" i="52"/>
  <c r="Q36" i="52"/>
  <c r="M36" i="52"/>
  <c r="I36" i="52"/>
  <c r="U35" i="52"/>
  <c r="Q35" i="52"/>
  <c r="M35" i="52"/>
  <c r="I35" i="52"/>
  <c r="U29" i="52"/>
  <c r="Q29" i="52"/>
  <c r="M29" i="52"/>
  <c r="I29" i="52"/>
  <c r="U28" i="52"/>
  <c r="Q28" i="52"/>
  <c r="M28" i="52"/>
  <c r="I28" i="52"/>
  <c r="U27" i="52"/>
  <c r="Q27" i="52"/>
  <c r="M27" i="52"/>
  <c r="I27" i="52"/>
  <c r="U26" i="52"/>
  <c r="Q26" i="52"/>
  <c r="M26" i="52"/>
  <c r="I26" i="52"/>
  <c r="U25" i="52"/>
  <c r="Q25" i="52"/>
  <c r="M25" i="52"/>
  <c r="I25" i="52"/>
  <c r="U24" i="52"/>
  <c r="Q24" i="52"/>
  <c r="M24" i="52"/>
  <c r="I24" i="52"/>
  <c r="U23" i="52"/>
  <c r="Q23" i="52"/>
  <c r="M23" i="52"/>
  <c r="I23" i="52"/>
  <c r="U22" i="52"/>
  <c r="Q22" i="52"/>
  <c r="M22" i="52"/>
  <c r="I22" i="52"/>
  <c r="U21" i="52"/>
  <c r="Q21" i="52"/>
  <c r="M21" i="52"/>
  <c r="I21" i="52"/>
  <c r="U20" i="52"/>
  <c r="Q20" i="52"/>
  <c r="M20" i="52"/>
  <c r="I20" i="52"/>
  <c r="U19" i="52"/>
  <c r="Q19" i="52"/>
  <c r="M19" i="52"/>
  <c r="I19" i="52"/>
  <c r="U18" i="52"/>
  <c r="Q18" i="52"/>
  <c r="M18" i="52"/>
  <c r="I18" i="52"/>
  <c r="U17" i="52"/>
  <c r="Q17" i="52"/>
  <c r="M17" i="52"/>
  <c r="I17" i="52"/>
  <c r="U16" i="52"/>
  <c r="Q16" i="52"/>
  <c r="M16" i="52"/>
  <c r="I16" i="52"/>
  <c r="U15" i="52"/>
  <c r="Q15" i="52"/>
  <c r="M15" i="52"/>
  <c r="I15" i="52"/>
  <c r="U14" i="52"/>
  <c r="Q14" i="52"/>
  <c r="M14" i="52"/>
  <c r="I14" i="52"/>
  <c r="U13" i="52"/>
  <c r="Q13" i="52"/>
  <c r="M13" i="52"/>
  <c r="I13" i="52"/>
  <c r="U12" i="52"/>
  <c r="Q12" i="52"/>
  <c r="M12" i="52"/>
  <c r="I12" i="52"/>
  <c r="U11" i="52"/>
  <c r="Q11" i="52"/>
  <c r="M11" i="52"/>
  <c r="I11" i="52"/>
  <c r="U10" i="52"/>
  <c r="Q10" i="52"/>
  <c r="M10" i="52"/>
  <c r="I10" i="52"/>
  <c r="U9" i="52"/>
  <c r="Q9" i="52"/>
  <c r="M9" i="52"/>
  <c r="I9" i="52"/>
  <c r="U8" i="52"/>
  <c r="Q8" i="52"/>
  <c r="M8" i="52"/>
  <c r="I8" i="52"/>
  <c r="U7" i="52"/>
  <c r="Q7" i="52"/>
  <c r="M7" i="52"/>
  <c r="I7" i="52"/>
  <c r="G14" i="51" l="1"/>
  <c r="I14" i="51" s="1"/>
  <c r="D14" i="51"/>
  <c r="E14" i="51" s="1"/>
  <c r="C14" i="51"/>
  <c r="B14" i="51"/>
  <c r="I13" i="51"/>
  <c r="H13" i="51"/>
  <c r="F13" i="51"/>
  <c r="E13" i="51"/>
  <c r="I12" i="51"/>
  <c r="H12" i="51"/>
  <c r="F12" i="51"/>
  <c r="E12" i="51"/>
  <c r="I11" i="51"/>
  <c r="H11" i="51"/>
  <c r="F11" i="51"/>
  <c r="E11" i="51"/>
  <c r="I10" i="51"/>
  <c r="H10" i="51"/>
  <c r="F10" i="51"/>
  <c r="E10" i="51"/>
  <c r="I9" i="51"/>
  <c r="H9" i="51"/>
  <c r="F9" i="51"/>
  <c r="E9" i="51"/>
  <c r="I8" i="51"/>
  <c r="H8" i="51"/>
  <c r="F8" i="51"/>
  <c r="E8" i="51"/>
  <c r="I7" i="51"/>
  <c r="H7" i="51"/>
  <c r="F7" i="51"/>
  <c r="E7" i="51"/>
  <c r="I6" i="51"/>
  <c r="H6" i="51"/>
  <c r="F6" i="51"/>
  <c r="E6" i="51"/>
  <c r="O34" i="50"/>
  <c r="R34" i="50" s="1"/>
  <c r="L34" i="50"/>
  <c r="P33" i="50"/>
  <c r="Q33" i="50" s="1"/>
  <c r="O33" i="50"/>
  <c r="P32" i="50"/>
  <c r="Q32" i="50" s="1"/>
  <c r="R32" i="50" s="1"/>
  <c r="S32" i="50" s="1"/>
  <c r="T32" i="50" s="1"/>
  <c r="O32" i="50"/>
  <c r="P31" i="50"/>
  <c r="Q31" i="50" s="1"/>
  <c r="R31" i="50" s="1"/>
  <c r="S31" i="50" s="1"/>
  <c r="T31" i="50" s="1"/>
  <c r="O31" i="50"/>
  <c r="P30" i="50"/>
  <c r="Q30" i="50" s="1"/>
  <c r="O30" i="50"/>
  <c r="P29" i="50"/>
  <c r="Q29" i="50" s="1"/>
  <c r="R29" i="50" s="1"/>
  <c r="S29" i="50" s="1"/>
  <c r="T29" i="50" s="1"/>
  <c r="O29" i="50"/>
  <c r="P28" i="50"/>
  <c r="Q28" i="50" s="1"/>
  <c r="O28" i="50"/>
  <c r="P27" i="50"/>
  <c r="Q27" i="50" s="1"/>
  <c r="O27" i="50"/>
  <c r="P26" i="50"/>
  <c r="Q26" i="50" s="1"/>
  <c r="O26" i="50"/>
  <c r="P25" i="50"/>
  <c r="Q25" i="50" s="1"/>
  <c r="R25" i="50" s="1"/>
  <c r="S25" i="50" s="1"/>
  <c r="T25" i="50" s="1"/>
  <c r="O25" i="50"/>
  <c r="P24" i="50"/>
  <c r="Q24" i="50" s="1"/>
  <c r="R27" i="50" s="1"/>
  <c r="S27" i="50" s="1"/>
  <c r="T27" i="50" s="1"/>
  <c r="O24" i="50"/>
  <c r="O23" i="50"/>
  <c r="R23" i="50" s="1"/>
  <c r="L23" i="50"/>
  <c r="P22" i="50"/>
  <c r="Q22" i="50" s="1"/>
  <c r="R22" i="50" s="1"/>
  <c r="S22" i="50" s="1"/>
  <c r="T22" i="50" s="1"/>
  <c r="O22" i="50"/>
  <c r="P21" i="50"/>
  <c r="Q21" i="50" s="1"/>
  <c r="O21" i="50"/>
  <c r="P20" i="50"/>
  <c r="Q20" i="50" s="1"/>
  <c r="O20" i="50"/>
  <c r="P19" i="50"/>
  <c r="Q19" i="50" s="1"/>
  <c r="O19" i="50"/>
  <c r="P18" i="50"/>
  <c r="Q18" i="50" s="1"/>
  <c r="R18" i="50" s="1"/>
  <c r="S18" i="50" s="1"/>
  <c r="T18" i="50" s="1"/>
  <c r="O18" i="50"/>
  <c r="P17" i="50"/>
  <c r="Q17" i="50" s="1"/>
  <c r="O17" i="50"/>
  <c r="O16" i="50"/>
  <c r="R16" i="50" s="1"/>
  <c r="Q15" i="50"/>
  <c r="P15" i="50"/>
  <c r="O15" i="50"/>
  <c r="H15" i="50"/>
  <c r="G15" i="50"/>
  <c r="Q14" i="50"/>
  <c r="P14" i="50"/>
  <c r="O14" i="50"/>
  <c r="H14" i="50"/>
  <c r="G14" i="50"/>
  <c r="Q13" i="50"/>
  <c r="R13" i="50" s="1"/>
  <c r="S13" i="50" s="1"/>
  <c r="T13" i="50" s="1"/>
  <c r="P13" i="50"/>
  <c r="O13" i="50"/>
  <c r="H13" i="50"/>
  <c r="G13" i="50"/>
  <c r="Q12" i="50"/>
  <c r="P12" i="50"/>
  <c r="O12" i="50"/>
  <c r="H12" i="50"/>
  <c r="G12" i="50"/>
  <c r="Q11" i="50"/>
  <c r="P11" i="50"/>
  <c r="O11" i="50"/>
  <c r="H11" i="50"/>
  <c r="G11" i="50"/>
  <c r="Q10" i="50"/>
  <c r="P10" i="50"/>
  <c r="O10" i="50"/>
  <c r="H10" i="50"/>
  <c r="G10" i="50"/>
  <c r="Q9" i="50"/>
  <c r="R9" i="50" s="1"/>
  <c r="S9" i="50" s="1"/>
  <c r="T9" i="50" s="1"/>
  <c r="P9" i="50"/>
  <c r="O9" i="50"/>
  <c r="H9" i="50"/>
  <c r="G9" i="50"/>
  <c r="Q8" i="50"/>
  <c r="P8" i="50"/>
  <c r="O8" i="50"/>
  <c r="H8" i="50"/>
  <c r="G8" i="50"/>
  <c r="Q7" i="50"/>
  <c r="P7" i="50"/>
  <c r="O7" i="50"/>
  <c r="H7" i="50"/>
  <c r="G7" i="50"/>
  <c r="Q6" i="50"/>
  <c r="P6" i="50"/>
  <c r="O6" i="50"/>
  <c r="H6" i="50"/>
  <c r="G6" i="50"/>
  <c r="F14" i="51" l="1"/>
  <c r="H14" i="51"/>
  <c r="R10" i="50"/>
  <c r="S10" i="50" s="1"/>
  <c r="T10" i="50" s="1"/>
  <c r="R17" i="50"/>
  <c r="S17" i="50" s="1"/>
  <c r="R21" i="50"/>
  <c r="S21" i="50" s="1"/>
  <c r="T21" i="50" s="1"/>
  <c r="R8" i="50"/>
  <c r="S8" i="50" s="1"/>
  <c r="T8" i="50" s="1"/>
  <c r="R12" i="50"/>
  <c r="S12" i="50" s="1"/>
  <c r="T12" i="50" s="1"/>
  <c r="R19" i="50"/>
  <c r="S19" i="50" s="1"/>
  <c r="T19" i="50" s="1"/>
  <c r="R20" i="50"/>
  <c r="S20" i="50" s="1"/>
  <c r="T20" i="50" s="1"/>
  <c r="R26" i="50"/>
  <c r="S26" i="50" s="1"/>
  <c r="T26" i="50" s="1"/>
  <c r="R30" i="50"/>
  <c r="S30" i="50" s="1"/>
  <c r="T30" i="50" s="1"/>
  <c r="R33" i="50"/>
  <c r="S33" i="50" s="1"/>
  <c r="T33" i="50" s="1"/>
  <c r="R6" i="50"/>
  <c r="S6" i="50" s="1"/>
  <c r="R14" i="50"/>
  <c r="S14" i="50" s="1"/>
  <c r="T14" i="50" s="1"/>
  <c r="R24" i="50"/>
  <c r="S24" i="50" s="1"/>
  <c r="R28" i="50"/>
  <c r="S28" i="50" s="1"/>
  <c r="T28" i="50" s="1"/>
  <c r="R7" i="50"/>
  <c r="S7" i="50" s="1"/>
  <c r="T7" i="50" s="1"/>
  <c r="R11" i="50"/>
  <c r="S11" i="50" s="1"/>
  <c r="T11" i="50" s="1"/>
  <c r="R15" i="50"/>
  <c r="S15" i="50" s="1"/>
  <c r="T15" i="50" s="1"/>
  <c r="S34" i="50" l="1"/>
  <c r="T24" i="50"/>
  <c r="S23" i="50"/>
  <c r="T17" i="50"/>
  <c r="T6" i="50"/>
  <c r="S16" i="50"/>
  <c r="D46" i="49" l="1"/>
  <c r="F46" i="49" s="1"/>
  <c r="C46" i="49"/>
  <c r="G45" i="49"/>
  <c r="E45" i="49"/>
  <c r="G44" i="49"/>
  <c r="E44" i="49"/>
  <c r="G43" i="49"/>
  <c r="E43" i="49"/>
  <c r="G42" i="49"/>
  <c r="E42" i="49"/>
  <c r="G41" i="49"/>
  <c r="E41" i="49"/>
  <c r="G40" i="49"/>
  <c r="E40" i="49"/>
  <c r="G39" i="49"/>
  <c r="E39" i="49"/>
  <c r="G38" i="49"/>
  <c r="F38" i="49"/>
  <c r="E38" i="49"/>
  <c r="G37" i="49"/>
  <c r="E37" i="49"/>
  <c r="G36" i="49"/>
  <c r="E36" i="49"/>
  <c r="G35" i="49"/>
  <c r="E35" i="49"/>
  <c r="G34" i="49"/>
  <c r="F34" i="49"/>
  <c r="E34" i="49"/>
  <c r="G33" i="49"/>
  <c r="E33" i="49"/>
  <c r="G32" i="49"/>
  <c r="E32" i="49"/>
  <c r="G26" i="49"/>
  <c r="E26" i="49"/>
  <c r="F26" i="49" s="1"/>
  <c r="D26" i="49"/>
  <c r="C26" i="49"/>
  <c r="H25" i="49"/>
  <c r="G25" i="49"/>
  <c r="F25" i="49"/>
  <c r="H24" i="49"/>
  <c r="F24" i="49"/>
  <c r="H23" i="49"/>
  <c r="G23" i="49"/>
  <c r="F23" i="49"/>
  <c r="H22" i="49"/>
  <c r="G22" i="49"/>
  <c r="F22" i="49"/>
  <c r="H21" i="49"/>
  <c r="G21" i="49"/>
  <c r="F21" i="49"/>
  <c r="H20" i="49"/>
  <c r="F20" i="49"/>
  <c r="H19" i="49"/>
  <c r="G19" i="49"/>
  <c r="F19" i="49"/>
  <c r="H18" i="49"/>
  <c r="G18" i="49"/>
  <c r="F18" i="49"/>
  <c r="H17" i="49"/>
  <c r="G17" i="49"/>
  <c r="F17" i="49"/>
  <c r="H16" i="49"/>
  <c r="F16" i="49"/>
  <c r="H15" i="49"/>
  <c r="F15" i="49"/>
  <c r="H14" i="49"/>
  <c r="G14" i="49"/>
  <c r="F14" i="49"/>
  <c r="H13" i="49"/>
  <c r="F13" i="49"/>
  <c r="H12" i="49"/>
  <c r="G12" i="49"/>
  <c r="F12" i="49"/>
  <c r="H11" i="49"/>
  <c r="G11" i="49"/>
  <c r="F11" i="49"/>
  <c r="H10" i="49"/>
  <c r="G10" i="49"/>
  <c r="F10" i="49"/>
  <c r="H9" i="49"/>
  <c r="F9" i="49"/>
  <c r="H8" i="49"/>
  <c r="G8" i="49"/>
  <c r="F8" i="49"/>
  <c r="H7" i="49"/>
  <c r="G7" i="49"/>
  <c r="F7" i="49"/>
  <c r="H6" i="49"/>
  <c r="G6" i="49"/>
  <c r="F6" i="49"/>
  <c r="F42" i="49" l="1"/>
  <c r="E46" i="49"/>
  <c r="G9" i="49"/>
  <c r="G13" i="49"/>
  <c r="G16" i="49"/>
  <c r="G20" i="49"/>
  <c r="G24" i="49"/>
  <c r="F35" i="49"/>
  <c r="F39" i="49"/>
  <c r="F43" i="49"/>
  <c r="F33" i="49"/>
  <c r="F37" i="49"/>
  <c r="F41" i="49"/>
  <c r="F45" i="49"/>
  <c r="F32" i="49"/>
  <c r="F36" i="49"/>
  <c r="F40" i="49"/>
  <c r="F44" i="49"/>
  <c r="E20" i="48"/>
  <c r="E19" i="48"/>
  <c r="E18" i="48"/>
  <c r="E17" i="48"/>
  <c r="E16" i="48"/>
  <c r="E15" i="48"/>
  <c r="E13" i="48"/>
  <c r="E12" i="48"/>
  <c r="E11" i="48"/>
  <c r="E10" i="48"/>
  <c r="E9" i="48"/>
</calcChain>
</file>

<file path=xl/comments1.xml><?xml version="1.0" encoding="utf-8"?>
<comments xmlns="http://schemas.openxmlformats.org/spreadsheetml/2006/main">
  <authors>
    <author>Administrator</author>
  </authors>
  <commentList>
    <comment ref="B14" authorId="0">
      <text>
        <r>
          <rPr>
            <b/>
            <sz val="9"/>
            <color indexed="81"/>
            <rFont val="ＭＳ Ｐゴシック"/>
            <family val="3"/>
            <charset val="128"/>
          </rPr>
          <t>H27年度～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15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</commentList>
</comments>
</file>

<file path=xl/comments3.xml><?xml version="1.0" encoding="utf-8"?>
<comments xmlns="http://schemas.openxmlformats.org/spreadsheetml/2006/main">
  <authors>
    <author>05N282</author>
    <author>Administrator</author>
  </authors>
  <commentList>
    <comment ref="D5" authorId="0">
      <text>
        <r>
          <rPr>
            <b/>
            <sz val="9"/>
            <color indexed="10"/>
            <rFont val="ＭＳ Ｐゴシック"/>
            <family val="3"/>
            <charset val="128"/>
          </rPr>
          <t>H27.3.31現在世帯数･人口を情報統計で確認して分母とする！
世帯数　143,818世帯
人口　　 334,693人</t>
        </r>
      </text>
    </comment>
    <comment ref="E12" authorId="1">
      <text>
        <r>
          <rPr>
            <b/>
            <sz val="9"/>
            <color indexed="81"/>
            <rFont val="ＭＳ Ｐゴシック"/>
            <family val="3"/>
            <charset val="128"/>
          </rPr>
          <t>端数調整+1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S40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端数調整+0.1</t>
        </r>
      </text>
    </comment>
  </commentList>
</comments>
</file>

<file path=xl/comments5.xml><?xml version="1.0" encoding="utf-8"?>
<comments xmlns="http://schemas.openxmlformats.org/spreadsheetml/2006/main">
  <authors>
    <author>05N282</author>
  </authors>
  <commentList>
    <comment ref="E5" authorId="0">
      <text>
        <r>
          <rPr>
            <b/>
            <sz val="9"/>
            <color indexed="10"/>
            <rFont val="ＭＳ Ｐゴシック"/>
            <family val="3"/>
            <charset val="128"/>
          </rPr>
          <t>H27.3.31現在世帯数･人口を情報統計で確認して分母とする！
世帯数　143,818世帯
人口　　 334,693人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D13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端数調整▲1</t>
        </r>
      </text>
    </comment>
    <comment ref="D16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端数調整▲1</t>
        </r>
      </text>
    </comment>
  </commentList>
</comments>
</file>

<file path=xl/comments7.xml><?xml version="1.0" encoding="utf-8"?>
<comments xmlns="http://schemas.openxmlformats.org/spreadsheetml/2006/main">
  <authors>
    <author>Administrator</author>
    <author>02N099</author>
  </authors>
  <commentList>
    <comment ref="D15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端数調整▲1</t>
        </r>
      </text>
    </comment>
    <comment ref="A19" authorId="1">
      <text>
        <r>
          <rPr>
            <b/>
            <sz val="9"/>
            <color indexed="81"/>
            <rFont val="ＭＳ Ｐゴシック"/>
            <family val="3"/>
            <charset val="128"/>
          </rPr>
          <t>02N099:</t>
        </r>
        <r>
          <rPr>
            <sz val="9"/>
            <color indexed="81"/>
            <rFont val="ＭＳ Ｐゴシック"/>
            <family val="3"/>
            <charset val="128"/>
          </rPr>
          <t xml:space="preserve">
ここに小児夜間分を入れているようです。
厚生福祉施設整備事業債+病院事業債</t>
        </r>
      </text>
    </comment>
    <comment ref="D31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端数調整+1</t>
        </r>
      </text>
    </comment>
  </commentList>
</comments>
</file>

<file path=xl/sharedStrings.xml><?xml version="1.0" encoding="utf-8"?>
<sst xmlns="http://schemas.openxmlformats.org/spreadsheetml/2006/main" count="1312" uniqueCount="920">
  <si>
    <t>目次</t>
    <rPh sb="0" eb="2">
      <t>モクジ</t>
    </rPh>
    <phoneticPr fontId="2"/>
  </si>
  <si>
    <t>13-5.一般会計決算額の推移</t>
    <rPh sb="5" eb="9">
      <t>イッパンカイケイ</t>
    </rPh>
    <rPh sb="9" eb="11">
      <t>ケッサン</t>
    </rPh>
    <rPh sb="11" eb="12">
      <t>ガク</t>
    </rPh>
    <rPh sb="13" eb="15">
      <t>スイイ</t>
    </rPh>
    <phoneticPr fontId="2"/>
  </si>
  <si>
    <t>13-6.一般会計歳入総額に占める市税の割合</t>
    <rPh sb="5" eb="9">
      <t>イッパンカイケイ</t>
    </rPh>
    <rPh sb="9" eb="11">
      <t>サイニュウ</t>
    </rPh>
    <rPh sb="11" eb="13">
      <t>ソウガク</t>
    </rPh>
    <rPh sb="14" eb="15">
      <t>シ</t>
    </rPh>
    <rPh sb="17" eb="19">
      <t>シゼイ</t>
    </rPh>
    <rPh sb="20" eb="22">
      <t>ワリアイ</t>
    </rPh>
    <phoneticPr fontId="2"/>
  </si>
  <si>
    <t>13-7.市債現在高(一般会計）</t>
    <rPh sb="5" eb="7">
      <t>シサイ</t>
    </rPh>
    <rPh sb="7" eb="10">
      <t>ゲンザイダカ</t>
    </rPh>
    <rPh sb="11" eb="15">
      <t>イッパンカイケイ</t>
    </rPh>
    <phoneticPr fontId="2"/>
  </si>
  <si>
    <t>13-8.年度別市債の状況(一般会計）</t>
    <rPh sb="5" eb="7">
      <t>ネンド</t>
    </rPh>
    <rPh sb="7" eb="8">
      <t>ベツ</t>
    </rPh>
    <rPh sb="8" eb="10">
      <t>シサイ</t>
    </rPh>
    <rPh sb="11" eb="13">
      <t>ジョウキョウ</t>
    </rPh>
    <rPh sb="14" eb="16">
      <t>イッパン</t>
    </rPh>
    <rPh sb="16" eb="18">
      <t>カイケイ</t>
    </rPh>
    <phoneticPr fontId="2"/>
  </si>
  <si>
    <t>13-9.自主財源と依存財源</t>
    <rPh sb="5" eb="7">
      <t>ジシュ</t>
    </rPh>
    <rPh sb="7" eb="9">
      <t>ザイゲン</t>
    </rPh>
    <rPh sb="10" eb="12">
      <t>イゾン</t>
    </rPh>
    <rPh sb="12" eb="14">
      <t>ザイゲン</t>
    </rPh>
    <phoneticPr fontId="2"/>
  </si>
  <si>
    <t>財　　　政</t>
    <rPh sb="0" eb="1">
      <t>ザイ</t>
    </rPh>
    <rPh sb="4" eb="5">
      <t>セイ</t>
    </rPh>
    <phoneticPr fontId="2"/>
  </si>
  <si>
    <t>-</t>
  </si>
  <si>
    <t>構成比</t>
    <rPh sb="0" eb="3">
      <t>コウセイヒ</t>
    </rPh>
    <phoneticPr fontId="2"/>
  </si>
  <si>
    <t>目次へもどる</t>
    <rPh sb="0" eb="2">
      <t>モクジ</t>
    </rPh>
    <phoneticPr fontId="2"/>
  </si>
  <si>
    <t>人口割</t>
    <rPh sb="0" eb="2">
      <t>ジンコウ</t>
    </rPh>
    <rPh sb="2" eb="3">
      <t>ワリ</t>
    </rPh>
    <phoneticPr fontId="2"/>
  </si>
  <si>
    <t>世帯割</t>
    <rPh sb="0" eb="2">
      <t>セタイ</t>
    </rPh>
    <rPh sb="2" eb="3">
      <t>ワリ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</si>
  <si>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</si>
  <si>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</si>
  <si>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総人口H18.04.01</t>
    <rPh sb="0" eb="3">
      <t>ソウジンコウ</t>
    </rPh>
    <phoneticPr fontId="2"/>
  </si>
  <si>
    <t>処理</t>
    <rPh sb="0" eb="2">
      <t>ショリ</t>
    </rPh>
    <phoneticPr fontId="2"/>
  </si>
  <si>
    <t>結果</t>
    <rPh sb="0" eb="2">
      <t>ケッカ</t>
    </rPh>
    <phoneticPr fontId="2"/>
  </si>
  <si>
    <t>順位</t>
    <rPh sb="0" eb="2">
      <t>ジュンイ</t>
    </rPh>
    <phoneticPr fontId="2"/>
  </si>
  <si>
    <t>Ａ(切捨て)</t>
    <rPh sb="2" eb="4">
      <t>キリス</t>
    </rPh>
    <phoneticPr fontId="2"/>
  </si>
  <si>
    <t>１人当たり端数調整欄</t>
    <rPh sb="1" eb="2">
      <t>ニン</t>
    </rPh>
    <rPh sb="2" eb="3">
      <t>ア</t>
    </rPh>
    <rPh sb="5" eb="7">
      <t>ハスウ</t>
    </rPh>
    <rPh sb="7" eb="9">
      <t>チョウセイ</t>
    </rPh>
    <rPh sb="9" eb="10">
      <t>ラン</t>
    </rPh>
    <phoneticPr fontId="2"/>
  </si>
  <si>
    <t>世帯当たり端数調整欄</t>
    <rPh sb="0" eb="2">
      <t>セタイ</t>
    </rPh>
    <rPh sb="2" eb="3">
      <t>ア</t>
    </rPh>
    <rPh sb="5" eb="7">
      <t>ハスウ</t>
    </rPh>
    <rPh sb="7" eb="9">
      <t>チョウセイ</t>
    </rPh>
    <rPh sb="9" eb="10">
      <t>ラン</t>
    </rPh>
    <phoneticPr fontId="2"/>
  </si>
  <si>
    <t>※構成比については、『主要施策の成果報告』の数値に合わせます。</t>
    <rPh sb="1" eb="4">
      <t>コウセイヒ</t>
    </rPh>
    <rPh sb="11" eb="13">
      <t>シュヨウ</t>
    </rPh>
    <rPh sb="13" eb="14">
      <t>セ</t>
    </rPh>
    <rPh sb="14" eb="15">
      <t>サク</t>
    </rPh>
    <rPh sb="16" eb="18">
      <t>セイカ</t>
    </rPh>
    <rPh sb="18" eb="20">
      <t>ホウコク</t>
    </rPh>
    <rPh sb="22" eb="24">
      <t>スウチ</t>
    </rPh>
    <rPh sb="25" eb="26">
      <t>ア</t>
    </rPh>
    <phoneticPr fontId="2"/>
  </si>
  <si>
    <t>26年度予算額
(当初）</t>
    <rPh sb="2" eb="4">
      <t>８ネンド</t>
    </rPh>
    <rPh sb="4" eb="7">
      <t>ヨサンガク</t>
    </rPh>
    <rPh sb="9" eb="11">
      <t>トウショ</t>
    </rPh>
    <phoneticPr fontId="2"/>
  </si>
  <si>
    <t>比較増減額</t>
    <rPh sb="0" eb="2">
      <t>ヒカク</t>
    </rPh>
    <rPh sb="2" eb="3">
      <t>ゾウ</t>
    </rPh>
    <rPh sb="3" eb="5">
      <t>ゲンガク</t>
    </rPh>
    <phoneticPr fontId="2"/>
  </si>
  <si>
    <t>増減率</t>
    <rPh sb="0" eb="3">
      <t>ゾウゲンリツ</t>
    </rPh>
    <phoneticPr fontId="2"/>
  </si>
  <si>
    <t>－</t>
  </si>
  <si>
    <t>皆増</t>
  </si>
  <si>
    <t>皆減</t>
  </si>
  <si>
    <t xml:space="preserve"> 災害復旧債</t>
  </si>
  <si>
    <t xml:space="preserve"> 歳出決算額</t>
  </si>
  <si>
    <t xml:space="preserve"> 公債費決算額</t>
  </si>
  <si>
    <t xml:space="preserve"> 元利償還額</t>
  </si>
  <si>
    <t xml:space="preserve"> 一時借入金利子</t>
  </si>
  <si>
    <t xml:space="preserve"> 対歳出決算額比(%)</t>
  </si>
  <si>
    <t>市債年度末現在高</t>
  </si>
  <si>
    <t xml:space="preserve"> 公共事業等債</t>
  </si>
  <si>
    <t xml:space="preserve"> 一般単独事業債</t>
  </si>
  <si>
    <t xml:space="preserve"> 公営住宅建設事業債</t>
  </si>
  <si>
    <t xml:space="preserve"> 学校教育施設等整備事業債</t>
  </si>
  <si>
    <t xml:space="preserve"> 一般廃棄物処理事業債</t>
  </si>
  <si>
    <t xml:space="preserve"> 一般補助施設整備事業債</t>
  </si>
  <si>
    <t xml:space="preserve"> 施設整備事業債</t>
  </si>
  <si>
    <t xml:space="preserve"> 厚生福祉施設整備事業債</t>
  </si>
  <si>
    <t xml:space="preserve"> 社会福祉施設整備事業債</t>
  </si>
  <si>
    <t xml:space="preserve"> 緊急防災・減災事業債</t>
  </si>
  <si>
    <t xml:space="preserve">  国の予算貸付･政府関係機関貸付債</t>
  </si>
  <si>
    <t xml:space="preserve"> 財源対策債</t>
  </si>
  <si>
    <t xml:space="preserve"> 災害復旧事業債</t>
  </si>
  <si>
    <t xml:space="preserve"> 減税補てん債(平成7年度分）</t>
  </si>
  <si>
    <t xml:space="preserve"> 減税補てん債(平成8年度分）</t>
  </si>
  <si>
    <t xml:space="preserve"> 臨時税収補てん債(平成9年度分)</t>
  </si>
  <si>
    <t xml:space="preserve"> 減税補てん債(平成10年度分)</t>
  </si>
  <si>
    <t xml:space="preserve"> 減税補てん債(平成11年度分)</t>
  </si>
  <si>
    <t xml:space="preserve"> 減税補てん債(平成12年度分)</t>
  </si>
  <si>
    <t xml:space="preserve"> 減税補てん債(平成13年度分)</t>
  </si>
  <si>
    <t xml:space="preserve"> 減税補てん債(平成14年度分)</t>
  </si>
  <si>
    <t xml:space="preserve"> 減税補てん債(平成15年度分)</t>
  </si>
  <si>
    <t xml:space="preserve"> 減税補てん債(平成16年度分)</t>
  </si>
  <si>
    <t xml:space="preserve"> 減税補てん債(平成17年度分)</t>
  </si>
  <si>
    <t xml:space="preserve"> 減税補てん債(平成18年度分)</t>
  </si>
  <si>
    <t xml:space="preserve"> 臨時財政特例債</t>
  </si>
  <si>
    <t xml:space="preserve"> 臨時財政対策債(平成13年度分)</t>
  </si>
  <si>
    <t xml:space="preserve"> 臨時財政対策債(平成14年度分)</t>
  </si>
  <si>
    <t xml:space="preserve"> 臨時財政対策債(平成15年度分)</t>
  </si>
  <si>
    <t xml:space="preserve"> 臨時財政対策債(平成16年度分)</t>
  </si>
  <si>
    <t xml:space="preserve"> 臨時財政対策債(平成17年度分)</t>
  </si>
  <si>
    <t xml:space="preserve"> 臨時財政対策債(平成18年度分)</t>
  </si>
  <si>
    <t xml:space="preserve"> 臨時財政対策債(平成19年度分)</t>
  </si>
  <si>
    <t xml:space="preserve"> 臨時財政対策債(平成20年度分)</t>
  </si>
  <si>
    <t xml:space="preserve"> 臨時財政対策債(平成21年度分)</t>
  </si>
  <si>
    <t xml:space="preserve"> 臨時財政対策債(平成22年度分)</t>
  </si>
  <si>
    <t xml:space="preserve"> 臨時財政対策債(平成23年度分)</t>
  </si>
  <si>
    <t xml:space="preserve"> 臨時財政対策債(平成24年度分)</t>
  </si>
  <si>
    <t xml:space="preserve"> 臨時財政対策債(平成25年度分)</t>
  </si>
  <si>
    <t xml:space="preserve"> 一般会計出資債</t>
  </si>
  <si>
    <t xml:space="preserve"> 県貸付金</t>
  </si>
  <si>
    <t>13-1. 平成27年度予算総括表</t>
    <rPh sb="6" eb="8">
      <t>ヘイセイ</t>
    </rPh>
    <rPh sb="10" eb="12">
      <t>８ネンド</t>
    </rPh>
    <rPh sb="12" eb="14">
      <t>ヨサン</t>
    </rPh>
    <rPh sb="14" eb="16">
      <t>ソウカツ</t>
    </rPh>
    <rPh sb="16" eb="17">
      <t>ヒョウ</t>
    </rPh>
    <phoneticPr fontId="2"/>
  </si>
  <si>
    <t>（単位：千円、%）</t>
    <rPh sb="1" eb="3">
      <t>タンイ</t>
    </rPh>
    <rPh sb="4" eb="6">
      <t>センエン</t>
    </rPh>
    <phoneticPr fontId="2"/>
  </si>
  <si>
    <t>会計名</t>
    <rPh sb="0" eb="2">
      <t>カイケイ</t>
    </rPh>
    <rPh sb="2" eb="3">
      <t>メイ</t>
    </rPh>
    <phoneticPr fontId="2"/>
  </si>
  <si>
    <t>27年度予算額
(当初）</t>
    <rPh sb="2" eb="4">
      <t>８ネンド</t>
    </rPh>
    <rPh sb="4" eb="7">
      <t>ヨサンガク</t>
    </rPh>
    <rPh sb="9" eb="11">
      <t>トウショ</t>
    </rPh>
    <phoneticPr fontId="2"/>
  </si>
  <si>
    <t>一般会計</t>
    <rPh sb="0" eb="4">
      <t>イッパンカイケイ</t>
    </rPh>
    <phoneticPr fontId="2"/>
  </si>
  <si>
    <t>特別会計</t>
    <rPh sb="0" eb="4">
      <t>トクベツカイケイ</t>
    </rPh>
    <phoneticPr fontId="2"/>
  </si>
  <si>
    <t>国民健康保険</t>
    <rPh sb="0" eb="2">
      <t>コクミン</t>
    </rPh>
    <rPh sb="2" eb="6">
      <t>ケンコウホケン</t>
    </rPh>
    <phoneticPr fontId="2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</si>
  <si>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</si>
  <si>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</si>
  <si>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母子父子寡婦福祉資金貸付金会計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rPh sb="13" eb="15">
      <t>カイケイ</t>
    </rPh>
    <phoneticPr fontId="2"/>
  </si>
  <si>
    <t>皆増</t>
    <rPh sb="0" eb="1">
      <t>ミナ</t>
    </rPh>
    <rPh sb="1" eb="2">
      <t>ゾウ</t>
    </rPh>
    <phoneticPr fontId="2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</si>
  <si>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2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</si>
  <si>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2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</si>
  <si>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2"/>
  </si>
  <si>
    <t>公共下水道事業費</t>
    <rPh sb="0" eb="5">
      <t>コウキョウゲスイドウ</t>
    </rPh>
    <rPh sb="5" eb="8">
      <t>ジギョウヒ</t>
    </rPh>
    <phoneticPr fontId="2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</si>
  <si>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2"/>
  </si>
  <si>
    <t>合　　計</t>
    <rPh sb="0" eb="1">
      <t>ゴウ</t>
    </rPh>
    <rPh sb="3" eb="4">
      <t>ケイ</t>
    </rPh>
    <phoneticPr fontId="2"/>
  </si>
  <si>
    <t>資料：財政課</t>
    <rPh sb="0" eb="2">
      <t>シリョウ</t>
    </rPh>
    <rPh sb="3" eb="6">
      <t>ザイセイカ</t>
    </rPh>
    <phoneticPr fontId="2"/>
  </si>
  <si>
    <t>13-2. 平成26年度一般会計決算状況（目的別内訳）</t>
    <rPh sb="6" eb="8">
      <t>ヘイセイ</t>
    </rPh>
    <rPh sb="10" eb="12">
      <t>７ネンド</t>
    </rPh>
    <rPh sb="12" eb="16">
      <t>イッパンカイケイ</t>
    </rPh>
    <rPh sb="16" eb="18">
      <t>ケッサン</t>
    </rPh>
    <rPh sb="18" eb="20">
      <t>ジョウキョウ</t>
    </rPh>
    <rPh sb="21" eb="24">
      <t>モクテキベツ</t>
    </rPh>
    <rPh sb="24" eb="26">
      <t>ウチワケ</t>
    </rPh>
    <phoneticPr fontId="2"/>
  </si>
  <si>
    <t>（1）歳  入</t>
    <rPh sb="3" eb="7">
      <t>サイニュウ</t>
    </rPh>
    <phoneticPr fontId="2"/>
  </si>
  <si>
    <t>（単位：円、%）</t>
    <rPh sb="1" eb="3">
      <t>タンイ</t>
    </rPh>
    <rPh sb="4" eb="5">
      <t>エン</t>
    </rPh>
    <phoneticPr fontId="2"/>
  </si>
  <si>
    <t>款</t>
    <rPh sb="0" eb="1">
      <t>カン</t>
    </rPh>
    <phoneticPr fontId="2"/>
  </si>
  <si>
    <t>予算額　Ａ</t>
    <rPh sb="0" eb="3">
      <t>ヨサンガク</t>
    </rPh>
    <phoneticPr fontId="2"/>
  </si>
  <si>
    <t>調定額</t>
    <rPh sb="0" eb="1">
      <t>チョウ</t>
    </rPh>
    <rPh sb="1" eb="3">
      <t>テイガク</t>
    </rPh>
    <phoneticPr fontId="2"/>
  </si>
  <si>
    <t>決算額　Ｂ</t>
    <rPh sb="0" eb="2">
      <t>ケッサン</t>
    </rPh>
    <rPh sb="2" eb="3">
      <t>ガク</t>
    </rPh>
    <phoneticPr fontId="2"/>
  </si>
  <si>
    <t>Ｂ－Ａ</t>
    <phoneticPr fontId="2"/>
  </si>
  <si>
    <t>決算額構成比</t>
    <rPh sb="0" eb="3">
      <t>ケッサンガク</t>
    </rPh>
    <rPh sb="3" eb="6">
      <t>コウセイヒ</t>
    </rPh>
    <phoneticPr fontId="2"/>
  </si>
  <si>
    <t>収入率　Ｂ/Ａ</t>
    <rPh sb="0" eb="2">
      <t>シュウニュウ</t>
    </rPh>
    <rPh sb="2" eb="3">
      <t>リツ</t>
    </rPh>
    <phoneticPr fontId="2"/>
  </si>
  <si>
    <t>市  税</t>
    <rPh sb="0" eb="4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</si>
  <si>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</si>
  <si>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</si>
  <si>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</si>
  <si>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</si>
  <si>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</si>
  <si>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</si>
  <si>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</si>
  <si>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</si>
  <si>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</si>
  <si>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</si>
  <si>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</si>
  <si>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</si>
  <si>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</si>
  <si>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</si>
  <si>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寄附金</t>
    <rPh sb="0" eb="3">
      <t>キフキン</t>
    </rPh>
    <phoneticPr fontId="2"/>
  </si>
  <si>
    <t>繰入金</t>
    <rPh sb="0" eb="3">
      <t>クリイレキン</t>
    </rPh>
    <phoneticPr fontId="2"/>
  </si>
  <si>
    <t>繰越金</t>
    <rPh sb="0" eb="3">
      <t>クリコシキン</t>
    </rPh>
    <phoneticPr fontId="2"/>
  </si>
  <si>
    <t>諸収入</t>
    <rPh sb="0" eb="3">
      <t>ショシュウニュウ</t>
    </rPh>
    <phoneticPr fontId="2"/>
  </si>
  <si>
    <t>市  債</t>
    <rPh sb="0" eb="4">
      <t>シサイ</t>
    </rPh>
    <phoneticPr fontId="2"/>
  </si>
  <si>
    <t>歳入合計</t>
    <rPh sb="0" eb="2">
      <t>サイニュウ</t>
    </rPh>
    <rPh sb="2" eb="4">
      <t>ゴウケイ</t>
    </rPh>
    <phoneticPr fontId="2"/>
  </si>
  <si>
    <t>（2）歳  出</t>
    <rPh sb="3" eb="7">
      <t>サイシュツ</t>
    </rPh>
    <phoneticPr fontId="2"/>
  </si>
  <si>
    <t>Ａ－Ｂ</t>
    <phoneticPr fontId="2"/>
  </si>
  <si>
    <t>執行率　Ｂ/Ａ</t>
    <rPh sb="0" eb="2">
      <t>シッコウ</t>
    </rPh>
    <rPh sb="2" eb="3">
      <t>リツ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</si>
  <si>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</si>
  <si>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</si>
  <si>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</si>
  <si>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</si>
  <si>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</si>
  <si>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4">
      <t>ノウリンスイサン</t>
    </rPh>
    <rPh sb="4" eb="5">
      <t>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</si>
  <si>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</si>
  <si>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</si>
  <si>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</si>
  <si>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</si>
  <si>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5">
      <t>フッキュウヒ</t>
    </rPh>
    <phoneticPr fontId="2"/>
  </si>
  <si>
    <t>公債費</t>
    <rPh sb="0" eb="2">
      <t>コウサイ</t>
    </rPh>
    <rPh sb="2" eb="3">
      <t>ヒ</t>
    </rPh>
    <phoneticPr fontId="2"/>
  </si>
  <si>
    <t>諸支出金</t>
    <rPh sb="0" eb="1">
      <t>ショ</t>
    </rPh>
    <rPh sb="1" eb="4">
      <t>シシュツキン</t>
    </rPh>
    <phoneticPr fontId="2"/>
  </si>
  <si>
    <t>予備費</t>
    <rPh sb="0" eb="3">
      <t>ヨビヒ</t>
    </rPh>
    <phoneticPr fontId="2"/>
  </si>
  <si>
    <t>歳出合計</t>
    <rPh sb="0" eb="2">
      <t>サイシュツ</t>
    </rPh>
    <rPh sb="2" eb="4">
      <t>ゴウケイ</t>
    </rPh>
    <phoneticPr fontId="2"/>
  </si>
  <si>
    <t>13-3. 平成26年度一般会計決算状況（性質別内訳）</t>
    <rPh sb="6" eb="8">
      <t>ヘイセイ</t>
    </rPh>
    <rPh sb="10" eb="12">
      <t>ネンド</t>
    </rPh>
    <rPh sb="12" eb="16">
      <t>イッパンカイケイ</t>
    </rPh>
    <rPh sb="16" eb="20">
      <t>ケッサンジョウキョウ</t>
    </rPh>
    <rPh sb="21" eb="23">
      <t>セイシツ</t>
    </rPh>
    <rPh sb="23" eb="24">
      <t>ベツ</t>
    </rPh>
    <rPh sb="24" eb="26">
      <t>ウチワケ</t>
    </rPh>
    <phoneticPr fontId="2"/>
  </si>
  <si>
    <t>区分</t>
    <rPh sb="0" eb="2">
      <t>クブン</t>
    </rPh>
    <phoneticPr fontId="2"/>
  </si>
  <si>
    <t>決算額(千円）</t>
    <rPh sb="0" eb="3">
      <t>ケッサンガク</t>
    </rPh>
    <rPh sb="4" eb="6">
      <t>センエン</t>
    </rPh>
    <phoneticPr fontId="2"/>
  </si>
  <si>
    <t>構成比(%)</t>
    <rPh sb="0" eb="3">
      <t>コウセイヒ</t>
    </rPh>
    <phoneticPr fontId="2"/>
  </si>
  <si>
    <t>1世帯当り(円)</t>
    <rPh sb="1" eb="3">
      <t>セタイ</t>
    </rPh>
    <rPh sb="3" eb="4">
      <t>ア</t>
    </rPh>
    <rPh sb="6" eb="7">
      <t>エン</t>
    </rPh>
    <phoneticPr fontId="2"/>
  </si>
  <si>
    <t>1人当り(円）</t>
    <rPh sb="0" eb="2">
      <t>１リ</t>
    </rPh>
    <rPh sb="2" eb="3">
      <t>アタ</t>
    </rPh>
    <rPh sb="5" eb="6">
      <t>エン</t>
    </rPh>
    <phoneticPr fontId="2"/>
  </si>
  <si>
    <t>Ｂ(そのまま)</t>
    <phoneticPr fontId="2"/>
  </si>
  <si>
    <t>Ｂ－Ａ</t>
    <phoneticPr fontId="2"/>
  </si>
  <si>
    <t xml:space="preserve"> 人件費</t>
    <rPh sb="1" eb="4">
      <t>ジンケンヒ</t>
    </rPh>
    <phoneticPr fontId="2"/>
  </si>
  <si>
    <t xml:space="preserve"> 扶助費</t>
    <rPh sb="1" eb="4">
      <t>フジョヒ</t>
    </rPh>
    <phoneticPr fontId="2"/>
  </si>
  <si>
    <t xml:space="preserve"> 公債費</t>
    <rPh sb="1" eb="4">
      <t>コウサイヒ</t>
    </rPh>
    <phoneticPr fontId="2"/>
  </si>
  <si>
    <t xml:space="preserve"> 物件費</t>
    <rPh sb="1" eb="4">
      <t>ブッケンヒ</t>
    </rPh>
    <phoneticPr fontId="2"/>
  </si>
  <si>
    <t xml:space="preserve"> 維持補修費</t>
    <rPh sb="1" eb="3">
      <t>イジ</t>
    </rPh>
    <rPh sb="3" eb="5">
      <t>ホシュウ</t>
    </rPh>
    <rPh sb="5" eb="6">
      <t>ヒ</t>
    </rPh>
    <phoneticPr fontId="2"/>
  </si>
  <si>
    <t xml:space="preserve"> 補助費等</t>
    <rPh sb="1" eb="3">
      <t>ホジョ</t>
    </rPh>
    <rPh sb="3" eb="4">
      <t>ヒ</t>
    </rPh>
    <rPh sb="4" eb="5">
      <t>トウ</t>
    </rPh>
    <phoneticPr fontId="2"/>
  </si>
  <si>
    <t xml:space="preserve"> 繰出金</t>
    <rPh sb="1" eb="3">
      <t>クリダ</t>
    </rPh>
    <rPh sb="3" eb="4">
      <t>キン</t>
    </rPh>
    <phoneticPr fontId="2"/>
  </si>
  <si>
    <t xml:space="preserve"> 投資及び出資金、貸付金</t>
    <rPh sb="1" eb="3">
      <t>トウシ</t>
    </rPh>
    <rPh sb="3" eb="4">
      <t>オヨ</t>
    </rPh>
    <rPh sb="5" eb="8">
      <t>シュッシキン</t>
    </rPh>
    <rPh sb="9" eb="12">
      <t>カシツケキン</t>
    </rPh>
    <phoneticPr fontId="2"/>
  </si>
  <si>
    <t xml:space="preserve"> 積立金</t>
    <rPh sb="1" eb="4">
      <t>ツミタテキン</t>
    </rPh>
    <phoneticPr fontId="2"/>
  </si>
  <si>
    <t xml:space="preserve"> 投資的経費</t>
    <rPh sb="1" eb="4">
      <t>トウシテキ</t>
    </rPh>
    <rPh sb="4" eb="6">
      <t>ケイヒ</t>
    </rPh>
    <phoneticPr fontId="2"/>
  </si>
  <si>
    <t>合　計</t>
    <rPh sb="0" eb="3">
      <t>ゴウケイ</t>
    </rPh>
    <phoneticPr fontId="2"/>
  </si>
  <si>
    <t>13-4. 平成26年度特別会計決算状況</t>
    <rPh sb="6" eb="8">
      <t>ヘイセイ</t>
    </rPh>
    <rPh sb="10" eb="12">
      <t>７ネンド</t>
    </rPh>
    <rPh sb="12" eb="14">
      <t>トクベツ</t>
    </rPh>
    <rPh sb="14" eb="16">
      <t>イッパンカイケイ</t>
    </rPh>
    <rPh sb="16" eb="18">
      <t>ケッサン</t>
    </rPh>
    <rPh sb="18" eb="20">
      <t>ジョウキョウ</t>
    </rPh>
    <phoneticPr fontId="2"/>
  </si>
  <si>
    <t>予算額Ａ</t>
    <rPh sb="0" eb="3">
      <t>ヨサンガク</t>
    </rPh>
    <phoneticPr fontId="2"/>
  </si>
  <si>
    <t>収入済額Ｂ</t>
    <rPh sb="0" eb="2">
      <t>シュウニュウ</t>
    </rPh>
    <rPh sb="2" eb="3">
      <t>ズ</t>
    </rPh>
    <rPh sb="3" eb="4">
      <t>ガク</t>
    </rPh>
    <phoneticPr fontId="2"/>
  </si>
  <si>
    <t>Ｂ－Ａ</t>
    <phoneticPr fontId="2"/>
  </si>
  <si>
    <t>収入率 Ｂ/Ａ</t>
    <rPh sb="0" eb="2">
      <t>シュウニュウ</t>
    </rPh>
    <rPh sb="2" eb="3">
      <t>リツ</t>
    </rPh>
    <phoneticPr fontId="2"/>
  </si>
  <si>
    <t>支出済額Ｃ</t>
    <rPh sb="0" eb="2">
      <t>シシュツ</t>
    </rPh>
    <rPh sb="2" eb="3">
      <t>ズ</t>
    </rPh>
    <rPh sb="3" eb="4">
      <t>ガク</t>
    </rPh>
    <phoneticPr fontId="2"/>
  </si>
  <si>
    <t>Ａ－Ｃ</t>
    <phoneticPr fontId="2"/>
  </si>
  <si>
    <t>執行率 Ｃ/Ａ</t>
    <rPh sb="0" eb="2">
      <t>シッコウ</t>
    </rPh>
    <rPh sb="2" eb="3">
      <t>リツ</t>
    </rPh>
    <phoneticPr fontId="2"/>
  </si>
  <si>
    <t xml:space="preserve"> 国民健康保険</t>
    <rPh sb="1" eb="3">
      <t>コクミン</t>
    </rPh>
    <rPh sb="3" eb="7">
      <t>ケンコウホケン</t>
    </rPh>
    <phoneticPr fontId="2"/>
  </si>
  <si>
    <t xml:space="preserve"> 後期高齢者医療</t>
    <rPh sb="1" eb="3">
      <t>コウキ</t>
    </rPh>
    <rPh sb="3" eb="6">
      <t>コウレイシャ</t>
    </rPh>
    <rPh sb="6" eb="8">
      <t>イリョウ</t>
    </rPh>
    <phoneticPr fontId="2"/>
  </si>
  <si>
    <t xml:space="preserve"> 介護保険</t>
    <rPh sb="1" eb="3">
      <t>カイゴ</t>
    </rPh>
    <rPh sb="3" eb="5">
      <t>ホケン</t>
    </rPh>
    <phoneticPr fontId="2"/>
  </si>
  <si>
    <t xml:space="preserve"> 東越谷土地区画整理事業費</t>
    <rPh sb="1" eb="4">
      <t>ヒガシコシガヤ</t>
    </rPh>
    <rPh sb="4" eb="10">
      <t>トチクカクセイリ</t>
    </rPh>
    <rPh sb="10" eb="12">
      <t>ジギョウヒ</t>
    </rPh>
    <rPh sb="12" eb="13">
      <t>ヒ</t>
    </rPh>
    <phoneticPr fontId="2"/>
  </si>
  <si>
    <t xml:space="preserve"> 七左第一土地区画整理事業費</t>
    <rPh sb="1" eb="2">
      <t>シチ</t>
    </rPh>
    <rPh sb="2" eb="3">
      <t>サ</t>
    </rPh>
    <rPh sb="3" eb="5">
      <t>ダイイチ</t>
    </rPh>
    <rPh sb="5" eb="11">
      <t>トチクカクセイリ</t>
    </rPh>
    <rPh sb="11" eb="13">
      <t>ジギョウヒ</t>
    </rPh>
    <rPh sb="13" eb="14">
      <t>ヒ</t>
    </rPh>
    <phoneticPr fontId="2"/>
  </si>
  <si>
    <t xml:space="preserve"> 西大袋土地区画整理事業費</t>
    <rPh sb="1" eb="2">
      <t>ニシ</t>
    </rPh>
    <rPh sb="2" eb="3">
      <t>オオ</t>
    </rPh>
    <rPh sb="3" eb="4">
      <t>フクロ</t>
    </rPh>
    <rPh sb="4" eb="10">
      <t>トチクカクセイリ</t>
    </rPh>
    <rPh sb="10" eb="12">
      <t>ジギョウヒ</t>
    </rPh>
    <rPh sb="12" eb="13">
      <t>ヒ</t>
    </rPh>
    <phoneticPr fontId="2"/>
  </si>
  <si>
    <t xml:space="preserve"> 公共下水道事業費</t>
    <rPh sb="1" eb="6">
      <t>コウキョウゲスイドウ</t>
    </rPh>
    <rPh sb="6" eb="8">
      <t>ジギョウヒ</t>
    </rPh>
    <rPh sb="8" eb="9">
      <t>ヒ</t>
    </rPh>
    <phoneticPr fontId="2"/>
  </si>
  <si>
    <t xml:space="preserve"> 公共用地先行取得事業費</t>
    <rPh sb="1" eb="3">
      <t>コウキョウ</t>
    </rPh>
    <rPh sb="3" eb="5">
      <t>ヨウチ</t>
    </rPh>
    <rPh sb="5" eb="7">
      <t>センコウ</t>
    </rPh>
    <rPh sb="7" eb="9">
      <t>シュトク</t>
    </rPh>
    <rPh sb="9" eb="11">
      <t>ジギョウ</t>
    </rPh>
    <rPh sb="11" eb="12">
      <t>ヒ</t>
    </rPh>
    <phoneticPr fontId="2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</si>
  <si>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2"/>
  </si>
  <si>
    <t>（1）歳入</t>
    <rPh sb="3" eb="5">
      <t>サイニュウ</t>
    </rPh>
    <phoneticPr fontId="2"/>
  </si>
  <si>
    <t>区  分</t>
    <rPh sb="0" eb="4">
      <t>クブン</t>
    </rPh>
    <phoneticPr fontId="2"/>
  </si>
  <si>
    <t>平成22年度</t>
    <rPh sb="0" eb="2">
      <t>ヘイセイ</t>
    </rPh>
    <rPh sb="4" eb="6">
      <t>８ネンド</t>
    </rPh>
    <phoneticPr fontId="2"/>
  </si>
  <si>
    <t>23年度</t>
    <rPh sb="2" eb="4">
      <t>８ネンド</t>
    </rPh>
    <phoneticPr fontId="2"/>
  </si>
  <si>
    <t>24年度</t>
    <phoneticPr fontId="2"/>
  </si>
  <si>
    <t>25年度</t>
    <phoneticPr fontId="2"/>
  </si>
  <si>
    <t>26年度</t>
    <phoneticPr fontId="2"/>
  </si>
  <si>
    <t>決算額</t>
    <rPh sb="0" eb="2">
      <t>ケッサン</t>
    </rPh>
    <rPh sb="2" eb="3">
      <t>ガク</t>
    </rPh>
    <phoneticPr fontId="2"/>
  </si>
  <si>
    <t>前年度比</t>
    <rPh sb="0" eb="4">
      <t>ゼンネンドヒ</t>
    </rPh>
    <phoneticPr fontId="2"/>
  </si>
  <si>
    <t>指数</t>
    <rPh sb="0" eb="2">
      <t>シスウ</t>
    </rPh>
    <phoneticPr fontId="2"/>
  </si>
  <si>
    <t>総  計</t>
    <rPh sb="0" eb="4">
      <t>ソウケイ</t>
    </rPh>
    <phoneticPr fontId="2"/>
  </si>
  <si>
    <t xml:space="preserve"> 市  税</t>
    <rPh sb="1" eb="5">
      <t>シゼイ</t>
    </rPh>
    <phoneticPr fontId="2"/>
  </si>
  <si>
    <t xml:space="preserve"> 地方譲与税</t>
    <rPh sb="1" eb="3">
      <t>チホウ</t>
    </rPh>
    <rPh sb="3" eb="5">
      <t>ジョウヨ</t>
    </rPh>
    <rPh sb="5" eb="6">
      <t>ゼイ</t>
    </rPh>
    <phoneticPr fontId="2"/>
  </si>
  <si>
    <t xml:space="preserve"> 利子割交付金</t>
    <rPh sb="1" eb="3">
      <t>リシ</t>
    </rPh>
    <rPh sb="3" eb="4">
      <t>ワリ</t>
    </rPh>
    <rPh sb="4" eb="7">
      <t>コウフキン</t>
    </rPh>
    <phoneticPr fontId="2"/>
  </si>
  <si>
    <t xml:space="preserve"> 配当割交付金</t>
    <rPh sb="1" eb="3">
      <t>ハイトウ</t>
    </rPh>
    <rPh sb="3" eb="4">
      <t>ワリ</t>
    </rPh>
    <rPh sb="4" eb="7">
      <t>コウフキン</t>
    </rPh>
    <phoneticPr fontId="2"/>
  </si>
  <si>
    <t xml:space="preserve"> 株式等譲渡所得割交付金</t>
    <rPh sb="1" eb="3">
      <t>カブシキ</t>
    </rPh>
    <rPh sb="3" eb="4">
      <t>トウ</t>
    </rPh>
    <rPh sb="4" eb="6">
      <t>ジョウト</t>
    </rPh>
    <rPh sb="6" eb="8">
      <t>ショトク</t>
    </rPh>
    <rPh sb="8" eb="9">
      <t>ワ</t>
    </rPh>
    <rPh sb="9" eb="12">
      <t>コウフキン</t>
    </rPh>
    <phoneticPr fontId="2"/>
  </si>
  <si>
    <t xml:space="preserve"> 地方消費税交付金</t>
    <rPh sb="1" eb="3">
      <t>チホウ</t>
    </rPh>
    <rPh sb="3" eb="6">
      <t>ショウヒゼイ</t>
    </rPh>
    <rPh sb="6" eb="9">
      <t>コウフキン</t>
    </rPh>
    <phoneticPr fontId="2"/>
  </si>
  <si>
    <t xml:space="preserve"> 自動車取得税交付金</t>
    <rPh sb="1" eb="7">
      <t>ジドウシャシュトクゼイ</t>
    </rPh>
    <rPh sb="7" eb="10">
      <t>コウフキン</t>
    </rPh>
    <phoneticPr fontId="2"/>
  </si>
  <si>
    <t xml:space="preserve"> 地方特例交付金</t>
    <rPh sb="1" eb="3">
      <t>チホウ</t>
    </rPh>
    <rPh sb="3" eb="5">
      <t>トクレイ</t>
    </rPh>
    <rPh sb="5" eb="8">
      <t>コウフキン</t>
    </rPh>
    <phoneticPr fontId="2"/>
  </si>
  <si>
    <t xml:space="preserve"> 地方交付税</t>
    <rPh sb="1" eb="6">
      <t>チホウコウフゼイ</t>
    </rPh>
    <phoneticPr fontId="2"/>
  </si>
  <si>
    <t xml:space="preserve"> うち特別交付税</t>
    <rPh sb="3" eb="5">
      <t>トクベツ</t>
    </rPh>
    <rPh sb="5" eb="8">
      <t>コウフゼイ</t>
    </rPh>
    <phoneticPr fontId="2"/>
  </si>
  <si>
    <t xml:space="preserve"> 交通安全対策特別交付金</t>
    <rPh sb="1" eb="3">
      <t>コウツウ</t>
    </rPh>
    <rPh sb="3" eb="7">
      <t>アンゼンタイサク</t>
    </rPh>
    <rPh sb="7" eb="9">
      <t>トクベツ</t>
    </rPh>
    <rPh sb="9" eb="12">
      <t>コウフキン</t>
    </rPh>
    <phoneticPr fontId="2"/>
  </si>
  <si>
    <t xml:space="preserve"> 分担金及び負担金</t>
    <rPh sb="1" eb="4">
      <t>ブンタンキン</t>
    </rPh>
    <rPh sb="4" eb="5">
      <t>オヨ</t>
    </rPh>
    <rPh sb="6" eb="9">
      <t>フタンキン</t>
    </rPh>
    <phoneticPr fontId="2"/>
  </si>
  <si>
    <t xml:space="preserve"> 使用料及び手数料</t>
    <rPh sb="1" eb="4">
      <t>シヨウリョウ</t>
    </rPh>
    <rPh sb="4" eb="5">
      <t>オヨ</t>
    </rPh>
    <rPh sb="6" eb="9">
      <t>テスウリョウ</t>
    </rPh>
    <phoneticPr fontId="2"/>
  </si>
  <si>
    <t xml:space="preserve"> 国庫支出金</t>
    <rPh sb="1" eb="3">
      <t>コッコ</t>
    </rPh>
    <rPh sb="3" eb="6">
      <t>シシュツキン</t>
    </rPh>
    <phoneticPr fontId="2"/>
  </si>
  <si>
    <t xml:space="preserve"> 県支出金</t>
    <rPh sb="1" eb="2">
      <t>ケン</t>
    </rPh>
    <rPh sb="2" eb="5">
      <t>シシュツキン</t>
    </rPh>
    <phoneticPr fontId="2"/>
  </si>
  <si>
    <t xml:space="preserve"> 財産収入</t>
    <rPh sb="1" eb="3">
      <t>ザイサン</t>
    </rPh>
    <rPh sb="3" eb="5">
      <t>シュウニュウ</t>
    </rPh>
    <phoneticPr fontId="2"/>
  </si>
  <si>
    <t xml:space="preserve"> 寄附金</t>
    <rPh sb="1" eb="4">
      <t>キフキン</t>
    </rPh>
    <phoneticPr fontId="2"/>
  </si>
  <si>
    <t xml:space="preserve"> 繰入金</t>
    <rPh sb="1" eb="4">
      <t>クリイレキン</t>
    </rPh>
    <phoneticPr fontId="2"/>
  </si>
  <si>
    <t xml:space="preserve"> 繰越金</t>
    <rPh sb="1" eb="4">
      <t>クリコシキン</t>
    </rPh>
    <phoneticPr fontId="2"/>
  </si>
  <si>
    <t xml:space="preserve"> 諸収入</t>
    <rPh sb="1" eb="2">
      <t>ショ</t>
    </rPh>
    <rPh sb="2" eb="4">
      <t>シュウニュウ</t>
    </rPh>
    <phoneticPr fontId="2"/>
  </si>
  <si>
    <t xml:space="preserve"> うち収益事業収入</t>
    <rPh sb="3" eb="5">
      <t>シュウエキ</t>
    </rPh>
    <rPh sb="5" eb="7">
      <t>ジギョウ</t>
    </rPh>
    <rPh sb="7" eb="9">
      <t>シュウニュウ</t>
    </rPh>
    <phoneticPr fontId="2"/>
  </si>
  <si>
    <t xml:space="preserve"> 地方債</t>
    <rPh sb="1" eb="4">
      <t>チホウサイ</t>
    </rPh>
    <phoneticPr fontId="2"/>
  </si>
  <si>
    <t>（注）指数は平成22年度=100。</t>
    <rPh sb="1" eb="2">
      <t>チュウイ</t>
    </rPh>
    <rPh sb="3" eb="5">
      <t>シスウ</t>
    </rPh>
    <rPh sb="6" eb="8">
      <t>ヘイセイ</t>
    </rPh>
    <rPh sb="10" eb="12">
      <t>４ネンド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</si>
  <si>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</si>
  <si>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（2）歳出</t>
    <rPh sb="3" eb="5">
      <t>サイシュツ</t>
    </rPh>
    <phoneticPr fontId="2"/>
  </si>
  <si>
    <t xml:space="preserve"> 投資及び出資金･貸付金</t>
    <rPh sb="1" eb="3">
      <t>トウシ</t>
    </rPh>
    <rPh sb="3" eb="4">
      <t>オヨ</t>
    </rPh>
    <rPh sb="5" eb="8">
      <t>シュッシキン</t>
    </rPh>
    <rPh sb="9" eb="12">
      <t>カシツケキン</t>
    </rPh>
    <phoneticPr fontId="2"/>
  </si>
  <si>
    <t xml:space="preserve"> 公債費</t>
    <rPh sb="1" eb="3">
      <t>コウサイ</t>
    </rPh>
    <rPh sb="3" eb="4">
      <t>ヒ</t>
    </rPh>
    <phoneticPr fontId="2"/>
  </si>
  <si>
    <t>元利償還金</t>
    <rPh sb="0" eb="2">
      <t>ガンリ</t>
    </rPh>
    <rPh sb="2" eb="4">
      <t>ショウカン</t>
    </rPh>
    <rPh sb="4" eb="5">
      <t>キン</t>
    </rPh>
    <phoneticPr fontId="2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</si>
  <si>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2"/>
  </si>
  <si>
    <t>-</t>
    <phoneticPr fontId="2"/>
  </si>
  <si>
    <t xml:space="preserve"> うち下水道事業への繰出金</t>
    <rPh sb="3" eb="4">
      <t>ゲ</t>
    </rPh>
    <rPh sb="4" eb="8">
      <t>スイドウジギョウ</t>
    </rPh>
    <rPh sb="10" eb="12">
      <t>クリダ</t>
    </rPh>
    <rPh sb="12" eb="13">
      <t>キン</t>
    </rPh>
    <phoneticPr fontId="2"/>
  </si>
  <si>
    <t xml:space="preserve"> うち補助事業</t>
    <rPh sb="3" eb="5">
      <t>ホジョ</t>
    </rPh>
    <rPh sb="5" eb="7">
      <t>ジギョウ</t>
    </rPh>
    <phoneticPr fontId="2"/>
  </si>
  <si>
    <t xml:space="preserve"> うち単独事業</t>
    <rPh sb="3" eb="5">
      <t>タンドク</t>
    </rPh>
    <rPh sb="5" eb="7">
      <t>ジギョウ</t>
    </rPh>
    <phoneticPr fontId="2"/>
  </si>
  <si>
    <t xml:space="preserve"> 投資的経費のうち用地費</t>
    <rPh sb="1" eb="4">
      <t>トウシテキ</t>
    </rPh>
    <rPh sb="4" eb="6">
      <t>ケイヒ</t>
    </rPh>
    <rPh sb="9" eb="11">
      <t>ヨウチ</t>
    </rPh>
    <rPh sb="11" eb="12">
      <t>ヒ</t>
    </rPh>
    <phoneticPr fontId="2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</si>
  <si>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2"/>
  </si>
  <si>
    <t>年度</t>
    <rPh sb="0" eb="2">
      <t>ネンド</t>
    </rPh>
    <phoneticPr fontId="2"/>
  </si>
  <si>
    <t>一般会計歳入
総額(千円）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2"/>
  </si>
  <si>
    <t>市税収入総額
(千円）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2"/>
  </si>
  <si>
    <t>割合（％）</t>
    <rPh sb="0" eb="2">
      <t>ワリアイ</t>
    </rPh>
    <phoneticPr fontId="2"/>
  </si>
  <si>
    <t>市民1人当り市税
負担額(円)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2"/>
  </si>
  <si>
    <t>1世帯当り市税
負担額(円）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2"/>
  </si>
  <si>
    <t>平成24</t>
    <rPh sb="0" eb="2">
      <t>ヘイセイ</t>
    </rPh>
    <phoneticPr fontId="2"/>
  </si>
  <si>
    <t>　　25</t>
    <phoneticPr fontId="2"/>
  </si>
  <si>
    <t>　　26</t>
    <phoneticPr fontId="2"/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</si>
  <si>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2"/>
  </si>
  <si>
    <t>各年度末</t>
    <rPh sb="0" eb="3">
      <t>カクネンド</t>
    </rPh>
    <rPh sb="3" eb="4">
      <t>マツ</t>
    </rPh>
    <phoneticPr fontId="2"/>
  </si>
  <si>
    <t>（1）目的別</t>
    <rPh sb="3" eb="6">
      <t>モクテキベツ</t>
    </rPh>
    <phoneticPr fontId="2"/>
  </si>
  <si>
    <t>（単位：千円）</t>
    <rPh sb="1" eb="3">
      <t>タンイ</t>
    </rPh>
    <rPh sb="4" eb="6">
      <t>センエン</t>
    </rPh>
    <phoneticPr fontId="2"/>
  </si>
  <si>
    <t>種別</t>
    <rPh sb="0" eb="2">
      <t>シュベツ</t>
    </rPh>
    <phoneticPr fontId="2"/>
  </si>
  <si>
    <t>平成24年度</t>
    <rPh sb="0" eb="2">
      <t>ヘー</t>
    </rPh>
    <rPh sb="4" eb="6">
      <t>８ネンド</t>
    </rPh>
    <phoneticPr fontId="2"/>
  </si>
  <si>
    <t>25年度</t>
    <rPh sb="2" eb="4">
      <t>８ネンド</t>
    </rPh>
    <phoneticPr fontId="2"/>
  </si>
  <si>
    <t>26年度</t>
    <rPh sb="2" eb="4">
      <t>８ネンド</t>
    </rPh>
    <phoneticPr fontId="2"/>
  </si>
  <si>
    <t>総　額</t>
    <rPh sb="0" eb="1">
      <t>フサ</t>
    </rPh>
    <rPh sb="2" eb="3">
      <t>ガク</t>
    </rPh>
    <phoneticPr fontId="2"/>
  </si>
  <si>
    <t xml:space="preserve"> 総務債</t>
    <rPh sb="1" eb="3">
      <t>ソウム</t>
    </rPh>
    <rPh sb="3" eb="4">
      <t>サイ</t>
    </rPh>
    <phoneticPr fontId="2"/>
  </si>
  <si>
    <t xml:space="preserve"> 民生債</t>
    <rPh sb="1" eb="3">
      <t>ミンセイ</t>
    </rPh>
    <rPh sb="3" eb="4">
      <t>サイ</t>
    </rPh>
    <phoneticPr fontId="2"/>
  </si>
  <si>
    <t xml:space="preserve"> 衛生債</t>
    <rPh sb="1" eb="3">
      <t>エイセイ</t>
    </rPh>
    <rPh sb="3" eb="4">
      <t>サイ</t>
    </rPh>
    <phoneticPr fontId="2"/>
  </si>
  <si>
    <t xml:space="preserve"> 労働債</t>
    <rPh sb="1" eb="3">
      <t>ロウドウ</t>
    </rPh>
    <rPh sb="3" eb="4">
      <t>サイ</t>
    </rPh>
    <phoneticPr fontId="2"/>
  </si>
  <si>
    <t xml:space="preserve"> 農林水産業債</t>
    <rPh sb="1" eb="3">
      <t>ノウリン</t>
    </rPh>
    <rPh sb="3" eb="6">
      <t>スイサンギョウ</t>
    </rPh>
    <rPh sb="6" eb="7">
      <t>サイ</t>
    </rPh>
    <phoneticPr fontId="2"/>
  </si>
  <si>
    <t xml:space="preserve"> 商工債</t>
    <rPh sb="1" eb="3">
      <t>ショウコウ</t>
    </rPh>
    <rPh sb="3" eb="4">
      <t>サイ</t>
    </rPh>
    <phoneticPr fontId="2"/>
  </si>
  <si>
    <t xml:space="preserve"> 土木債</t>
    <rPh sb="1" eb="3">
      <t>ドボク</t>
    </rPh>
    <rPh sb="3" eb="4">
      <t>サイ</t>
    </rPh>
    <phoneticPr fontId="2"/>
  </si>
  <si>
    <t xml:space="preserve"> 消防債</t>
    <rPh sb="1" eb="3">
      <t>ショウボウ</t>
    </rPh>
    <rPh sb="3" eb="4">
      <t>サイ</t>
    </rPh>
    <phoneticPr fontId="2"/>
  </si>
  <si>
    <t xml:space="preserve"> 教育債</t>
    <rPh sb="1" eb="3">
      <t>キョウイク</t>
    </rPh>
    <rPh sb="3" eb="4">
      <t>サイ</t>
    </rPh>
    <phoneticPr fontId="2"/>
  </si>
  <si>
    <t xml:space="preserve"> その他（特例債）</t>
    <rPh sb="3" eb="4">
      <t>タ</t>
    </rPh>
    <rPh sb="5" eb="7">
      <t>トクレイ</t>
    </rPh>
    <rPh sb="7" eb="8">
      <t>サイ</t>
    </rPh>
    <phoneticPr fontId="2"/>
  </si>
  <si>
    <t>（2）借入先別</t>
    <rPh sb="3" eb="6">
      <t>カリイレサキ</t>
    </rPh>
    <rPh sb="6" eb="7">
      <t>ベツ</t>
    </rPh>
    <phoneticPr fontId="2"/>
  </si>
  <si>
    <t>借入先</t>
    <rPh sb="0" eb="3">
      <t>カリイレサキ</t>
    </rPh>
    <phoneticPr fontId="2"/>
  </si>
  <si>
    <t xml:space="preserve"> 財務省</t>
    <rPh sb="1" eb="4">
      <t>ザイムショウ</t>
    </rPh>
    <phoneticPr fontId="2"/>
  </si>
  <si>
    <t xml:space="preserve"> 地方公共団体金融機構</t>
    <rPh sb="1" eb="3">
      <t>チホウ</t>
    </rPh>
    <rPh sb="3" eb="5">
      <t>コウキョウ</t>
    </rPh>
    <rPh sb="5" eb="7">
      <t>ダンタイ</t>
    </rPh>
    <rPh sb="7" eb="9">
      <t>キンユウ</t>
    </rPh>
    <rPh sb="9" eb="11">
      <t>キコウ</t>
    </rPh>
    <phoneticPr fontId="2"/>
  </si>
  <si>
    <t xml:space="preserve"> （株）ゆうちょ銀行・（株）かんぽ生命保険＊</t>
    <rPh sb="2" eb="3">
      <t>カブ</t>
    </rPh>
    <rPh sb="8" eb="10">
      <t>ギンコウ</t>
    </rPh>
    <rPh sb="12" eb="13">
      <t>カブ</t>
    </rPh>
    <rPh sb="17" eb="19">
      <t>セイメイ</t>
    </rPh>
    <rPh sb="19" eb="21">
      <t>ホケン</t>
    </rPh>
    <phoneticPr fontId="2"/>
  </si>
  <si>
    <t xml:space="preserve"> 銀行</t>
    <rPh sb="1" eb="3">
      <t>ギンコウ</t>
    </rPh>
    <phoneticPr fontId="2"/>
  </si>
  <si>
    <t xml:space="preserve"> その他</t>
    <rPh sb="1" eb="4">
      <t>ソノタ</t>
    </rPh>
    <phoneticPr fontId="2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</si>
  <si>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2"/>
  </si>
  <si>
    <t>平成24年度</t>
    <rPh sb="0" eb="2">
      <t>ヘー</t>
    </rPh>
    <phoneticPr fontId="2"/>
  </si>
  <si>
    <t>25年度</t>
    <phoneticPr fontId="2"/>
  </si>
  <si>
    <t>26年度</t>
    <phoneticPr fontId="2"/>
  </si>
  <si>
    <t>-</t>
    <phoneticPr fontId="2"/>
  </si>
  <si>
    <t xml:space="preserve"> 臨時財政対策債(平成26年度分)</t>
    <phoneticPr fontId="2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</si>
  <si>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2"/>
  </si>
  <si>
    <t xml:space="preserve">  平成26年度決算</t>
    <rPh sb="2" eb="4">
      <t>ヘイセイ</t>
    </rPh>
    <rPh sb="6" eb="8">
      <t>７ネンド</t>
    </rPh>
    <rPh sb="8" eb="10">
      <t>ケッサン</t>
    </rPh>
    <phoneticPr fontId="2"/>
  </si>
  <si>
    <t>自主財源</t>
    <rPh sb="0" eb="2">
      <t>ジシュ</t>
    </rPh>
    <rPh sb="2" eb="4">
      <t>ザイゲン</t>
    </rPh>
    <phoneticPr fontId="2"/>
  </si>
  <si>
    <t>依存財源</t>
    <rPh sb="0" eb="2">
      <t>イゾン</t>
    </rPh>
    <rPh sb="2" eb="4">
      <t>ザイゲン</t>
    </rPh>
    <phoneticPr fontId="2"/>
  </si>
  <si>
    <t>款  別</t>
    <rPh sb="0" eb="1">
      <t>カン</t>
    </rPh>
    <rPh sb="3" eb="4">
      <t>ベツ</t>
    </rPh>
    <phoneticPr fontId="2"/>
  </si>
  <si>
    <t xml:space="preserve"> 市  債</t>
    <rPh sb="1" eb="5">
      <t>シサイ</t>
    </rPh>
    <phoneticPr fontId="2"/>
  </si>
  <si>
    <t>小計</t>
    <rPh sb="0" eb="2">
      <t>コバカリ</t>
    </rPh>
    <phoneticPr fontId="2"/>
  </si>
  <si>
    <t>13-1.平成27年度予算総括表</t>
  </si>
  <si>
    <t>13-2.平成26年度一般会計決算状況(目的別内訳）</t>
  </si>
  <si>
    <t>13-3.平成26年度一般会計決算状況(性質別内訳）</t>
  </si>
  <si>
    <t>13-4.平成26年度特別会計決算状況</t>
  </si>
  <si>
    <t>13-10.市税税率一覧</t>
    <rPh sb="6" eb="8">
      <t>シゼイ</t>
    </rPh>
    <rPh sb="8" eb="10">
      <t>ゼイリツ</t>
    </rPh>
    <rPh sb="10" eb="12">
      <t>イチラン</t>
    </rPh>
    <phoneticPr fontId="2"/>
  </si>
  <si>
    <t>13-11.市税収入の推移</t>
    <rPh sb="6" eb="8">
      <t>シゼイ</t>
    </rPh>
    <rPh sb="8" eb="10">
      <t>シュウニュウ</t>
    </rPh>
    <rPh sb="11" eb="13">
      <t>スイイ</t>
    </rPh>
    <phoneticPr fontId="2"/>
  </si>
  <si>
    <t>13-12.市たばこ税売渡し本数・調定額</t>
    <rPh sb="6" eb="7">
      <t>イチ</t>
    </rPh>
    <rPh sb="10" eb="11">
      <t>ゼイ</t>
    </rPh>
    <rPh sb="11" eb="13">
      <t>ウリワタ</t>
    </rPh>
    <rPh sb="14" eb="16">
      <t>ホンスウ</t>
    </rPh>
    <rPh sb="17" eb="18">
      <t>チョウ</t>
    </rPh>
    <rPh sb="18" eb="19">
      <t>テイ</t>
    </rPh>
    <rPh sb="19" eb="20">
      <t>ガク</t>
    </rPh>
    <phoneticPr fontId="2"/>
  </si>
  <si>
    <t>13-13.軽自動車税課税台数･調定額</t>
    <rPh sb="6" eb="7">
      <t>ケイ</t>
    </rPh>
    <rPh sb="7" eb="11">
      <t>ジドウシャゼイ</t>
    </rPh>
    <rPh sb="11" eb="13">
      <t>カゼイ</t>
    </rPh>
    <rPh sb="13" eb="15">
      <t>ダイスウ</t>
    </rPh>
    <rPh sb="16" eb="19">
      <t>チョウテイガク</t>
    </rPh>
    <phoneticPr fontId="2"/>
  </si>
  <si>
    <t>13-14.個人市民税納税義務者数・調定額（現年課税分）</t>
    <rPh sb="6" eb="8">
      <t>コジン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2"/>
  </si>
  <si>
    <t>13-15.法人市民税納税義務者数・調定額（現年課税分）</t>
    <rPh sb="6" eb="8">
      <t>ホウジン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2"/>
  </si>
  <si>
    <t>13-16.固定資産税資産別納税義務者</t>
    <rPh sb="6" eb="11">
      <t>コテイシサンゼイ</t>
    </rPh>
    <rPh sb="11" eb="14">
      <t>シサンベツ</t>
    </rPh>
    <rPh sb="14" eb="18">
      <t>ノウゼイギム</t>
    </rPh>
    <rPh sb="18" eb="19">
      <t>シャ</t>
    </rPh>
    <phoneticPr fontId="2"/>
  </si>
  <si>
    <t>13-17.固定資産税資産別調定額（現年課税分）</t>
    <rPh sb="6" eb="11">
      <t>コテイシサンゼイ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2"/>
  </si>
  <si>
    <t>13-18.都市計画税資産別調定額（現年課税分）</t>
    <rPh sb="6" eb="11">
      <t>トシケイカクゼイ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2"/>
  </si>
  <si>
    <t>13-19.公有財産</t>
    <rPh sb="6" eb="10">
      <t>コウユウザイサン</t>
    </rPh>
    <phoneticPr fontId="2"/>
  </si>
  <si>
    <t>市　　　税</t>
    <rPh sb="0" eb="1">
      <t>シ</t>
    </rPh>
    <rPh sb="4" eb="5">
      <t>ゼイ</t>
    </rPh>
    <phoneticPr fontId="2"/>
  </si>
  <si>
    <t>13-10. 市税税率一覧</t>
    <rPh sb="7" eb="9">
      <t>シゼイ</t>
    </rPh>
    <rPh sb="9" eb="11">
      <t>ゼイリツ</t>
    </rPh>
    <rPh sb="11" eb="13">
      <t>イチラン</t>
    </rPh>
    <phoneticPr fontId="2"/>
  </si>
  <si>
    <t>平成27年4月1日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</si>
  <si>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（単位：円）</t>
    <rPh sb="1" eb="3">
      <t>タンイ</t>
    </rPh>
    <rPh sb="4" eb="5">
      <t>エン</t>
    </rPh>
    <phoneticPr fontId="2"/>
  </si>
  <si>
    <t>税  目</t>
    <rPh sb="0" eb="4">
      <t>ゼイモク</t>
    </rPh>
    <phoneticPr fontId="2"/>
  </si>
  <si>
    <t>区  分</t>
    <rPh sb="0" eb="1">
      <t>ク</t>
    </rPh>
    <rPh sb="3" eb="4">
      <t>ブン</t>
    </rPh>
    <phoneticPr fontId="2"/>
  </si>
  <si>
    <t>税  率</t>
    <rPh sb="0" eb="4">
      <t>ゼイリツ</t>
    </rPh>
    <phoneticPr fontId="2"/>
  </si>
  <si>
    <t>普　　通　　税</t>
    <rPh sb="0" eb="4">
      <t>フツウ</t>
    </rPh>
    <rPh sb="6" eb="7">
      <t>ゼイ</t>
    </rPh>
    <phoneticPr fontId="2"/>
  </si>
  <si>
    <t xml:space="preserve"> 市民税</t>
    <rPh sb="1" eb="4">
      <t>シミンゼイ</t>
    </rPh>
    <phoneticPr fontId="2"/>
  </si>
  <si>
    <t xml:space="preserve"> 個人均等割</t>
    <rPh sb="1" eb="3">
      <t>コジン</t>
    </rPh>
    <rPh sb="3" eb="6">
      <t>キントウワ</t>
    </rPh>
    <phoneticPr fontId="2"/>
  </si>
  <si>
    <t xml:space="preserve"> 法人均等割</t>
    <rPh sb="1" eb="3">
      <t>ホウジン</t>
    </rPh>
    <rPh sb="3" eb="6">
      <t>キントウワ</t>
    </rPh>
    <phoneticPr fontId="2"/>
  </si>
  <si>
    <t>1号</t>
    <rPh sb="0" eb="2">
      <t>１ゴウ</t>
    </rPh>
    <phoneticPr fontId="2"/>
  </si>
  <si>
    <t>2号</t>
    <rPh sb="0" eb="2">
      <t>２ゴウ</t>
    </rPh>
    <phoneticPr fontId="2"/>
  </si>
  <si>
    <t>3号</t>
  </si>
  <si>
    <t>4号</t>
  </si>
  <si>
    <t>5号</t>
  </si>
  <si>
    <t>6号</t>
  </si>
  <si>
    <t>7号</t>
  </si>
  <si>
    <t>8号</t>
  </si>
  <si>
    <t>9号</t>
  </si>
  <si>
    <t xml:space="preserve"> 個人所得割</t>
    <rPh sb="1" eb="3">
      <t>コジン</t>
    </rPh>
    <rPh sb="3" eb="5">
      <t>ショトク</t>
    </rPh>
    <rPh sb="5" eb="6">
      <t>キントウワ</t>
    </rPh>
    <phoneticPr fontId="2"/>
  </si>
  <si>
    <t>6/100</t>
  </si>
  <si>
    <t xml:space="preserve"> 法人税割</t>
    <rPh sb="1" eb="3">
      <t>ホウジン</t>
    </rPh>
    <rPh sb="3" eb="4">
      <t>ゼイ</t>
    </rPh>
    <rPh sb="4" eb="5">
      <t>キントウワ</t>
    </rPh>
    <phoneticPr fontId="2"/>
  </si>
  <si>
    <t>14.7/100又は12.9/100</t>
    <phoneticPr fontId="2"/>
  </si>
  <si>
    <t>※H26.10.1以後開始の事業年度分に
　ついては12.1/100又は10.3/100</t>
    <rPh sb="9" eb="11">
      <t>イゴ</t>
    </rPh>
    <rPh sb="11" eb="13">
      <t>カイシ</t>
    </rPh>
    <rPh sb="14" eb="16">
      <t>ジギョウ</t>
    </rPh>
    <rPh sb="16" eb="18">
      <t>ネンド</t>
    </rPh>
    <rPh sb="18" eb="19">
      <t>ブン</t>
    </rPh>
    <phoneticPr fontId="2"/>
  </si>
  <si>
    <t xml:space="preserve"> 固定資産税</t>
    <rPh sb="1" eb="6">
      <t>コテイシサンゼイ</t>
    </rPh>
    <phoneticPr fontId="2"/>
  </si>
  <si>
    <t xml:space="preserve"> 土地</t>
    <rPh sb="1" eb="3">
      <t>トチ</t>
    </rPh>
    <phoneticPr fontId="2"/>
  </si>
  <si>
    <t>1.4/100</t>
  </si>
  <si>
    <t xml:space="preserve"> 家屋</t>
    <rPh sb="1" eb="3">
      <t>カオク</t>
    </rPh>
    <phoneticPr fontId="2"/>
  </si>
  <si>
    <t xml:space="preserve"> 償却資産</t>
    <rPh sb="1" eb="5">
      <t>ショウキャクシサン</t>
    </rPh>
    <phoneticPr fontId="2"/>
  </si>
  <si>
    <t xml:space="preserve"> 軽自動車税</t>
    <rPh sb="1" eb="2">
      <t>ケイ</t>
    </rPh>
    <rPh sb="2" eb="6">
      <t>ジドウシャゼイ</t>
    </rPh>
    <phoneticPr fontId="2"/>
  </si>
  <si>
    <t xml:space="preserve"> 原付自転車 50cc以下</t>
    <rPh sb="1" eb="3">
      <t>ゲンツキ</t>
    </rPh>
    <rPh sb="3" eb="6">
      <t>ジテンシャ</t>
    </rPh>
    <rPh sb="11" eb="13">
      <t>イカ</t>
    </rPh>
    <phoneticPr fontId="2"/>
  </si>
  <si>
    <t xml:space="preserve"> 原付自転車 90cc以下</t>
    <rPh sb="1" eb="3">
      <t>ゲンツキ</t>
    </rPh>
    <rPh sb="3" eb="6">
      <t>ジテンシャ</t>
    </rPh>
    <phoneticPr fontId="2"/>
  </si>
  <si>
    <t xml:space="preserve"> 原付自転車125cc以下</t>
    <rPh sb="1" eb="3">
      <t>ゲンツキ</t>
    </rPh>
    <rPh sb="3" eb="6">
      <t>ジテンシャ</t>
    </rPh>
    <rPh sb="11" eb="13">
      <t>イカ</t>
    </rPh>
    <phoneticPr fontId="2"/>
  </si>
  <si>
    <t xml:space="preserve"> ミニカー</t>
    <phoneticPr fontId="2"/>
  </si>
  <si>
    <t xml:space="preserve"> 軽自動車2輪（250cc以下）</t>
    <rPh sb="1" eb="5">
      <t>ケイジドウシャ</t>
    </rPh>
    <rPh sb="6" eb="7">
      <t>リン</t>
    </rPh>
    <rPh sb="13" eb="15">
      <t>イカ</t>
    </rPh>
    <phoneticPr fontId="2"/>
  </si>
  <si>
    <t xml:space="preserve"> 軽自動車3輪</t>
    <rPh sb="1" eb="5">
      <t>ケイジドウシャ</t>
    </rPh>
    <phoneticPr fontId="2"/>
  </si>
  <si>
    <t xml:space="preserve"> 軽自動車4輪乗用</t>
    <rPh sb="1" eb="5">
      <t>ケイジドウシャ</t>
    </rPh>
    <rPh sb="7" eb="9">
      <t>ジョウヨウ</t>
    </rPh>
    <phoneticPr fontId="2"/>
  </si>
  <si>
    <t>(営)</t>
    <rPh sb="1" eb="2">
      <t>エイ</t>
    </rPh>
    <phoneticPr fontId="2"/>
  </si>
  <si>
    <t>(自)</t>
    <rPh sb="1" eb="2">
      <t>ジ</t>
    </rPh>
    <phoneticPr fontId="2"/>
  </si>
  <si>
    <t xml:space="preserve"> 軽自動車4輪貨物</t>
    <rPh sb="1" eb="5">
      <t>ケイジドウシャ</t>
    </rPh>
    <rPh sb="7" eb="9">
      <t>カモツ</t>
    </rPh>
    <phoneticPr fontId="2"/>
  </si>
  <si>
    <t xml:space="preserve"> 小型特殊</t>
    <rPh sb="1" eb="3">
      <t>コガタ</t>
    </rPh>
    <rPh sb="3" eb="5">
      <t>トクシュ</t>
    </rPh>
    <phoneticPr fontId="2"/>
  </si>
  <si>
    <t>(農)</t>
    <rPh sb="1" eb="2">
      <t>ノウギョウ</t>
    </rPh>
    <phoneticPr fontId="2"/>
  </si>
  <si>
    <t>(他)</t>
    <rPh sb="1" eb="2">
      <t>ホカ</t>
    </rPh>
    <phoneticPr fontId="2"/>
  </si>
  <si>
    <t xml:space="preserve"> 2輪小型自動車（250cc超）</t>
    <rPh sb="1" eb="2">
      <t>２ゴウ</t>
    </rPh>
    <rPh sb="2" eb="3">
      <t>リン</t>
    </rPh>
    <rPh sb="3" eb="5">
      <t>コガタ</t>
    </rPh>
    <rPh sb="5" eb="8">
      <t>ジドウシャ</t>
    </rPh>
    <rPh sb="14" eb="15">
      <t>コ</t>
    </rPh>
    <phoneticPr fontId="2"/>
  </si>
  <si>
    <t xml:space="preserve"> 市たばこ税</t>
    <rPh sb="1" eb="2">
      <t>シ</t>
    </rPh>
    <rPh sb="5" eb="6">
      <t>ゼイ</t>
    </rPh>
    <phoneticPr fontId="2"/>
  </si>
  <si>
    <t>－</t>
    <phoneticPr fontId="2"/>
  </si>
  <si>
    <t>1,000本につき5,262円</t>
  </si>
  <si>
    <t>（旧3級品は2,495円）</t>
  </si>
  <si>
    <t xml:space="preserve"> 特別土地保有税</t>
    <rPh sb="1" eb="3">
      <t>トクベツ</t>
    </rPh>
    <rPh sb="3" eb="5">
      <t>トチ</t>
    </rPh>
    <rPh sb="5" eb="8">
      <t>ホユウゼイ</t>
    </rPh>
    <phoneticPr fontId="2"/>
  </si>
  <si>
    <t xml:space="preserve"> 保有分</t>
    <rPh sb="1" eb="3">
      <t>ホユウ</t>
    </rPh>
    <rPh sb="3" eb="4">
      <t>ブン</t>
    </rPh>
    <phoneticPr fontId="2"/>
  </si>
  <si>
    <t xml:space="preserve"> 取得分</t>
    <rPh sb="1" eb="3">
      <t>シュトク</t>
    </rPh>
    <rPh sb="3" eb="4">
      <t>ブン</t>
    </rPh>
    <phoneticPr fontId="2"/>
  </si>
  <si>
    <t>3/100</t>
  </si>
  <si>
    <t>目的税</t>
    <rPh sb="0" eb="3">
      <t>モクテキゼイ</t>
    </rPh>
    <phoneticPr fontId="2"/>
  </si>
  <si>
    <t xml:space="preserve"> 入湯税</t>
    <rPh sb="1" eb="3">
      <t>ニュウトウ</t>
    </rPh>
    <rPh sb="3" eb="4">
      <t>ゼイ</t>
    </rPh>
    <phoneticPr fontId="2"/>
  </si>
  <si>
    <t>1人1日につき150円</t>
  </si>
  <si>
    <t xml:space="preserve"> 事業所税</t>
    <rPh sb="1" eb="4">
      <t>ジギョウショ</t>
    </rPh>
    <rPh sb="4" eb="5">
      <t>ゼイ</t>
    </rPh>
    <phoneticPr fontId="2"/>
  </si>
  <si>
    <t xml:space="preserve"> 資産割</t>
    <rPh sb="1" eb="3">
      <t>シサン</t>
    </rPh>
    <rPh sb="3" eb="4">
      <t>ワリ</t>
    </rPh>
    <phoneticPr fontId="2"/>
  </si>
  <si>
    <t>事業所床面積1㎡につき600円</t>
  </si>
  <si>
    <t xml:space="preserve"> 従業者割</t>
    <rPh sb="1" eb="4">
      <t>ジュウギョウシャ</t>
    </rPh>
    <rPh sb="4" eb="5">
      <t>ワリ</t>
    </rPh>
    <phoneticPr fontId="2"/>
  </si>
  <si>
    <t>従業者給与総額の0.25/100</t>
  </si>
  <si>
    <t xml:space="preserve"> 都市計画税</t>
    <rPh sb="1" eb="6">
      <t>トシケイカクゼイ</t>
    </rPh>
    <phoneticPr fontId="2"/>
  </si>
  <si>
    <t xml:space="preserve"> 土地･家屋</t>
    <rPh sb="1" eb="3">
      <t>トチ</t>
    </rPh>
    <rPh sb="4" eb="6">
      <t>カオク</t>
    </rPh>
    <phoneticPr fontId="2"/>
  </si>
  <si>
    <t>0.2/100</t>
  </si>
  <si>
    <t>資料：市民税課</t>
    <rPh sb="3" eb="5">
      <t>シミン</t>
    </rPh>
    <phoneticPr fontId="2"/>
  </si>
  <si>
    <t>13-11. 市税収入の推移</t>
    <rPh sb="7" eb="9">
      <t>シゼイ</t>
    </rPh>
    <rPh sb="9" eb="11">
      <t>シュウニュウ</t>
    </rPh>
    <rPh sb="12" eb="14">
      <t>スイイ</t>
    </rPh>
    <phoneticPr fontId="2"/>
  </si>
  <si>
    <t>区 分</t>
    <rPh sb="0" eb="1">
      <t>ク</t>
    </rPh>
    <rPh sb="2" eb="3">
      <t>ブン</t>
    </rPh>
    <phoneticPr fontId="2"/>
  </si>
  <si>
    <t>総 額</t>
    <rPh sb="0" eb="1">
      <t>フサ</t>
    </rPh>
    <rPh sb="2" eb="3">
      <t>ガク</t>
    </rPh>
    <phoneticPr fontId="2"/>
  </si>
  <si>
    <t>普通税</t>
    <rPh sb="0" eb="2">
      <t>フツウ</t>
    </rPh>
    <rPh sb="2" eb="3">
      <t>ゼイ</t>
    </rPh>
    <phoneticPr fontId="2"/>
  </si>
  <si>
    <t xml:space="preserve"> 軽自動車税</t>
    <rPh sb="1" eb="6">
      <t>ケイジドウシャゼイ</t>
    </rPh>
    <phoneticPr fontId="2"/>
  </si>
  <si>
    <t xml:space="preserve"> 市たばこ税</t>
    <rPh sb="1" eb="2">
      <t>シミンゼイ</t>
    </rPh>
    <rPh sb="5" eb="6">
      <t>ゼイ</t>
    </rPh>
    <phoneticPr fontId="2"/>
  </si>
  <si>
    <t xml:space="preserve"> 特別土地保有税</t>
    <rPh sb="1" eb="3">
      <t>トクベツ</t>
    </rPh>
    <rPh sb="3" eb="5">
      <t>トチ</t>
    </rPh>
    <rPh sb="5" eb="7">
      <t>ホユウ</t>
    </rPh>
    <rPh sb="7" eb="8">
      <t>ゼイ</t>
    </rPh>
    <phoneticPr fontId="2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</si>
  <si>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2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</si>
  <si>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2"/>
  </si>
  <si>
    <t>（単位：本、円）</t>
    <rPh sb="1" eb="3">
      <t>タンイ</t>
    </rPh>
    <rPh sb="4" eb="5">
      <t>ホン</t>
    </rPh>
    <rPh sb="6" eb="7">
      <t>エン</t>
    </rPh>
    <phoneticPr fontId="2"/>
  </si>
  <si>
    <t>売渡し本数</t>
    <rPh sb="0" eb="2">
      <t>ウリワタ</t>
    </rPh>
    <rPh sb="3" eb="5">
      <t>ホンスウ</t>
    </rPh>
    <phoneticPr fontId="2"/>
  </si>
  <si>
    <t>前年対比</t>
    <rPh sb="0" eb="2">
      <t>ゼンネン</t>
    </rPh>
    <rPh sb="2" eb="4">
      <t>タイヒ</t>
    </rPh>
    <phoneticPr fontId="2"/>
  </si>
  <si>
    <t>調定額</t>
    <rPh sb="0" eb="1">
      <t>チョウ</t>
    </rPh>
    <rPh sb="1" eb="2">
      <t>テイ</t>
    </rPh>
    <rPh sb="2" eb="3">
      <t>ガク</t>
    </rPh>
    <phoneticPr fontId="2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</si>
  <si>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2"/>
  </si>
  <si>
    <t>　　25</t>
    <phoneticPr fontId="2"/>
  </si>
  <si>
    <t>　　26</t>
    <phoneticPr fontId="2"/>
  </si>
  <si>
    <t>（注）前年対比の数値は、前年を100とした場合の比率。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2"/>
  </si>
  <si>
    <t>資料:市民税課</t>
    <rPh sb="0" eb="2">
      <t>シリョウ</t>
    </rPh>
    <rPh sb="3" eb="6">
      <t>シミンゼイ</t>
    </rPh>
    <rPh sb="6" eb="7">
      <t>カ</t>
    </rPh>
    <phoneticPr fontId="2"/>
  </si>
  <si>
    <t>13-13. 軽自動車税課税台数･調定額</t>
    <rPh sb="7" eb="8">
      <t>ケイ</t>
    </rPh>
    <rPh sb="8" eb="12">
      <t>ジドウシャゼイ</t>
    </rPh>
    <rPh sb="12" eb="14">
      <t>カゼイ</t>
    </rPh>
    <rPh sb="14" eb="16">
      <t>ダイスウ</t>
    </rPh>
    <rPh sb="17" eb="20">
      <t>チョウテイガク</t>
    </rPh>
    <phoneticPr fontId="2"/>
  </si>
  <si>
    <t>（単位：台、円）</t>
    <rPh sb="1" eb="3">
      <t>タンイ</t>
    </rPh>
    <rPh sb="4" eb="5">
      <t>ダイ</t>
    </rPh>
    <rPh sb="6" eb="7">
      <t>エン</t>
    </rPh>
    <phoneticPr fontId="2"/>
  </si>
  <si>
    <t>課税台数</t>
    <rPh sb="0" eb="2">
      <t>カゼイ</t>
    </rPh>
    <rPh sb="2" eb="4">
      <t>ダイスウ</t>
    </rPh>
    <phoneticPr fontId="2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</si>
  <si>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2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</si>
  <si>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2"/>
  </si>
  <si>
    <t>（単位：人、円）</t>
    <rPh sb="1" eb="3">
      <t>タンイ</t>
    </rPh>
    <rPh sb="4" eb="5">
      <t>ヒト</t>
    </rPh>
    <rPh sb="6" eb="7">
      <t>エン</t>
    </rPh>
    <phoneticPr fontId="2"/>
  </si>
  <si>
    <t>納税義務者数</t>
    <rPh sb="0" eb="4">
      <t>ノウゼイギム</t>
    </rPh>
    <rPh sb="4" eb="5">
      <t>シャ</t>
    </rPh>
    <rPh sb="5" eb="6">
      <t>スウ</t>
    </rPh>
    <phoneticPr fontId="2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</si>
  <si>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2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</si>
  <si>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2"/>
  </si>
  <si>
    <t>（単位：社、円）</t>
    <rPh sb="1" eb="3">
      <t>タンイ</t>
    </rPh>
    <rPh sb="4" eb="5">
      <t>シャ</t>
    </rPh>
    <rPh sb="6" eb="7">
      <t>エン</t>
    </rPh>
    <phoneticPr fontId="2"/>
  </si>
  <si>
    <t xml:space="preserve"> 納税義務者1社   当り平均税額</t>
    <rPh sb="1" eb="5">
      <t>ノウゼイギム</t>
    </rPh>
    <rPh sb="5" eb="6">
      <t>シャ</t>
    </rPh>
    <rPh sb="6" eb="8">
      <t>１リ</t>
    </rPh>
    <rPh sb="11" eb="12">
      <t>アタ</t>
    </rPh>
    <rPh sb="13" eb="15">
      <t>ヘイキン</t>
    </rPh>
    <rPh sb="15" eb="17">
      <t>ゼイガク</t>
    </rPh>
    <phoneticPr fontId="2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</si>
  <si>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2"/>
  </si>
  <si>
    <t>（単位：人、%）</t>
    <rPh sb="1" eb="3">
      <t>タンイ</t>
    </rPh>
    <rPh sb="4" eb="5">
      <t>ヒト</t>
    </rPh>
    <phoneticPr fontId="2"/>
  </si>
  <si>
    <t>土地･家屋</t>
    <rPh sb="0" eb="2">
      <t>トチ</t>
    </rPh>
    <rPh sb="3" eb="5">
      <t>カオク</t>
    </rPh>
    <phoneticPr fontId="2"/>
  </si>
  <si>
    <t>償却資産</t>
    <rPh sb="0" eb="4">
      <t>ショウキャクシサン</t>
    </rPh>
    <phoneticPr fontId="2"/>
  </si>
  <si>
    <t>合計</t>
    <rPh sb="0" eb="2">
      <t>ゴウケイ</t>
    </rPh>
    <phoneticPr fontId="2"/>
  </si>
  <si>
    <t>資料：資産税課</t>
    <rPh sb="0" eb="2">
      <t>シリョウ</t>
    </rPh>
    <rPh sb="3" eb="6">
      <t>シサンゼイ</t>
    </rPh>
    <rPh sb="6" eb="7">
      <t>カ</t>
    </rPh>
    <phoneticPr fontId="2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</si>
  <si>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2"/>
  </si>
  <si>
    <t>土地</t>
    <rPh sb="0" eb="2">
      <t>トチ</t>
    </rPh>
    <phoneticPr fontId="2"/>
  </si>
  <si>
    <t>家屋</t>
    <rPh sb="0" eb="2">
      <t>カオク</t>
    </rPh>
    <phoneticPr fontId="2"/>
  </si>
  <si>
    <t>　　25</t>
    <phoneticPr fontId="2"/>
  </si>
  <si>
    <t>　　26</t>
    <phoneticPr fontId="2"/>
  </si>
  <si>
    <t>13-18. 都市計画税資産別調定額（現年課税分）</t>
    <phoneticPr fontId="2"/>
  </si>
  <si>
    <t>（単位：千円、％）</t>
    <rPh sb="1" eb="3">
      <t>タンイ</t>
    </rPh>
    <rPh sb="4" eb="6">
      <t>センエン</t>
    </rPh>
    <phoneticPr fontId="2"/>
  </si>
  <si>
    <t>13-19. 公有財産</t>
    <rPh sb="7" eb="11">
      <t>コウユウザイサン</t>
    </rPh>
    <phoneticPr fontId="2"/>
  </si>
  <si>
    <t>各年3月31日現在</t>
    <rPh sb="0" eb="1">
      <t>カク</t>
    </rPh>
    <rPh sb="1" eb="2">
      <t>ネン</t>
    </rPh>
    <rPh sb="3" eb="4">
      <t>ガツ</t>
    </rPh>
    <rPh sb="5" eb="7">
      <t>１ニチ</t>
    </rPh>
    <rPh sb="7" eb="9">
      <t>ゲンザイ</t>
    </rPh>
    <phoneticPr fontId="2"/>
  </si>
  <si>
    <t>（単位：㎡）</t>
    <rPh sb="1" eb="3">
      <t>タンイ</t>
    </rPh>
    <phoneticPr fontId="2"/>
  </si>
  <si>
    <t>平成年</t>
    <rPh sb="0" eb="2">
      <t>ヘイセイ</t>
    </rPh>
    <rPh sb="2" eb="3">
      <t>ネン</t>
    </rPh>
    <phoneticPr fontId="2"/>
  </si>
  <si>
    <t>行政財産</t>
    <rPh sb="0" eb="2">
      <t>ギョウセイ</t>
    </rPh>
    <rPh sb="2" eb="4">
      <t>ザイサン</t>
    </rPh>
    <phoneticPr fontId="2"/>
  </si>
  <si>
    <t>普通財産</t>
    <rPh sb="0" eb="2">
      <t>フツウ</t>
    </rPh>
    <rPh sb="2" eb="4">
      <t>ザイサン</t>
    </rPh>
    <phoneticPr fontId="2"/>
  </si>
  <si>
    <t>本庁舎</t>
    <rPh sb="0" eb="2">
      <t>ホンチョウ</t>
    </rPh>
    <rPh sb="2" eb="3">
      <t>シャ</t>
    </rPh>
    <phoneticPr fontId="2"/>
  </si>
  <si>
    <t>その他</t>
    <rPh sb="0" eb="3">
      <t>ソノタ</t>
    </rPh>
    <phoneticPr fontId="2"/>
  </si>
  <si>
    <t>公共用財産</t>
    <rPh sb="0" eb="2">
      <t>コウキョウ</t>
    </rPh>
    <rPh sb="2" eb="3">
      <t>ヨウ</t>
    </rPh>
    <rPh sb="3" eb="5">
      <t>ザイサン</t>
    </rPh>
    <phoneticPr fontId="2"/>
  </si>
  <si>
    <t>宅地</t>
    <rPh sb="0" eb="2">
      <t>タクチ</t>
    </rPh>
    <phoneticPr fontId="2"/>
  </si>
  <si>
    <t>田畑</t>
    <rPh sb="0" eb="1">
      <t>デン</t>
    </rPh>
    <rPh sb="1" eb="2">
      <t>ハタ</t>
    </rPh>
    <phoneticPr fontId="2"/>
  </si>
  <si>
    <t>山林</t>
    <rPh sb="0" eb="2">
      <t>サンリン</t>
    </rPh>
    <phoneticPr fontId="2"/>
  </si>
  <si>
    <t>学校</t>
    <rPh sb="0" eb="2">
      <t>ガッコウ</t>
    </rPh>
    <phoneticPr fontId="2"/>
  </si>
  <si>
    <t>公営住宅</t>
    <rPh sb="0" eb="2">
      <t>コウエイ</t>
    </rPh>
    <rPh sb="2" eb="4">
      <t>ジュウタク</t>
    </rPh>
    <phoneticPr fontId="2"/>
  </si>
  <si>
    <t>公園</t>
    <rPh sb="0" eb="2">
      <t>コウエン</t>
    </rPh>
    <phoneticPr fontId="2"/>
  </si>
  <si>
    <t>-</t>
    <phoneticPr fontId="2"/>
  </si>
  <si>
    <t>建物</t>
    <rPh sb="0" eb="2">
      <t>タテモノ</t>
    </rPh>
    <phoneticPr fontId="2"/>
  </si>
  <si>
    <t>-</t>
    <phoneticPr fontId="2"/>
  </si>
  <si>
    <t>-</t>
    <phoneticPr fontId="2"/>
  </si>
  <si>
    <t>-</t>
    <phoneticPr fontId="2"/>
  </si>
  <si>
    <t>資料：財産管理課</t>
    <rPh sb="0" eb="2">
      <t>シリョウ</t>
    </rPh>
    <rPh sb="3" eb="5">
      <t>ザイサン</t>
    </rPh>
    <rPh sb="5" eb="7">
      <t>カンリ</t>
    </rPh>
    <rPh sb="7" eb="8">
      <t>カ</t>
    </rPh>
    <phoneticPr fontId="2"/>
  </si>
  <si>
    <t>13-20.歴代市長・副市長・収入役</t>
    <rPh sb="11" eb="14">
      <t>フクシチョウ</t>
    </rPh>
    <phoneticPr fontId="2"/>
  </si>
  <si>
    <t>13-21.市職員数の推移</t>
  </si>
  <si>
    <t>13-22.年齢別市職員数</t>
  </si>
  <si>
    <t>13-23.職員研修の状況</t>
  </si>
  <si>
    <t>13-24.部課所別市職員数</t>
  </si>
  <si>
    <t>13-25.越谷市行政機構図</t>
    <rPh sb="6" eb="9">
      <t>コー</t>
    </rPh>
    <rPh sb="9" eb="11">
      <t>ギョウセイ</t>
    </rPh>
    <rPh sb="11" eb="13">
      <t>キコウ</t>
    </rPh>
    <rPh sb="13" eb="14">
      <t>ズ</t>
    </rPh>
    <phoneticPr fontId="2"/>
  </si>
  <si>
    <t>13-26.請負契約実績状況</t>
    <rPh sb="6" eb="8">
      <t>ウケオイ</t>
    </rPh>
    <rPh sb="8" eb="10">
      <t>ケイヤク</t>
    </rPh>
    <rPh sb="10" eb="12">
      <t>ジッセキ</t>
    </rPh>
    <rPh sb="12" eb="14">
      <t>ジョウキョウ</t>
    </rPh>
    <phoneticPr fontId="2"/>
  </si>
  <si>
    <t>13-27.競争入札件数及び随意契約件数</t>
    <rPh sb="6" eb="10">
      <t>キョウソウニュウサツ</t>
    </rPh>
    <rPh sb="10" eb="12">
      <t>ケンスウ</t>
    </rPh>
    <rPh sb="12" eb="13">
      <t>オヨ</t>
    </rPh>
    <rPh sb="14" eb="16">
      <t>ズイイ</t>
    </rPh>
    <rPh sb="16" eb="18">
      <t>ケイヤク</t>
    </rPh>
    <rPh sb="18" eb="20">
      <t>ケンスウ</t>
    </rPh>
    <phoneticPr fontId="2"/>
  </si>
  <si>
    <t>行　　　政</t>
    <rPh sb="0" eb="1">
      <t>ギョウ</t>
    </rPh>
    <rPh sb="4" eb="5">
      <t>セイ</t>
    </rPh>
    <phoneticPr fontId="2"/>
  </si>
  <si>
    <t>13-20. 歴代市長・副市長・収入役</t>
    <rPh sb="12" eb="15">
      <t>フクシチョウ</t>
    </rPh>
    <phoneticPr fontId="2"/>
  </si>
  <si>
    <t xml:space="preserve"> （１）市長</t>
    <phoneticPr fontId="2"/>
  </si>
  <si>
    <t>就任順</t>
  </si>
  <si>
    <t>氏  名</t>
    <phoneticPr fontId="2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</si>
  <si>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</si>
  <si>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</si>
  <si>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</si>
  <si>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</si>
  <si>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昭和37年11月18日</t>
    <rPh sb="0" eb="2">
      <t>ショウワ</t>
    </rPh>
    <rPh sb="2" eb="5">
      <t>３３ネン</t>
    </rPh>
    <rPh sb="5" eb="8">
      <t>１１ガツ</t>
    </rPh>
    <phoneticPr fontId="2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</si>
  <si>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</si>
  <si>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昭和41年11月18日</t>
    <rPh sb="0" eb="2">
      <t>ショウワ</t>
    </rPh>
    <rPh sb="4" eb="5">
      <t>３３ネン</t>
    </rPh>
    <rPh sb="5" eb="8">
      <t>１１ガツ</t>
    </rPh>
    <phoneticPr fontId="2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</si>
  <si>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</si>
  <si>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昭和45年10月 1日</t>
    <rPh sb="0" eb="2">
      <t>ショウワ</t>
    </rPh>
    <rPh sb="4" eb="5">
      <t>３３ネン</t>
    </rPh>
    <rPh sb="5" eb="8">
      <t>１１ガツ</t>
    </rPh>
    <phoneticPr fontId="2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</si>
  <si>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</si>
  <si>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</si>
  <si>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昭和48年10月10日</t>
    <rPh sb="0" eb="2">
      <t>ショウワ</t>
    </rPh>
    <rPh sb="4" eb="5">
      <t>３３ネン</t>
    </rPh>
    <rPh sb="5" eb="8">
      <t>１１ガツ</t>
    </rPh>
    <phoneticPr fontId="2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</si>
  <si>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</si>
  <si>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</si>
  <si>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昭和52年11月10日</t>
    <rPh sb="0" eb="2">
      <t>ショウワ</t>
    </rPh>
    <rPh sb="4" eb="5">
      <t>３３ネン</t>
    </rPh>
    <rPh sb="5" eb="8">
      <t>１１ガツ</t>
    </rPh>
    <phoneticPr fontId="2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</si>
  <si>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</si>
  <si>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</si>
  <si>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昭和56年11月10日</t>
    <rPh sb="0" eb="2">
      <t>ショウワ</t>
    </rPh>
    <rPh sb="4" eb="5">
      <t>３３ネン</t>
    </rPh>
    <rPh sb="5" eb="8">
      <t>１１ガツ</t>
    </rPh>
    <phoneticPr fontId="2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</si>
  <si>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</si>
  <si>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昭和60年11月10日</t>
    <rPh sb="0" eb="2">
      <t>ショウワ</t>
    </rPh>
    <rPh sb="4" eb="5">
      <t>３３ネン</t>
    </rPh>
    <rPh sb="5" eb="8">
      <t>１１ガツ</t>
    </rPh>
    <phoneticPr fontId="2"/>
  </si>
  <si>
    <t>昭和60年11月11日</t>
    <rPh sb="0" eb="2">
      <t>ショウワ</t>
    </rPh>
    <rPh sb="4" eb="5">
      <t>３３ネン</t>
    </rPh>
    <rPh sb="5" eb="8">
      <t>１１ガツ</t>
    </rPh>
    <phoneticPr fontId="2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</si>
  <si>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2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</si>
  <si>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2"/>
  </si>
  <si>
    <t>平成 5年11月10日</t>
    <rPh sb="0" eb="2">
      <t>ヘイセイ</t>
    </rPh>
    <rPh sb="4" eb="5">
      <t>３３ネン</t>
    </rPh>
    <rPh sb="5" eb="8">
      <t>１１ガツ</t>
    </rPh>
    <phoneticPr fontId="2"/>
  </si>
  <si>
    <t>平成 5年11月11日</t>
    <rPh sb="0" eb="2">
      <t>ヘイセイ</t>
    </rPh>
    <rPh sb="4" eb="5">
      <t>３３ネン</t>
    </rPh>
    <rPh sb="5" eb="8">
      <t>１１ガツ</t>
    </rPh>
    <phoneticPr fontId="2"/>
  </si>
  <si>
    <t>平成 9年11月10日</t>
    <rPh sb="0" eb="2">
      <t>ヘイセイ</t>
    </rPh>
    <rPh sb="4" eb="5">
      <t>３３ネン</t>
    </rPh>
    <rPh sb="5" eb="8">
      <t>１１ガツ</t>
    </rPh>
    <phoneticPr fontId="2"/>
  </si>
  <si>
    <t>板川  文夫</t>
    <rPh sb="0" eb="1">
      <t>イタ</t>
    </rPh>
    <rPh sb="1" eb="2">
      <t>ガワ</t>
    </rPh>
    <rPh sb="4" eb="6">
      <t>フミオ</t>
    </rPh>
    <phoneticPr fontId="2"/>
  </si>
  <si>
    <t>平成 9年11月11日</t>
    <rPh sb="0" eb="2">
      <t>ヘイセイ</t>
    </rPh>
    <rPh sb="4" eb="5">
      <t>３３ネン</t>
    </rPh>
    <rPh sb="5" eb="8">
      <t>１１ガツ</t>
    </rPh>
    <phoneticPr fontId="2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</si>
  <si>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2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</si>
  <si>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2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</si>
  <si>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2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</si>
  <si>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</si>
  <si>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</si>
  <si>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高橋　努</t>
    <rPh sb="0" eb="2">
      <t>タカハシ</t>
    </rPh>
    <rPh sb="3" eb="4">
      <t>ツトム</t>
    </rPh>
    <phoneticPr fontId="2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</si>
  <si>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</si>
  <si>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</si>
  <si>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</si>
  <si>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 xml:space="preserve"> （２）副市長</t>
    <rPh sb="4" eb="7">
      <t>フクシチョウ</t>
    </rPh>
    <phoneticPr fontId="2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</si>
  <si>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</si>
  <si>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</si>
  <si>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昭和37年11月25日</t>
    <rPh sb="0" eb="2">
      <t>ショウワ</t>
    </rPh>
    <rPh sb="2" eb="5">
      <t>３３ネン</t>
    </rPh>
    <rPh sb="5" eb="8">
      <t>１１ガツ</t>
    </rPh>
    <phoneticPr fontId="2"/>
  </si>
  <si>
    <t>昭和37年11月26日</t>
    <rPh sb="0" eb="2">
      <t>ショウワ</t>
    </rPh>
    <rPh sb="2" eb="5">
      <t>３３ネン</t>
    </rPh>
    <rPh sb="5" eb="8">
      <t>１１ガツ</t>
    </rPh>
    <phoneticPr fontId="2"/>
  </si>
  <si>
    <t>昭和41年11月25日</t>
    <rPh sb="0" eb="2">
      <t>ショウワ</t>
    </rPh>
    <rPh sb="4" eb="5">
      <t>３３ネン</t>
    </rPh>
    <rPh sb="5" eb="8">
      <t>１１ガツ</t>
    </rPh>
    <phoneticPr fontId="2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</si>
  <si>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</si>
  <si>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2"/>
  </si>
  <si>
    <t>昭和43年 4月16日</t>
    <rPh sb="0" eb="2">
      <t>ショウワ</t>
    </rPh>
    <rPh sb="3" eb="5">
      <t>３３ネン</t>
    </rPh>
    <rPh sb="7" eb="8">
      <t>１１ガツ</t>
    </rPh>
    <phoneticPr fontId="2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</si>
  <si>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</si>
  <si>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2"/>
  </si>
  <si>
    <t>昭和48年 8月10日</t>
    <rPh sb="0" eb="2">
      <t>ショウワ</t>
    </rPh>
    <rPh sb="4" eb="5">
      <t>３３ネン</t>
    </rPh>
    <rPh sb="7" eb="8">
      <t>１１ガツ</t>
    </rPh>
    <phoneticPr fontId="2"/>
  </si>
  <si>
    <t>昭和48年12月22日</t>
    <rPh sb="0" eb="2">
      <t>ショウワ</t>
    </rPh>
    <rPh sb="4" eb="5">
      <t>３３ネン</t>
    </rPh>
    <rPh sb="5" eb="8">
      <t>１１ガツ</t>
    </rPh>
    <phoneticPr fontId="2"/>
  </si>
  <si>
    <t>昭和52年12月 1日</t>
    <rPh sb="0" eb="2">
      <t>ショウワ</t>
    </rPh>
    <rPh sb="4" eb="5">
      <t>３３ネン</t>
    </rPh>
    <rPh sb="5" eb="8">
      <t>１１ガツ</t>
    </rPh>
    <phoneticPr fontId="2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</si>
  <si>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</si>
  <si>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2"/>
  </si>
  <si>
    <t>昭和57年 3月31日</t>
    <rPh sb="0" eb="2">
      <t>ショウワ</t>
    </rPh>
    <rPh sb="4" eb="5">
      <t>３３ネン</t>
    </rPh>
    <rPh sb="7" eb="8">
      <t>１１ガツ</t>
    </rPh>
    <phoneticPr fontId="2"/>
  </si>
  <si>
    <t>昭和57年 4月 1日</t>
    <rPh sb="0" eb="2">
      <t>ショウワ</t>
    </rPh>
    <rPh sb="4" eb="5">
      <t>３３ネン</t>
    </rPh>
    <rPh sb="7" eb="8">
      <t>１１ガツ</t>
    </rPh>
    <phoneticPr fontId="2"/>
  </si>
  <si>
    <t>昭和61年 3月31日</t>
    <rPh sb="0" eb="2">
      <t>ショウワ</t>
    </rPh>
    <rPh sb="4" eb="5">
      <t>３３ネン</t>
    </rPh>
    <rPh sb="7" eb="8">
      <t>１１ガツ</t>
    </rPh>
    <phoneticPr fontId="2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</si>
  <si>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</si>
  <si>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2"/>
  </si>
  <si>
    <t>平成 2年 3月31日</t>
    <rPh sb="0" eb="2">
      <t>ヘイセイ</t>
    </rPh>
    <rPh sb="4" eb="5">
      <t>３３ネン</t>
    </rPh>
    <rPh sb="7" eb="8">
      <t>１１ガツ</t>
    </rPh>
    <phoneticPr fontId="2"/>
  </si>
  <si>
    <t>平成 2年 4月 1日</t>
    <rPh sb="0" eb="2">
      <t>ヘイセイ</t>
    </rPh>
    <rPh sb="4" eb="5">
      <t>３３ネン</t>
    </rPh>
    <rPh sb="7" eb="8">
      <t>１１ガツ</t>
    </rPh>
    <phoneticPr fontId="2"/>
  </si>
  <si>
    <t>平成 6年 3月31日</t>
    <rPh sb="0" eb="2">
      <t>ヘイセイ</t>
    </rPh>
    <rPh sb="4" eb="5">
      <t>３３ネン</t>
    </rPh>
    <rPh sb="7" eb="8">
      <t>１１ガツ</t>
    </rPh>
    <phoneticPr fontId="2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</si>
  <si>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</si>
  <si>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2"/>
  </si>
  <si>
    <t>平成 7年 3月31日</t>
    <rPh sb="0" eb="2">
      <t>ヘイセイ</t>
    </rPh>
    <rPh sb="4" eb="5">
      <t>３３ネン</t>
    </rPh>
    <rPh sb="7" eb="8">
      <t>１１ガツ</t>
    </rPh>
    <phoneticPr fontId="2"/>
  </si>
  <si>
    <t>平成 6年 4月 1日</t>
    <rPh sb="0" eb="2">
      <t>ヘイセイ</t>
    </rPh>
    <rPh sb="4" eb="5">
      <t>３３ネン</t>
    </rPh>
    <rPh sb="7" eb="8">
      <t>１１ガツ</t>
    </rPh>
    <phoneticPr fontId="2"/>
  </si>
  <si>
    <t>平成10年 3月31日</t>
    <rPh sb="0" eb="2">
      <t>ヘイセイ</t>
    </rPh>
    <rPh sb="4" eb="5">
      <t>３３ネン</t>
    </rPh>
    <rPh sb="7" eb="8">
      <t>１１ガツ</t>
    </rPh>
    <phoneticPr fontId="2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</si>
  <si>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</si>
  <si>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2"/>
  </si>
  <si>
    <t>平成 9年 3月31日</t>
    <rPh sb="0" eb="2">
      <t>ヘイセイ</t>
    </rPh>
    <rPh sb="4" eb="5">
      <t>３３ネン</t>
    </rPh>
    <rPh sb="7" eb="8">
      <t>１１ガツ</t>
    </rPh>
    <phoneticPr fontId="2"/>
  </si>
  <si>
    <t>河﨑  和明</t>
    <rPh sb="0" eb="2">
      <t>カワサキ</t>
    </rPh>
    <rPh sb="4" eb="6">
      <t>カズアキ</t>
    </rPh>
    <phoneticPr fontId="2"/>
  </si>
  <si>
    <t>平成 9年 4月 1日</t>
    <rPh sb="0" eb="2">
      <t>ヘイセイ</t>
    </rPh>
    <rPh sb="4" eb="5">
      <t>３３ネン</t>
    </rPh>
    <rPh sb="7" eb="8">
      <t>１１ガツ</t>
    </rPh>
    <phoneticPr fontId="2"/>
  </si>
  <si>
    <t>平成12年 3月31日</t>
    <rPh sb="0" eb="2">
      <t>ヘイセイ</t>
    </rPh>
    <rPh sb="4" eb="5">
      <t>３３ネン</t>
    </rPh>
    <rPh sb="7" eb="8">
      <t>１１ガツ</t>
    </rPh>
    <phoneticPr fontId="2"/>
  </si>
  <si>
    <t>平成10年 4月 1日</t>
    <rPh sb="0" eb="2">
      <t>ヘイセイ</t>
    </rPh>
    <rPh sb="4" eb="5">
      <t>３３ネン</t>
    </rPh>
    <rPh sb="7" eb="8">
      <t>１１ガツ</t>
    </rPh>
    <phoneticPr fontId="2"/>
  </si>
  <si>
    <t>平成14年 3月31日</t>
    <rPh sb="0" eb="2">
      <t>ヘイセイ</t>
    </rPh>
    <rPh sb="4" eb="5">
      <t>３３ネン</t>
    </rPh>
    <rPh sb="7" eb="8">
      <t>１１ガツ</t>
    </rPh>
    <phoneticPr fontId="2"/>
  </si>
  <si>
    <t>河瀬　芳邦</t>
    <rPh sb="0" eb="2">
      <t>カワセ</t>
    </rPh>
    <rPh sb="3" eb="5">
      <t>ヨシクニ</t>
    </rPh>
    <phoneticPr fontId="2"/>
  </si>
  <si>
    <t>平成12年 4月 1日</t>
    <rPh sb="0" eb="2">
      <t>ヘイセイ</t>
    </rPh>
    <rPh sb="4" eb="5">
      <t>３３ネン</t>
    </rPh>
    <rPh sb="7" eb="8">
      <t>１１ガツ</t>
    </rPh>
    <phoneticPr fontId="2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</si>
  <si>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</si>
  <si>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平成14年 4月 1日</t>
    <rPh sb="0" eb="2">
      <t>ヘイセイ</t>
    </rPh>
    <rPh sb="4" eb="5">
      <t>３３ネン</t>
    </rPh>
    <rPh sb="7" eb="8">
      <t>１１ガツ</t>
    </rPh>
    <phoneticPr fontId="2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</si>
  <si>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</si>
  <si>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関根　勤</t>
    <rPh sb="0" eb="2">
      <t>セキネ</t>
    </rPh>
    <rPh sb="3" eb="4">
      <t>ツトム</t>
    </rPh>
    <phoneticPr fontId="2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</si>
  <si>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</si>
  <si>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</si>
  <si>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武藤　繁雄</t>
    <rPh sb="0" eb="2">
      <t>ムトウ</t>
    </rPh>
    <rPh sb="3" eb="5">
      <t>シゲオ</t>
    </rPh>
    <phoneticPr fontId="2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</si>
  <si>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</si>
  <si>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</si>
  <si>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</si>
  <si>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</si>
  <si>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</si>
  <si>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</si>
  <si>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</si>
  <si>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2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</si>
  <si>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2"/>
  </si>
  <si>
    <t xml:space="preserve"> （３）収入役</t>
    <phoneticPr fontId="2"/>
  </si>
  <si>
    <t>浅見　英蔵</t>
  </si>
  <si>
    <t>昭和37年11月25日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</si>
  <si>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昭和37年11月26日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</si>
  <si>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昭和41年12月21日</t>
    <rPh sb="0" eb="2">
      <t>ショウワ</t>
    </rPh>
    <rPh sb="4" eb="5">
      <t>３３ネン</t>
    </rPh>
    <rPh sb="5" eb="8">
      <t>１１ガツ</t>
    </rPh>
    <phoneticPr fontId="2"/>
  </si>
  <si>
    <t>昭和45年12月20日</t>
    <rPh sb="0" eb="2">
      <t>ショウワ</t>
    </rPh>
    <rPh sb="4" eb="5">
      <t>３３ネン</t>
    </rPh>
    <rPh sb="5" eb="8">
      <t>１１ガツ</t>
    </rPh>
    <phoneticPr fontId="2"/>
  </si>
  <si>
    <t>中村　孝作</t>
  </si>
  <si>
    <t>昭和45年12月25日</t>
    <rPh sb="0" eb="2">
      <t>ショウワ</t>
    </rPh>
    <rPh sb="4" eb="5">
      <t>３３ネン</t>
    </rPh>
    <rPh sb="5" eb="8">
      <t>１１ガツ</t>
    </rPh>
    <phoneticPr fontId="2"/>
  </si>
  <si>
    <t>昭和49年 4月15日</t>
    <rPh sb="0" eb="2">
      <t>ショウワ</t>
    </rPh>
    <rPh sb="4" eb="5">
      <t>３３ネン</t>
    </rPh>
    <rPh sb="7" eb="8">
      <t>１１ガツ</t>
    </rPh>
    <phoneticPr fontId="2"/>
  </si>
  <si>
    <t>深井　嘉夫</t>
  </si>
  <si>
    <t>昭和49年 6月20日</t>
    <rPh sb="0" eb="2">
      <t>ショウワ</t>
    </rPh>
    <rPh sb="4" eb="5">
      <t>３３ネン</t>
    </rPh>
    <rPh sb="7" eb="8">
      <t>１１ガツ</t>
    </rPh>
    <phoneticPr fontId="2"/>
  </si>
  <si>
    <t>昭和53年 6月19日</t>
    <rPh sb="0" eb="2">
      <t>ショウワ</t>
    </rPh>
    <rPh sb="3" eb="5">
      <t>３３ネン</t>
    </rPh>
    <rPh sb="7" eb="8">
      <t>１１ガツ</t>
    </rPh>
    <phoneticPr fontId="2"/>
  </si>
  <si>
    <t>昭和53年 6月20日</t>
    <rPh sb="0" eb="2">
      <t>ショウワ</t>
    </rPh>
    <rPh sb="4" eb="5">
      <t>３３ネン</t>
    </rPh>
    <rPh sb="7" eb="8">
      <t>１１ガツ</t>
    </rPh>
    <phoneticPr fontId="2"/>
  </si>
  <si>
    <t>昭和57年 6月19日</t>
    <rPh sb="0" eb="2">
      <t>ショウワ</t>
    </rPh>
    <rPh sb="3" eb="5">
      <t>３３ネン</t>
    </rPh>
    <rPh sb="7" eb="8">
      <t>１１ガツ</t>
    </rPh>
    <phoneticPr fontId="2"/>
  </si>
  <si>
    <t>昭和57年 6月20日</t>
    <rPh sb="0" eb="2">
      <t>ショウワ</t>
    </rPh>
    <rPh sb="4" eb="5">
      <t>３３ネン</t>
    </rPh>
    <rPh sb="7" eb="8">
      <t>１１ガツ</t>
    </rPh>
    <phoneticPr fontId="2"/>
  </si>
  <si>
    <t>昭和61年 6月19日</t>
    <rPh sb="0" eb="2">
      <t>ショウワ</t>
    </rPh>
    <rPh sb="4" eb="5">
      <t>３３ネン</t>
    </rPh>
    <rPh sb="7" eb="8">
      <t>１１ガツ</t>
    </rPh>
    <phoneticPr fontId="2"/>
  </si>
  <si>
    <t>中村　正男</t>
  </si>
  <si>
    <t>昭和61年 6月20日</t>
    <rPh sb="0" eb="2">
      <t>ショウワ</t>
    </rPh>
    <rPh sb="4" eb="5">
      <t>３３ネン</t>
    </rPh>
    <rPh sb="7" eb="8">
      <t>１１ガツ</t>
    </rPh>
    <phoneticPr fontId="2"/>
  </si>
  <si>
    <t>平成 2年 6月19日</t>
    <rPh sb="0" eb="2">
      <t>ヘイセイ</t>
    </rPh>
    <rPh sb="4" eb="5">
      <t>３３ネン</t>
    </rPh>
    <rPh sb="7" eb="8">
      <t>１１ガツ</t>
    </rPh>
    <phoneticPr fontId="2"/>
  </si>
  <si>
    <t>平成 2年 6月20日</t>
    <rPh sb="0" eb="2">
      <t>ヘイセイ</t>
    </rPh>
    <rPh sb="4" eb="5">
      <t>３３ネン</t>
    </rPh>
    <rPh sb="7" eb="8">
      <t>１１ガツ</t>
    </rPh>
    <phoneticPr fontId="2"/>
  </si>
  <si>
    <t>平成 6年 6月19日</t>
    <rPh sb="0" eb="2">
      <t>ヘイセイ</t>
    </rPh>
    <rPh sb="4" eb="5">
      <t>３３ネン</t>
    </rPh>
    <rPh sb="7" eb="8">
      <t>１１ガツ</t>
    </rPh>
    <phoneticPr fontId="2"/>
  </si>
  <si>
    <t>平成 6年 6月20日</t>
    <rPh sb="0" eb="2">
      <t>ヘイセイ</t>
    </rPh>
    <rPh sb="4" eb="5">
      <t>３３ネン</t>
    </rPh>
    <rPh sb="7" eb="8">
      <t>１１ガツ</t>
    </rPh>
    <phoneticPr fontId="2"/>
  </si>
  <si>
    <t>平成10年 6月19日</t>
    <rPh sb="0" eb="2">
      <t>ヘイセイ</t>
    </rPh>
    <rPh sb="4" eb="5">
      <t>３３ネン</t>
    </rPh>
    <rPh sb="7" eb="8">
      <t>１１ガツ</t>
    </rPh>
    <phoneticPr fontId="2"/>
  </si>
  <si>
    <t>平成10年 6月20日</t>
    <rPh sb="0" eb="2">
      <t>ヘイセイ</t>
    </rPh>
    <rPh sb="4" eb="5">
      <t>３３ネン</t>
    </rPh>
    <rPh sb="7" eb="8">
      <t>１１ガツ</t>
    </rPh>
    <phoneticPr fontId="2"/>
  </si>
  <si>
    <t>平成14年 6月19日</t>
    <rPh sb="0" eb="2">
      <t>ヘイセイ</t>
    </rPh>
    <rPh sb="4" eb="5">
      <t>３３ネン</t>
    </rPh>
    <rPh sb="7" eb="8">
      <t>１１ガツ</t>
    </rPh>
    <phoneticPr fontId="2"/>
  </si>
  <si>
    <t>平成14年 6月20日</t>
    <rPh sb="0" eb="2">
      <t>ヘイセイ</t>
    </rPh>
    <rPh sb="4" eb="5">
      <t>３３ネン</t>
    </rPh>
    <rPh sb="7" eb="8">
      <t>１１ガツ</t>
    </rPh>
    <phoneticPr fontId="2"/>
  </si>
  <si>
    <t>平成18年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</si>
  <si>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杉本　昭彦</t>
    <rPh sb="0" eb="2">
      <t>スギモト</t>
    </rPh>
    <rPh sb="3" eb="5">
      <t>アキヒコ</t>
    </rPh>
    <phoneticPr fontId="2"/>
  </si>
  <si>
    <t>平成18年 4月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</si>
  <si>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平成22年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</si>
  <si>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（注3）地方自治法の一部改正により平成19年4月から収入役の制度は廃止となった。</t>
    <rPh sb="1" eb="2">
      <t>チュウ</t>
    </rPh>
    <rPh sb="4" eb="6">
      <t>チホウ</t>
    </rPh>
    <rPh sb="6" eb="8">
      <t>ジチ</t>
    </rPh>
    <rPh sb="8" eb="9">
      <t>ホウ</t>
    </rPh>
    <rPh sb="10" eb="12">
      <t>イチブ</t>
    </rPh>
    <rPh sb="12" eb="14">
      <t>カイセイ</t>
    </rPh>
    <rPh sb="17" eb="19">
      <t>ヘイセイ</t>
    </rPh>
    <rPh sb="21" eb="22">
      <t>ネン</t>
    </rPh>
    <rPh sb="23" eb="24">
      <t>ガツ</t>
    </rPh>
    <rPh sb="26" eb="28">
      <t>シュウニュウ</t>
    </rPh>
    <rPh sb="28" eb="29">
      <t>ヤク</t>
    </rPh>
    <rPh sb="30" eb="32">
      <t>セイド</t>
    </rPh>
    <rPh sb="33" eb="35">
      <t>ハイシ</t>
    </rPh>
    <phoneticPr fontId="2"/>
  </si>
  <si>
    <t>資料：秘書課</t>
    <rPh sb="0" eb="2">
      <t>シリョウ</t>
    </rPh>
    <rPh sb="3" eb="6">
      <t>ヒショカ</t>
    </rPh>
    <phoneticPr fontId="2"/>
  </si>
  <si>
    <t>13-21. 市職員数の推移</t>
    <phoneticPr fontId="2"/>
  </si>
  <si>
    <t>（単位：人、％）</t>
    <phoneticPr fontId="2"/>
  </si>
  <si>
    <t>年
（4月1日）</t>
    <phoneticPr fontId="2"/>
  </si>
  <si>
    <t>総数</t>
  </si>
  <si>
    <t>男</t>
    <phoneticPr fontId="2"/>
  </si>
  <si>
    <t>女</t>
    <phoneticPr fontId="2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</si>
  <si>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2"/>
  </si>
  <si>
    <t>実数</t>
  </si>
  <si>
    <t>構成比</t>
  </si>
  <si>
    <t xml:space="preserve">   平成23</t>
    <phoneticPr fontId="2"/>
  </si>
  <si>
    <t>　　24</t>
    <phoneticPr fontId="2"/>
  </si>
  <si>
    <t>　　25</t>
  </si>
  <si>
    <t>　　26</t>
  </si>
  <si>
    <t>　　27</t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</si>
  <si>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2"/>
  </si>
  <si>
    <t>資料：人事課</t>
    <rPh sb="3" eb="5">
      <t>ジンジ</t>
    </rPh>
    <rPh sb="5" eb="6">
      <t>カ</t>
    </rPh>
    <phoneticPr fontId="2"/>
  </si>
  <si>
    <t>13-22. 年齢別市職員数</t>
    <phoneticPr fontId="2"/>
  </si>
  <si>
    <t>各年4月1日</t>
  </si>
  <si>
    <t>（単位：人）</t>
  </si>
  <si>
    <t>区分</t>
  </si>
  <si>
    <t>平成25年</t>
    <rPh sb="0" eb="2">
      <t>ヘイセイ</t>
    </rPh>
    <phoneticPr fontId="2"/>
  </si>
  <si>
    <t>26年</t>
    <phoneticPr fontId="2"/>
  </si>
  <si>
    <t>27年</t>
    <phoneticPr fontId="2"/>
  </si>
  <si>
    <t>19歳以下</t>
  </si>
  <si>
    <t>20～23歳</t>
    <rPh sb="5" eb="6">
      <t>サイ</t>
    </rPh>
    <phoneticPr fontId="2"/>
  </si>
  <si>
    <t>24～27歳</t>
    <rPh sb="5" eb="6">
      <t>サイ</t>
    </rPh>
    <phoneticPr fontId="2"/>
  </si>
  <si>
    <t>28～31歳</t>
    <rPh sb="5" eb="6">
      <t>サイ</t>
    </rPh>
    <phoneticPr fontId="2"/>
  </si>
  <si>
    <t>32～35歳</t>
    <rPh sb="5" eb="6">
      <t>サイ</t>
    </rPh>
    <phoneticPr fontId="2"/>
  </si>
  <si>
    <t>36～39歳</t>
    <rPh sb="5" eb="6">
      <t>サイ</t>
    </rPh>
    <phoneticPr fontId="2"/>
  </si>
  <si>
    <t>40～43歳</t>
    <rPh sb="5" eb="6">
      <t>サイ</t>
    </rPh>
    <phoneticPr fontId="2"/>
  </si>
  <si>
    <t>44～47歳</t>
    <rPh sb="5" eb="6">
      <t>サイ</t>
    </rPh>
    <phoneticPr fontId="2"/>
  </si>
  <si>
    <t>48～51歳</t>
    <rPh sb="5" eb="6">
      <t>サイ</t>
    </rPh>
    <phoneticPr fontId="2"/>
  </si>
  <si>
    <t>52～55歳</t>
    <rPh sb="5" eb="6">
      <t>サイ</t>
    </rPh>
    <phoneticPr fontId="2"/>
  </si>
  <si>
    <t>56～59歳</t>
    <rPh sb="5" eb="6">
      <t>サイ</t>
    </rPh>
    <phoneticPr fontId="2"/>
  </si>
  <si>
    <t>60～64歳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</si>
  <si>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</si>
  <si>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2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</si>
  <si>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2"/>
  </si>
  <si>
    <t>13-23. 職員研修の状況</t>
    <phoneticPr fontId="2"/>
  </si>
  <si>
    <t>（単位：回、人）</t>
    <rPh sb="4" eb="5">
      <t>カイ</t>
    </rPh>
    <rPh sb="6" eb="7">
      <t>ニン</t>
    </rPh>
    <phoneticPr fontId="2"/>
  </si>
  <si>
    <t>種  別</t>
    <rPh sb="0" eb="4">
      <t>シュベツ</t>
    </rPh>
    <phoneticPr fontId="2"/>
  </si>
  <si>
    <t>平成24年度</t>
    <rPh sb="0" eb="2">
      <t>ヘイセイ</t>
    </rPh>
    <phoneticPr fontId="2"/>
  </si>
  <si>
    <t>25年度</t>
    <phoneticPr fontId="2"/>
  </si>
  <si>
    <t>26年度</t>
    <phoneticPr fontId="2"/>
  </si>
  <si>
    <t>実施回数</t>
  </si>
  <si>
    <t>受講者数</t>
  </si>
  <si>
    <t>階層別研修</t>
    <rPh sb="0" eb="3">
      <t>カイソウベツ</t>
    </rPh>
    <rPh sb="3" eb="5">
      <t>ケンシュウ</t>
    </rPh>
    <phoneticPr fontId="2"/>
  </si>
  <si>
    <t>専門研修</t>
    <rPh sb="0" eb="2">
      <t>センモン</t>
    </rPh>
    <rPh sb="2" eb="4">
      <t>ケンシュウ</t>
    </rPh>
    <phoneticPr fontId="2"/>
  </si>
  <si>
    <t>特別研修</t>
  </si>
  <si>
    <t>自己啓発研修</t>
  </si>
  <si>
    <t>派遣研修</t>
  </si>
  <si>
    <t>13-24. 部課所別市職員数</t>
    <phoneticPr fontId="2"/>
  </si>
  <si>
    <t>　部　課　所　名</t>
    <rPh sb="1" eb="4">
      <t>ブカ</t>
    </rPh>
    <rPh sb="5" eb="6">
      <t>ショ</t>
    </rPh>
    <rPh sb="7" eb="8">
      <t>メイ</t>
    </rPh>
    <phoneticPr fontId="2"/>
  </si>
  <si>
    <t>職員数</t>
    <rPh sb="0" eb="3">
      <t>ショクインスウ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</si>
  <si>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</si>
  <si>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</si>
  <si>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市長公室</t>
    <phoneticPr fontId="2"/>
  </si>
  <si>
    <t>秘書課</t>
  </si>
  <si>
    <t>市立病院</t>
    <phoneticPr fontId="2"/>
  </si>
  <si>
    <t>診療部</t>
    <rPh sb="0" eb="3">
      <t>シンリョウブ</t>
    </rPh>
    <phoneticPr fontId="2"/>
  </si>
  <si>
    <t>診療部門／救急部門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2"/>
  </si>
  <si>
    <t>広報広聴課</t>
  </si>
  <si>
    <t>リハビリテーション科</t>
    <rPh sb="9" eb="10">
      <t>カモク</t>
    </rPh>
    <phoneticPr fontId="2"/>
  </si>
  <si>
    <t>企画部</t>
    <rPh sb="0" eb="3">
      <t>キカクブ</t>
    </rPh>
    <phoneticPr fontId="2"/>
  </si>
  <si>
    <t>企画課</t>
    <rPh sb="0" eb="3">
      <t>キカクカ</t>
    </rPh>
    <phoneticPr fontId="2"/>
  </si>
  <si>
    <t>放射線科</t>
    <rPh sb="0" eb="4">
      <t>ホウシャセンカ</t>
    </rPh>
    <phoneticPr fontId="2"/>
  </si>
  <si>
    <t>財政課</t>
    <rPh sb="0" eb="2">
      <t>ザイセイ</t>
    </rPh>
    <rPh sb="2" eb="3">
      <t>カ</t>
    </rPh>
    <phoneticPr fontId="2"/>
  </si>
  <si>
    <t>内視鏡センター</t>
    <rPh sb="0" eb="3">
      <t>ナイシキョウ</t>
    </rPh>
    <phoneticPr fontId="2"/>
  </si>
  <si>
    <t>行政管理課</t>
    <rPh sb="0" eb="2">
      <t>ギョウセイ</t>
    </rPh>
    <rPh sb="2" eb="5">
      <t>カンリカ</t>
    </rPh>
    <phoneticPr fontId="2"/>
  </si>
  <si>
    <t>がん治療センター</t>
    <rPh sb="2" eb="4">
      <t>チリョウ</t>
    </rPh>
    <phoneticPr fontId="2"/>
  </si>
  <si>
    <t>情報統計課</t>
    <rPh sb="0" eb="2">
      <t>ジョウホウ</t>
    </rPh>
    <rPh sb="2" eb="4">
      <t>トウケイ</t>
    </rPh>
    <rPh sb="4" eb="5">
      <t>カ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</si>
  <si>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</si>
  <si>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財産管理課</t>
    <rPh sb="0" eb="2">
      <t>ザイサン</t>
    </rPh>
    <rPh sb="2" eb="5">
      <t>カンリカ</t>
    </rPh>
    <phoneticPr fontId="2"/>
  </si>
  <si>
    <t>臨床工学科</t>
    <rPh sb="0" eb="2">
      <t>リンショウ</t>
    </rPh>
    <rPh sb="2" eb="4">
      <t>コウガク</t>
    </rPh>
    <rPh sb="4" eb="5">
      <t>カ</t>
    </rPh>
    <phoneticPr fontId="2"/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</si>
  <si>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2"/>
  </si>
  <si>
    <t>手術室</t>
    <rPh sb="0" eb="3">
      <t>シュジュツシツ</t>
    </rPh>
    <phoneticPr fontId="2"/>
  </si>
  <si>
    <t>総務部</t>
  </si>
  <si>
    <t>文書法規課</t>
    <rPh sb="0" eb="2">
      <t>ブンショ</t>
    </rPh>
    <rPh sb="2" eb="4">
      <t>ホウキ</t>
    </rPh>
    <rPh sb="4" eb="5">
      <t>カ</t>
    </rPh>
    <phoneticPr fontId="2"/>
  </si>
  <si>
    <t>薬剤科</t>
    <rPh sb="0" eb="2">
      <t>ヤクザイ</t>
    </rPh>
    <rPh sb="2" eb="3">
      <t>カ</t>
    </rPh>
    <phoneticPr fontId="2"/>
  </si>
  <si>
    <t>情報公開センター</t>
    <rPh sb="0" eb="2">
      <t>ジョウホウ</t>
    </rPh>
    <rPh sb="2" eb="4">
      <t>コウカイ</t>
    </rPh>
    <phoneticPr fontId="2"/>
  </si>
  <si>
    <t>栄養科</t>
    <rPh sb="0" eb="2">
      <t>エイヨウ</t>
    </rPh>
    <rPh sb="2" eb="3">
      <t>カ</t>
    </rPh>
    <phoneticPr fontId="2"/>
  </si>
  <si>
    <t>人事課</t>
    <rPh sb="0" eb="3">
      <t>ジンジカ</t>
    </rPh>
    <phoneticPr fontId="2"/>
  </si>
  <si>
    <t>看護部</t>
    <rPh sb="0" eb="2">
      <t>カンゴ</t>
    </rPh>
    <rPh sb="2" eb="3">
      <t>ブ</t>
    </rPh>
    <phoneticPr fontId="2"/>
  </si>
  <si>
    <t>安全衛生管理課</t>
    <rPh sb="0" eb="7">
      <t>アンゼンエイセイカンリカ</t>
    </rPh>
    <phoneticPr fontId="2"/>
  </si>
  <si>
    <t>事務部</t>
    <phoneticPr fontId="2"/>
  </si>
  <si>
    <t>庶務課</t>
    <rPh sb="0" eb="3">
      <t>ショムカ</t>
    </rPh>
    <phoneticPr fontId="2"/>
  </si>
  <si>
    <t>契約課</t>
    <rPh sb="0" eb="2">
      <t>ケイヤク</t>
    </rPh>
    <rPh sb="2" eb="3">
      <t>カ</t>
    </rPh>
    <phoneticPr fontId="2"/>
  </si>
  <si>
    <t>医事課</t>
    <rPh sb="0" eb="2">
      <t>イジ</t>
    </rPh>
    <rPh sb="2" eb="3">
      <t>カ</t>
    </rPh>
    <phoneticPr fontId="2"/>
  </si>
  <si>
    <t>総務管理課</t>
    <rPh sb="0" eb="2">
      <t>ソウム</t>
    </rPh>
    <rPh sb="2" eb="5">
      <t>カンリカ</t>
    </rPh>
    <phoneticPr fontId="2"/>
  </si>
  <si>
    <t>出納課</t>
    <rPh sb="0" eb="2">
      <t>スイトウ</t>
    </rPh>
    <rPh sb="2" eb="3">
      <t>カ</t>
    </rPh>
    <phoneticPr fontId="2"/>
  </si>
  <si>
    <t>工事検査課</t>
    <rPh sb="0" eb="2">
      <t>コウジ</t>
    </rPh>
    <rPh sb="2" eb="4">
      <t>ケンサ</t>
    </rPh>
    <rPh sb="4" eb="5">
      <t>カ</t>
    </rPh>
    <phoneticPr fontId="2"/>
  </si>
  <si>
    <t>議会事務局議事課</t>
    <rPh sb="0" eb="2">
      <t>ギカイ</t>
    </rPh>
    <rPh sb="2" eb="5">
      <t>ジムキョク</t>
    </rPh>
    <rPh sb="5" eb="7">
      <t>ギジ</t>
    </rPh>
    <rPh sb="7" eb="8">
      <t>カ</t>
    </rPh>
    <phoneticPr fontId="2"/>
  </si>
  <si>
    <t>市民税務部</t>
    <phoneticPr fontId="2"/>
  </si>
  <si>
    <t>市民税課</t>
    <rPh sb="0" eb="3">
      <t>シミンゼイ</t>
    </rPh>
    <rPh sb="3" eb="4">
      <t>カ</t>
    </rPh>
    <phoneticPr fontId="2"/>
  </si>
  <si>
    <t>教育委員会事務局</t>
    <rPh sb="0" eb="5">
      <t>キョウイクイインカイ</t>
    </rPh>
    <rPh sb="5" eb="8">
      <t>ジムキョク</t>
    </rPh>
    <phoneticPr fontId="2"/>
  </si>
  <si>
    <t>資産税課</t>
    <rPh sb="0" eb="3">
      <t>シサンゼイ</t>
    </rPh>
    <rPh sb="3" eb="4">
      <t>カ</t>
    </rPh>
    <phoneticPr fontId="2"/>
  </si>
  <si>
    <t>教育総務部</t>
    <rPh sb="0" eb="2">
      <t>キョウイク</t>
    </rPh>
    <rPh sb="2" eb="4">
      <t>ソウム</t>
    </rPh>
    <rPh sb="4" eb="5">
      <t>ブ</t>
    </rPh>
    <phoneticPr fontId="2"/>
  </si>
  <si>
    <t>教育総務課</t>
    <rPh sb="0" eb="2">
      <t>キョウイク</t>
    </rPh>
    <rPh sb="2" eb="5">
      <t>ソウムカ</t>
    </rPh>
    <phoneticPr fontId="2"/>
  </si>
  <si>
    <t>収納課</t>
    <rPh sb="0" eb="2">
      <t>シュウノウ</t>
    </rPh>
    <rPh sb="2" eb="3">
      <t>カ</t>
    </rPh>
    <phoneticPr fontId="2"/>
  </si>
  <si>
    <t>生涯学習課</t>
    <rPh sb="0" eb="2">
      <t>ショウガイ</t>
    </rPh>
    <rPh sb="2" eb="4">
      <t>ガクシュウ</t>
    </rPh>
    <rPh sb="4" eb="5">
      <t>カ</t>
    </rPh>
    <phoneticPr fontId="2"/>
  </si>
  <si>
    <t>市民課</t>
    <rPh sb="0" eb="3">
      <t>シミンカ</t>
    </rPh>
    <phoneticPr fontId="2"/>
  </si>
  <si>
    <t>科学技術体験センター</t>
    <rPh sb="0" eb="2">
      <t>カガク</t>
    </rPh>
    <rPh sb="2" eb="4">
      <t>ギジュツ</t>
    </rPh>
    <rPh sb="4" eb="6">
      <t>タイケン</t>
    </rPh>
    <phoneticPr fontId="2"/>
  </si>
  <si>
    <t>パスポートセンター</t>
    <phoneticPr fontId="2"/>
  </si>
  <si>
    <t>スポーツ振興課</t>
    <rPh sb="4" eb="7">
      <t>シンコウカ</t>
    </rPh>
    <phoneticPr fontId="2"/>
  </si>
  <si>
    <t>北部出張所</t>
    <rPh sb="0" eb="2">
      <t>ホクブ</t>
    </rPh>
    <rPh sb="2" eb="5">
      <t>シュッチョウジョ</t>
    </rPh>
    <phoneticPr fontId="2"/>
  </si>
  <si>
    <t>図書館</t>
    <rPh sb="0" eb="3">
      <t>トショカン</t>
    </rPh>
    <phoneticPr fontId="2"/>
  </si>
  <si>
    <t>南部出張所</t>
    <rPh sb="0" eb="2">
      <t>ナンブ</t>
    </rPh>
    <rPh sb="2" eb="5">
      <t>シュッチョウジョ</t>
    </rPh>
    <phoneticPr fontId="2"/>
  </si>
  <si>
    <t>学校教育部</t>
    <rPh sb="0" eb="2">
      <t>ガッコウ</t>
    </rPh>
    <rPh sb="2" eb="4">
      <t>キョウイク</t>
    </rPh>
    <rPh sb="4" eb="5">
      <t>ブ</t>
    </rPh>
    <phoneticPr fontId="2"/>
  </si>
  <si>
    <t>学校管理課</t>
    <rPh sb="0" eb="2">
      <t>ガッコウ</t>
    </rPh>
    <rPh sb="2" eb="5">
      <t>カンリカ</t>
    </rPh>
    <phoneticPr fontId="2"/>
  </si>
  <si>
    <t>協働安全部</t>
    <phoneticPr fontId="2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</si>
  <si>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2"/>
  </si>
  <si>
    <t>小学校</t>
    <rPh sb="0" eb="3">
      <t>ショウガッコウ</t>
    </rPh>
    <phoneticPr fontId="2"/>
  </si>
  <si>
    <t>地区センター</t>
    <rPh sb="0" eb="2">
      <t>チク</t>
    </rPh>
    <phoneticPr fontId="2"/>
  </si>
  <si>
    <t>中学校</t>
    <rPh sb="0" eb="3">
      <t>チュウガッコウ</t>
    </rPh>
    <phoneticPr fontId="2"/>
  </si>
  <si>
    <t>危機管理課</t>
    <rPh sb="0" eb="2">
      <t>キキ</t>
    </rPh>
    <rPh sb="2" eb="5">
      <t>カンリカ</t>
    </rPh>
    <phoneticPr fontId="2"/>
  </si>
  <si>
    <t>学務課</t>
    <rPh sb="0" eb="3">
      <t>ガクムカ</t>
    </rPh>
    <phoneticPr fontId="2"/>
  </si>
  <si>
    <t>くらし安心課</t>
    <rPh sb="3" eb="5">
      <t>アンシン</t>
    </rPh>
    <rPh sb="5" eb="6">
      <t>カ</t>
    </rPh>
    <phoneticPr fontId="2"/>
  </si>
  <si>
    <t>指導課</t>
    <rPh sb="0" eb="2">
      <t>シドウ</t>
    </rPh>
    <rPh sb="2" eb="3">
      <t>カ</t>
    </rPh>
    <phoneticPr fontId="2"/>
  </si>
  <si>
    <t>福祉部</t>
    <rPh sb="0" eb="2">
      <t>フクシ</t>
    </rPh>
    <rPh sb="2" eb="3">
      <t>ブ</t>
    </rPh>
    <phoneticPr fontId="2"/>
  </si>
  <si>
    <t>福祉推進課</t>
    <rPh sb="0" eb="2">
      <t>フクシ</t>
    </rPh>
    <rPh sb="2" eb="4">
      <t>スイシン</t>
    </rPh>
    <rPh sb="4" eb="5">
      <t>カ</t>
    </rPh>
    <phoneticPr fontId="2"/>
  </si>
  <si>
    <t>給食課</t>
    <rPh sb="0" eb="2">
      <t>キュウショク</t>
    </rPh>
    <rPh sb="2" eb="3">
      <t>カ</t>
    </rPh>
    <phoneticPr fontId="2"/>
  </si>
  <si>
    <t>地域包括総合支援センター</t>
    <rPh sb="0" eb="2">
      <t>チイキ</t>
    </rPh>
    <rPh sb="2" eb="4">
      <t>ホウカツ</t>
    </rPh>
    <rPh sb="4" eb="6">
      <t>ソウゴウ</t>
    </rPh>
    <rPh sb="6" eb="8">
      <t>シエン</t>
    </rPh>
    <phoneticPr fontId="2"/>
  </si>
  <si>
    <t>第一学校給食センター</t>
    <rPh sb="0" eb="2">
      <t>ダイイチ</t>
    </rPh>
    <rPh sb="2" eb="6">
      <t>ガッコウキュウショク</t>
    </rPh>
    <phoneticPr fontId="2"/>
  </si>
  <si>
    <t>福祉指導監査課</t>
    <rPh sb="0" eb="2">
      <t>フクシ</t>
    </rPh>
    <rPh sb="2" eb="4">
      <t>シドウ</t>
    </rPh>
    <rPh sb="4" eb="6">
      <t>カンサ</t>
    </rPh>
    <rPh sb="6" eb="7">
      <t>カ</t>
    </rPh>
    <phoneticPr fontId="2"/>
  </si>
  <si>
    <t>第二学校給食センター</t>
    <rPh sb="0" eb="1">
      <t>ダイイチ</t>
    </rPh>
    <rPh sb="1" eb="2">
      <t>２</t>
    </rPh>
    <rPh sb="2" eb="6">
      <t>ガッコウキュウショク</t>
    </rPh>
    <phoneticPr fontId="2"/>
  </si>
  <si>
    <t>生活福祉課</t>
    <rPh sb="0" eb="2">
      <t>セイカツ</t>
    </rPh>
    <rPh sb="2" eb="5">
      <t>フクシカ</t>
    </rPh>
    <rPh sb="4" eb="5">
      <t>カ</t>
    </rPh>
    <phoneticPr fontId="2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</si>
  <si>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2"/>
  </si>
  <si>
    <t>障害福祉課</t>
    <rPh sb="0" eb="2">
      <t>ショウガイ</t>
    </rPh>
    <rPh sb="2" eb="4">
      <t>フクシ</t>
    </rPh>
    <rPh sb="4" eb="5">
      <t>カ</t>
    </rPh>
    <phoneticPr fontId="2"/>
  </si>
  <si>
    <t>教育センター</t>
    <rPh sb="0" eb="2">
      <t>キョウイク</t>
    </rPh>
    <phoneticPr fontId="2"/>
  </si>
  <si>
    <t>介護保険課</t>
    <rPh sb="0" eb="2">
      <t>カイゴ</t>
    </rPh>
    <rPh sb="2" eb="4">
      <t>ホケン</t>
    </rPh>
    <rPh sb="4" eb="5">
      <t>カ</t>
    </rPh>
    <phoneticPr fontId="2"/>
  </si>
  <si>
    <t>選挙管理委員会事務局</t>
    <rPh sb="0" eb="7">
      <t>センキョカンリイインカイ</t>
    </rPh>
    <rPh sb="7" eb="10">
      <t>ジムキョク</t>
    </rPh>
    <phoneticPr fontId="2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</si>
  <si>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</si>
  <si>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2"/>
  </si>
  <si>
    <t>子ども家庭部</t>
    <rPh sb="0" eb="1">
      <t>コ</t>
    </rPh>
    <rPh sb="3" eb="5">
      <t>カテイ</t>
    </rPh>
    <rPh sb="5" eb="6">
      <t>ブ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</si>
  <si>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</si>
  <si>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農業委員会事務局</t>
    <rPh sb="0" eb="2">
      <t>ノウギョウ</t>
    </rPh>
    <rPh sb="2" eb="5">
      <t>イインカイ</t>
    </rPh>
    <rPh sb="5" eb="8">
      <t>ジムキョク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</si>
  <si>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</si>
  <si>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消防本部</t>
    <rPh sb="0" eb="2">
      <t>ショウボウ</t>
    </rPh>
    <rPh sb="2" eb="4">
      <t>ホンブ</t>
    </rPh>
    <phoneticPr fontId="2"/>
  </si>
  <si>
    <t>子ども育成課</t>
    <rPh sb="0" eb="1">
      <t>コ</t>
    </rPh>
    <rPh sb="3" eb="5">
      <t>イクセイ</t>
    </rPh>
    <rPh sb="5" eb="6">
      <t>カ</t>
    </rPh>
    <phoneticPr fontId="2"/>
  </si>
  <si>
    <t>総務課</t>
    <rPh sb="0" eb="3">
      <t>ソウムカ</t>
    </rPh>
    <phoneticPr fontId="2"/>
  </si>
  <si>
    <t>保育所</t>
    <rPh sb="0" eb="2">
      <t>ホイク</t>
    </rPh>
    <rPh sb="2" eb="3">
      <t>ショ</t>
    </rPh>
    <phoneticPr fontId="2"/>
  </si>
  <si>
    <t>予防課</t>
    <rPh sb="0" eb="3">
      <t>ヨボウカ</t>
    </rPh>
    <phoneticPr fontId="2"/>
  </si>
  <si>
    <t>青少年課</t>
    <rPh sb="0" eb="4">
      <t>セイショウネンカ</t>
    </rPh>
    <phoneticPr fontId="2"/>
  </si>
  <si>
    <t>警防課</t>
    <rPh sb="0" eb="2">
      <t>ケイボウ</t>
    </rPh>
    <rPh sb="2" eb="3">
      <t>カ</t>
    </rPh>
    <phoneticPr fontId="2"/>
  </si>
  <si>
    <t>コスモス／ヒマワリ</t>
    <phoneticPr fontId="2"/>
  </si>
  <si>
    <t>指令課</t>
    <rPh sb="0" eb="2">
      <t>シレイ</t>
    </rPh>
    <rPh sb="2" eb="3">
      <t>カ</t>
    </rPh>
    <phoneticPr fontId="2"/>
  </si>
  <si>
    <t>保健医療部</t>
    <rPh sb="0" eb="2">
      <t>ホケン</t>
    </rPh>
    <rPh sb="2" eb="4">
      <t>イリョウ</t>
    </rPh>
    <rPh sb="4" eb="5">
      <t>ブ</t>
    </rPh>
    <phoneticPr fontId="2"/>
  </si>
  <si>
    <t>地域医療課</t>
    <rPh sb="0" eb="2">
      <t>チイキ</t>
    </rPh>
    <rPh sb="2" eb="4">
      <t>イリョウ</t>
    </rPh>
    <rPh sb="4" eb="5">
      <t>カ</t>
    </rPh>
    <phoneticPr fontId="2"/>
  </si>
  <si>
    <t>救急課</t>
    <rPh sb="0" eb="2">
      <t>キュウキュウ</t>
    </rPh>
    <rPh sb="2" eb="3">
      <t>カ</t>
    </rPh>
    <phoneticPr fontId="2"/>
  </si>
  <si>
    <t>市民健康課</t>
    <rPh sb="0" eb="5">
      <t>シミンケンコウカ</t>
    </rPh>
    <phoneticPr fontId="2"/>
  </si>
  <si>
    <t>本署</t>
    <rPh sb="0" eb="2">
      <t>ホンショ</t>
    </rPh>
    <phoneticPr fontId="2"/>
  </si>
  <si>
    <t>保健所</t>
    <rPh sb="0" eb="3">
      <t>ホケンジョ</t>
    </rPh>
    <phoneticPr fontId="2"/>
  </si>
  <si>
    <t>谷中分署</t>
    <rPh sb="0" eb="2">
      <t>ヤナカ</t>
    </rPh>
    <rPh sb="2" eb="4">
      <t>ブンショ</t>
    </rPh>
    <phoneticPr fontId="2"/>
  </si>
  <si>
    <t>保健総務課</t>
    <rPh sb="0" eb="2">
      <t>ホケン</t>
    </rPh>
    <rPh sb="2" eb="4">
      <t>ソウム</t>
    </rPh>
    <rPh sb="4" eb="5">
      <t>カ</t>
    </rPh>
    <phoneticPr fontId="2"/>
  </si>
  <si>
    <t>蒲生分署</t>
    <rPh sb="0" eb="2">
      <t>ガモウ</t>
    </rPh>
    <rPh sb="2" eb="4">
      <t>ブンショ</t>
    </rPh>
    <phoneticPr fontId="2"/>
  </si>
  <si>
    <t>精神保健支援室</t>
    <rPh sb="0" eb="2">
      <t>セイシン</t>
    </rPh>
    <rPh sb="2" eb="4">
      <t>ホケン</t>
    </rPh>
    <rPh sb="4" eb="6">
      <t>シエン</t>
    </rPh>
    <rPh sb="6" eb="7">
      <t>シツ</t>
    </rPh>
    <phoneticPr fontId="2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</si>
  <si>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2"/>
  </si>
  <si>
    <t>生活衛生課</t>
    <rPh sb="0" eb="2">
      <t>セイカツ</t>
    </rPh>
    <rPh sb="2" eb="5">
      <t>エイセイカ</t>
    </rPh>
    <phoneticPr fontId="2"/>
  </si>
  <si>
    <t>大相模分署</t>
    <rPh sb="0" eb="3">
      <t>オオサガミ</t>
    </rPh>
    <rPh sb="3" eb="5">
      <t>ブンショ</t>
    </rPh>
    <phoneticPr fontId="2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</si>
  <si>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2"/>
  </si>
  <si>
    <t>大袋分署</t>
    <rPh sb="0" eb="2">
      <t>オオブクロ</t>
    </rPh>
    <rPh sb="2" eb="4">
      <t>ブンショ</t>
    </rPh>
    <phoneticPr fontId="2"/>
  </si>
  <si>
    <t>衛生検査課</t>
    <rPh sb="0" eb="2">
      <t>エイセイ</t>
    </rPh>
    <rPh sb="2" eb="4">
      <t>ケンサ</t>
    </rPh>
    <rPh sb="4" eb="5">
      <t>カ</t>
    </rPh>
    <phoneticPr fontId="2"/>
  </si>
  <si>
    <t>越谷･松伏水道企業団事務局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rPh sb="10" eb="13">
      <t>ジムキョク</t>
    </rPh>
    <phoneticPr fontId="2"/>
  </si>
  <si>
    <t>環境経済部</t>
    <rPh sb="0" eb="2">
      <t>カンキョウ</t>
    </rPh>
    <rPh sb="2" eb="4">
      <t>ケイザイ</t>
    </rPh>
    <rPh sb="4" eb="5">
      <t>ブ</t>
    </rPh>
    <phoneticPr fontId="2"/>
  </si>
  <si>
    <t>環境政策課</t>
    <rPh sb="0" eb="2">
      <t>カンキョウ</t>
    </rPh>
    <rPh sb="2" eb="4">
      <t>セイサク</t>
    </rPh>
    <rPh sb="4" eb="5">
      <t>カ</t>
    </rPh>
    <phoneticPr fontId="2"/>
  </si>
  <si>
    <t>総務課</t>
    <rPh sb="0" eb="2">
      <t>ソウム</t>
    </rPh>
    <rPh sb="2" eb="3">
      <t>カ</t>
    </rPh>
    <phoneticPr fontId="5"/>
  </si>
  <si>
    <t>リサイクルプラザ</t>
  </si>
  <si>
    <t>お客さま課</t>
    <rPh sb="1" eb="2">
      <t>キャク</t>
    </rPh>
    <rPh sb="4" eb="5">
      <t>カ</t>
    </rPh>
    <phoneticPr fontId="5"/>
  </si>
  <si>
    <t>産業廃棄物指導課</t>
    <rPh sb="0" eb="2">
      <t>サンギョウ</t>
    </rPh>
    <rPh sb="2" eb="5">
      <t>ハイキブツ</t>
    </rPh>
    <rPh sb="5" eb="7">
      <t>シドウ</t>
    </rPh>
    <rPh sb="7" eb="8">
      <t>カ</t>
    </rPh>
    <phoneticPr fontId="2"/>
  </si>
  <si>
    <t>施設課</t>
    <rPh sb="0" eb="2">
      <t>シセツ</t>
    </rPh>
    <rPh sb="2" eb="3">
      <t>カ</t>
    </rPh>
    <phoneticPr fontId="5"/>
  </si>
  <si>
    <t>産業支援課</t>
    <rPh sb="0" eb="2">
      <t>サンギョウ</t>
    </rPh>
    <rPh sb="2" eb="4">
      <t>シエン</t>
    </rPh>
    <rPh sb="4" eb="5">
      <t>カ</t>
    </rPh>
    <phoneticPr fontId="2"/>
  </si>
  <si>
    <t>配水管理課</t>
    <rPh sb="0" eb="2">
      <t>ハイスイ</t>
    </rPh>
    <rPh sb="2" eb="4">
      <t>カンリ</t>
    </rPh>
    <rPh sb="4" eb="5">
      <t>カ</t>
    </rPh>
    <phoneticPr fontId="5"/>
  </si>
  <si>
    <t>観光課</t>
    <rPh sb="0" eb="2">
      <t>カンコウ</t>
    </rPh>
    <rPh sb="2" eb="3">
      <t>カ</t>
    </rPh>
    <phoneticPr fontId="2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</si>
  <si>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2"/>
  </si>
  <si>
    <t>農業振興課</t>
    <rPh sb="0" eb="2">
      <t>ノウギョウ</t>
    </rPh>
    <rPh sb="2" eb="4">
      <t>シンコウ</t>
    </rPh>
    <rPh sb="4" eb="5">
      <t>カ</t>
    </rPh>
    <phoneticPr fontId="2"/>
  </si>
  <si>
    <t>計画課</t>
    <rPh sb="0" eb="2">
      <t>ケイカク</t>
    </rPh>
    <rPh sb="2" eb="3">
      <t>カ</t>
    </rPh>
    <phoneticPr fontId="2"/>
  </si>
  <si>
    <t>農業技術センター</t>
    <rPh sb="0" eb="2">
      <t>ノウギョウ</t>
    </rPh>
    <rPh sb="2" eb="4">
      <t>ギジュツ</t>
    </rPh>
    <phoneticPr fontId="2"/>
  </si>
  <si>
    <t>建設部</t>
    <rPh sb="0" eb="2">
      <t>ケンセツ</t>
    </rPh>
    <rPh sb="2" eb="3">
      <t>ブ</t>
    </rPh>
    <phoneticPr fontId="2"/>
  </si>
  <si>
    <t>道路総務課</t>
    <rPh sb="0" eb="2">
      <t>ドウロ</t>
    </rPh>
    <rPh sb="2" eb="5">
      <t>ソウムカ</t>
    </rPh>
    <phoneticPr fontId="2"/>
  </si>
  <si>
    <t>資源エネルギー課</t>
    <rPh sb="0" eb="2">
      <t>シゲン</t>
    </rPh>
    <rPh sb="7" eb="8">
      <t>カ</t>
    </rPh>
    <phoneticPr fontId="2"/>
  </si>
  <si>
    <t>道路建設課</t>
    <rPh sb="0" eb="2">
      <t>ドウロ</t>
    </rPh>
    <rPh sb="2" eb="4">
      <t>ケンセツ</t>
    </rPh>
    <rPh sb="4" eb="5">
      <t>カ</t>
    </rPh>
    <phoneticPr fontId="2"/>
  </si>
  <si>
    <t>資源リサイクル課</t>
    <rPh sb="0" eb="2">
      <t>シゲン</t>
    </rPh>
    <rPh sb="7" eb="8">
      <t>カ</t>
    </rPh>
    <phoneticPr fontId="2"/>
  </si>
  <si>
    <t>治水課</t>
  </si>
  <si>
    <t>建設準備室</t>
    <rPh sb="0" eb="2">
      <t>ケンセツ</t>
    </rPh>
    <rPh sb="2" eb="5">
      <t>ジュンビシツ</t>
    </rPh>
    <phoneticPr fontId="2"/>
  </si>
  <si>
    <t>下水道課</t>
  </si>
  <si>
    <t>議会事務局</t>
    <rPh sb="0" eb="1">
      <t>ギジ</t>
    </rPh>
    <rPh sb="1" eb="2">
      <t>カイ</t>
    </rPh>
    <rPh sb="2" eb="5">
      <t>ジムキョク</t>
    </rPh>
    <phoneticPr fontId="2"/>
  </si>
  <si>
    <t>営繕課</t>
  </si>
  <si>
    <t>維持管理課</t>
    <rPh sb="0" eb="2">
      <t>イジ</t>
    </rPh>
    <rPh sb="2" eb="5">
      <t>カンリカ</t>
    </rPh>
    <phoneticPr fontId="2"/>
  </si>
  <si>
    <t>都市整備部</t>
    <phoneticPr fontId="2"/>
  </si>
  <si>
    <t>都市計画課</t>
    <rPh sb="0" eb="4">
      <t>トシケイカク</t>
    </rPh>
    <rPh sb="4" eb="5">
      <t>カ</t>
    </rPh>
    <phoneticPr fontId="2"/>
  </si>
  <si>
    <t>市街地整備課</t>
  </si>
  <si>
    <t>公園緑地課</t>
  </si>
  <si>
    <t>開発指導課</t>
  </si>
  <si>
    <t>建築住宅課</t>
  </si>
  <si>
    <t>小　　　計</t>
    <rPh sb="0" eb="1">
      <t>ショウ</t>
    </rPh>
    <rPh sb="4" eb="5">
      <t>ケイ</t>
    </rPh>
    <phoneticPr fontId="2"/>
  </si>
  <si>
    <t>市長</t>
    <rPh sb="0" eb="2">
      <t>シチョウ</t>
    </rPh>
    <phoneticPr fontId="2"/>
  </si>
  <si>
    <t>教育委員会</t>
    <rPh sb="0" eb="2">
      <t>キョウイク</t>
    </rPh>
    <rPh sb="2" eb="5">
      <t>イインカイ</t>
    </rPh>
    <phoneticPr fontId="2"/>
  </si>
  <si>
    <t>２１部７２課</t>
    <rPh sb="2" eb="3">
      <t>ブ</t>
    </rPh>
    <rPh sb="5" eb="6">
      <t>カ</t>
    </rPh>
    <phoneticPr fontId="2"/>
  </si>
  <si>
    <t>副市長</t>
    <rPh sb="0" eb="3">
      <t>フクシチョウ</t>
    </rPh>
    <phoneticPr fontId="2"/>
  </si>
  <si>
    <t>教育長</t>
    <rPh sb="0" eb="3">
      <t>キョウイクチョウ</t>
    </rPh>
    <phoneticPr fontId="2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</si>
  <si>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2"/>
  </si>
  <si>
    <t>市長公室</t>
    <rPh sb="0" eb="2">
      <t>シチョウ</t>
    </rPh>
    <rPh sb="2" eb="4">
      <t>コウシツ</t>
    </rPh>
    <phoneticPr fontId="2"/>
  </si>
  <si>
    <t>企画部</t>
    <rPh sb="0" eb="2">
      <t>キカク</t>
    </rPh>
    <rPh sb="2" eb="3">
      <t>ブ</t>
    </rPh>
    <phoneticPr fontId="2"/>
  </si>
  <si>
    <t>総務部</t>
    <rPh sb="0" eb="2">
      <t>ソウム</t>
    </rPh>
    <rPh sb="2" eb="3">
      <t>ブ</t>
    </rPh>
    <phoneticPr fontId="2"/>
  </si>
  <si>
    <t>市民税務部</t>
    <rPh sb="0" eb="2">
      <t>シミン</t>
    </rPh>
    <rPh sb="2" eb="4">
      <t>ゼイム</t>
    </rPh>
    <rPh sb="4" eb="5">
      <t>ブ</t>
    </rPh>
    <phoneticPr fontId="2"/>
  </si>
  <si>
    <t>協働安全部</t>
    <rPh sb="0" eb="2">
      <t>キョウドウ</t>
    </rPh>
    <rPh sb="2" eb="4">
      <t>アンゼン</t>
    </rPh>
    <rPh sb="4" eb="5">
      <t>ブ</t>
    </rPh>
    <phoneticPr fontId="2"/>
  </si>
  <si>
    <t>都市整備部</t>
    <rPh sb="0" eb="2">
      <t>トシ</t>
    </rPh>
    <rPh sb="2" eb="4">
      <t>セイビ</t>
    </rPh>
    <rPh sb="4" eb="5">
      <t>ブ</t>
    </rPh>
    <phoneticPr fontId="2"/>
  </si>
  <si>
    <t>市立病院</t>
    <rPh sb="0" eb="2">
      <t>シリツ</t>
    </rPh>
    <rPh sb="2" eb="4">
      <t>ビョウイン</t>
    </rPh>
    <phoneticPr fontId="2"/>
  </si>
  <si>
    <t>会計管理者</t>
    <rPh sb="0" eb="2">
      <t>カイケイ</t>
    </rPh>
    <rPh sb="2" eb="5">
      <t>カンリシャ</t>
    </rPh>
    <phoneticPr fontId="2"/>
  </si>
  <si>
    <t>事務局</t>
    <rPh sb="0" eb="3">
      <t>ジムキョク</t>
    </rPh>
    <phoneticPr fontId="2"/>
  </si>
  <si>
    <t>政策監</t>
    <rPh sb="0" eb="2">
      <t>セイサク</t>
    </rPh>
    <rPh sb="2" eb="3">
      <t>カン</t>
    </rPh>
    <phoneticPr fontId="2"/>
  </si>
  <si>
    <t>企画課</t>
    <rPh sb="0" eb="2">
      <t>キカク</t>
    </rPh>
    <rPh sb="2" eb="3">
      <t>カ</t>
    </rPh>
    <phoneticPr fontId="2"/>
  </si>
  <si>
    <t>道路総務課</t>
    <rPh sb="0" eb="2">
      <t>ドウロ</t>
    </rPh>
    <rPh sb="2" eb="4">
      <t>ソウム</t>
    </rPh>
    <rPh sb="4" eb="5">
      <t>カ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</si>
  <si>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</si>
  <si>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診療部</t>
    <rPh sb="0" eb="2">
      <t>シンリョウ</t>
    </rPh>
    <rPh sb="2" eb="3">
      <t>ブ</t>
    </rPh>
    <phoneticPr fontId="2"/>
  </si>
  <si>
    <t>教育総務課</t>
    <rPh sb="0" eb="2">
      <t>キョウイク</t>
    </rPh>
    <rPh sb="2" eb="4">
      <t>ソウム</t>
    </rPh>
    <rPh sb="4" eb="5">
      <t>カ</t>
    </rPh>
    <phoneticPr fontId="2"/>
  </si>
  <si>
    <t>総務課</t>
    <rPh sb="0" eb="2">
      <t>ソウム</t>
    </rPh>
    <rPh sb="2" eb="3">
      <t>カ</t>
    </rPh>
    <phoneticPr fontId="2"/>
  </si>
  <si>
    <r>
      <t>地区センター
　　　</t>
    </r>
    <r>
      <rPr>
        <sz val="10"/>
        <rFont val="ＭＳ ゴシック"/>
        <family val="3"/>
        <charset val="128"/>
      </rPr>
      <t>（13ヵ所）</t>
    </r>
    <rPh sb="0" eb="2">
      <t>チク</t>
    </rPh>
    <rPh sb="14" eb="15">
      <t>ショ</t>
    </rPh>
    <phoneticPr fontId="2"/>
  </si>
  <si>
    <t>夜間急患診療所</t>
    <rPh sb="0" eb="2">
      <t>ヤカン</t>
    </rPh>
    <rPh sb="2" eb="4">
      <t>キュウカン</t>
    </rPh>
    <rPh sb="4" eb="7">
      <t>シンリョウジョ</t>
    </rPh>
    <phoneticPr fontId="2"/>
  </si>
  <si>
    <t>庶務係</t>
    <rPh sb="0" eb="2">
      <t>ショム</t>
    </rPh>
    <rPh sb="2" eb="3">
      <t>カカリ</t>
    </rPh>
    <phoneticPr fontId="2"/>
  </si>
  <si>
    <t>計画財政係</t>
    <rPh sb="0" eb="2">
      <t>ケイカク</t>
    </rPh>
    <rPh sb="2" eb="4">
      <t>ザイセイ</t>
    </rPh>
    <rPh sb="4" eb="5">
      <t>カカリ</t>
    </rPh>
    <phoneticPr fontId="2"/>
  </si>
  <si>
    <t>秘書課</t>
    <rPh sb="0" eb="3">
      <t>ヒショカ</t>
    </rPh>
    <phoneticPr fontId="2"/>
  </si>
  <si>
    <t>リサイクルプラザ</t>
    <phoneticPr fontId="2"/>
  </si>
  <si>
    <t>市街地整備課</t>
    <rPh sb="0" eb="3">
      <t>シガイチ</t>
    </rPh>
    <rPh sb="3" eb="5">
      <t>セイビ</t>
    </rPh>
    <rPh sb="5" eb="6">
      <t>カ</t>
    </rPh>
    <phoneticPr fontId="2"/>
  </si>
  <si>
    <t>学務課</t>
    <rPh sb="0" eb="2">
      <t>ガクム</t>
    </rPh>
    <rPh sb="2" eb="3">
      <t>カ</t>
    </rPh>
    <phoneticPr fontId="2"/>
  </si>
  <si>
    <t>中央診療部門</t>
    <rPh sb="0" eb="2">
      <t>チュウオウ</t>
    </rPh>
    <rPh sb="2" eb="4">
      <t>シンリョウ</t>
    </rPh>
    <rPh sb="4" eb="6">
      <t>ブモン</t>
    </rPh>
    <phoneticPr fontId="2"/>
  </si>
  <si>
    <t>事務部</t>
    <rPh sb="0" eb="2">
      <t>ジム</t>
    </rPh>
    <rPh sb="2" eb="3">
      <t>ブ</t>
    </rPh>
    <phoneticPr fontId="2"/>
  </si>
  <si>
    <r>
      <t>市民会館
　　　</t>
    </r>
    <r>
      <rPr>
        <sz val="10"/>
        <rFont val="ＭＳ ゴシック"/>
        <family val="3"/>
        <charset val="128"/>
      </rPr>
      <t>（2館）</t>
    </r>
    <rPh sb="0" eb="2">
      <t>シミン</t>
    </rPh>
    <rPh sb="2" eb="4">
      <t>カイカン</t>
    </rPh>
    <rPh sb="10" eb="11">
      <t>カン</t>
    </rPh>
    <phoneticPr fontId="2"/>
  </si>
  <si>
    <t>経営企画係</t>
    <rPh sb="0" eb="2">
      <t>ケイエイ</t>
    </rPh>
    <rPh sb="2" eb="4">
      <t>キカク</t>
    </rPh>
    <rPh sb="4" eb="5">
      <t>カカリ</t>
    </rPh>
    <phoneticPr fontId="2"/>
  </si>
  <si>
    <t>広報係</t>
    <rPh sb="0" eb="2">
      <t>コウホウ</t>
    </rPh>
    <rPh sb="2" eb="3">
      <t>カカリ</t>
    </rPh>
    <phoneticPr fontId="2"/>
  </si>
  <si>
    <t>人事課</t>
    <rPh sb="0" eb="2">
      <t>ジンジ</t>
    </rPh>
    <rPh sb="2" eb="3">
      <t>カ</t>
    </rPh>
    <phoneticPr fontId="2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</si>
  <si>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2"/>
  </si>
  <si>
    <r>
      <t>公民館
　　　</t>
    </r>
    <r>
      <rPr>
        <sz val="10"/>
        <rFont val="ＭＳ ゴシック"/>
        <family val="3"/>
        <charset val="128"/>
      </rPr>
      <t>（13館）</t>
    </r>
    <rPh sb="0" eb="3">
      <t>コウミンカン</t>
    </rPh>
    <rPh sb="10" eb="11">
      <t>カン</t>
    </rPh>
    <phoneticPr fontId="2"/>
  </si>
  <si>
    <t>広報広聴課</t>
    <rPh sb="0" eb="2">
      <t>コウホウ</t>
    </rPh>
    <rPh sb="2" eb="4">
      <t>コウチョウ</t>
    </rPh>
    <rPh sb="4" eb="5">
      <t>カ</t>
    </rPh>
    <phoneticPr fontId="2"/>
  </si>
  <si>
    <t>行政管理課</t>
    <rPh sb="0" eb="2">
      <t>ギョウセイ</t>
    </rPh>
    <rPh sb="2" eb="4">
      <t>カンリ</t>
    </rPh>
    <rPh sb="4" eb="5">
      <t>カ</t>
    </rPh>
    <phoneticPr fontId="2"/>
  </si>
  <si>
    <t>けやき荘</t>
    <rPh sb="3" eb="4">
      <t>ソウ</t>
    </rPh>
    <phoneticPr fontId="2"/>
  </si>
  <si>
    <t>市民健康課</t>
    <rPh sb="0" eb="2">
      <t>シミン</t>
    </rPh>
    <rPh sb="2" eb="4">
      <t>ケンコウ</t>
    </rPh>
    <rPh sb="4" eb="5">
      <t>カ</t>
    </rPh>
    <phoneticPr fontId="2"/>
  </si>
  <si>
    <t>治水課</t>
    <rPh sb="0" eb="2">
      <t>チスイ</t>
    </rPh>
    <rPh sb="2" eb="3">
      <t>カ</t>
    </rPh>
    <phoneticPr fontId="2"/>
  </si>
  <si>
    <r>
      <t>交流館
　　　</t>
    </r>
    <r>
      <rPr>
        <sz val="10"/>
        <rFont val="ＭＳ ゴシック"/>
        <family val="3"/>
        <charset val="128"/>
      </rPr>
      <t>（7館）</t>
    </r>
    <rPh sb="0" eb="2">
      <t>コウリュウ</t>
    </rPh>
    <rPh sb="2" eb="3">
      <t>カン</t>
    </rPh>
    <rPh sb="9" eb="10">
      <t>カン</t>
    </rPh>
    <phoneticPr fontId="2"/>
  </si>
  <si>
    <t>研究室</t>
    <rPh sb="0" eb="3">
      <t>ケンキュウシツ</t>
    </rPh>
    <phoneticPr fontId="2"/>
  </si>
  <si>
    <t>リハビリテーション科</t>
    <rPh sb="9" eb="10">
      <t>カ</t>
    </rPh>
    <phoneticPr fontId="2"/>
  </si>
  <si>
    <t>お客さま課</t>
    <rPh sb="1" eb="2">
      <t>キャク</t>
    </rPh>
    <rPh sb="4" eb="5">
      <t>カ</t>
    </rPh>
    <phoneticPr fontId="2"/>
  </si>
  <si>
    <r>
      <t>保育所
　　　</t>
    </r>
    <r>
      <rPr>
        <sz val="10"/>
        <rFont val="ＭＳ ゴシック"/>
        <family val="3"/>
        <charset val="128"/>
      </rPr>
      <t>(18ヵ所)</t>
    </r>
    <rPh sb="0" eb="2">
      <t>ホイク</t>
    </rPh>
    <rPh sb="2" eb="3">
      <t>ショ</t>
    </rPh>
    <rPh sb="11" eb="12">
      <t>ショ</t>
    </rPh>
    <phoneticPr fontId="2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</si>
  <si>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2"/>
  </si>
  <si>
    <t>くすのき荘</t>
    <rPh sb="4" eb="5">
      <t>ソウ</t>
    </rPh>
    <phoneticPr fontId="2"/>
  </si>
  <si>
    <t>保健センター</t>
    <rPh sb="0" eb="2">
      <t>ホケン</t>
    </rPh>
    <phoneticPr fontId="2"/>
  </si>
  <si>
    <t>公園緑地課</t>
    <rPh sb="0" eb="2">
      <t>コウエン</t>
    </rPh>
    <rPh sb="2" eb="4">
      <t>リョクチ</t>
    </rPh>
    <rPh sb="4" eb="5">
      <t>カ</t>
    </rPh>
    <phoneticPr fontId="2"/>
  </si>
  <si>
    <t>市民活動支援センター</t>
    <rPh sb="0" eb="2">
      <t>シミン</t>
    </rPh>
    <rPh sb="2" eb="4">
      <t>カツドウ</t>
    </rPh>
    <rPh sb="4" eb="6">
      <t>シエン</t>
    </rPh>
    <phoneticPr fontId="2"/>
  </si>
  <si>
    <t>下水道課</t>
    <rPh sb="0" eb="3">
      <t>ゲスイドウ</t>
    </rPh>
    <rPh sb="3" eb="4">
      <t>カ</t>
    </rPh>
    <phoneticPr fontId="2"/>
  </si>
  <si>
    <t>料金係</t>
    <rPh sb="0" eb="2">
      <t>リョウキン</t>
    </rPh>
    <rPh sb="2" eb="3">
      <t>カカリ</t>
    </rPh>
    <phoneticPr fontId="2"/>
  </si>
  <si>
    <t>ゆりのき荘</t>
    <rPh sb="4" eb="5">
      <t>ソウ</t>
    </rPh>
    <phoneticPr fontId="2"/>
  </si>
  <si>
    <t>青少年課</t>
    <rPh sb="0" eb="3">
      <t>セイショウネン</t>
    </rPh>
    <rPh sb="3" eb="4">
      <t>カ</t>
    </rPh>
    <phoneticPr fontId="2"/>
  </si>
  <si>
    <t>放射線科</t>
    <rPh sb="0" eb="2">
      <t>ホウシャ</t>
    </rPh>
    <rPh sb="2" eb="3">
      <t>セン</t>
    </rPh>
    <rPh sb="3" eb="4">
      <t>カ</t>
    </rPh>
    <phoneticPr fontId="2"/>
  </si>
  <si>
    <t>パスポートセンター</t>
    <phoneticPr fontId="2"/>
  </si>
  <si>
    <t>産業雇用支援センター</t>
    <rPh sb="0" eb="2">
      <t>サンギョウ</t>
    </rPh>
    <rPh sb="2" eb="4">
      <t>コヨウ</t>
    </rPh>
    <rPh sb="4" eb="6">
      <t>シエン</t>
    </rPh>
    <phoneticPr fontId="2"/>
  </si>
  <si>
    <t>開発指導課</t>
    <rPh sb="0" eb="2">
      <t>カイハツ</t>
    </rPh>
    <rPh sb="2" eb="4">
      <t>シドウ</t>
    </rPh>
    <rPh sb="4" eb="5">
      <t>カ</t>
    </rPh>
    <phoneticPr fontId="2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</si>
  <si>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2"/>
  </si>
  <si>
    <t>第一学校給食センター</t>
    <rPh sb="0" eb="2">
      <t>ダイイチ</t>
    </rPh>
    <rPh sb="2" eb="4">
      <t>ガッコウ</t>
    </rPh>
    <rPh sb="4" eb="6">
      <t>キュウショク</t>
    </rPh>
    <phoneticPr fontId="2"/>
  </si>
  <si>
    <t>収納係</t>
    <rPh sb="0" eb="2">
      <t>シュウノウ</t>
    </rPh>
    <rPh sb="2" eb="3">
      <t>カカリ</t>
    </rPh>
    <phoneticPr fontId="2"/>
  </si>
  <si>
    <t>情報公開担当</t>
    <rPh sb="0" eb="2">
      <t>ジョウホウ</t>
    </rPh>
    <rPh sb="2" eb="4">
      <t>コウカイ</t>
    </rPh>
    <rPh sb="4" eb="6">
      <t>タントウ</t>
    </rPh>
    <phoneticPr fontId="2"/>
  </si>
  <si>
    <t>財産管理課</t>
    <rPh sb="0" eb="2">
      <t>ザイサン</t>
    </rPh>
    <rPh sb="2" eb="4">
      <t>カンリ</t>
    </rPh>
    <rPh sb="4" eb="5">
      <t>カ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</si>
  <si>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</si>
  <si>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営繕課</t>
    <rPh sb="0" eb="2">
      <t>エイゼン</t>
    </rPh>
    <rPh sb="2" eb="3">
      <t>カ</t>
    </rPh>
    <phoneticPr fontId="2"/>
  </si>
  <si>
    <t>児童館コスモス</t>
    <rPh sb="0" eb="3">
      <t>ジドウカン</t>
    </rPh>
    <phoneticPr fontId="2"/>
  </si>
  <si>
    <t>斎場</t>
    <rPh sb="0" eb="2">
      <t>サイジョウ</t>
    </rPh>
    <phoneticPr fontId="2"/>
  </si>
  <si>
    <t>救急部門</t>
    <rPh sb="0" eb="2">
      <t>キュウキュウ</t>
    </rPh>
    <rPh sb="2" eb="4">
      <t>ブモン</t>
    </rPh>
    <phoneticPr fontId="2"/>
  </si>
  <si>
    <t>検針係</t>
    <rPh sb="0" eb="2">
      <t>ケンシン</t>
    </rPh>
    <rPh sb="2" eb="3">
      <t>カカリ</t>
    </rPh>
    <phoneticPr fontId="2"/>
  </si>
  <si>
    <t>営繕係</t>
    <rPh sb="0" eb="2">
      <t>エイゼン</t>
    </rPh>
    <rPh sb="2" eb="3">
      <t>カカリ</t>
    </rPh>
    <phoneticPr fontId="2"/>
  </si>
  <si>
    <t>総務管理課</t>
    <rPh sb="0" eb="2">
      <t>ソウム</t>
    </rPh>
    <rPh sb="2" eb="4">
      <t>カンリ</t>
    </rPh>
    <rPh sb="4" eb="5">
      <t>カ</t>
    </rPh>
    <phoneticPr fontId="2"/>
  </si>
  <si>
    <t>建築住宅課</t>
    <rPh sb="0" eb="2">
      <t>ケンチク</t>
    </rPh>
    <rPh sb="2" eb="4">
      <t>ジュウタク</t>
    </rPh>
    <rPh sb="4" eb="5">
      <t>カ</t>
    </rPh>
    <phoneticPr fontId="2"/>
  </si>
  <si>
    <t>第二学校給食センター</t>
    <rPh sb="0" eb="2">
      <t>ダイ２</t>
    </rPh>
    <rPh sb="2" eb="4">
      <t>ガッコウ</t>
    </rPh>
    <rPh sb="4" eb="6">
      <t>キュウショク</t>
    </rPh>
    <phoneticPr fontId="2"/>
  </si>
  <si>
    <t>生活衛生課</t>
    <rPh sb="0" eb="2">
      <t>セイカツ</t>
    </rPh>
    <rPh sb="2" eb="4">
      <t>エイセイ</t>
    </rPh>
    <rPh sb="4" eb="5">
      <t>カ</t>
    </rPh>
    <phoneticPr fontId="2"/>
  </si>
  <si>
    <t>維持管理課</t>
    <rPh sb="0" eb="2">
      <t>イジ</t>
    </rPh>
    <rPh sb="2" eb="4">
      <t>カンリ</t>
    </rPh>
    <rPh sb="4" eb="5">
      <t>カ</t>
    </rPh>
    <phoneticPr fontId="2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</si>
  <si>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2"/>
  </si>
  <si>
    <t>北部出張所</t>
    <rPh sb="0" eb="2">
      <t>ホクブ</t>
    </rPh>
    <rPh sb="2" eb="4">
      <t>シュッチョウ</t>
    </rPh>
    <rPh sb="4" eb="5">
      <t>ジョ</t>
    </rPh>
    <phoneticPr fontId="2"/>
  </si>
  <si>
    <t>生活福祉課</t>
    <rPh sb="0" eb="2">
      <t>セイカツ</t>
    </rPh>
    <rPh sb="2" eb="4">
      <t>フクシ</t>
    </rPh>
    <rPh sb="4" eb="5">
      <t>カ</t>
    </rPh>
    <phoneticPr fontId="2"/>
  </si>
  <si>
    <t>児童館ヒマワリ</t>
    <rPh sb="0" eb="3">
      <t>ジドウカン</t>
    </rPh>
    <phoneticPr fontId="2"/>
  </si>
  <si>
    <t>救急科</t>
    <rPh sb="0" eb="2">
      <t>キュウキュウ</t>
    </rPh>
    <rPh sb="2" eb="3">
      <t>カ</t>
    </rPh>
    <phoneticPr fontId="2"/>
  </si>
  <si>
    <t>施設課</t>
    <rPh sb="0" eb="2">
      <t>シセツ</t>
    </rPh>
    <rPh sb="2" eb="3">
      <t>カ</t>
    </rPh>
    <phoneticPr fontId="2"/>
  </si>
  <si>
    <t>消費生活センター</t>
    <rPh sb="0" eb="2">
      <t>ショウヒ</t>
    </rPh>
    <rPh sb="2" eb="4">
      <t>セイカツ</t>
    </rPh>
    <phoneticPr fontId="2"/>
  </si>
  <si>
    <t>食肉衛生検査所</t>
    <rPh sb="0" eb="2">
      <t>ショクニク</t>
    </rPh>
    <rPh sb="2" eb="4">
      <t>エイセイ</t>
    </rPh>
    <rPh sb="4" eb="6">
      <t>ケンサ</t>
    </rPh>
    <rPh sb="6" eb="7">
      <t>ショ</t>
    </rPh>
    <phoneticPr fontId="2"/>
  </si>
  <si>
    <t>第三学校給食センター</t>
    <rPh sb="0" eb="2">
      <t>ダイ３</t>
    </rPh>
    <rPh sb="2" eb="4">
      <t>ガッコウ</t>
    </rPh>
    <rPh sb="4" eb="6">
      <t>キュウショク</t>
    </rPh>
    <phoneticPr fontId="2"/>
  </si>
  <si>
    <t>診療部門</t>
    <rPh sb="0" eb="2">
      <t>シンリョウ</t>
    </rPh>
    <rPh sb="2" eb="4">
      <t>ブモン</t>
    </rPh>
    <phoneticPr fontId="2"/>
  </si>
  <si>
    <t>保存民家</t>
    <rPh sb="0" eb="2">
      <t>ホゾン</t>
    </rPh>
    <rPh sb="2" eb="4">
      <t>ミンカ</t>
    </rPh>
    <phoneticPr fontId="2"/>
  </si>
  <si>
    <t>工務係</t>
    <rPh sb="0" eb="2">
      <t>コウム</t>
    </rPh>
    <rPh sb="2" eb="3">
      <t>カカリ</t>
    </rPh>
    <phoneticPr fontId="2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</si>
  <si>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2"/>
  </si>
  <si>
    <t>南部出張所</t>
    <rPh sb="0" eb="2">
      <t>ナンブ</t>
    </rPh>
    <rPh sb="2" eb="4">
      <t>シュッチョウ</t>
    </rPh>
    <rPh sb="4" eb="5">
      <t>ジョ</t>
    </rPh>
    <phoneticPr fontId="2"/>
  </si>
  <si>
    <r>
      <t>学童保育室
　　　</t>
    </r>
    <r>
      <rPr>
        <sz val="10"/>
        <rFont val="ＭＳ ゴシック"/>
        <family val="3"/>
        <charset val="128"/>
      </rPr>
      <t>（29ヶ所）</t>
    </r>
    <rPh sb="0" eb="2">
      <t>ガクドウ</t>
    </rPh>
    <rPh sb="2" eb="5">
      <t>ホイクシツ</t>
    </rPh>
    <rPh sb="13" eb="14">
      <t>ショ</t>
    </rPh>
    <phoneticPr fontId="2"/>
  </si>
  <si>
    <t>運転管理担当</t>
    <rPh sb="0" eb="2">
      <t>ウンテン</t>
    </rPh>
    <rPh sb="2" eb="4">
      <t>カンリ</t>
    </rPh>
    <rPh sb="4" eb="6">
      <t>タントウ</t>
    </rPh>
    <phoneticPr fontId="2"/>
  </si>
  <si>
    <t>動物管理センター</t>
    <rPh sb="0" eb="2">
      <t>ドウブツ</t>
    </rPh>
    <rPh sb="2" eb="4">
      <t>カンリ</t>
    </rPh>
    <phoneticPr fontId="2"/>
  </si>
  <si>
    <t>内科</t>
    <rPh sb="0" eb="2">
      <t>ナイカ</t>
    </rPh>
    <phoneticPr fontId="2"/>
  </si>
  <si>
    <t>旧東方村中村家住宅</t>
    <rPh sb="0" eb="1">
      <t>キュウ</t>
    </rPh>
    <rPh sb="1" eb="3">
      <t>ヒガシカタ</t>
    </rPh>
    <rPh sb="3" eb="4">
      <t>ムラ</t>
    </rPh>
    <rPh sb="4" eb="7">
      <t>ナカムラケ</t>
    </rPh>
    <rPh sb="7" eb="9">
      <t>ジュウタク</t>
    </rPh>
    <phoneticPr fontId="2"/>
  </si>
  <si>
    <t>維持管理係</t>
    <rPh sb="0" eb="2">
      <t>イジ</t>
    </rPh>
    <rPh sb="2" eb="4">
      <t>カンリ</t>
    </rPh>
    <rPh sb="4" eb="5">
      <t>カカリ</t>
    </rPh>
    <phoneticPr fontId="2"/>
  </si>
  <si>
    <t>しらこばと</t>
    <phoneticPr fontId="2"/>
  </si>
  <si>
    <t>発電担当</t>
    <rPh sb="0" eb="2">
      <t>ハツデン</t>
    </rPh>
    <rPh sb="2" eb="4">
      <t>タントウ</t>
    </rPh>
    <phoneticPr fontId="2"/>
  </si>
  <si>
    <t>神経内科</t>
    <rPh sb="0" eb="2">
      <t>シンケイ</t>
    </rPh>
    <rPh sb="2" eb="4">
      <t>ナイカ</t>
    </rPh>
    <phoneticPr fontId="2"/>
  </si>
  <si>
    <t>給水装置係</t>
    <rPh sb="0" eb="2">
      <t>キュウスイ</t>
    </rPh>
    <rPh sb="2" eb="4">
      <t>ソウチ</t>
    </rPh>
    <rPh sb="4" eb="5">
      <t>カカリ</t>
    </rPh>
    <phoneticPr fontId="2"/>
  </si>
  <si>
    <t>市議会</t>
    <rPh sb="0" eb="1">
      <t>シ</t>
    </rPh>
    <rPh sb="1" eb="3">
      <t>ギカイ</t>
    </rPh>
    <phoneticPr fontId="2"/>
  </si>
  <si>
    <t>こばと館</t>
    <rPh sb="3" eb="4">
      <t>カン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</si>
  <si>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</si>
  <si>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越谷コミュニティセンター</t>
    <rPh sb="0" eb="2">
      <t>コシガヤ</t>
    </rPh>
    <phoneticPr fontId="2"/>
  </si>
  <si>
    <t>小学校（30校）</t>
    <rPh sb="0" eb="3">
      <t>ショウガッコウ</t>
    </rPh>
    <rPh sb="6" eb="7">
      <t>コウ</t>
    </rPh>
    <phoneticPr fontId="2"/>
  </si>
  <si>
    <t>呼吸器科</t>
    <rPh sb="0" eb="3">
      <t>コキュウキ</t>
    </rPh>
    <rPh sb="3" eb="4">
      <t>カ</t>
    </rPh>
    <phoneticPr fontId="2"/>
  </si>
  <si>
    <t>配水管理課</t>
    <rPh sb="0" eb="2">
      <t>ハイスイ</t>
    </rPh>
    <rPh sb="2" eb="4">
      <t>カンリ</t>
    </rPh>
    <rPh sb="4" eb="5">
      <t>カ</t>
    </rPh>
    <phoneticPr fontId="2"/>
  </si>
  <si>
    <t>臨床工学科</t>
    <rPh sb="0" eb="2">
      <t>リンショウ</t>
    </rPh>
    <rPh sb="2" eb="5">
      <t>コウガッカ</t>
    </rPh>
    <phoneticPr fontId="2"/>
  </si>
  <si>
    <t>スポーツ振興課</t>
    <rPh sb="4" eb="6">
      <t>シンコウ</t>
    </rPh>
    <rPh sb="6" eb="7">
      <t>カ</t>
    </rPh>
    <phoneticPr fontId="2"/>
  </si>
  <si>
    <t>中学校（15校）</t>
    <rPh sb="0" eb="3">
      <t>チュウガッコウ</t>
    </rPh>
    <rPh sb="6" eb="7">
      <t>コウ</t>
    </rPh>
    <phoneticPr fontId="2"/>
  </si>
  <si>
    <t>資源リサイクル担当</t>
    <rPh sb="0" eb="2">
      <t>シゲン</t>
    </rPh>
    <rPh sb="7" eb="9">
      <t>タントウ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</si>
  <si>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</si>
  <si>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配水管理係</t>
    <rPh sb="0" eb="2">
      <t>ハイスイ</t>
    </rPh>
    <rPh sb="2" eb="4">
      <t>カンリ</t>
    </rPh>
    <rPh sb="4" eb="5">
      <t>カカリ</t>
    </rPh>
    <phoneticPr fontId="2"/>
  </si>
  <si>
    <r>
      <t>体育館
　　　　</t>
    </r>
    <r>
      <rPr>
        <sz val="10"/>
        <rFont val="ＭＳ ゴシック"/>
        <family val="3"/>
        <charset val="128"/>
      </rPr>
      <t>（6館）</t>
    </r>
    <rPh sb="0" eb="3">
      <t>タイイクカン</t>
    </rPh>
    <rPh sb="10" eb="11">
      <t>カン</t>
    </rPh>
    <phoneticPr fontId="2"/>
  </si>
  <si>
    <t>議事課</t>
    <rPh sb="0" eb="2">
      <t>ギジ</t>
    </rPh>
    <rPh sb="2" eb="3">
      <t>カ</t>
    </rPh>
    <phoneticPr fontId="2"/>
  </si>
  <si>
    <t>循環器科</t>
    <rPh sb="0" eb="3">
      <t>ジュンカンキ</t>
    </rPh>
    <rPh sb="3" eb="4">
      <t>カ</t>
    </rPh>
    <phoneticPr fontId="2"/>
  </si>
  <si>
    <t>水質係</t>
    <rPh sb="0" eb="2">
      <t>スイシツ</t>
    </rPh>
    <rPh sb="2" eb="3">
      <t>カカリ</t>
    </rPh>
    <phoneticPr fontId="2"/>
  </si>
  <si>
    <t>福祉・子育て臨時給付金室</t>
    <rPh sb="0" eb="2">
      <t>フクシ</t>
    </rPh>
    <rPh sb="3" eb="5">
      <t>コソダ</t>
    </rPh>
    <rPh sb="6" eb="8">
      <t>リンジ</t>
    </rPh>
    <rPh sb="8" eb="11">
      <t>キュウフキン</t>
    </rPh>
    <rPh sb="11" eb="12">
      <t>シツ</t>
    </rPh>
    <phoneticPr fontId="2"/>
  </si>
  <si>
    <t>小児科</t>
    <rPh sb="0" eb="3">
      <t>ショウニカ</t>
    </rPh>
    <phoneticPr fontId="2"/>
  </si>
  <si>
    <t>屋外体育施設</t>
    <rPh sb="0" eb="2">
      <t>オクガイ</t>
    </rPh>
    <rPh sb="2" eb="4">
      <t>タイイク</t>
    </rPh>
    <rPh sb="4" eb="6">
      <t>シセツ</t>
    </rPh>
    <phoneticPr fontId="2"/>
  </si>
  <si>
    <t>工事検査係</t>
    <rPh sb="0" eb="2">
      <t>コウジ</t>
    </rPh>
    <rPh sb="2" eb="4">
      <t>ケンサ</t>
    </rPh>
    <rPh sb="4" eb="5">
      <t>カカリ</t>
    </rPh>
    <phoneticPr fontId="2"/>
  </si>
  <si>
    <t>建設準備担当</t>
    <rPh sb="0" eb="2">
      <t>ケンセツ</t>
    </rPh>
    <rPh sb="2" eb="4">
      <t>ジュンビ</t>
    </rPh>
    <rPh sb="4" eb="6">
      <t>タントウ</t>
    </rPh>
    <phoneticPr fontId="2"/>
  </si>
  <si>
    <t>外科</t>
    <rPh sb="0" eb="2">
      <t>ゲカ</t>
    </rPh>
    <phoneticPr fontId="2"/>
  </si>
  <si>
    <t>市民プール</t>
    <rPh sb="0" eb="2">
      <t>シミン</t>
    </rPh>
    <phoneticPr fontId="2"/>
  </si>
  <si>
    <t>東埼玉資源環境組合
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10" eb="12">
      <t>ギカイ</t>
    </rPh>
    <phoneticPr fontId="2"/>
  </si>
  <si>
    <t>整形外科</t>
    <rPh sb="0" eb="2">
      <t>セイケイ</t>
    </rPh>
    <rPh sb="2" eb="4">
      <t>ゲカ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</si>
  <si>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</si>
  <si>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監査委員</t>
    <rPh sb="0" eb="2">
      <t>カンサ</t>
    </rPh>
    <rPh sb="2" eb="4">
      <t>イイン</t>
    </rPh>
    <phoneticPr fontId="2"/>
  </si>
  <si>
    <t>公平委員会</t>
    <rPh sb="0" eb="2">
      <t>コウヘイ</t>
    </rPh>
    <rPh sb="2" eb="4">
      <t>イイン</t>
    </rPh>
    <rPh sb="4" eb="5">
      <t>カイ</t>
    </rPh>
    <phoneticPr fontId="2"/>
  </si>
  <si>
    <t>農業委員会</t>
    <rPh sb="0" eb="2">
      <t>ノウギョウ</t>
    </rPh>
    <rPh sb="2" eb="4">
      <t>イイン</t>
    </rPh>
    <rPh sb="4" eb="5">
      <t>カイ</t>
    </rPh>
    <phoneticPr fontId="2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</si>
  <si>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2"/>
  </si>
  <si>
    <t>土地開発公社</t>
    <rPh sb="0" eb="2">
      <t>トチ</t>
    </rPh>
    <rPh sb="2" eb="4">
      <t>カイハツ</t>
    </rPh>
    <rPh sb="4" eb="6">
      <t>コウシャ</t>
    </rPh>
    <phoneticPr fontId="2"/>
  </si>
  <si>
    <t>脳神経外科</t>
    <rPh sb="0" eb="3">
      <t>ノウシンケイ</t>
    </rPh>
    <rPh sb="3" eb="5">
      <t>ゲカ</t>
    </rPh>
    <phoneticPr fontId="2"/>
  </si>
  <si>
    <t>議会係</t>
    <rPh sb="0" eb="2">
      <t>ギカイ</t>
    </rPh>
    <rPh sb="2" eb="3">
      <t>カカリ</t>
    </rPh>
    <phoneticPr fontId="2"/>
  </si>
  <si>
    <t>皮膚科</t>
    <rPh sb="0" eb="3">
      <t>ヒフカ</t>
    </rPh>
    <phoneticPr fontId="2"/>
  </si>
  <si>
    <t>監査課</t>
    <rPh sb="0" eb="2">
      <t>カンサ</t>
    </rPh>
    <rPh sb="2" eb="3">
      <t>カ</t>
    </rPh>
    <phoneticPr fontId="2"/>
  </si>
  <si>
    <t>泌尿器科</t>
    <rPh sb="0" eb="3">
      <t>ヒニョウキ</t>
    </rPh>
    <rPh sb="3" eb="4">
      <t>カ</t>
    </rPh>
    <phoneticPr fontId="2"/>
  </si>
  <si>
    <t>産科</t>
    <rPh sb="0" eb="2">
      <t>サンカ</t>
    </rPh>
    <phoneticPr fontId="2"/>
  </si>
  <si>
    <t>婦人科</t>
    <rPh sb="0" eb="3">
      <t>フジンカ</t>
    </rPh>
    <phoneticPr fontId="2"/>
  </si>
  <si>
    <t>消防署</t>
    <rPh sb="0" eb="3">
      <t>ショウボウショ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</si>
  <si>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</si>
  <si>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</si>
  <si>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間久里分署</t>
    <rPh sb="0" eb="1">
      <t>マ</t>
    </rPh>
    <rPh sb="1" eb="3">
      <t>クリ</t>
    </rPh>
    <rPh sb="3" eb="5">
      <t>ブンショ</t>
    </rPh>
    <phoneticPr fontId="2"/>
  </si>
  <si>
    <t>大相模分署</t>
    <rPh sb="0" eb="1">
      <t>オオ</t>
    </rPh>
    <rPh sb="1" eb="3">
      <t>サガミ</t>
    </rPh>
    <rPh sb="3" eb="5">
      <t>ブンショ</t>
    </rPh>
    <phoneticPr fontId="2"/>
  </si>
  <si>
    <t>放射線科</t>
    <rPh sb="0" eb="3">
      <t>ホウシャセン</t>
    </rPh>
    <rPh sb="3" eb="4">
      <t>カ</t>
    </rPh>
    <phoneticPr fontId="2"/>
  </si>
  <si>
    <t>大袋分署</t>
    <rPh sb="0" eb="2">
      <t>オオフクロ</t>
    </rPh>
    <rPh sb="2" eb="4">
      <t>ブンショ</t>
    </rPh>
    <phoneticPr fontId="2"/>
  </si>
  <si>
    <t>麻酔科</t>
    <rPh sb="0" eb="3">
      <t>マスイカ</t>
    </rPh>
    <phoneticPr fontId="2"/>
  </si>
  <si>
    <t>資料：行政管理課</t>
    <phoneticPr fontId="2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</si>
  <si>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2"/>
  </si>
  <si>
    <t>工事名</t>
    <rPh sb="0" eb="3">
      <t>コウジメイ</t>
    </rPh>
    <phoneticPr fontId="2"/>
  </si>
  <si>
    <t>25年度</t>
    <phoneticPr fontId="2"/>
  </si>
  <si>
    <t>26年度</t>
    <phoneticPr fontId="2"/>
  </si>
  <si>
    <t>請負件数</t>
    <rPh sb="0" eb="2">
      <t>ウケオイ</t>
    </rPh>
    <rPh sb="2" eb="4">
      <t>ケンスウ</t>
    </rPh>
    <phoneticPr fontId="2"/>
  </si>
  <si>
    <t>請負額</t>
    <rPh sb="0" eb="2">
      <t>ウケオイ</t>
    </rPh>
    <rPh sb="2" eb="3">
      <t>ガク</t>
    </rPh>
    <phoneticPr fontId="2"/>
  </si>
  <si>
    <t>総 数</t>
    <rPh sb="0" eb="1">
      <t>フサ</t>
    </rPh>
    <rPh sb="2" eb="3">
      <t>カズ</t>
    </rPh>
    <phoneticPr fontId="2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</si>
  <si>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2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</si>
  <si>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2"/>
  </si>
  <si>
    <t>その他の工事</t>
    <rPh sb="0" eb="3">
      <t>ソノタ</t>
    </rPh>
    <rPh sb="4" eb="6">
      <t>コウジ</t>
    </rPh>
    <phoneticPr fontId="2"/>
  </si>
  <si>
    <t>（注）単位未満は、四捨五入のため総数と内訳が一致しない場合もある。</t>
  </si>
  <si>
    <t>資料：契約課</t>
    <rPh sb="0" eb="2">
      <t>シリョウ</t>
    </rPh>
    <rPh sb="3" eb="5">
      <t>ケイヤク</t>
    </rPh>
    <rPh sb="5" eb="6">
      <t>ショムカ</t>
    </rPh>
    <phoneticPr fontId="2"/>
  </si>
  <si>
    <t xml:space="preserve"> </t>
    <phoneticPr fontId="2"/>
  </si>
  <si>
    <t>13-27.　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2"/>
  </si>
  <si>
    <t>（単位：件）</t>
    <rPh sb="1" eb="3">
      <t>タンイ</t>
    </rPh>
    <rPh sb="4" eb="5">
      <t>ケン</t>
    </rPh>
    <phoneticPr fontId="2"/>
  </si>
  <si>
    <t>平成24年度</t>
    <rPh sb="0" eb="2">
      <t>ヘー</t>
    </rPh>
    <rPh sb="4" eb="6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</si>
  <si>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</si>
  <si>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</si>
  <si>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計</t>
    <rPh sb="0" eb="1">
      <t>ケイ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</si>
  <si>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</si>
  <si>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</si>
  <si>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随意
契約</t>
    <rPh sb="0" eb="2">
      <t>ズイイ</t>
    </rPh>
    <rPh sb="3" eb="5">
      <t>ケイヤク</t>
    </rPh>
    <phoneticPr fontId="2"/>
  </si>
  <si>
    <t>資料：契約課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</si>
</sst>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76" formatCode="#,##0.0;[Red]\-#,##0.0"/>
    <numFmt numFmtId="177" formatCode="#,##0;&quot;△ &quot;#,##0"/>
    <numFmt numFmtId="178" formatCode="#,##0.0;&quot;△ &quot;#,##0.0"/>
    <numFmt numFmtId="179" formatCode="#,##0_ ;[Red]\-#,##0\ "/>
    <numFmt numFmtId="180" formatCode="0.0"/>
    <numFmt numFmtId="181" formatCode="#,##0.0_ ;[Red]\-#,##0.0\ "/>
    <numFmt numFmtId="182" formatCode="#,##0.000;[Red]\-#,##0.000"/>
    <numFmt numFmtId="183" formatCode="#,##0_ "/>
    <numFmt numFmtId="184" formatCode="0.000_);[Red]\(0.000\)"/>
    <numFmt numFmtId="185" formatCode="0.000"/>
    <numFmt numFmtId="186" formatCode="#,##0.0000000;&quot;▲ &quot;#,##0.0000000"/>
    <numFmt numFmtId="187" formatCode="0_);[Red]\(0\)"/>
    <numFmt numFmtId="188" formatCode="0.0_ "/>
    <numFmt numFmtId="189" formatCode="0.0_);[Red]\(0.0\)"/>
    <numFmt numFmtId="190" formatCode="#,##0.000000;[Red]\-#,##0.000000"/>
    <numFmt numFmtId="191" formatCode="#,##0.0_ "/>
    <numFmt numFmtId="192" formatCode="0.0;&quot;△ &quot;0.0"/>
    <numFmt numFmtId="193" formatCode="[$-411]ggge&quot;年&quot;m&quot;月&quot;d&quot;日&quot;;@"/>
    <numFmt numFmtId="194" formatCode="#,##0.00_ ;[Red]\-#,##0.00\ "/>
    <numFmt numFmtId="195" formatCode="#,##0.0000;[Red]\-#,##0.0000"/>
    <numFmt numFmtId="196" formatCode="#,##0.0000000;[Red]\-#,##0.0000000"/>
    <numFmt numFmtId="197" formatCode="#,##0.00000;[Red]\-#,##0.00000"/>
    <numFmt numFmtId="198" formatCode="\(General\)"/>
    <numFmt numFmtId="199" formatCode="0_);\(0\)"/>
  </numFmts>
  <fonts count="6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ｺﾞｼｯｸ"/>
      <family val="3"/>
      <charset val="128"/>
    </font>
    <font>
      <b/>
      <sz val="9"/>
      <color indexed="81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.5"/>
      <name val="ＭＳ Ｐ明朝"/>
      <family val="1"/>
      <charset val="128"/>
    </font>
    <font>
      <u/>
      <sz val="12.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HGｺﾞｼｯｸM"/>
      <family val="3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8.5"/>
      <color indexed="8"/>
      <name val="ＭＳ ゴシック"/>
      <family val="3"/>
      <charset val="128"/>
    </font>
    <font>
      <sz val="11"/>
      <color indexed="8"/>
      <name val="ｺﾞｼｯｸ"/>
      <family val="3"/>
      <charset val="128"/>
    </font>
    <font>
      <sz val="10"/>
      <color indexed="8"/>
      <name val="ｺﾞｼｯｸ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2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</borders>
  <cellStyleXfs count="53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67">
    <xf numFmtId="0" fontId="0" fillId="0" borderId="0" xfId="0">
      <alignment vertical="center"/>
    </xf>
    <xf numFmtId="0" fontId="19" fillId="0" borderId="0" xfId="0" applyFont="1">
      <alignment vertical="center"/>
    </xf>
    <xf numFmtId="38" fontId="4" fillId="0" borderId="0" xfId="43" applyFont="1" applyFill="1" applyProtection="1"/>
    <xf numFmtId="178" fontId="4" fillId="0" borderId="0" xfId="43" applyNumberFormat="1" applyFont="1" applyFill="1" applyProtection="1"/>
    <xf numFmtId="38" fontId="6" fillId="0" borderId="0" xfId="43" applyFont="1" applyFill="1" applyProtection="1"/>
    <xf numFmtId="178" fontId="6" fillId="0" borderId="0" xfId="43" applyNumberFormat="1" applyFont="1" applyFill="1" applyProtection="1"/>
    <xf numFmtId="0" fontId="6" fillId="0" borderId="0" xfId="44" applyFont="1" applyFill="1" applyAlignment="1" applyProtection="1">
      <alignment horizontal="right" vertical="center"/>
    </xf>
    <xf numFmtId="177" fontId="7" fillId="0" borderId="10" xfId="43" applyNumberFormat="1" applyFont="1" applyFill="1" applyBorder="1" applyAlignment="1" applyProtection="1">
      <alignment vertical="center"/>
    </xf>
    <xf numFmtId="38" fontId="7" fillId="0" borderId="10" xfId="43" applyFont="1" applyFill="1" applyBorder="1" applyAlignment="1" applyProtection="1">
      <alignment vertical="center"/>
    </xf>
    <xf numFmtId="38" fontId="7" fillId="0" borderId="15" xfId="43" applyFont="1" applyFill="1" applyBorder="1" applyAlignment="1" applyProtection="1">
      <alignment vertical="center"/>
    </xf>
    <xf numFmtId="177" fontId="6" fillId="0" borderId="0" xfId="43" applyNumberFormat="1" applyFont="1" applyFill="1" applyBorder="1" applyAlignment="1" applyProtection="1">
      <alignment vertical="center"/>
    </xf>
    <xf numFmtId="38" fontId="6" fillId="0" borderId="0" xfId="43" applyFont="1" applyFill="1" applyBorder="1" applyAlignment="1" applyProtection="1">
      <alignment vertical="center"/>
    </xf>
    <xf numFmtId="38" fontId="6" fillId="0" borderId="14" xfId="43" applyFont="1" applyFill="1" applyBorder="1" applyAlignment="1" applyProtection="1">
      <alignment horizontal="right" vertical="center"/>
    </xf>
    <xf numFmtId="38" fontId="6" fillId="0" borderId="13" xfId="43" applyFont="1" applyFill="1" applyBorder="1" applyAlignment="1" applyProtection="1">
      <alignment horizontal="left" vertical="center"/>
    </xf>
    <xf numFmtId="38" fontId="6" fillId="0" borderId="0" xfId="43" applyFont="1" applyFill="1" applyAlignment="1" applyProtection="1">
      <alignment vertical="center"/>
    </xf>
    <xf numFmtId="38" fontId="6" fillId="0" borderId="14" xfId="43" applyFont="1" applyFill="1" applyBorder="1" applyAlignment="1" applyProtection="1">
      <alignment vertical="center"/>
    </xf>
    <xf numFmtId="38" fontId="6" fillId="0" borderId="13" xfId="43" applyFont="1" applyFill="1" applyBorder="1" applyAlignment="1" applyProtection="1">
      <alignment horizontal="left" vertical="center" wrapText="1"/>
    </xf>
    <xf numFmtId="38" fontId="6" fillId="0" borderId="0" xfId="43" applyFont="1" applyFill="1" applyBorder="1" applyAlignment="1" applyProtection="1">
      <alignment horizontal="right" vertical="center"/>
    </xf>
    <xf numFmtId="38" fontId="6" fillId="0" borderId="13" xfId="43" applyFont="1" applyFill="1" applyBorder="1" applyAlignment="1" applyProtection="1">
      <alignment vertical="center"/>
    </xf>
    <xf numFmtId="38" fontId="6" fillId="0" borderId="12" xfId="43" applyFont="1" applyFill="1" applyBorder="1" applyAlignment="1" applyProtection="1">
      <alignment horizontal="center" vertical="center"/>
    </xf>
    <xf numFmtId="38" fontId="6" fillId="0" borderId="12" xfId="43" applyFont="1" applyFill="1" applyBorder="1" applyAlignment="1" applyProtection="1">
      <alignment horizontal="center" vertical="center" wrapText="1"/>
    </xf>
    <xf numFmtId="38" fontId="6" fillId="0" borderId="11" xfId="43" applyFont="1" applyFill="1" applyBorder="1" applyAlignment="1" applyProtection="1">
      <alignment horizontal="center" vertical="center"/>
    </xf>
    <xf numFmtId="38" fontId="6" fillId="0" borderId="11" xfId="43" applyFont="1" applyFill="1" applyBorder="1" applyProtection="1"/>
    <xf numFmtId="38" fontId="6" fillId="0" borderId="10" xfId="43" applyFont="1" applyFill="1" applyBorder="1" applyProtection="1"/>
    <xf numFmtId="38" fontId="5" fillId="0" borderId="0" xfId="43" applyFont="1" applyFill="1" applyAlignment="1" applyProtection="1">
      <alignment vertical="center"/>
    </xf>
    <xf numFmtId="0" fontId="4" fillId="0" borderId="0" xfId="44" applyFont="1" applyFill="1" applyAlignment="1" applyProtection="1">
      <alignment vertical="center"/>
    </xf>
    <xf numFmtId="176" fontId="4" fillId="0" borderId="0" xfId="44" applyNumberFormat="1" applyFont="1" applyFill="1" applyAlignment="1" applyProtection="1">
      <alignment vertical="center"/>
    </xf>
    <xf numFmtId="0" fontId="4" fillId="0" borderId="0" xfId="44" applyFont="1" applyFill="1" applyAlignment="1" applyProtection="1">
      <alignment horizontal="right" vertical="center"/>
    </xf>
    <xf numFmtId="0" fontId="6" fillId="0" borderId="0" xfId="44" applyFont="1" applyFill="1" applyAlignment="1" applyProtection="1">
      <alignment vertical="center"/>
    </xf>
    <xf numFmtId="0" fontId="7" fillId="0" borderId="16" xfId="44" applyFont="1" applyFill="1" applyBorder="1" applyAlignment="1" applyProtection="1">
      <alignment horizontal="center" vertical="center"/>
    </xf>
    <xf numFmtId="0" fontId="7" fillId="0" borderId="10" xfId="44" applyFont="1" applyFill="1" applyBorder="1" applyAlignment="1" applyProtection="1">
      <alignment vertical="center"/>
    </xf>
    <xf numFmtId="0" fontId="6" fillId="0" borderId="13" xfId="44" applyFont="1" applyFill="1" applyBorder="1" applyAlignment="1" applyProtection="1">
      <alignment vertical="center"/>
    </xf>
    <xf numFmtId="0" fontId="6" fillId="0" borderId="0" xfId="44" applyFont="1" applyFill="1" applyBorder="1" applyAlignment="1" applyProtection="1">
      <alignment vertical="center"/>
    </xf>
    <xf numFmtId="180" fontId="6" fillId="0" borderId="0" xfId="44" applyNumberFormat="1" applyFont="1" applyFill="1" applyBorder="1" applyAlignment="1" applyProtection="1">
      <alignment vertical="center"/>
    </xf>
    <xf numFmtId="0" fontId="6" fillId="0" borderId="18" xfId="44" applyFont="1" applyFill="1" applyBorder="1" applyAlignment="1" applyProtection="1">
      <alignment vertical="center"/>
    </xf>
    <xf numFmtId="0" fontId="6" fillId="0" borderId="17" xfId="44" applyFont="1" applyFill="1" applyBorder="1" applyAlignment="1" applyProtection="1">
      <alignment vertical="center"/>
    </xf>
    <xf numFmtId="0" fontId="6" fillId="0" borderId="12" xfId="44" applyFont="1" applyFill="1" applyBorder="1" applyAlignment="1" applyProtection="1">
      <alignment horizontal="center" vertical="center"/>
    </xf>
    <xf numFmtId="180" fontId="6" fillId="0" borderId="0" xfId="44" applyNumberFormat="1" applyFont="1" applyFill="1" applyAlignment="1" applyProtection="1">
      <alignment vertical="center"/>
    </xf>
    <xf numFmtId="176" fontId="4" fillId="0" borderId="0" xfId="44" applyNumberFormat="1" applyFont="1" applyFill="1" applyBorder="1" applyAlignment="1" applyProtection="1">
      <alignment vertical="center"/>
    </xf>
    <xf numFmtId="176" fontId="6" fillId="0" borderId="0" xfId="43" applyNumberFormat="1" applyFont="1" applyFill="1" applyAlignment="1" applyProtection="1">
      <alignment vertical="center"/>
    </xf>
    <xf numFmtId="180" fontId="7" fillId="0" borderId="10" xfId="44" applyNumberFormat="1" applyFont="1" applyFill="1" applyBorder="1" applyAlignment="1" applyProtection="1">
      <alignment vertical="center"/>
    </xf>
    <xf numFmtId="177" fontId="6" fillId="0" borderId="0" xfId="43" applyNumberFormat="1" applyFont="1" applyFill="1" applyAlignment="1" applyProtection="1">
      <alignment vertical="center"/>
    </xf>
    <xf numFmtId="0" fontId="8" fillId="0" borderId="0" xfId="44" applyFont="1" applyFill="1" applyAlignment="1" applyProtection="1">
      <alignment vertical="center"/>
    </xf>
    <xf numFmtId="0" fontId="5" fillId="0" borderId="0" xfId="44" applyFont="1" applyFill="1" applyAlignment="1" applyProtection="1">
      <alignment vertical="center"/>
    </xf>
    <xf numFmtId="38" fontId="4" fillId="0" borderId="0" xfId="43" applyFont="1" applyFill="1" applyAlignment="1" applyProtection="1">
      <alignment vertical="center"/>
    </xf>
    <xf numFmtId="176" fontId="4" fillId="0" borderId="0" xfId="43" applyNumberFormat="1" applyFont="1" applyFill="1" applyAlignment="1" applyProtection="1">
      <alignment vertical="center"/>
    </xf>
    <xf numFmtId="184" fontId="4" fillId="0" borderId="0" xfId="44" applyNumberFormat="1" applyFont="1" applyFill="1" applyAlignment="1" applyProtection="1">
      <alignment vertical="center"/>
    </xf>
    <xf numFmtId="185" fontId="4" fillId="0" borderId="0" xfId="44" applyNumberFormat="1" applyFont="1" applyFill="1" applyAlignment="1" applyProtection="1">
      <alignment vertical="center"/>
    </xf>
    <xf numFmtId="186" fontId="4" fillId="0" borderId="0" xfId="43" applyNumberFormat="1" applyFont="1" applyFill="1" applyAlignment="1" applyProtection="1">
      <alignment vertical="center"/>
    </xf>
    <xf numFmtId="38" fontId="4" fillId="0" borderId="0" xfId="43" applyNumberFormat="1" applyFont="1" applyFill="1" applyAlignment="1" applyProtection="1">
      <alignment vertical="center"/>
    </xf>
    <xf numFmtId="186" fontId="6" fillId="0" borderId="0" xfId="43" applyNumberFormat="1" applyFont="1" applyFill="1" applyAlignment="1" applyProtection="1">
      <alignment vertical="center"/>
    </xf>
    <xf numFmtId="38" fontId="6" fillId="0" borderId="0" xfId="43" applyNumberFormat="1" applyFont="1" applyFill="1" applyAlignment="1" applyProtection="1">
      <alignment vertical="center"/>
    </xf>
    <xf numFmtId="187" fontId="6" fillId="0" borderId="0" xfId="44" applyNumberFormat="1" applyFont="1" applyFill="1" applyBorder="1" applyAlignment="1" applyProtection="1">
      <alignment vertical="center"/>
    </xf>
    <xf numFmtId="185" fontId="6" fillId="0" borderId="0" xfId="44" applyNumberFormat="1" applyFont="1" applyFill="1" applyAlignment="1" applyProtection="1">
      <alignment vertical="center"/>
    </xf>
    <xf numFmtId="38" fontId="6" fillId="0" borderId="21" xfId="43" applyFont="1" applyFill="1" applyBorder="1" applyAlignment="1" applyProtection="1">
      <alignment vertical="center"/>
    </xf>
    <xf numFmtId="38" fontId="6" fillId="0" borderId="22" xfId="43" applyNumberFormat="1" applyFont="1" applyFill="1" applyBorder="1" applyAlignment="1" applyProtection="1">
      <alignment vertical="center"/>
    </xf>
    <xf numFmtId="0" fontId="6" fillId="0" borderId="22" xfId="44" applyFont="1" applyFill="1" applyBorder="1" applyAlignment="1" applyProtection="1">
      <alignment vertical="center"/>
    </xf>
    <xf numFmtId="184" fontId="6" fillId="0" borderId="22" xfId="44" applyNumberFormat="1" applyFont="1" applyFill="1" applyBorder="1" applyAlignment="1" applyProtection="1">
      <alignment vertical="center"/>
    </xf>
    <xf numFmtId="185" fontId="6" fillId="0" borderId="22" xfId="44" applyNumberFormat="1" applyFont="1" applyFill="1" applyBorder="1" applyAlignment="1" applyProtection="1">
      <alignment vertical="center"/>
    </xf>
    <xf numFmtId="38" fontId="6" fillId="0" borderId="12" xfId="43" applyNumberFormat="1" applyFont="1" applyFill="1" applyBorder="1" applyAlignment="1" applyProtection="1">
      <alignment vertical="center"/>
    </xf>
    <xf numFmtId="187" fontId="6" fillId="0" borderId="24" xfId="44" applyNumberFormat="1" applyFont="1" applyFill="1" applyBorder="1" applyAlignment="1" applyProtection="1">
      <alignment horizontal="right" vertical="center"/>
    </xf>
    <xf numFmtId="38" fontId="6" fillId="0" borderId="25" xfId="43" applyNumberFormat="1" applyFont="1" applyFill="1" applyBorder="1" applyAlignment="1" applyProtection="1">
      <alignment vertical="center"/>
    </xf>
    <xf numFmtId="0" fontId="6" fillId="0" borderId="25" xfId="44" applyFont="1" applyFill="1" applyBorder="1" applyAlignment="1" applyProtection="1">
      <alignment vertical="center"/>
    </xf>
    <xf numFmtId="187" fontId="6" fillId="0" borderId="25" xfId="44" applyNumberFormat="1" applyFont="1" applyFill="1" applyBorder="1" applyAlignment="1" applyProtection="1">
      <alignment vertical="center"/>
    </xf>
    <xf numFmtId="185" fontId="6" fillId="0" borderId="25" xfId="44" applyNumberFormat="1" applyFont="1" applyFill="1" applyBorder="1" applyAlignment="1" applyProtection="1">
      <alignment vertical="center"/>
    </xf>
    <xf numFmtId="187" fontId="6" fillId="0" borderId="27" xfId="44" applyNumberFormat="1" applyFont="1" applyFill="1" applyBorder="1" applyAlignment="1" applyProtection="1">
      <alignment horizontal="right" vertical="center"/>
    </xf>
    <xf numFmtId="0" fontId="6" fillId="0" borderId="12" xfId="44" applyFont="1" applyFill="1" applyBorder="1" applyAlignment="1" applyProtection="1">
      <alignment vertical="center"/>
    </xf>
    <xf numFmtId="187" fontId="6" fillId="0" borderId="12" xfId="44" applyNumberFormat="1" applyFont="1" applyFill="1" applyBorder="1" applyAlignment="1" applyProtection="1">
      <alignment vertical="center"/>
    </xf>
    <xf numFmtId="185" fontId="6" fillId="0" borderId="12" xfId="44" applyNumberFormat="1" applyFont="1" applyFill="1" applyBorder="1" applyAlignment="1" applyProtection="1">
      <alignment vertical="center"/>
    </xf>
    <xf numFmtId="38" fontId="7" fillId="0" borderId="0" xfId="43" applyFont="1" applyFill="1" applyBorder="1" applyAlignment="1" applyProtection="1">
      <alignment vertical="center"/>
    </xf>
    <xf numFmtId="182" fontId="6" fillId="0" borderId="0" xfId="43" applyNumberFormat="1" applyFont="1" applyFill="1" applyBorder="1" applyAlignment="1" applyProtection="1">
      <alignment vertical="center"/>
    </xf>
    <xf numFmtId="187" fontId="6" fillId="0" borderId="28" xfId="44" applyNumberFormat="1" applyFont="1" applyFill="1" applyBorder="1" applyAlignment="1" applyProtection="1">
      <alignment horizontal="right" vertical="center"/>
    </xf>
    <xf numFmtId="38" fontId="6" fillId="0" borderId="29" xfId="43" applyNumberFormat="1" applyFont="1" applyFill="1" applyBorder="1" applyAlignment="1" applyProtection="1">
      <alignment vertical="center"/>
    </xf>
    <xf numFmtId="0" fontId="6" fillId="0" borderId="29" xfId="44" applyFont="1" applyFill="1" applyBorder="1" applyAlignment="1" applyProtection="1">
      <alignment vertical="center"/>
    </xf>
    <xf numFmtId="187" fontId="6" fillId="0" borderId="29" xfId="44" applyNumberFormat="1" applyFont="1" applyFill="1" applyBorder="1" applyAlignment="1" applyProtection="1">
      <alignment vertical="center"/>
    </xf>
    <xf numFmtId="185" fontId="6" fillId="0" borderId="29" xfId="44" applyNumberFormat="1" applyFont="1" applyFill="1" applyBorder="1" applyAlignment="1" applyProtection="1">
      <alignment vertical="center"/>
    </xf>
    <xf numFmtId="38" fontId="6" fillId="0" borderId="0" xfId="43" applyFont="1" applyFill="1" applyAlignment="1" applyProtection="1">
      <alignment horizontal="right" vertical="center"/>
    </xf>
    <xf numFmtId="38" fontId="6" fillId="0" borderId="0" xfId="43" applyFont="1" applyFill="1" applyAlignment="1" applyProtection="1">
      <alignment horizontal="left" vertical="center"/>
    </xf>
    <xf numFmtId="176" fontId="6" fillId="0" borderId="22" xfId="43" applyNumberFormat="1" applyFont="1" applyFill="1" applyBorder="1" applyAlignment="1" applyProtection="1">
      <alignment vertical="center"/>
    </xf>
    <xf numFmtId="38" fontId="6" fillId="0" borderId="0" xfId="43" applyNumberFormat="1" applyFont="1" applyFill="1" applyBorder="1" applyAlignment="1" applyProtection="1">
      <alignment vertical="center"/>
    </xf>
    <xf numFmtId="176" fontId="7" fillId="0" borderId="10" xfId="43" applyNumberFormat="1" applyFont="1" applyFill="1" applyBorder="1" applyAlignment="1" applyProtection="1">
      <alignment vertical="center"/>
    </xf>
    <xf numFmtId="176" fontId="6" fillId="0" borderId="25" xfId="44" applyNumberFormat="1" applyFont="1" applyFill="1" applyBorder="1" applyAlignment="1" applyProtection="1">
      <alignment vertical="center"/>
    </xf>
    <xf numFmtId="176" fontId="6" fillId="0" borderId="12" xfId="44" applyNumberFormat="1" applyFont="1" applyFill="1" applyBorder="1" applyAlignment="1" applyProtection="1">
      <alignment vertical="center"/>
    </xf>
    <xf numFmtId="176" fontId="6" fillId="0" borderId="29" xfId="44" applyNumberFormat="1" applyFont="1" applyFill="1" applyBorder="1" applyAlignment="1" applyProtection="1">
      <alignment vertical="center"/>
    </xf>
    <xf numFmtId="187" fontId="6" fillId="0" borderId="31" xfId="44" applyNumberFormat="1" applyFont="1" applyFill="1" applyBorder="1" applyAlignment="1" applyProtection="1">
      <alignment horizontal="center" vertical="center"/>
    </xf>
    <xf numFmtId="176" fontId="6" fillId="0" borderId="31" xfId="44" applyNumberFormat="1" applyFont="1" applyFill="1" applyBorder="1" applyAlignment="1" applyProtection="1">
      <alignment horizontal="center" vertical="center"/>
    </xf>
    <xf numFmtId="0" fontId="6" fillId="0" borderId="31" xfId="44" applyFont="1" applyFill="1" applyBorder="1" applyAlignment="1" applyProtection="1">
      <alignment horizontal="center" vertical="center"/>
    </xf>
    <xf numFmtId="185" fontId="6" fillId="0" borderId="31" xfId="44" applyNumberFormat="1" applyFont="1" applyFill="1" applyBorder="1" applyAlignment="1" applyProtection="1">
      <alignment horizontal="center" vertical="center"/>
    </xf>
    <xf numFmtId="38" fontId="6" fillId="0" borderId="31" xfId="43" applyFont="1" applyFill="1" applyBorder="1" applyAlignment="1" applyProtection="1">
      <alignment vertical="center"/>
    </xf>
    <xf numFmtId="186" fontId="5" fillId="0" borderId="0" xfId="43" applyNumberFormat="1" applyFont="1" applyFill="1" applyAlignment="1" applyProtection="1">
      <alignment vertical="center"/>
    </xf>
    <xf numFmtId="38" fontId="6" fillId="0" borderId="0" xfId="43" applyFont="1" applyFill="1" applyBorder="1" applyAlignment="1" applyProtection="1">
      <alignment horizontal="center" vertical="center"/>
    </xf>
    <xf numFmtId="38" fontId="6" fillId="0" borderId="12" xfId="43" applyNumberFormat="1" applyFont="1" applyFill="1" applyBorder="1" applyAlignment="1" applyProtection="1">
      <alignment horizontal="center" vertical="center"/>
    </xf>
    <xf numFmtId="38" fontId="6" fillId="0" borderId="19" xfId="43" applyFont="1" applyFill="1" applyBorder="1" applyAlignment="1" applyProtection="1">
      <alignment horizontal="center" vertical="center"/>
    </xf>
    <xf numFmtId="184" fontId="6" fillId="0" borderId="0" xfId="44" applyNumberFormat="1" applyFont="1" applyFill="1" applyAlignment="1" applyProtection="1">
      <alignment vertical="center"/>
    </xf>
    <xf numFmtId="38" fontId="37" fillId="0" borderId="0" xfId="43" applyFont="1" applyFill="1" applyAlignment="1" applyProtection="1">
      <alignment vertical="center"/>
    </xf>
    <xf numFmtId="38" fontId="38" fillId="0" borderId="0" xfId="43" applyNumberFormat="1" applyFont="1" applyFill="1" applyAlignment="1" applyProtection="1">
      <alignment horizontal="left" vertical="center"/>
    </xf>
    <xf numFmtId="38" fontId="6" fillId="0" borderId="13" xfId="43" applyFont="1" applyFill="1" applyBorder="1" applyAlignment="1" applyProtection="1">
      <alignment vertical="center" wrapText="1"/>
    </xf>
    <xf numFmtId="38" fontId="6" fillId="0" borderId="11" xfId="43" applyFont="1" applyFill="1" applyBorder="1" applyAlignment="1" applyProtection="1">
      <alignment horizontal="center" vertical="center" wrapText="1"/>
    </xf>
    <xf numFmtId="38" fontId="6" fillId="0" borderId="0" xfId="43" applyFont="1" applyFill="1" applyAlignment="1" applyProtection="1">
      <alignment horizontal="right"/>
    </xf>
    <xf numFmtId="38" fontId="8" fillId="0" borderId="0" xfId="43" applyFont="1" applyFill="1" applyAlignment="1" applyProtection="1">
      <alignment vertical="center"/>
    </xf>
    <xf numFmtId="38" fontId="11" fillId="0" borderId="0" xfId="43" applyFont="1" applyFill="1" applyAlignment="1" applyProtection="1">
      <alignment vertical="center"/>
    </xf>
    <xf numFmtId="182" fontId="11" fillId="0" borderId="0" xfId="43" applyNumberFormat="1" applyFont="1" applyFill="1" applyAlignment="1" applyProtection="1">
      <alignment vertical="center"/>
    </xf>
    <xf numFmtId="38" fontId="11" fillId="0" borderId="0" xfId="43" applyNumberFormat="1" applyFont="1" applyFill="1" applyAlignment="1" applyProtection="1">
      <alignment vertical="center"/>
    </xf>
    <xf numFmtId="38" fontId="12" fillId="0" borderId="0" xfId="43" applyFont="1" applyFill="1" applyBorder="1" applyAlignment="1" applyProtection="1">
      <alignment horizontal="right" vertical="center"/>
    </xf>
    <xf numFmtId="38" fontId="12" fillId="0" borderId="0" xfId="43" applyFont="1" applyFill="1" applyAlignment="1" applyProtection="1">
      <alignment vertical="center"/>
    </xf>
    <xf numFmtId="182" fontId="11" fillId="0" borderId="0" xfId="43" applyNumberFormat="1" applyFont="1" applyFill="1" applyBorder="1" applyAlignment="1" applyProtection="1">
      <alignment vertical="center"/>
    </xf>
    <xf numFmtId="182" fontId="11" fillId="0" borderId="0" xfId="43" applyNumberFormat="1" applyFont="1" applyFill="1" applyBorder="1" applyAlignment="1" applyProtection="1">
      <alignment horizontal="right" vertical="center"/>
    </xf>
    <xf numFmtId="38" fontId="11" fillId="0" borderId="0" xfId="43" applyFont="1" applyFill="1" applyBorder="1" applyAlignment="1" applyProtection="1">
      <alignment vertical="center"/>
    </xf>
    <xf numFmtId="38" fontId="12" fillId="0" borderId="0" xfId="43" applyFont="1" applyFill="1" applyAlignment="1" applyProtection="1">
      <alignment horizontal="right" vertical="center"/>
    </xf>
    <xf numFmtId="38" fontId="12" fillId="0" borderId="10" xfId="43" applyFont="1" applyFill="1" applyBorder="1" applyAlignment="1" applyProtection="1">
      <alignment vertical="center"/>
    </xf>
    <xf numFmtId="178" fontId="12" fillId="0" borderId="10" xfId="43" applyNumberFormat="1" applyFont="1" applyFill="1" applyBorder="1" applyAlignment="1" applyProtection="1">
      <alignment horizontal="right" vertical="center"/>
    </xf>
    <xf numFmtId="49" fontId="12" fillId="0" borderId="10" xfId="45" applyNumberFormat="1" applyFont="1" applyFill="1" applyBorder="1" applyAlignment="1" applyProtection="1">
      <alignment horizontal="right" vertical="center"/>
    </xf>
    <xf numFmtId="38" fontId="12" fillId="0" borderId="16" xfId="43" applyFont="1" applyFill="1" applyBorder="1" applyAlignment="1" applyProtection="1">
      <alignment vertical="center"/>
    </xf>
    <xf numFmtId="178" fontId="12" fillId="0" borderId="0" xfId="43" applyNumberFormat="1" applyFont="1" applyFill="1" applyBorder="1" applyAlignment="1" applyProtection="1">
      <alignment horizontal="right" vertical="center"/>
    </xf>
    <xf numFmtId="38" fontId="12" fillId="0" borderId="0" xfId="43" applyFont="1" applyFill="1" applyBorder="1" applyAlignment="1" applyProtection="1">
      <alignment vertical="center"/>
    </xf>
    <xf numFmtId="49" fontId="12" fillId="0" borderId="0" xfId="45" applyNumberFormat="1" applyFont="1" applyFill="1" applyBorder="1" applyAlignment="1" applyProtection="1">
      <alignment horizontal="right" vertical="center"/>
    </xf>
    <xf numFmtId="38" fontId="12" fillId="0" borderId="13" xfId="43" applyFont="1" applyFill="1" applyBorder="1" applyAlignment="1" applyProtection="1">
      <alignment horizontal="left" vertical="center" indent="1"/>
    </xf>
    <xf numFmtId="0" fontId="12" fillId="0" borderId="0" xfId="45" applyNumberFormat="1" applyFont="1" applyFill="1" applyBorder="1" applyAlignment="1" applyProtection="1">
      <alignment horizontal="right" vertical="center"/>
    </xf>
    <xf numFmtId="38" fontId="12" fillId="0" borderId="13" xfId="43" applyFont="1" applyFill="1" applyBorder="1" applyAlignment="1" applyProtection="1">
      <alignment vertical="center"/>
    </xf>
    <xf numFmtId="178" fontId="12" fillId="0" borderId="0" xfId="43" applyNumberFormat="1" applyFont="1" applyFill="1" applyAlignment="1" applyProtection="1">
      <alignment horizontal="right" vertical="center"/>
    </xf>
    <xf numFmtId="177" fontId="12" fillId="0" borderId="0" xfId="43" applyNumberFormat="1" applyFont="1" applyFill="1" applyAlignment="1" applyProtection="1">
      <alignment horizontal="right" vertical="center"/>
    </xf>
    <xf numFmtId="38" fontId="12" fillId="0" borderId="13" xfId="43" applyFont="1" applyFill="1" applyBorder="1" applyAlignment="1" applyProtection="1">
      <alignment horizontal="left" vertical="center" indent="2"/>
    </xf>
    <xf numFmtId="38" fontId="12" fillId="0" borderId="13" xfId="43" applyFont="1" applyFill="1" applyBorder="1" applyAlignment="1" applyProtection="1">
      <alignment horizontal="left" vertical="center"/>
    </xf>
    <xf numFmtId="38" fontId="13" fillId="0" borderId="17" xfId="43" applyNumberFormat="1" applyFont="1" applyFill="1" applyBorder="1" applyAlignment="1" applyProtection="1">
      <alignment vertical="center"/>
    </xf>
    <xf numFmtId="178" fontId="13" fillId="0" borderId="17" xfId="43" applyNumberFormat="1" applyFont="1" applyFill="1" applyBorder="1" applyAlignment="1" applyProtection="1">
      <alignment horizontal="right" vertical="center"/>
    </xf>
    <xf numFmtId="176" fontId="13" fillId="0" borderId="17" xfId="43" applyNumberFormat="1" applyFont="1" applyFill="1" applyBorder="1" applyAlignment="1" applyProtection="1">
      <alignment vertical="center"/>
    </xf>
    <xf numFmtId="176" fontId="13" fillId="0" borderId="17" xfId="43" applyNumberFormat="1" applyFont="1" applyFill="1" applyBorder="1" applyAlignment="1" applyProtection="1">
      <alignment horizontal="right" vertical="center"/>
    </xf>
    <xf numFmtId="38" fontId="13" fillId="0" borderId="18" xfId="43" applyFont="1" applyFill="1" applyBorder="1" applyAlignment="1" applyProtection="1">
      <alignment horizontal="center" vertical="center"/>
    </xf>
    <xf numFmtId="38" fontId="12" fillId="0" borderId="12" xfId="43" applyFont="1" applyFill="1" applyBorder="1" applyAlignment="1" applyProtection="1">
      <alignment horizontal="center" vertical="center"/>
    </xf>
    <xf numFmtId="38" fontId="12" fillId="0" borderId="12" xfId="43" applyFont="1" applyFill="1" applyBorder="1" applyAlignment="1" applyProtection="1">
      <alignment horizontal="right" vertical="center"/>
    </xf>
    <xf numFmtId="182" fontId="12" fillId="0" borderId="0" xfId="43" applyNumberFormat="1" applyFont="1" applyFill="1" applyAlignment="1" applyProtection="1">
      <alignment vertical="center"/>
    </xf>
    <xf numFmtId="38" fontId="12" fillId="0" borderId="0" xfId="43" applyNumberFormat="1" applyFont="1" applyFill="1" applyBorder="1" applyAlignment="1" applyProtection="1">
      <alignment vertical="center"/>
    </xf>
    <xf numFmtId="182" fontId="12" fillId="0" borderId="0" xfId="43" applyNumberFormat="1" applyFont="1" applyFill="1" applyBorder="1" applyAlignment="1" applyProtection="1">
      <alignment vertical="center"/>
    </xf>
    <xf numFmtId="182" fontId="12" fillId="0" borderId="0" xfId="43" applyNumberFormat="1" applyFont="1" applyFill="1" applyBorder="1" applyAlignment="1" applyProtection="1">
      <alignment horizontal="right" vertical="center"/>
    </xf>
    <xf numFmtId="38" fontId="12" fillId="0" borderId="0" xfId="43" applyNumberFormat="1" applyFont="1" applyFill="1" applyAlignment="1" applyProtection="1">
      <alignment vertical="center"/>
    </xf>
    <xf numFmtId="176" fontId="12" fillId="0" borderId="10" xfId="43" applyNumberFormat="1" applyFont="1" applyFill="1" applyBorder="1" applyAlignment="1" applyProtection="1">
      <alignment vertical="center"/>
    </xf>
    <xf numFmtId="176" fontId="12" fillId="0" borderId="10" xfId="43" applyNumberFormat="1" applyFont="1" applyFill="1" applyBorder="1" applyAlignment="1" applyProtection="1">
      <alignment horizontal="right" vertical="center"/>
    </xf>
    <xf numFmtId="176" fontId="12" fillId="0" borderId="0" xfId="43" applyNumberFormat="1" applyFont="1" applyFill="1" applyBorder="1" applyAlignment="1" applyProtection="1">
      <alignment vertical="center"/>
    </xf>
    <xf numFmtId="176" fontId="12" fillId="0" borderId="0" xfId="43" applyNumberFormat="1" applyFont="1" applyFill="1" applyBorder="1" applyAlignment="1" applyProtection="1">
      <alignment horizontal="right" vertical="center"/>
    </xf>
    <xf numFmtId="38" fontId="13" fillId="0" borderId="17" xfId="43" applyFont="1" applyFill="1" applyBorder="1" applyAlignment="1" applyProtection="1">
      <alignment vertical="center"/>
    </xf>
    <xf numFmtId="176" fontId="12" fillId="0" borderId="12" xfId="43" applyNumberFormat="1" applyFont="1" applyFill="1" applyBorder="1" applyAlignment="1" applyProtection="1">
      <alignment horizontal="right" vertical="center"/>
    </xf>
    <xf numFmtId="176" fontId="12" fillId="0" borderId="12" xfId="43" applyNumberFormat="1" applyFont="1" applyFill="1" applyBorder="1" applyAlignment="1" applyProtection="1">
      <alignment horizontal="center" vertical="center"/>
    </xf>
    <xf numFmtId="38" fontId="10" fillId="0" borderId="0" xfId="43" applyFont="1" applyFill="1" applyAlignment="1" applyProtection="1">
      <alignment vertical="center"/>
    </xf>
    <xf numFmtId="182" fontId="11" fillId="0" borderId="0" xfId="43" applyNumberFormat="1" applyFont="1" applyFill="1" applyAlignment="1" applyProtection="1">
      <alignment horizontal="right" vertical="center"/>
    </xf>
    <xf numFmtId="38" fontId="6" fillId="0" borderId="0" xfId="43" applyFont="1" applyAlignment="1" applyProtection="1">
      <alignment vertical="center"/>
    </xf>
    <xf numFmtId="0" fontId="6" fillId="0" borderId="16" xfId="44" quotePrefix="1" applyFont="1" applyFill="1" applyBorder="1" applyAlignment="1" applyProtection="1">
      <alignment horizontal="center" vertical="center"/>
    </xf>
    <xf numFmtId="179" fontId="6" fillId="0" borderId="0" xfId="43" applyNumberFormat="1" applyFont="1" applyFill="1" applyBorder="1" applyAlignment="1" applyProtection="1">
      <alignment vertical="center"/>
    </xf>
    <xf numFmtId="181" fontId="6" fillId="0" borderId="0" xfId="43" applyNumberFormat="1" applyFont="1" applyFill="1" applyBorder="1" applyAlignment="1" applyProtection="1">
      <alignment vertical="center"/>
    </xf>
    <xf numFmtId="0" fontId="6" fillId="0" borderId="13" xfId="44" quotePrefix="1" applyFont="1" applyFill="1" applyBorder="1" applyAlignment="1" applyProtection="1">
      <alignment horizontal="center" vertical="center"/>
    </xf>
    <xf numFmtId="179" fontId="6" fillId="0" borderId="14" xfId="43" applyNumberFormat="1" applyFont="1" applyFill="1" applyBorder="1" applyAlignment="1" applyProtection="1">
      <alignment vertical="center"/>
    </xf>
    <xf numFmtId="0" fontId="6" fillId="0" borderId="0" xfId="44" applyFont="1" applyFill="1" applyBorder="1" applyAlignment="1" applyProtection="1">
      <alignment horizontal="center" vertical="center"/>
    </xf>
    <xf numFmtId="38" fontId="6" fillId="0" borderId="0" xfId="43" applyFont="1" applyProtection="1"/>
    <xf numFmtId="179" fontId="6" fillId="0" borderId="10" xfId="43" applyNumberFormat="1" applyFont="1" applyFill="1" applyBorder="1" applyAlignment="1" applyProtection="1">
      <alignment vertical="center"/>
    </xf>
    <xf numFmtId="38" fontId="6" fillId="0" borderId="16" xfId="43" applyFont="1" applyFill="1" applyBorder="1" applyAlignment="1" applyProtection="1">
      <alignment vertical="center"/>
    </xf>
    <xf numFmtId="179" fontId="6" fillId="0" borderId="0" xfId="43" applyNumberFormat="1" applyFont="1" applyFill="1" applyAlignment="1" applyProtection="1">
      <alignment vertical="center"/>
    </xf>
    <xf numFmtId="38" fontId="6" fillId="0" borderId="13" xfId="43" applyFont="1" applyFill="1" applyBorder="1" applyAlignment="1" applyProtection="1">
      <alignment vertical="center" shrinkToFit="1"/>
    </xf>
    <xf numFmtId="179" fontId="7" fillId="0" borderId="17" xfId="43" applyNumberFormat="1" applyFont="1" applyFill="1" applyBorder="1" applyAlignment="1" applyProtection="1">
      <alignment vertical="center"/>
    </xf>
    <xf numFmtId="38" fontId="7" fillId="0" borderId="18" xfId="43" applyFont="1" applyFill="1" applyBorder="1" applyAlignment="1" applyProtection="1">
      <alignment horizontal="center" vertical="center"/>
    </xf>
    <xf numFmtId="38" fontId="6" fillId="0" borderId="20" xfId="43" applyFont="1" applyFill="1" applyBorder="1" applyAlignment="1" applyProtection="1">
      <alignment horizontal="center" vertical="center"/>
    </xf>
    <xf numFmtId="38" fontId="6" fillId="0" borderId="0" xfId="43" applyFont="1" applyFill="1" applyAlignment="1" applyProtection="1"/>
    <xf numFmtId="183" fontId="6" fillId="0" borderId="10" xfId="44" applyNumberFormat="1" applyFont="1" applyFill="1" applyBorder="1"/>
    <xf numFmtId="38" fontId="15" fillId="0" borderId="16" xfId="43" applyFont="1" applyFill="1" applyBorder="1" applyAlignment="1" applyProtection="1">
      <alignment horizontal="left" vertical="center"/>
    </xf>
    <xf numFmtId="179" fontId="6" fillId="0" borderId="0" xfId="43" applyNumberFormat="1" applyFont="1" applyFill="1" applyAlignment="1" applyProtection="1">
      <alignment horizontal="right" vertical="center"/>
    </xf>
    <xf numFmtId="38" fontId="15" fillId="0" borderId="13" xfId="43" applyFont="1" applyFill="1" applyBorder="1" applyAlignment="1" applyProtection="1">
      <alignment horizontal="left" vertical="center"/>
    </xf>
    <xf numFmtId="38" fontId="15" fillId="0" borderId="13" xfId="43" applyFont="1" applyFill="1" applyBorder="1" applyAlignment="1" applyProtection="1">
      <alignment horizontal="left" vertical="center" shrinkToFit="1"/>
    </xf>
    <xf numFmtId="38" fontId="17" fillId="0" borderId="13" xfId="43" applyFont="1" applyFill="1" applyBorder="1" applyAlignment="1" applyProtection="1">
      <alignment horizontal="left" vertical="center" shrinkToFit="1"/>
    </xf>
    <xf numFmtId="38" fontId="16" fillId="0" borderId="18" xfId="43" applyFont="1" applyFill="1" applyBorder="1" applyAlignment="1" applyProtection="1">
      <alignment horizontal="center" vertical="center"/>
    </xf>
    <xf numFmtId="38" fontId="15" fillId="0" borderId="16" xfId="43" applyFont="1" applyFill="1" applyBorder="1" applyAlignment="1" applyProtection="1">
      <alignment vertical="center"/>
    </xf>
    <xf numFmtId="38" fontId="15" fillId="0" borderId="13" xfId="43" applyFont="1" applyFill="1" applyBorder="1" applyAlignment="1" applyProtection="1">
      <alignment vertical="center"/>
    </xf>
    <xf numFmtId="184" fontId="6" fillId="0" borderId="0" xfId="43" applyNumberFormat="1" applyFont="1" applyFill="1" applyAlignment="1" applyProtection="1">
      <alignment vertical="center"/>
    </xf>
    <xf numFmtId="38" fontId="13" fillId="0" borderId="11" xfId="43" applyFont="1" applyFill="1" applyBorder="1" applyAlignment="1" applyProtection="1">
      <alignment vertical="center"/>
    </xf>
    <xf numFmtId="179" fontId="16" fillId="0" borderId="11" xfId="43" applyNumberFormat="1" applyFont="1" applyFill="1" applyBorder="1" applyAlignment="1" applyProtection="1">
      <alignment vertical="center"/>
    </xf>
    <xf numFmtId="38" fontId="13" fillId="0" borderId="11" xfId="43" applyFont="1" applyFill="1" applyBorder="1" applyAlignment="1" applyProtection="1">
      <alignment horizontal="right" vertical="center"/>
    </xf>
    <xf numFmtId="38" fontId="16" fillId="0" borderId="11" xfId="43" applyFont="1" applyFill="1" applyBorder="1" applyAlignment="1" applyProtection="1">
      <alignment horizontal="right" vertical="center"/>
    </xf>
    <xf numFmtId="188" fontId="15" fillId="0" borderId="32" xfId="43" applyNumberFormat="1" applyFont="1" applyFill="1" applyBorder="1" applyAlignment="1" applyProtection="1">
      <alignment vertical="center"/>
    </xf>
    <xf numFmtId="179" fontId="15" fillId="0" borderId="32" xfId="43" applyNumberFormat="1" applyFont="1" applyFill="1" applyBorder="1" applyAlignment="1" applyProtection="1">
      <alignment vertical="center"/>
    </xf>
    <xf numFmtId="38" fontId="15" fillId="0" borderId="33" xfId="43" applyFont="1" applyFill="1" applyBorder="1" applyAlignment="1" applyProtection="1">
      <alignment horizontal="center" vertical="center"/>
    </xf>
    <xf numFmtId="189" fontId="15" fillId="0" borderId="34" xfId="43" applyNumberFormat="1" applyFont="1" applyFill="1" applyBorder="1" applyAlignment="1" applyProtection="1">
      <alignment vertical="center"/>
    </xf>
    <xf numFmtId="38" fontId="15" fillId="0" borderId="34" xfId="43" applyFont="1" applyFill="1" applyBorder="1" applyAlignment="1" applyProtection="1">
      <alignment horizontal="center" vertical="center"/>
    </xf>
    <xf numFmtId="190" fontId="6" fillId="0" borderId="0" xfId="43" applyNumberFormat="1" applyFont="1" applyFill="1" applyAlignment="1" applyProtection="1">
      <alignment vertical="center"/>
    </xf>
    <xf numFmtId="188" fontId="15" fillId="0" borderId="0" xfId="43" applyNumberFormat="1" applyFont="1" applyFill="1" applyAlignment="1" applyProtection="1">
      <alignment vertical="center"/>
    </xf>
    <xf numFmtId="179" fontId="15" fillId="0" borderId="0" xfId="43" applyNumberFormat="1" applyFont="1" applyFill="1" applyAlignment="1" applyProtection="1">
      <alignment vertical="center"/>
    </xf>
    <xf numFmtId="38" fontId="15" fillId="0" borderId="35" xfId="43" applyFont="1" applyFill="1" applyBorder="1" applyAlignment="1" applyProtection="1">
      <alignment vertical="center"/>
    </xf>
    <xf numFmtId="189" fontId="15" fillId="0" borderId="0" xfId="43" applyNumberFormat="1" applyFont="1" applyFill="1" applyBorder="1" applyAlignment="1" applyProtection="1">
      <alignment horizontal="right" vertical="center"/>
    </xf>
    <xf numFmtId="179" fontId="15" fillId="0" borderId="0" xfId="43" applyNumberFormat="1" applyFont="1" applyFill="1" applyBorder="1" applyAlignment="1" applyProtection="1">
      <alignment horizontal="right" vertical="center"/>
    </xf>
    <xf numFmtId="189" fontId="15" fillId="0" borderId="13" xfId="43" applyNumberFormat="1" applyFont="1" applyFill="1" applyBorder="1" applyAlignment="1" applyProtection="1">
      <alignment vertical="center"/>
    </xf>
    <xf numFmtId="179" fontId="15" fillId="0" borderId="0" xfId="43" applyNumberFormat="1" applyFont="1" applyFill="1" applyBorder="1" applyAlignment="1" applyProtection="1">
      <alignment vertical="center"/>
    </xf>
    <xf numFmtId="38" fontId="15" fillId="0" borderId="35" xfId="43" applyFont="1" applyFill="1" applyBorder="1" applyAlignment="1" applyProtection="1">
      <alignment vertical="center" wrapText="1"/>
    </xf>
    <xf numFmtId="191" fontId="15" fillId="0" borderId="13" xfId="43" applyNumberFormat="1" applyFont="1" applyFill="1" applyBorder="1" applyAlignment="1" applyProtection="1">
      <alignment vertical="center"/>
    </xf>
    <xf numFmtId="179" fontId="15" fillId="0" borderId="14" xfId="43" applyNumberFormat="1" applyFont="1" applyFill="1" applyBorder="1" applyAlignment="1" applyProtection="1">
      <alignment vertical="center"/>
    </xf>
    <xf numFmtId="38" fontId="15" fillId="0" borderId="10" xfId="43" applyFont="1" applyFill="1" applyBorder="1" applyAlignment="1" applyProtection="1">
      <alignment horizontal="center" vertical="center"/>
    </xf>
    <xf numFmtId="38" fontId="15" fillId="0" borderId="12" xfId="43" applyFont="1" applyFill="1" applyBorder="1" applyAlignment="1" applyProtection="1">
      <alignment horizontal="center" vertical="center"/>
    </xf>
    <xf numFmtId="38" fontId="15" fillId="0" borderId="16" xfId="43" applyFont="1" applyFill="1" applyBorder="1" applyAlignment="1" applyProtection="1">
      <alignment horizontal="center" vertical="center"/>
    </xf>
    <xf numFmtId="38" fontId="6" fillId="0" borderId="0" xfId="43" applyFont="1" applyFill="1" applyAlignment="1" applyProtection="1">
      <alignment horizontal="left"/>
    </xf>
    <xf numFmtId="38" fontId="39" fillId="0" borderId="0" xfId="43" applyFont="1" applyFill="1" applyAlignment="1" applyProtection="1">
      <alignment vertical="center"/>
    </xf>
    <xf numFmtId="0" fontId="18" fillId="0" borderId="0" xfId="28" applyFill="1" applyAlignment="1" applyProtection="1">
      <alignment vertical="center"/>
    </xf>
    <xf numFmtId="177" fontId="4" fillId="0" borderId="0" xfId="43" applyNumberFormat="1" applyFont="1" applyFill="1" applyProtection="1"/>
    <xf numFmtId="192" fontId="4" fillId="0" borderId="0" xfId="43" applyNumberFormat="1" applyFont="1" applyFill="1" applyProtection="1"/>
    <xf numFmtId="177" fontId="6" fillId="0" borderId="0" xfId="43" applyNumberFormat="1" applyFont="1" applyFill="1" applyProtection="1"/>
    <xf numFmtId="192" fontId="6" fillId="0" borderId="0" xfId="43" applyNumberFormat="1" applyFont="1" applyFill="1" applyAlignment="1" applyProtection="1">
      <alignment horizontal="right"/>
    </xf>
    <xf numFmtId="177" fontId="6" fillId="0" borderId="12" xfId="43" applyNumberFormat="1" applyFont="1" applyFill="1" applyBorder="1" applyAlignment="1" applyProtection="1">
      <alignment horizontal="center" vertical="center"/>
    </xf>
    <xf numFmtId="192" fontId="6" fillId="0" borderId="11" xfId="43" applyNumberFormat="1" applyFont="1" applyFill="1" applyBorder="1" applyAlignment="1" applyProtection="1">
      <alignment horizontal="center" vertical="center"/>
    </xf>
    <xf numFmtId="192" fontId="6" fillId="0" borderId="0" xfId="43" applyNumberFormat="1" applyFont="1" applyFill="1" applyBorder="1" applyAlignment="1" applyProtection="1">
      <alignment horizontal="right" vertical="center"/>
    </xf>
    <xf numFmtId="192" fontId="7" fillId="0" borderId="10" xfId="43" applyNumberFormat="1" applyFont="1" applyFill="1" applyBorder="1" applyAlignment="1" applyProtection="1">
      <alignment horizontal="right" vertical="center"/>
    </xf>
    <xf numFmtId="192" fontId="6" fillId="0" borderId="0" xfId="44" applyNumberFormat="1" applyFont="1" applyFill="1" applyAlignment="1" applyProtection="1">
      <alignment horizontal="right" vertical="center"/>
    </xf>
    <xf numFmtId="192" fontId="6" fillId="0" borderId="0" xfId="44" applyNumberFormat="1" applyFont="1" applyFill="1" applyBorder="1" applyAlignment="1" applyProtection="1">
      <alignment horizontal="right" vertical="center"/>
    </xf>
    <xf numFmtId="192" fontId="6" fillId="0" borderId="11" xfId="44" applyNumberFormat="1" applyFont="1" applyFill="1" applyBorder="1" applyAlignment="1" applyProtection="1">
      <alignment horizontal="center" vertical="center"/>
    </xf>
    <xf numFmtId="192" fontId="6" fillId="0" borderId="0" xfId="43" applyNumberFormat="1" applyFont="1" applyFill="1" applyAlignment="1" applyProtection="1">
      <alignment vertical="center"/>
    </xf>
    <xf numFmtId="192" fontId="6" fillId="0" borderId="12" xfId="44" applyNumberFormat="1" applyFont="1" applyFill="1" applyBorder="1" applyAlignment="1" applyProtection="1">
      <alignment horizontal="center" vertical="center"/>
    </xf>
    <xf numFmtId="192" fontId="6" fillId="0" borderId="0" xfId="44" applyNumberFormat="1" applyFont="1" applyFill="1" applyAlignment="1" applyProtection="1">
      <alignment vertical="center"/>
    </xf>
    <xf numFmtId="192" fontId="4" fillId="0" borderId="0" xfId="44" applyNumberFormat="1" applyFont="1" applyFill="1" applyAlignment="1" applyProtection="1">
      <alignment vertical="center"/>
    </xf>
    <xf numFmtId="38" fontId="13" fillId="0" borderId="10" xfId="43" applyFont="1" applyFill="1" applyBorder="1" applyAlignment="1" applyProtection="1">
      <alignment vertical="center"/>
    </xf>
    <xf numFmtId="38" fontId="13" fillId="0" borderId="0" xfId="43" applyFont="1" applyFill="1" applyBorder="1" applyAlignment="1" applyProtection="1">
      <alignment vertical="center"/>
    </xf>
    <xf numFmtId="188" fontId="6" fillId="0" borderId="0" xfId="43" applyNumberFormat="1" applyFont="1" applyFill="1" applyAlignment="1" applyProtection="1">
      <alignment vertical="center"/>
    </xf>
    <xf numFmtId="38" fontId="7" fillId="0" borderId="16" xfId="43" applyFont="1" applyFill="1" applyBorder="1" applyAlignment="1" applyProtection="1">
      <alignment horizontal="center" vertical="center"/>
    </xf>
    <xf numFmtId="0" fontId="6" fillId="0" borderId="11" xfId="44" applyFont="1" applyFill="1" applyBorder="1" applyAlignment="1" applyProtection="1">
      <alignment horizontal="center" vertical="center"/>
    </xf>
    <xf numFmtId="38" fontId="12" fillId="0" borderId="20" xfId="43" applyFont="1" applyFill="1" applyBorder="1" applyAlignment="1" applyProtection="1">
      <alignment horizontal="center" vertical="center"/>
    </xf>
    <xf numFmtId="38" fontId="12" fillId="0" borderId="11" xfId="43" applyFont="1" applyFill="1" applyBorder="1" applyAlignment="1" applyProtection="1">
      <alignment horizontal="center" vertical="center"/>
    </xf>
    <xf numFmtId="38" fontId="12" fillId="0" borderId="19" xfId="43" applyFont="1" applyFill="1" applyBorder="1" applyAlignment="1" applyProtection="1">
      <alignment horizontal="center" vertical="center"/>
    </xf>
    <xf numFmtId="38" fontId="15" fillId="0" borderId="19" xfId="43" applyFont="1" applyFill="1" applyBorder="1" applyAlignment="1" applyProtection="1">
      <alignment horizontal="center" vertical="center"/>
    </xf>
    <xf numFmtId="192" fontId="7" fillId="0" borderId="10" xfId="43" applyNumberFormat="1" applyFont="1" applyFill="1" applyBorder="1" applyAlignment="1" applyProtection="1">
      <alignment vertical="center"/>
    </xf>
    <xf numFmtId="180" fontId="6" fillId="0" borderId="10" xfId="44" applyNumberFormat="1" applyFont="1" applyFill="1" applyBorder="1" applyAlignment="1" applyProtection="1">
      <alignment vertical="center"/>
    </xf>
    <xf numFmtId="188" fontId="6" fillId="0" borderId="0" xfId="44" applyNumberFormat="1" applyFont="1" applyFill="1" applyBorder="1" applyAlignment="1" applyProtection="1">
      <alignment vertical="center"/>
    </xf>
    <xf numFmtId="0" fontId="6" fillId="0" borderId="10" xfId="44" applyNumberFormat="1" applyFont="1" applyFill="1" applyBorder="1" applyAlignment="1" applyProtection="1">
      <alignment vertical="center"/>
    </xf>
    <xf numFmtId="180" fontId="6" fillId="0" borderId="0" xfId="46" applyNumberFormat="1" applyFont="1" applyFill="1" applyBorder="1" applyAlignment="1" applyProtection="1">
      <alignment vertical="center"/>
    </xf>
    <xf numFmtId="180" fontId="7" fillId="0" borderId="10" xfId="46" applyNumberFormat="1" applyFont="1" applyFill="1" applyBorder="1" applyAlignment="1" applyProtection="1">
      <alignment vertical="center"/>
    </xf>
    <xf numFmtId="38" fontId="7" fillId="0" borderId="10" xfId="43" applyNumberFormat="1" applyFont="1" applyFill="1" applyBorder="1" applyAlignment="1" applyProtection="1">
      <alignment vertical="center"/>
    </xf>
    <xf numFmtId="38" fontId="6" fillId="0" borderId="12" xfId="43" applyFont="1" applyFill="1" applyBorder="1" applyAlignment="1" applyProtection="1">
      <alignment horizontal="center" vertical="center" shrinkToFit="1"/>
    </xf>
    <xf numFmtId="188" fontId="7" fillId="0" borderId="10" xfId="43" applyNumberFormat="1" applyFont="1" applyFill="1" applyBorder="1" applyAlignment="1" applyProtection="1">
      <alignment vertical="center"/>
    </xf>
    <xf numFmtId="38" fontId="13" fillId="0" borderId="0" xfId="43" applyFont="1" applyFill="1" applyAlignment="1" applyProtection="1">
      <alignment vertical="center"/>
    </xf>
    <xf numFmtId="38" fontId="13" fillId="0" borderId="0" xfId="43" applyNumberFormat="1" applyFont="1" applyFill="1" applyBorder="1" applyAlignment="1" applyProtection="1">
      <alignment vertical="center"/>
    </xf>
    <xf numFmtId="38" fontId="13" fillId="0" borderId="0" xfId="43" applyNumberFormat="1" applyFont="1" applyFill="1" applyBorder="1" applyAlignment="1" applyProtection="1">
      <alignment horizontal="right" vertical="center"/>
    </xf>
    <xf numFmtId="178" fontId="13" fillId="0" borderId="0" xfId="43" applyNumberFormat="1" applyFont="1" applyFill="1" applyAlignment="1" applyProtection="1">
      <alignment horizontal="right" vertical="center"/>
    </xf>
    <xf numFmtId="38" fontId="13" fillId="0" borderId="10" xfId="43" applyNumberFormat="1" applyFont="1" applyFill="1" applyBorder="1" applyAlignment="1" applyProtection="1">
      <alignment vertical="center"/>
    </xf>
    <xf numFmtId="179" fontId="6" fillId="0" borderId="15" xfId="43" applyNumberFormat="1" applyFont="1" applyFill="1" applyBorder="1" applyAlignment="1" applyProtection="1">
      <alignment vertical="center"/>
    </xf>
    <xf numFmtId="38" fontId="6" fillId="0" borderId="17" xfId="43" applyFont="1" applyFill="1" applyBorder="1" applyAlignment="1" applyProtection="1">
      <alignment vertical="center"/>
    </xf>
    <xf numFmtId="38" fontId="3" fillId="0" borderId="0" xfId="43" applyFont="1" applyFill="1" applyAlignment="1" applyProtection="1">
      <alignment horizontal="center" vertical="center"/>
    </xf>
    <xf numFmtId="38" fontId="7" fillId="0" borderId="10" xfId="43" applyFont="1" applyFill="1" applyBorder="1" applyAlignment="1" applyProtection="1">
      <alignment horizontal="center" vertical="center"/>
    </xf>
    <xf numFmtId="38" fontId="7" fillId="0" borderId="16" xfId="43" applyFont="1" applyFill="1" applyBorder="1" applyAlignment="1" applyProtection="1">
      <alignment horizontal="center" vertical="center"/>
    </xf>
    <xf numFmtId="0" fontId="6" fillId="0" borderId="11" xfId="44" applyFont="1" applyFill="1" applyBorder="1" applyAlignment="1" applyProtection="1">
      <alignment horizontal="center" vertical="center"/>
    </xf>
    <xf numFmtId="0" fontId="6" fillId="0" borderId="19" xfId="44" applyFont="1" applyFill="1" applyBorder="1" applyAlignment="1" applyProtection="1">
      <alignment horizontal="center" vertical="center"/>
    </xf>
    <xf numFmtId="49" fontId="6" fillId="0" borderId="30" xfId="43" applyNumberFormat="1" applyFont="1" applyFill="1" applyBorder="1" applyAlignment="1" applyProtection="1">
      <alignment horizontal="center" vertical="center" textRotation="255"/>
    </xf>
    <xf numFmtId="49" fontId="6" fillId="0" borderId="26" xfId="43" applyNumberFormat="1" applyFont="1" applyFill="1" applyBorder="1" applyAlignment="1" applyProtection="1">
      <alignment horizontal="center" vertical="center" textRotation="255"/>
    </xf>
    <xf numFmtId="49" fontId="6" fillId="0" borderId="23" xfId="43" applyNumberFormat="1" applyFont="1" applyFill="1" applyBorder="1" applyAlignment="1" applyProtection="1">
      <alignment horizontal="center" vertical="center" textRotation="255"/>
    </xf>
    <xf numFmtId="38" fontId="12" fillId="0" borderId="20" xfId="43" applyFont="1" applyFill="1" applyBorder="1" applyAlignment="1" applyProtection="1">
      <alignment horizontal="center" vertical="center"/>
    </xf>
    <xf numFmtId="38" fontId="12" fillId="0" borderId="11" xfId="43" applyFont="1" applyFill="1" applyBorder="1" applyAlignment="1" applyProtection="1">
      <alignment horizontal="center" vertical="center"/>
    </xf>
    <xf numFmtId="38" fontId="12" fillId="0" borderId="19" xfId="43" applyFont="1" applyFill="1" applyBorder="1" applyAlignment="1" applyProtection="1">
      <alignment horizontal="center" vertical="center"/>
    </xf>
    <xf numFmtId="38" fontId="12" fillId="0" borderId="18" xfId="43" applyFont="1" applyFill="1" applyBorder="1" applyAlignment="1" applyProtection="1">
      <alignment horizontal="center" vertical="center"/>
    </xf>
    <xf numFmtId="38" fontId="12" fillId="0" borderId="16" xfId="43" applyFont="1" applyFill="1" applyBorder="1" applyAlignment="1" applyProtection="1">
      <alignment horizontal="center" vertical="center"/>
    </xf>
    <xf numFmtId="38" fontId="15" fillId="0" borderId="11" xfId="43" applyFont="1" applyFill="1" applyBorder="1" applyAlignment="1" applyProtection="1">
      <alignment horizontal="center" vertical="center"/>
    </xf>
    <xf numFmtId="38" fontId="15" fillId="0" borderId="19" xfId="43" applyFont="1" applyFill="1" applyBorder="1" applyAlignment="1" applyProtection="1">
      <alignment horizontal="center" vertical="center"/>
    </xf>
    <xf numFmtId="38" fontId="41" fillId="0" borderId="0" xfId="47" applyNumberFormat="1" applyFill="1" applyAlignment="1" applyProtection="1">
      <alignment vertical="center"/>
    </xf>
    <xf numFmtId="193" fontId="6" fillId="0" borderId="10" xfId="43" quotePrefix="1" applyNumberFormat="1" applyFont="1" applyFill="1" applyBorder="1" applyAlignment="1" applyProtection="1">
      <alignment horizontal="left" vertical="center" indent="1"/>
    </xf>
    <xf numFmtId="193" fontId="6" fillId="0" borderId="10" xfId="43" applyNumberFormat="1" applyFont="1" applyFill="1" applyBorder="1" applyAlignment="1" applyProtection="1">
      <alignment horizontal="left" vertical="center" indent="1"/>
    </xf>
    <xf numFmtId="38" fontId="6" fillId="0" borderId="11" xfId="43" applyFont="1" applyFill="1" applyBorder="1" applyAlignment="1" applyProtection="1">
      <alignment horizontal="center" vertical="center"/>
    </xf>
    <xf numFmtId="38" fontId="6" fillId="0" borderId="19" xfId="43" applyFont="1" applyFill="1" applyBorder="1" applyAlignment="1" applyProtection="1">
      <alignment horizontal="center" vertical="center"/>
    </xf>
    <xf numFmtId="38" fontId="6" fillId="0" borderId="20" xfId="43" applyFont="1" applyFill="1" applyBorder="1" applyAlignment="1" applyProtection="1">
      <alignment horizontal="center" vertical="center"/>
    </xf>
    <xf numFmtId="38" fontId="6" fillId="0" borderId="18" xfId="43" applyFont="1" applyFill="1" applyBorder="1" applyAlignment="1" applyProtection="1">
      <alignment horizontal="center" vertical="center" textRotation="255"/>
    </xf>
    <xf numFmtId="38" fontId="6" fillId="0" borderId="13" xfId="43" applyFont="1" applyFill="1" applyBorder="1" applyAlignment="1" applyProtection="1">
      <alignment horizontal="center" vertical="center" textRotation="255"/>
    </xf>
    <xf numFmtId="38" fontId="6" fillId="0" borderId="14" xfId="43" applyFont="1" applyFill="1" applyBorder="1" applyAlignment="1" applyProtection="1">
      <alignment horizontal="left" vertical="center" indent="2"/>
    </xf>
    <xf numFmtId="38" fontId="6" fillId="0" borderId="0" xfId="43" applyFont="1" applyFill="1" applyBorder="1" applyAlignment="1" applyProtection="1">
      <alignment horizontal="left" vertical="center" indent="2"/>
    </xf>
    <xf numFmtId="49" fontId="6" fillId="0" borderId="14" xfId="43" applyNumberFormat="1" applyFont="1" applyFill="1" applyBorder="1" applyAlignment="1" applyProtection="1">
      <alignment horizontal="center" vertical="center"/>
    </xf>
    <xf numFmtId="38" fontId="6" fillId="0" borderId="35" xfId="43" applyFont="1" applyFill="1" applyBorder="1" applyAlignment="1" applyProtection="1">
      <alignment vertical="center"/>
    </xf>
    <xf numFmtId="38" fontId="6" fillId="0" borderId="14" xfId="43" applyFont="1" applyFill="1" applyBorder="1" applyAlignment="1" applyProtection="1">
      <alignment horizontal="center" vertical="center" wrapText="1"/>
    </xf>
    <xf numFmtId="38" fontId="6" fillId="0" borderId="36" xfId="43" applyFont="1" applyFill="1" applyBorder="1" applyAlignment="1" applyProtection="1">
      <alignment vertical="center"/>
    </xf>
    <xf numFmtId="38" fontId="6" fillId="0" borderId="15" xfId="43" applyFont="1" applyFill="1" applyBorder="1" applyAlignment="1" applyProtection="1">
      <alignment vertical="top"/>
    </xf>
    <xf numFmtId="38" fontId="12" fillId="0" borderId="15" xfId="43" applyFont="1" applyFill="1" applyBorder="1" applyAlignment="1" applyProtection="1">
      <alignment horizontal="left" vertical="center" wrapText="1"/>
    </xf>
    <xf numFmtId="38" fontId="6" fillId="0" borderId="14" xfId="43" applyFont="1" applyFill="1" applyBorder="1" applyAlignment="1" applyProtection="1">
      <alignment horizontal="center" vertical="center"/>
    </xf>
    <xf numFmtId="38" fontId="6" fillId="0" borderId="15" xfId="43" applyFont="1" applyFill="1" applyBorder="1" applyAlignment="1" applyProtection="1">
      <alignment vertical="center"/>
    </xf>
    <xf numFmtId="38" fontId="6" fillId="0" borderId="10" xfId="43" applyFont="1" applyFill="1" applyBorder="1" applyAlignment="1" applyProtection="1">
      <alignment vertical="center"/>
    </xf>
    <xf numFmtId="38" fontId="6" fillId="0" borderId="15" xfId="43" applyFont="1" applyFill="1" applyBorder="1" applyAlignment="1" applyProtection="1">
      <alignment horizontal="center" vertical="center"/>
    </xf>
    <xf numFmtId="38" fontId="6" fillId="0" borderId="14" xfId="43" applyFont="1" applyFill="1" applyBorder="1" applyAlignment="1" applyProtection="1">
      <alignment horizontal="left" vertical="center" wrapText="1"/>
    </xf>
    <xf numFmtId="38" fontId="6" fillId="0" borderId="13" xfId="43" applyFont="1" applyFill="1" applyBorder="1" applyAlignment="1" applyProtection="1">
      <alignment horizontal="left" vertical="center" wrapText="1"/>
    </xf>
    <xf numFmtId="38" fontId="6" fillId="0" borderId="37" xfId="43" applyFont="1" applyFill="1" applyBorder="1" applyAlignment="1" applyProtection="1">
      <alignment horizontal="left" vertical="center" indent="1"/>
    </xf>
    <xf numFmtId="38" fontId="6" fillId="0" borderId="37" xfId="43" applyFont="1" applyFill="1" applyBorder="1" applyAlignment="1" applyProtection="1">
      <alignment horizontal="center" vertical="center"/>
    </xf>
    <xf numFmtId="38" fontId="6" fillId="0" borderId="10" xfId="43" applyFont="1" applyFill="1" applyBorder="1" applyAlignment="1" applyProtection="1">
      <alignment horizontal="center" vertical="center"/>
    </xf>
    <xf numFmtId="38" fontId="6" fillId="0" borderId="16" xfId="43" applyFont="1" applyFill="1" applyBorder="1" applyAlignment="1" applyProtection="1">
      <alignment horizontal="center" vertical="center" textRotation="255"/>
    </xf>
    <xf numFmtId="38" fontId="6" fillId="0" borderId="15" xfId="43" quotePrefix="1" applyFont="1" applyFill="1" applyBorder="1" applyAlignment="1" applyProtection="1">
      <alignment horizontal="center" vertical="center"/>
    </xf>
    <xf numFmtId="38" fontId="6" fillId="0" borderId="14" xfId="43" applyFont="1" applyFill="1" applyBorder="1" applyAlignment="1" applyProtection="1">
      <alignment horizontal="left" vertical="center" indent="1"/>
    </xf>
    <xf numFmtId="38" fontId="6" fillId="0" borderId="37" xfId="43" applyFont="1" applyFill="1" applyBorder="1" applyAlignment="1" applyProtection="1">
      <alignment vertical="center"/>
    </xf>
    <xf numFmtId="38" fontId="6" fillId="0" borderId="12" xfId="43" applyFont="1" applyFill="1" applyBorder="1" applyAlignment="1" applyProtection="1">
      <alignment vertical="center"/>
    </xf>
    <xf numFmtId="38" fontId="6" fillId="0" borderId="20" xfId="43" applyFont="1" applyFill="1" applyBorder="1" applyAlignment="1" applyProtection="1">
      <alignment vertical="center"/>
    </xf>
    <xf numFmtId="38" fontId="6" fillId="0" borderId="11" xfId="43" applyFont="1" applyFill="1" applyBorder="1" applyAlignment="1" applyProtection="1">
      <alignment vertical="center"/>
    </xf>
    <xf numFmtId="38" fontId="7" fillId="0" borderId="11" xfId="43" applyFont="1" applyFill="1" applyBorder="1" applyAlignment="1" applyProtection="1">
      <alignment horizontal="center" vertical="center"/>
    </xf>
    <xf numFmtId="38" fontId="7" fillId="0" borderId="19" xfId="43" applyFont="1" applyFill="1" applyBorder="1" applyAlignment="1" applyProtection="1">
      <alignment horizontal="center" vertical="center"/>
    </xf>
    <xf numFmtId="179" fontId="7" fillId="0" borderId="37" xfId="43" applyNumberFormat="1" applyFont="1" applyFill="1" applyBorder="1" applyAlignment="1" applyProtection="1">
      <alignment vertical="center"/>
    </xf>
    <xf numFmtId="38" fontId="6" fillId="0" borderId="13" xfId="43" applyFont="1" applyFill="1" applyBorder="1" applyAlignment="1" applyProtection="1">
      <alignment horizontal="center" vertical="center"/>
    </xf>
    <xf numFmtId="38" fontId="6" fillId="0" borderId="16" xfId="43" applyFont="1" applyFill="1" applyBorder="1" applyAlignment="1" applyProtection="1">
      <alignment horizontal="center" vertical="center"/>
    </xf>
    <xf numFmtId="181" fontId="6" fillId="0" borderId="10" xfId="43" applyNumberFormat="1" applyFont="1" applyFill="1" applyBorder="1" applyAlignment="1" applyProtection="1">
      <alignment vertical="center"/>
    </xf>
    <xf numFmtId="38" fontId="12" fillId="0" borderId="11" xfId="43" applyFont="1" applyFill="1" applyBorder="1" applyAlignment="1" applyProtection="1">
      <alignment horizontal="left" vertical="center" wrapText="1" indent="1"/>
    </xf>
    <xf numFmtId="179" fontId="7" fillId="0" borderId="0" xfId="43" applyNumberFormat="1" applyFont="1" applyFill="1" applyBorder="1" applyAlignment="1" applyProtection="1">
      <alignment vertical="center"/>
    </xf>
    <xf numFmtId="194" fontId="6" fillId="0" borderId="0" xfId="43" applyNumberFormat="1" applyFont="1" applyFill="1" applyBorder="1" applyAlignment="1" applyProtection="1">
      <alignment vertical="center"/>
    </xf>
    <xf numFmtId="179" fontId="7" fillId="0" borderId="10" xfId="43" applyNumberFormat="1" applyFont="1" applyFill="1" applyBorder="1" applyAlignment="1" applyProtection="1">
      <alignment vertical="center"/>
    </xf>
    <xf numFmtId="194" fontId="6" fillId="0" borderId="10" xfId="43" applyNumberFormat="1" applyFont="1" applyFill="1" applyBorder="1" applyAlignment="1" applyProtection="1">
      <alignment vertical="center"/>
    </xf>
    <xf numFmtId="0" fontId="6" fillId="0" borderId="18" xfId="44" applyFont="1" applyFill="1" applyBorder="1" applyAlignment="1" applyProtection="1">
      <alignment horizontal="center" vertical="center"/>
    </xf>
    <xf numFmtId="195" fontId="6" fillId="0" borderId="0" xfId="43" applyNumberFormat="1" applyFont="1" applyFill="1" applyAlignment="1" applyProtection="1">
      <alignment vertical="center"/>
    </xf>
    <xf numFmtId="196" fontId="6" fillId="0" borderId="0" xfId="43" applyNumberFormat="1" applyFont="1" applyFill="1" applyAlignment="1" applyProtection="1">
      <alignment vertical="center"/>
    </xf>
    <xf numFmtId="197" fontId="6" fillId="0" borderId="0" xfId="43" applyNumberFormat="1" applyFont="1" applyFill="1" applyBorder="1" applyAlignment="1" applyProtection="1">
      <alignment horizontal="center" vertical="center"/>
    </xf>
    <xf numFmtId="197" fontId="6" fillId="0" borderId="0" xfId="43" applyNumberFormat="1" applyFont="1" applyFill="1" applyBorder="1" applyAlignment="1" applyProtection="1">
      <alignment vertical="center"/>
    </xf>
    <xf numFmtId="38" fontId="6" fillId="0" borderId="0" xfId="43" applyFont="1" applyFill="1" applyAlignment="1" applyProtection="1">
      <alignment horizontal="left" vertical="center" indent="1"/>
    </xf>
    <xf numFmtId="0" fontId="6" fillId="0" borderId="18" xfId="43" applyNumberFormat="1" applyFont="1" applyFill="1" applyBorder="1" applyAlignment="1" applyProtection="1">
      <alignment horizontal="center" vertical="center" textRotation="255"/>
    </xf>
    <xf numFmtId="38" fontId="6" fillId="0" borderId="31" xfId="43" applyFont="1" applyFill="1" applyBorder="1" applyAlignment="1" applyProtection="1">
      <alignment horizontal="center" vertical="center"/>
    </xf>
    <xf numFmtId="0" fontId="6" fillId="0" borderId="13" xfId="43" applyNumberFormat="1" applyFont="1" applyFill="1" applyBorder="1" applyAlignment="1" applyProtection="1">
      <alignment horizontal="center" vertical="center" textRotation="255"/>
    </xf>
    <xf numFmtId="38" fontId="6" fillId="0" borderId="35" xfId="43" applyFont="1" applyFill="1" applyBorder="1" applyAlignment="1" applyProtection="1">
      <alignment horizontal="center" vertical="center"/>
    </xf>
    <xf numFmtId="38" fontId="6" fillId="0" borderId="31" xfId="43" applyFont="1" applyFill="1" applyBorder="1" applyAlignment="1" applyProtection="1">
      <alignment horizontal="center" vertical="center" shrinkToFit="1"/>
    </xf>
    <xf numFmtId="38" fontId="6" fillId="0" borderId="37" xfId="43" applyFont="1" applyFill="1" applyBorder="1" applyAlignment="1" applyProtection="1">
      <alignment horizontal="center" vertical="center"/>
    </xf>
    <xf numFmtId="0" fontId="6" fillId="0" borderId="16" xfId="43" applyNumberFormat="1" applyFont="1" applyFill="1" applyBorder="1" applyAlignment="1" applyProtection="1">
      <alignment horizontal="center" vertical="center" textRotation="255"/>
    </xf>
    <xf numFmtId="38" fontId="6" fillId="0" borderId="36" xfId="43" applyFont="1" applyFill="1" applyBorder="1" applyAlignment="1" applyProtection="1">
      <alignment horizontal="center" vertical="center"/>
    </xf>
    <xf numFmtId="38" fontId="6" fillId="0" borderId="16" xfId="43" applyFont="1" applyFill="1" applyBorder="1" applyAlignment="1" applyProtection="1">
      <alignment horizontal="center" vertical="center"/>
    </xf>
    <xf numFmtId="38" fontId="6" fillId="0" borderId="36" xfId="43" applyFont="1" applyFill="1" applyBorder="1" applyAlignment="1" applyProtection="1">
      <alignment horizontal="center" vertical="center" shrinkToFit="1"/>
    </xf>
    <xf numFmtId="38" fontId="6" fillId="0" borderId="15" xfId="43" applyFont="1" applyFill="1" applyBorder="1" applyAlignment="1" applyProtection="1">
      <alignment horizontal="center" vertical="center"/>
    </xf>
    <xf numFmtId="38" fontId="6" fillId="0" borderId="18" xfId="43" applyFont="1" applyFill="1" applyBorder="1" applyAlignment="1" applyProtection="1">
      <alignment horizontal="center" vertical="center"/>
    </xf>
    <xf numFmtId="38" fontId="6" fillId="0" borderId="38" xfId="43" applyFont="1" applyFill="1" applyBorder="1" applyAlignment="1" applyProtection="1">
      <alignment horizontal="center" vertical="center"/>
    </xf>
    <xf numFmtId="38" fontId="7" fillId="0" borderId="14" xfId="43" applyFont="1" applyFill="1" applyBorder="1" applyAlignment="1" applyProtection="1">
      <alignment vertical="center"/>
    </xf>
    <xf numFmtId="38" fontId="6" fillId="0" borderId="13" xfId="43" applyFont="1" applyFill="1" applyBorder="1" applyAlignment="1" applyProtection="1">
      <alignment horizontal="center" vertical="center"/>
    </xf>
    <xf numFmtId="38" fontId="6" fillId="0" borderId="38" xfId="43" applyFont="1" applyFill="1" applyBorder="1" applyAlignment="1" applyProtection="1">
      <alignment horizontal="center" vertical="center"/>
    </xf>
    <xf numFmtId="38" fontId="7" fillId="0" borderId="39" xfId="43" applyFont="1" applyFill="1" applyBorder="1" applyAlignment="1" applyProtection="1">
      <alignment vertical="center"/>
    </xf>
    <xf numFmtId="38" fontId="6" fillId="0" borderId="40" xfId="43" applyFont="1" applyFill="1" applyBorder="1" applyAlignment="1" applyProtection="1">
      <alignment vertical="center"/>
    </xf>
    <xf numFmtId="38" fontId="6" fillId="0" borderId="40" xfId="43" applyFont="1" applyFill="1" applyBorder="1" applyAlignment="1" applyProtection="1">
      <alignment horizontal="right" vertical="center"/>
    </xf>
    <xf numFmtId="38" fontId="6" fillId="0" borderId="41" xfId="43" applyFont="1" applyFill="1" applyBorder="1" applyAlignment="1" applyProtection="1">
      <alignment horizontal="center" vertical="center"/>
    </xf>
    <xf numFmtId="38" fontId="6" fillId="0" borderId="41" xfId="43" applyFont="1" applyFill="1" applyBorder="1" applyAlignment="1" applyProtection="1">
      <alignment horizontal="center" vertical="center"/>
    </xf>
    <xf numFmtId="38" fontId="7" fillId="0" borderId="42" xfId="43" applyFont="1" applyFill="1" applyBorder="1" applyAlignment="1" applyProtection="1">
      <alignment vertical="center"/>
    </xf>
    <xf numFmtId="38" fontId="6" fillId="0" borderId="43" xfId="43" applyFont="1" applyFill="1" applyBorder="1" applyAlignment="1" applyProtection="1">
      <alignment vertical="center"/>
    </xf>
    <xf numFmtId="38" fontId="6" fillId="0" borderId="43" xfId="43" applyFont="1" applyFill="1" applyBorder="1" applyAlignment="1" applyProtection="1">
      <alignment horizontal="right" vertical="center"/>
    </xf>
    <xf numFmtId="38" fontId="6" fillId="0" borderId="10" xfId="43" applyFont="1" applyFill="1" applyBorder="1" applyAlignment="1" applyProtection="1">
      <alignment horizontal="right" vertical="center"/>
    </xf>
    <xf numFmtId="38" fontId="6" fillId="0" borderId="17" xfId="43" applyFont="1" applyFill="1" applyBorder="1" applyAlignment="1" applyProtection="1">
      <alignment horizontal="right" vertical="center"/>
    </xf>
    <xf numFmtId="0" fontId="42" fillId="0" borderId="0" xfId="48" applyAlignment="1" applyProtection="1">
      <alignment vertical="center"/>
    </xf>
    <xf numFmtId="0" fontId="6" fillId="0" borderId="0" xfId="44" applyFont="1" applyAlignment="1" applyProtection="1">
      <alignment vertical="center"/>
    </xf>
    <xf numFmtId="0" fontId="3" fillId="0" borderId="0" xfId="44" applyFont="1" applyAlignment="1" applyProtection="1">
      <alignment horizontal="center" vertical="top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43" fillId="0" borderId="0" xfId="0" applyFont="1" applyFill="1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58" fontId="6" fillId="0" borderId="0" xfId="44" applyNumberFormat="1" applyFont="1" applyAlignment="1" applyProtection="1">
      <alignment horizontal="left" vertical="center" indent="1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 indent="1"/>
    </xf>
    <xf numFmtId="49" fontId="6" fillId="0" borderId="0" xfId="0" applyNumberFormat="1" applyFont="1" applyFill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left" vertical="center" indent="1"/>
    </xf>
    <xf numFmtId="49" fontId="6" fillId="0" borderId="0" xfId="0" applyNumberFormat="1" applyFont="1" applyFill="1" applyBorder="1" applyAlignment="1" applyProtection="1">
      <alignment horizontal="left" vertical="center" inden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left" vertical="center" indent="1"/>
    </xf>
    <xf numFmtId="49" fontId="6" fillId="0" borderId="10" xfId="0" applyNumberFormat="1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center" vertical="center"/>
    </xf>
    <xf numFmtId="58" fontId="6" fillId="0" borderId="0" xfId="0" applyNumberFormat="1" applyFont="1" applyFill="1" applyAlignment="1" applyProtection="1">
      <alignment vertical="center"/>
    </xf>
    <xf numFmtId="58" fontId="6" fillId="0" borderId="12" xfId="0" applyNumberFormat="1" applyFont="1" applyFill="1" applyBorder="1" applyAlignment="1" applyProtection="1">
      <alignment horizontal="center" vertical="center"/>
    </xf>
    <xf numFmtId="58" fontId="6" fillId="0" borderId="1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58" fontId="6" fillId="0" borderId="0" xfId="0" applyNumberFormat="1" applyFont="1" applyAlignment="1" applyProtection="1">
      <alignment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58" fontId="6" fillId="0" borderId="12" xfId="0" applyNumberFormat="1" applyFont="1" applyBorder="1" applyAlignment="1" applyProtection="1">
      <alignment horizontal="center" vertical="center"/>
    </xf>
    <xf numFmtId="58" fontId="6" fillId="0" borderId="11" xfId="0" applyNumberFormat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 indent="1"/>
    </xf>
    <xf numFmtId="49" fontId="6" fillId="0" borderId="0" xfId="0" applyNumberFormat="1" applyFont="1" applyBorder="1" applyAlignment="1" applyProtection="1">
      <alignment horizontal="left" vertical="center" indent="1"/>
    </xf>
    <xf numFmtId="0" fontId="6" fillId="0" borderId="16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 indent="1"/>
    </xf>
    <xf numFmtId="49" fontId="6" fillId="0" borderId="10" xfId="0" applyNumberFormat="1" applyFont="1" applyBorder="1" applyAlignment="1" applyProtection="1">
      <alignment horizontal="left" vertical="center" indent="1"/>
    </xf>
    <xf numFmtId="0" fontId="6" fillId="0" borderId="17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38" fontId="6" fillId="0" borderId="18" xfId="43" applyFont="1" applyFill="1" applyBorder="1" applyAlignment="1" applyProtection="1">
      <alignment horizontal="center" vertical="center" wrapText="1"/>
    </xf>
    <xf numFmtId="38" fontId="6" fillId="0" borderId="37" xfId="43" applyFont="1" applyFill="1" applyBorder="1" applyAlignment="1" applyProtection="1">
      <alignment horizontal="center" vertical="center" wrapText="1"/>
    </xf>
    <xf numFmtId="38" fontId="6" fillId="0" borderId="0" xfId="43" applyFont="1" applyFill="1" applyAlignment="1" applyProtection="1">
      <alignment horizontal="center" vertical="center"/>
    </xf>
    <xf numFmtId="38" fontId="6" fillId="0" borderId="16" xfId="43" applyFont="1" applyFill="1" applyBorder="1" applyAlignment="1" applyProtection="1">
      <alignment horizontal="center" vertical="center" wrapText="1"/>
    </xf>
    <xf numFmtId="38" fontId="6" fillId="0" borderId="15" xfId="43" applyFont="1" applyFill="1" applyBorder="1" applyAlignment="1" applyProtection="1">
      <alignment horizontal="center" vertical="center" wrapText="1"/>
    </xf>
    <xf numFmtId="179" fontId="6" fillId="0" borderId="17" xfId="43" applyNumberFormat="1" applyFont="1" applyFill="1" applyBorder="1" applyAlignment="1" applyProtection="1">
      <alignment vertical="center"/>
    </xf>
    <xf numFmtId="181" fontId="6" fillId="0" borderId="17" xfId="43" applyNumberFormat="1" applyFont="1" applyFill="1" applyBorder="1" applyAlignment="1" applyProtection="1">
      <alignment vertical="center"/>
    </xf>
    <xf numFmtId="181" fontId="6" fillId="0" borderId="17" xfId="43" applyNumberFormat="1" applyFont="1" applyFill="1" applyBorder="1" applyAlignment="1" applyProtection="1">
      <alignment horizontal="right" vertical="center"/>
    </xf>
    <xf numFmtId="38" fontId="6" fillId="0" borderId="13" xfId="43" quotePrefix="1" applyFont="1" applyFill="1" applyBorder="1" applyAlignment="1" applyProtection="1">
      <alignment horizontal="center" vertical="center"/>
    </xf>
    <xf numFmtId="179" fontId="7" fillId="0" borderId="14" xfId="43" applyNumberFormat="1" applyFont="1" applyFill="1" applyBorder="1" applyAlignment="1" applyProtection="1">
      <alignment vertical="center"/>
    </xf>
    <xf numFmtId="181" fontId="6" fillId="0" borderId="0" xfId="43" applyNumberFormat="1" applyFont="1" applyFill="1" applyBorder="1" applyAlignment="1" applyProtection="1">
      <alignment horizontal="right" vertical="center"/>
    </xf>
    <xf numFmtId="188" fontId="6" fillId="0" borderId="0" xfId="43" applyNumberFormat="1" applyFont="1" applyFill="1" applyBorder="1" applyAlignment="1" applyProtection="1">
      <alignment vertical="center"/>
    </xf>
    <xf numFmtId="188" fontId="6" fillId="0" borderId="0" xfId="43" applyNumberFormat="1" applyFont="1" applyFill="1" applyBorder="1" applyAlignment="1" applyProtection="1">
      <alignment horizontal="right" vertical="center"/>
    </xf>
    <xf numFmtId="38" fontId="6" fillId="0" borderId="16" xfId="43" quotePrefix="1" applyFont="1" applyFill="1" applyBorder="1" applyAlignment="1" applyProtection="1">
      <alignment horizontal="center" vertical="center"/>
    </xf>
    <xf numFmtId="179" fontId="7" fillId="0" borderId="15" xfId="43" applyNumberFormat="1" applyFont="1" applyFill="1" applyBorder="1" applyAlignment="1" applyProtection="1">
      <alignment vertical="center"/>
    </xf>
    <xf numFmtId="188" fontId="6" fillId="0" borderId="10" xfId="43" applyNumberFormat="1" applyFont="1" applyFill="1" applyBorder="1" applyAlignment="1" applyProtection="1">
      <alignment vertical="center"/>
    </xf>
    <xf numFmtId="188" fontId="6" fillId="0" borderId="10" xfId="43" applyNumberFormat="1" applyFont="1" applyFill="1" applyBorder="1" applyAlignment="1" applyProtection="1">
      <alignment horizontal="right" vertical="center"/>
    </xf>
    <xf numFmtId="38" fontId="6" fillId="0" borderId="10" xfId="43" applyFont="1" applyFill="1" applyBorder="1" applyAlignment="1" applyProtection="1">
      <alignment horizontal="left" vertical="center" indent="1"/>
    </xf>
    <xf numFmtId="38" fontId="6" fillId="0" borderId="0" xfId="43" applyFont="1" applyFill="1" applyBorder="1" applyAlignment="1" applyProtection="1">
      <alignment horizontal="right"/>
    </xf>
    <xf numFmtId="38" fontId="6" fillId="0" borderId="18" xfId="43" applyFont="1" applyFill="1" applyBorder="1" applyAlignment="1" applyProtection="1">
      <alignment horizontal="center" vertical="center"/>
    </xf>
    <xf numFmtId="38" fontId="7" fillId="0" borderId="17" xfId="43" applyFont="1" applyFill="1" applyBorder="1" applyAlignment="1" applyProtection="1">
      <alignment horizontal="right" vertical="center" indent="1"/>
    </xf>
    <xf numFmtId="38" fontId="6" fillId="0" borderId="0" xfId="43" applyFont="1" applyFill="1" applyAlignment="1" applyProtection="1">
      <alignment horizontal="right" vertical="center" indent="1"/>
    </xf>
    <xf numFmtId="38" fontId="6" fillId="0" borderId="10" xfId="43" applyFont="1" applyFill="1" applyBorder="1" applyAlignment="1" applyProtection="1">
      <alignment horizontal="right" vertical="center" indent="1"/>
    </xf>
    <xf numFmtId="38" fontId="12" fillId="0" borderId="0" xfId="43" applyFont="1" applyFill="1" applyAlignment="1" applyProtection="1">
      <alignment horizontal="right"/>
    </xf>
    <xf numFmtId="38" fontId="44" fillId="0" borderId="0" xfId="43" applyFont="1" applyFill="1" applyAlignment="1" applyProtection="1">
      <alignment horizontal="right"/>
    </xf>
    <xf numFmtId="0" fontId="6" fillId="0" borderId="18" xfId="44" applyFont="1" applyFill="1" applyBorder="1" applyAlignment="1" applyProtection="1">
      <alignment horizontal="center" vertical="center"/>
    </xf>
    <xf numFmtId="0" fontId="6" fillId="0" borderId="20" xfId="44" applyFont="1" applyFill="1" applyBorder="1" applyAlignment="1" applyProtection="1">
      <alignment horizontal="center" vertical="center"/>
    </xf>
    <xf numFmtId="0" fontId="6" fillId="0" borderId="16" xfId="44" applyFont="1" applyFill="1" applyBorder="1" applyAlignment="1" applyProtection="1">
      <alignment horizontal="center" vertical="center"/>
    </xf>
    <xf numFmtId="0" fontId="6" fillId="0" borderId="36" xfId="44" applyFont="1" applyFill="1" applyBorder="1" applyAlignment="1" applyProtection="1">
      <alignment horizontal="center" vertical="center"/>
    </xf>
    <xf numFmtId="0" fontId="6" fillId="0" borderId="10" xfId="44" applyFont="1" applyFill="1" applyBorder="1" applyAlignment="1" applyProtection="1">
      <alignment horizontal="center" vertical="center"/>
    </xf>
    <xf numFmtId="0" fontId="6" fillId="0" borderId="13" xfId="44" applyFont="1" applyFill="1" applyBorder="1" applyAlignment="1" applyProtection="1">
      <alignment horizontal="distributed" vertical="center" indent="1"/>
    </xf>
    <xf numFmtId="0" fontId="6" fillId="0" borderId="16" xfId="44" applyFont="1" applyFill="1" applyBorder="1" applyAlignment="1" applyProtection="1">
      <alignment horizontal="distributed" vertical="center" indent="1"/>
    </xf>
    <xf numFmtId="0" fontId="45" fillId="0" borderId="0" xfId="49" applyFont="1" applyFill="1" applyAlignment="1" applyProtection="1">
      <alignment vertical="center"/>
    </xf>
    <xf numFmtId="0" fontId="46" fillId="0" borderId="0" xfId="49" applyFont="1" applyFill="1" applyAlignment="1" applyProtection="1">
      <alignment horizontal="center" vertical="center"/>
    </xf>
    <xf numFmtId="0" fontId="46" fillId="0" borderId="0" xfId="49" applyFont="1" applyFill="1" applyAlignment="1" applyProtection="1">
      <alignment horizontal="left" vertical="center"/>
    </xf>
    <xf numFmtId="0" fontId="47" fillId="0" borderId="0" xfId="49" applyFont="1" applyFill="1" applyAlignment="1" applyProtection="1">
      <alignment vertical="center"/>
    </xf>
    <xf numFmtId="0" fontId="45" fillId="0" borderId="0" xfId="49" applyFont="1" applyFill="1" applyAlignment="1" applyProtection="1">
      <alignment horizontal="distributed" vertical="center"/>
    </xf>
    <xf numFmtId="58" fontId="6" fillId="0" borderId="10" xfId="49" applyNumberFormat="1" applyFont="1" applyFill="1" applyBorder="1" applyAlignment="1" applyProtection="1">
      <alignment horizontal="left" indent="1"/>
      <protection locked="0"/>
    </xf>
    <xf numFmtId="0" fontId="48" fillId="0" borderId="10" xfId="49" applyFont="1" applyFill="1" applyBorder="1" applyAlignment="1">
      <alignment horizontal="left" indent="1"/>
    </xf>
    <xf numFmtId="0" fontId="49" fillId="0" borderId="0" xfId="49" applyFont="1" applyFill="1" applyAlignment="1" applyProtection="1">
      <alignment horizontal="right" vertical="center"/>
    </xf>
    <xf numFmtId="0" fontId="49" fillId="0" borderId="0" xfId="49" applyFont="1" applyFill="1" applyAlignment="1" applyProtection="1">
      <alignment horizontal="distributed" vertical="center"/>
    </xf>
    <xf numFmtId="0" fontId="49" fillId="0" borderId="11" xfId="49" applyFont="1" applyFill="1" applyBorder="1" applyAlignment="1" applyProtection="1">
      <alignment horizontal="center" vertical="center"/>
    </xf>
    <xf numFmtId="0" fontId="49" fillId="0" borderId="11" xfId="49" applyFont="1" applyFill="1" applyBorder="1" applyAlignment="1" applyProtection="1">
      <alignment horizontal="center" vertical="center"/>
    </xf>
    <xf numFmtId="0" fontId="49" fillId="0" borderId="20" xfId="49" applyFont="1" applyFill="1" applyBorder="1" applyAlignment="1" applyProtection="1">
      <alignment horizontal="center" vertical="center"/>
    </xf>
    <xf numFmtId="0" fontId="49" fillId="0" borderId="19" xfId="49" applyFont="1" applyFill="1" applyBorder="1" applyAlignment="1" applyProtection="1">
      <alignment horizontal="center" vertical="center"/>
    </xf>
    <xf numFmtId="0" fontId="49" fillId="0" borderId="44" xfId="49" applyFont="1" applyFill="1" applyBorder="1" applyAlignment="1" applyProtection="1">
      <alignment horizontal="center" vertical="center"/>
    </xf>
    <xf numFmtId="0" fontId="49" fillId="0" borderId="45" xfId="49" applyFont="1" applyFill="1" applyBorder="1" applyAlignment="1" applyProtection="1">
      <alignment horizontal="center" vertical="center"/>
    </xf>
    <xf numFmtId="0" fontId="50" fillId="0" borderId="46" xfId="49" applyFont="1" applyFill="1" applyBorder="1" applyAlignment="1" applyProtection="1">
      <alignment horizontal="center" vertical="center" textRotation="255" shrinkToFit="1"/>
    </xf>
    <xf numFmtId="0" fontId="50" fillId="0" borderId="0" xfId="49" applyFont="1" applyFill="1" applyBorder="1" applyAlignment="1" applyProtection="1"/>
    <xf numFmtId="0" fontId="50" fillId="0" borderId="0" xfId="49" applyFont="1" applyFill="1" applyBorder="1" applyAlignment="1" applyProtection="1">
      <alignment horizontal="distributed" vertical="center"/>
    </xf>
    <xf numFmtId="0" fontId="50" fillId="0" borderId="0" xfId="49" applyFont="1" applyFill="1" applyBorder="1" applyAlignment="1" applyProtection="1">
      <alignment horizontal="distributed"/>
    </xf>
    <xf numFmtId="0" fontId="50" fillId="0" borderId="14" xfId="49" applyFont="1" applyFill="1" applyBorder="1" applyAlignment="1" applyProtection="1">
      <alignment vertical="center"/>
    </xf>
    <xf numFmtId="0" fontId="50" fillId="0" borderId="0" xfId="49" applyFont="1" applyFill="1" applyBorder="1" applyAlignment="1" applyProtection="1">
      <alignment vertical="center"/>
    </xf>
    <xf numFmtId="0" fontId="50" fillId="0" borderId="17" xfId="49" applyFont="1" applyFill="1" applyBorder="1" applyAlignment="1" applyProtection="1">
      <alignment vertical="center"/>
    </xf>
    <xf numFmtId="0" fontId="50" fillId="0" borderId="47" xfId="49" applyFont="1" applyFill="1" applyBorder="1" applyAlignment="1" applyProtection="1">
      <alignment vertical="center"/>
    </xf>
    <xf numFmtId="0" fontId="50" fillId="0" borderId="48" xfId="49" applyFont="1" applyFill="1" applyBorder="1" applyAlignment="1" applyProtection="1">
      <alignment horizontal="center" vertical="center" textRotation="255"/>
    </xf>
    <xf numFmtId="0" fontId="50" fillId="0" borderId="46" xfId="49" applyFont="1" applyFill="1" applyBorder="1" applyAlignment="1" applyProtection="1">
      <alignment horizontal="center" vertical="center" textRotation="255"/>
    </xf>
    <xf numFmtId="0" fontId="50" fillId="0" borderId="49" xfId="49" applyFont="1" applyFill="1" applyBorder="1" applyAlignment="1" applyProtection="1">
      <alignment horizontal="center" vertical="center" textRotation="255"/>
    </xf>
    <xf numFmtId="0" fontId="50" fillId="0" borderId="49" xfId="49" applyFont="1" applyFill="1" applyBorder="1" applyAlignment="1" applyProtection="1">
      <alignment horizontal="distributed" vertical="center"/>
    </xf>
    <xf numFmtId="0" fontId="50" fillId="0" borderId="38" xfId="49" applyFont="1" applyFill="1" applyBorder="1" applyAlignment="1" applyProtection="1">
      <alignment vertical="center"/>
    </xf>
    <xf numFmtId="0" fontId="50" fillId="0" borderId="0" xfId="49" applyFont="1" applyFill="1" applyBorder="1" applyAlignment="1" applyProtection="1">
      <alignment horizontal="right" vertical="center"/>
    </xf>
    <xf numFmtId="0" fontId="50" fillId="0" borderId="0" xfId="49" applyNumberFormat="1" applyFont="1" applyFill="1" applyBorder="1" applyAlignment="1" applyProtection="1">
      <alignment horizontal="right" vertical="center"/>
      <protection locked="0"/>
    </xf>
    <xf numFmtId="0" fontId="51" fillId="0" borderId="0" xfId="49" applyFont="1" applyFill="1" applyBorder="1" applyAlignment="1" applyProtection="1">
      <alignment horizontal="right" vertical="center"/>
    </xf>
    <xf numFmtId="0" fontId="51" fillId="0" borderId="0" xfId="49" applyFont="1" applyFill="1" applyAlignment="1" applyProtection="1">
      <alignment horizontal="distributed" vertical="center"/>
    </xf>
    <xf numFmtId="0" fontId="50" fillId="0" borderId="50" xfId="49" applyFont="1" applyFill="1" applyBorder="1" applyAlignment="1" applyProtection="1">
      <alignment horizontal="center" vertical="center" textRotation="255" shrinkToFit="1"/>
    </xf>
    <xf numFmtId="0" fontId="50" fillId="0" borderId="51" xfId="49" applyFont="1" applyFill="1" applyBorder="1" applyAlignment="1" applyProtection="1">
      <alignment vertical="center"/>
    </xf>
    <xf numFmtId="0" fontId="50" fillId="0" borderId="52" xfId="49" applyFont="1" applyFill="1" applyBorder="1" applyAlignment="1" applyProtection="1">
      <alignment horizontal="center" vertical="center" textRotation="255"/>
    </xf>
    <xf numFmtId="0" fontId="50" fillId="0" borderId="53" xfId="49" applyFont="1" applyFill="1" applyBorder="1" applyAlignment="1" applyProtection="1">
      <alignment horizontal="center" vertical="center" textRotation="255"/>
    </xf>
    <xf numFmtId="0" fontId="50" fillId="0" borderId="54" xfId="49" applyFont="1" applyFill="1" applyBorder="1" applyAlignment="1" applyProtection="1">
      <alignment horizontal="center" vertical="center" textRotation="255"/>
    </xf>
    <xf numFmtId="0" fontId="50" fillId="0" borderId="54" xfId="49" applyFont="1" applyFill="1" applyBorder="1" applyAlignment="1" applyProtection="1">
      <alignment vertical="center" shrinkToFit="1"/>
    </xf>
    <xf numFmtId="0" fontId="50" fillId="0" borderId="13" xfId="49" applyFont="1" applyFill="1" applyBorder="1" applyAlignment="1" applyProtection="1">
      <alignment vertical="center"/>
    </xf>
    <xf numFmtId="49" fontId="50" fillId="0" borderId="55" xfId="49" applyNumberFormat="1" applyFont="1" applyFill="1" applyBorder="1" applyAlignment="1" applyProtection="1">
      <alignment horizontal="center" vertical="center" textRotation="255"/>
    </xf>
    <xf numFmtId="49" fontId="50" fillId="0" borderId="56" xfId="49" applyNumberFormat="1" applyFont="1" applyFill="1" applyBorder="1" applyAlignment="1" applyProtection="1">
      <alignment horizontal="distributed" vertical="center"/>
    </xf>
    <xf numFmtId="0" fontId="50" fillId="0" borderId="40" xfId="49" applyFont="1" applyFill="1" applyBorder="1" applyAlignment="1" applyProtection="1">
      <alignment horizontal="distributed" vertical="center"/>
    </xf>
    <xf numFmtId="0" fontId="50" fillId="0" borderId="40" xfId="49" applyFont="1" applyFill="1" applyBorder="1" applyAlignment="1" applyProtection="1">
      <alignment horizontal="distributed"/>
    </xf>
    <xf numFmtId="0" fontId="50" fillId="0" borderId="39" xfId="49" applyFont="1" applyFill="1" applyBorder="1" applyAlignment="1" applyProtection="1">
      <alignment vertical="center"/>
    </xf>
    <xf numFmtId="0" fontId="50" fillId="0" borderId="40" xfId="49" applyFont="1" applyFill="1" applyBorder="1" applyAlignment="1" applyProtection="1">
      <alignment vertical="center"/>
    </xf>
    <xf numFmtId="0" fontId="50" fillId="0" borderId="54" xfId="49" applyFont="1" applyFill="1" applyBorder="1" applyAlignment="1" applyProtection="1">
      <alignment horizontal="distributed" vertical="center"/>
    </xf>
    <xf numFmtId="49" fontId="50" fillId="0" borderId="53" xfId="49" applyNumberFormat="1" applyFont="1" applyFill="1" applyBorder="1" applyAlignment="1" applyProtection="1">
      <alignment horizontal="center" vertical="center" textRotation="255"/>
    </xf>
    <xf numFmtId="49" fontId="50" fillId="0" borderId="54" xfId="49" applyNumberFormat="1" applyFont="1" applyFill="1" applyBorder="1" applyAlignment="1" applyProtection="1">
      <alignment horizontal="distributed" vertical="center"/>
    </xf>
    <xf numFmtId="0" fontId="50" fillId="0" borderId="13" xfId="49" applyFont="1" applyFill="1" applyBorder="1" applyAlignment="1" applyProtection="1">
      <alignment horizontal="distributed"/>
    </xf>
    <xf numFmtId="0" fontId="50" fillId="0" borderId="57" xfId="49" applyFont="1" applyFill="1" applyBorder="1" applyAlignment="1" applyProtection="1">
      <alignment vertical="center"/>
    </xf>
    <xf numFmtId="49" fontId="50" fillId="0" borderId="54" xfId="49" applyNumberFormat="1" applyFont="1" applyFill="1" applyBorder="1" applyAlignment="1" applyProtection="1">
      <alignment horizontal="center" vertical="center"/>
    </xf>
    <xf numFmtId="49" fontId="50" fillId="0" borderId="0" xfId="49" applyNumberFormat="1" applyFont="1" applyFill="1" applyBorder="1" applyAlignment="1" applyProtection="1">
      <alignment horizontal="center" vertical="center"/>
    </xf>
    <xf numFmtId="0" fontId="50" fillId="0" borderId="0" xfId="49" applyFont="1" applyFill="1" applyBorder="1" applyAlignment="1" applyProtection="1">
      <alignment horizontal="distributed" vertical="center"/>
    </xf>
    <xf numFmtId="0" fontId="50" fillId="0" borderId="58" xfId="49" applyFont="1" applyFill="1" applyBorder="1" applyAlignment="1" applyProtection="1">
      <alignment horizontal="distributed" vertical="center"/>
    </xf>
    <xf numFmtId="49" fontId="50" fillId="0" borderId="54" xfId="49" applyNumberFormat="1" applyFont="1" applyFill="1" applyBorder="1" applyAlignment="1" applyProtection="1">
      <alignment vertical="center"/>
    </xf>
    <xf numFmtId="0" fontId="50" fillId="0" borderId="59" xfId="49" applyFont="1" applyFill="1" applyBorder="1" applyAlignment="1" applyProtection="1">
      <alignment horizontal="distributed" vertical="center"/>
    </xf>
    <xf numFmtId="0" fontId="50" fillId="0" borderId="60" xfId="49" applyFont="1" applyFill="1" applyBorder="1" applyAlignment="1" applyProtection="1">
      <alignment horizontal="distributed" vertical="center"/>
    </xf>
    <xf numFmtId="0" fontId="50" fillId="0" borderId="61" xfId="49" applyFont="1" applyFill="1" applyBorder="1" applyAlignment="1" applyProtection="1">
      <alignment vertical="center"/>
    </xf>
    <xf numFmtId="0" fontId="50" fillId="0" borderId="0" xfId="49" applyFont="1" applyFill="1" applyBorder="1" applyAlignment="1" applyProtection="1">
      <alignment horizontal="distributed" wrapText="1"/>
    </xf>
    <xf numFmtId="0" fontId="50" fillId="0" borderId="47" xfId="49" applyNumberFormat="1" applyFont="1" applyFill="1" applyBorder="1" applyAlignment="1" applyProtection="1">
      <alignment horizontal="right" vertical="center"/>
    </xf>
    <xf numFmtId="0" fontId="50" fillId="0" borderId="56" xfId="49" applyFont="1" applyFill="1" applyBorder="1" applyAlignment="1" applyProtection="1">
      <alignment horizontal="center" vertical="center" textRotation="255" shrinkToFit="1"/>
    </xf>
    <xf numFmtId="0" fontId="50" fillId="0" borderId="53" xfId="49" applyFont="1" applyFill="1" applyBorder="1" applyAlignment="1" applyProtection="1">
      <alignment horizontal="center" vertical="center" textRotation="255" shrinkToFit="1"/>
    </xf>
    <xf numFmtId="0" fontId="50" fillId="0" borderId="62" xfId="49" applyFont="1" applyFill="1" applyBorder="1" applyAlignment="1" applyProtection="1">
      <alignment horizontal="center" vertical="center" textRotation="255"/>
    </xf>
    <xf numFmtId="0" fontId="50" fillId="0" borderId="50" xfId="49" applyFont="1" applyFill="1" applyBorder="1" applyAlignment="1" applyProtection="1">
      <alignment horizontal="center" vertical="center" textRotation="255"/>
    </xf>
    <xf numFmtId="0" fontId="50" fillId="0" borderId="58" xfId="49" applyFont="1" applyFill="1" applyBorder="1" applyAlignment="1" applyProtection="1">
      <alignment horizontal="center" vertical="center" textRotation="255" shrinkToFit="1"/>
    </xf>
    <xf numFmtId="0" fontId="50" fillId="0" borderId="41" xfId="49" applyFont="1" applyFill="1" applyBorder="1" applyAlignment="1" applyProtection="1">
      <alignment vertical="center"/>
    </xf>
    <xf numFmtId="0" fontId="50" fillId="0" borderId="43" xfId="49" applyFont="1" applyFill="1" applyBorder="1" applyAlignment="1" applyProtection="1">
      <alignment horizontal="right" vertical="center"/>
    </xf>
    <xf numFmtId="0" fontId="50" fillId="0" borderId="43" xfId="49" applyNumberFormat="1" applyFont="1" applyFill="1" applyBorder="1" applyAlignment="1" applyProtection="1">
      <alignment horizontal="right" vertical="center"/>
      <protection locked="0"/>
    </xf>
    <xf numFmtId="0" fontId="51" fillId="0" borderId="43" xfId="49" applyFont="1" applyFill="1" applyBorder="1" applyAlignment="1" applyProtection="1">
      <alignment horizontal="right" vertical="center"/>
    </xf>
    <xf numFmtId="0" fontId="50" fillId="0" borderId="52" xfId="49" applyFont="1" applyFill="1" applyBorder="1" applyAlignment="1" applyProtection="1">
      <alignment vertical="center"/>
    </xf>
    <xf numFmtId="49" fontId="50" fillId="0" borderId="50" xfId="49" applyNumberFormat="1" applyFont="1" applyFill="1" applyBorder="1" applyAlignment="1" applyProtection="1">
      <alignment horizontal="center" vertical="center" textRotation="255"/>
    </xf>
    <xf numFmtId="0" fontId="50" fillId="0" borderId="43" xfId="49" applyFont="1" applyFill="1" applyBorder="1" applyAlignment="1" applyProtection="1">
      <alignment horizontal="distributed" vertical="center"/>
    </xf>
    <xf numFmtId="0" fontId="50" fillId="0" borderId="43" xfId="49" applyFont="1" applyFill="1" applyBorder="1" applyAlignment="1" applyProtection="1">
      <alignment horizontal="distributed" wrapText="1"/>
    </xf>
    <xf numFmtId="0" fontId="50" fillId="0" borderId="42" xfId="49" applyFont="1" applyFill="1" applyBorder="1" applyAlignment="1" applyProtection="1">
      <alignment vertical="center"/>
    </xf>
    <xf numFmtId="0" fontId="50" fillId="0" borderId="43" xfId="49" applyFont="1" applyFill="1" applyBorder="1" applyAlignment="1" applyProtection="1">
      <alignment vertical="center"/>
    </xf>
    <xf numFmtId="0" fontId="50" fillId="0" borderId="43" xfId="49" applyNumberFormat="1" applyFont="1" applyFill="1" applyBorder="1" applyAlignment="1" applyProtection="1">
      <alignment horizontal="right" vertical="center"/>
    </xf>
    <xf numFmtId="0" fontId="50" fillId="0" borderId="51" xfId="49" applyNumberFormat="1" applyFont="1" applyFill="1" applyBorder="1" applyAlignment="1" applyProtection="1">
      <alignment horizontal="right" vertical="center"/>
    </xf>
    <xf numFmtId="0" fontId="50" fillId="0" borderId="63" xfId="49" applyFont="1" applyFill="1" applyBorder="1" applyAlignment="1" applyProtection="1">
      <alignment horizontal="distributed" vertical="center"/>
    </xf>
    <xf numFmtId="0" fontId="50" fillId="0" borderId="60" xfId="49" applyFont="1" applyFill="1" applyBorder="1" applyAlignment="1" applyProtection="1">
      <alignment horizontal="distributed" vertical="center"/>
    </xf>
    <xf numFmtId="0" fontId="50" fillId="0" borderId="64" xfId="49" applyFont="1" applyFill="1" applyBorder="1" applyAlignment="1" applyProtection="1">
      <alignment horizontal="right" vertical="center"/>
    </xf>
    <xf numFmtId="0" fontId="50" fillId="0" borderId="60" xfId="49" applyFont="1" applyFill="1" applyBorder="1" applyAlignment="1" applyProtection="1">
      <alignment horizontal="right" vertical="center"/>
    </xf>
    <xf numFmtId="0" fontId="50" fillId="0" borderId="60" xfId="49" applyNumberFormat="1" applyFont="1" applyFill="1" applyBorder="1" applyAlignment="1" applyProtection="1">
      <alignment horizontal="right" vertical="center"/>
      <protection locked="0"/>
    </xf>
    <xf numFmtId="0" fontId="50" fillId="0" borderId="60" xfId="49" applyNumberFormat="1" applyFont="1" applyFill="1" applyBorder="1" applyAlignment="1" applyProtection="1">
      <alignment horizontal="right" vertical="center"/>
    </xf>
    <xf numFmtId="0" fontId="50" fillId="0" borderId="55" xfId="49" applyFont="1" applyFill="1" applyBorder="1" applyAlignment="1" applyProtection="1">
      <alignment horizontal="center" vertical="center" textRotation="255"/>
    </xf>
    <xf numFmtId="0" fontId="50" fillId="0" borderId="0" xfId="49" applyNumberFormat="1" applyFont="1" applyFill="1" applyBorder="1" applyAlignment="1" applyProtection="1">
      <alignment horizontal="right" vertical="center"/>
    </xf>
    <xf numFmtId="0" fontId="50" fillId="0" borderId="63" xfId="49" applyFont="1" applyFill="1" applyBorder="1" applyAlignment="1" applyProtection="1">
      <alignment vertical="center"/>
    </xf>
    <xf numFmtId="0" fontId="50" fillId="0" borderId="60" xfId="49" applyFont="1" applyFill="1" applyBorder="1" applyAlignment="1" applyProtection="1">
      <alignment horizontal="right" vertical="center"/>
      <protection locked="0"/>
    </xf>
    <xf numFmtId="0" fontId="50" fillId="0" borderId="65" xfId="49" applyFont="1" applyFill="1" applyBorder="1" applyAlignment="1" applyProtection="1">
      <alignment horizontal="center" vertical="center" textRotation="255" shrinkToFit="1"/>
    </xf>
    <xf numFmtId="0" fontId="50" fillId="0" borderId="55" xfId="49" applyFont="1" applyFill="1" applyBorder="1" applyAlignment="1" applyProtection="1">
      <alignment horizontal="center" vertical="center" textRotation="255" shrinkToFit="1"/>
    </xf>
    <xf numFmtId="0" fontId="50" fillId="0" borderId="56" xfId="49" applyFont="1" applyFill="1" applyBorder="1" applyAlignment="1" applyProtection="1">
      <alignment vertical="center" textRotation="255" shrinkToFit="1"/>
    </xf>
    <xf numFmtId="198" fontId="50" fillId="0" borderId="39" xfId="49" applyNumberFormat="1" applyFont="1" applyFill="1" applyBorder="1" applyAlignment="1" applyProtection="1">
      <alignment horizontal="right" vertical="center"/>
    </xf>
    <xf numFmtId="0" fontId="50" fillId="0" borderId="40" xfId="49" applyFont="1" applyFill="1" applyBorder="1" applyAlignment="1" applyProtection="1">
      <alignment horizontal="right" vertical="center"/>
    </xf>
    <xf numFmtId="198" fontId="50" fillId="0" borderId="40" xfId="49" applyNumberFormat="1" applyFont="1" applyFill="1" applyBorder="1" applyAlignment="1" applyProtection="1">
      <alignment horizontal="right" vertical="center"/>
    </xf>
    <xf numFmtId="0" fontId="50" fillId="0" borderId="40" xfId="49" applyNumberFormat="1" applyFont="1" applyFill="1" applyBorder="1" applyAlignment="1" applyProtection="1">
      <alignment horizontal="right" vertical="center"/>
    </xf>
    <xf numFmtId="0" fontId="50" fillId="0" borderId="52" xfId="49" applyFont="1" applyFill="1" applyBorder="1" applyAlignment="1" applyProtection="1">
      <alignment horizontal="center" vertical="center" textRotation="255" shrinkToFit="1"/>
    </xf>
    <xf numFmtId="0" fontId="50" fillId="0" borderId="54" xfId="49" applyFont="1" applyFill="1" applyBorder="1" applyAlignment="1" applyProtection="1">
      <alignment vertical="center" textRotation="255" shrinkToFit="1"/>
    </xf>
    <xf numFmtId="0" fontId="50" fillId="0" borderId="13" xfId="49" applyFont="1" applyFill="1" applyBorder="1" applyAlignment="1" applyProtection="1">
      <alignment horizontal="right" vertical="center"/>
    </xf>
    <xf numFmtId="198" fontId="50" fillId="0" borderId="14" xfId="49" applyNumberFormat="1" applyFont="1" applyFill="1" applyBorder="1" applyAlignment="1" applyProtection="1">
      <alignment horizontal="right" vertical="center"/>
    </xf>
    <xf numFmtId="198" fontId="50" fillId="0" borderId="0" xfId="49" applyNumberFormat="1" applyFont="1" applyFill="1" applyBorder="1" applyAlignment="1" applyProtection="1">
      <alignment horizontal="right" vertical="center"/>
    </xf>
    <xf numFmtId="0" fontId="50" fillId="0" borderId="0" xfId="49" applyFont="1" applyFill="1" applyBorder="1" applyAlignment="1" applyProtection="1">
      <alignment horizontal="distributed" vertical="center" wrapText="1"/>
    </xf>
    <xf numFmtId="0" fontId="50" fillId="0" borderId="54" xfId="49" applyFont="1" applyFill="1" applyBorder="1" applyAlignment="1" applyProtection="1">
      <alignment vertical="center"/>
    </xf>
    <xf numFmtId="0" fontId="50" fillId="0" borderId="0" xfId="49" applyFont="1" applyFill="1" applyBorder="1" applyAlignment="1" applyProtection="1">
      <alignment vertical="center" shrinkToFit="1"/>
    </xf>
    <xf numFmtId="0" fontId="50" fillId="0" borderId="54" xfId="49" applyFont="1" applyFill="1" applyBorder="1" applyAlignment="1" applyProtection="1">
      <alignment horizontal="center" vertical="center"/>
    </xf>
    <xf numFmtId="0" fontId="50" fillId="0" borderId="0" xfId="49" applyFont="1" applyFill="1" applyBorder="1" applyAlignment="1" applyProtection="1">
      <alignment horizontal="center" vertical="center"/>
    </xf>
    <xf numFmtId="0" fontId="50" fillId="0" borderId="62" xfId="49" applyFont="1" applyFill="1" applyBorder="1" applyAlignment="1" applyProtection="1">
      <alignment horizontal="center" vertical="center" textRotation="255" shrinkToFit="1"/>
    </xf>
    <xf numFmtId="0" fontId="50" fillId="0" borderId="58" xfId="49" applyFont="1" applyFill="1" applyBorder="1" applyAlignment="1" applyProtection="1">
      <alignment vertical="center"/>
    </xf>
    <xf numFmtId="0" fontId="50" fillId="0" borderId="41" xfId="49" applyFont="1" applyFill="1" applyBorder="1" applyAlignment="1" applyProtection="1">
      <alignment horizontal="right" vertical="center"/>
    </xf>
    <xf numFmtId="198" fontId="50" fillId="0" borderId="42" xfId="49" applyNumberFormat="1" applyFont="1" applyFill="1" applyBorder="1" applyAlignment="1" applyProtection="1">
      <alignment horizontal="right" vertical="center"/>
    </xf>
    <xf numFmtId="198" fontId="50" fillId="0" borderId="43" xfId="49" applyNumberFormat="1" applyFont="1" applyFill="1" applyBorder="1" applyAlignment="1" applyProtection="1">
      <alignment horizontal="right" vertical="center"/>
    </xf>
    <xf numFmtId="0" fontId="50" fillId="0" borderId="65" xfId="49" applyFont="1" applyFill="1" applyBorder="1" applyAlignment="1" applyProtection="1">
      <alignment horizontal="center" vertical="center" textRotation="255"/>
    </xf>
    <xf numFmtId="0" fontId="50" fillId="0" borderId="56" xfId="49" applyFont="1" applyFill="1" applyBorder="1" applyAlignment="1" applyProtection="1">
      <alignment horizontal="distributed" vertical="center"/>
    </xf>
    <xf numFmtId="0" fontId="50" fillId="0" borderId="40" xfId="49" applyFont="1" applyFill="1" applyBorder="1" applyAlignment="1" applyProtection="1">
      <alignment horizontal="distributed" vertical="center"/>
    </xf>
    <xf numFmtId="0" fontId="50" fillId="0" borderId="57" xfId="49" applyNumberFormat="1" applyFont="1" applyFill="1" applyBorder="1" applyAlignment="1" applyProtection="1">
      <alignment horizontal="right" vertical="center"/>
    </xf>
    <xf numFmtId="0" fontId="51" fillId="0" borderId="0" xfId="49" applyFont="1" applyFill="1" applyAlignment="1" applyProtection="1">
      <alignment horizontal="right" vertical="center"/>
    </xf>
    <xf numFmtId="0" fontId="50" fillId="0" borderId="58" xfId="49" applyNumberFormat="1" applyFont="1" applyFill="1" applyBorder="1" applyAlignment="1" applyProtection="1">
      <alignment horizontal="left" vertical="center" wrapText="1"/>
    </xf>
    <xf numFmtId="0" fontId="50" fillId="0" borderId="43" xfId="49" applyFont="1" applyFill="1" applyBorder="1" applyAlignment="1" applyProtection="1">
      <alignment horizontal="distributed" vertical="center"/>
    </xf>
    <xf numFmtId="0" fontId="50" fillId="0" borderId="40" xfId="49" applyNumberFormat="1" applyFont="1" applyFill="1" applyBorder="1" applyAlignment="1" applyProtection="1">
      <alignment vertical="center" wrapText="1"/>
    </xf>
    <xf numFmtId="0" fontId="50" fillId="0" borderId="0" xfId="49" applyNumberFormat="1" applyFont="1" applyFill="1" applyBorder="1" applyAlignment="1" applyProtection="1">
      <alignment horizontal="center" vertical="center" wrapText="1"/>
    </xf>
    <xf numFmtId="0" fontId="50" fillId="0" borderId="43" xfId="49" applyFont="1" applyFill="1" applyBorder="1" applyAlignment="1" applyProtection="1">
      <alignment horizontal="distributed" vertical="center" shrinkToFit="1"/>
    </xf>
    <xf numFmtId="0" fontId="50" fillId="0" borderId="63" xfId="49" applyFont="1" applyFill="1" applyBorder="1" applyAlignment="1" applyProtection="1">
      <alignment horizontal="right" vertical="center"/>
    </xf>
    <xf numFmtId="0" fontId="50" fillId="0" borderId="61" xfId="49" applyFont="1" applyFill="1" applyBorder="1" applyAlignment="1" applyProtection="1">
      <alignment horizontal="right" vertical="center"/>
    </xf>
    <xf numFmtId="198" fontId="50" fillId="0" borderId="60" xfId="49" applyNumberFormat="1" applyFont="1" applyFill="1" applyBorder="1" applyAlignment="1" applyProtection="1">
      <alignment horizontal="right" vertical="center"/>
    </xf>
    <xf numFmtId="0" fontId="50" fillId="0" borderId="43" xfId="49" applyFont="1" applyFill="1" applyBorder="1" applyAlignment="1" applyProtection="1">
      <alignment horizontal="distributed"/>
    </xf>
    <xf numFmtId="0" fontId="50" fillId="0" borderId="0" xfId="49" applyFont="1" applyFill="1" applyBorder="1" applyAlignment="1" applyProtection="1">
      <alignment horizontal="distributed" vertical="center" shrinkToFit="1"/>
    </xf>
    <xf numFmtId="0" fontId="50" fillId="0" borderId="65" xfId="49" applyFont="1" applyFill="1" applyBorder="1" applyAlignment="1" applyProtection="1">
      <alignment horizontal="right" vertical="center"/>
    </xf>
    <xf numFmtId="0" fontId="50" fillId="0" borderId="38" xfId="49" applyFont="1" applyFill="1" applyBorder="1" applyAlignment="1" applyProtection="1">
      <alignment horizontal="right" vertical="center"/>
    </xf>
    <xf numFmtId="0" fontId="51" fillId="0" borderId="40" xfId="49" applyFont="1" applyFill="1" applyBorder="1" applyAlignment="1" applyProtection="1">
      <alignment horizontal="right" vertical="center"/>
    </xf>
    <xf numFmtId="0" fontId="50" fillId="0" borderId="0" xfId="49" applyFont="1" applyFill="1" applyBorder="1" applyAlignment="1" applyProtection="1">
      <alignment vertical="center" textRotation="255"/>
    </xf>
    <xf numFmtId="0" fontId="50" fillId="0" borderId="0" xfId="49" applyFont="1" applyFill="1" applyBorder="1" applyAlignment="1" applyProtection="1">
      <alignment horizontal="distributed" vertical="center" shrinkToFit="1"/>
    </xf>
    <xf numFmtId="198" fontId="50" fillId="0" borderId="0" xfId="49" applyNumberFormat="1" applyFont="1" applyFill="1" applyBorder="1" applyAlignment="1" applyProtection="1">
      <alignment horizontal="right" vertical="center"/>
      <protection locked="0"/>
    </xf>
    <xf numFmtId="0" fontId="50" fillId="0" borderId="54" xfId="49" applyNumberFormat="1" applyFont="1" applyFill="1" applyBorder="1" applyAlignment="1" applyProtection="1">
      <alignment vertical="center" wrapText="1"/>
    </xf>
    <xf numFmtId="0" fontId="50" fillId="0" borderId="58" xfId="49" applyFont="1" applyFill="1" applyBorder="1" applyAlignment="1" applyProtection="1">
      <alignment horizontal="center" vertical="center"/>
    </xf>
    <xf numFmtId="0" fontId="50" fillId="0" borderId="43" xfId="49" applyFont="1" applyFill="1" applyBorder="1" applyAlignment="1" applyProtection="1">
      <alignment horizontal="center" vertical="center"/>
    </xf>
    <xf numFmtId="0" fontId="50" fillId="0" borderId="41" xfId="49" applyFont="1" applyFill="1" applyBorder="1" applyAlignment="1" applyProtection="1">
      <alignment horizontal="distributed"/>
    </xf>
    <xf numFmtId="0" fontId="50" fillId="0" borderId="38" xfId="49" applyFont="1" applyFill="1" applyBorder="1" applyAlignment="1" applyProtection="1">
      <alignment horizontal="distributed"/>
    </xf>
    <xf numFmtId="0" fontId="50" fillId="0" borderId="52" xfId="49" applyFont="1" applyFill="1" applyBorder="1" applyAlignment="1" applyProtection="1">
      <alignment horizontal="right" vertical="center"/>
    </xf>
    <xf numFmtId="198" fontId="50" fillId="0" borderId="52" xfId="49" applyNumberFormat="1" applyFont="1" applyFill="1" applyBorder="1" applyAlignment="1" applyProtection="1">
      <alignment horizontal="right" vertical="center"/>
    </xf>
    <xf numFmtId="198" fontId="50" fillId="0" borderId="13" xfId="49" applyNumberFormat="1" applyFont="1" applyFill="1" applyBorder="1" applyAlignment="1" applyProtection="1">
      <alignment horizontal="right" vertical="center"/>
    </xf>
    <xf numFmtId="0" fontId="50" fillId="0" borderId="56" xfId="49" applyFont="1" applyFill="1" applyBorder="1" applyAlignment="1" applyProtection="1">
      <alignment vertical="center"/>
    </xf>
    <xf numFmtId="0" fontId="50" fillId="0" borderId="39" xfId="49" applyNumberFormat="1" applyFont="1" applyFill="1" applyBorder="1" applyAlignment="1" applyProtection="1">
      <alignment vertical="center"/>
    </xf>
    <xf numFmtId="0" fontId="50" fillId="0" borderId="40" xfId="49" applyNumberFormat="1" applyFont="1" applyFill="1" applyBorder="1" applyAlignment="1" applyProtection="1">
      <alignment vertical="center"/>
    </xf>
    <xf numFmtId="198" fontId="50" fillId="0" borderId="0" xfId="49" applyNumberFormat="1" applyFont="1" applyFill="1" applyBorder="1" applyAlignment="1" applyProtection="1">
      <alignment vertical="center"/>
    </xf>
    <xf numFmtId="0" fontId="50" fillId="0" borderId="54" xfId="49" applyNumberFormat="1" applyFont="1" applyFill="1" applyBorder="1" applyAlignment="1" applyProtection="1">
      <alignment horizontal="center" vertical="center" wrapText="1"/>
    </xf>
    <xf numFmtId="198" fontId="50" fillId="0" borderId="62" xfId="49" applyNumberFormat="1" applyFont="1" applyFill="1" applyBorder="1" applyAlignment="1" applyProtection="1">
      <alignment horizontal="right" vertical="center"/>
    </xf>
    <xf numFmtId="198" fontId="50" fillId="0" borderId="41" xfId="49" applyNumberFormat="1" applyFont="1" applyFill="1" applyBorder="1" applyAlignment="1" applyProtection="1">
      <alignment horizontal="right" vertical="center"/>
    </xf>
    <xf numFmtId="0" fontId="50" fillId="0" borderId="58" xfId="49" applyNumberFormat="1" applyFont="1" applyFill="1" applyBorder="1" applyAlignment="1" applyProtection="1">
      <alignment vertical="center" wrapText="1"/>
    </xf>
    <xf numFmtId="198" fontId="50" fillId="0" borderId="43" xfId="49" applyNumberFormat="1" applyFont="1" applyFill="1" applyBorder="1" applyAlignment="1" applyProtection="1">
      <alignment vertical="center"/>
    </xf>
    <xf numFmtId="0" fontId="50" fillId="0" borderId="56" xfId="49" applyNumberFormat="1" applyFont="1" applyFill="1" applyBorder="1" applyAlignment="1" applyProtection="1">
      <alignment vertical="center" wrapText="1"/>
    </xf>
    <xf numFmtId="198" fontId="50" fillId="0" borderId="65" xfId="49" applyNumberFormat="1" applyFont="1" applyFill="1" applyBorder="1" applyAlignment="1" applyProtection="1">
      <alignment horizontal="right" vertical="center"/>
    </xf>
    <xf numFmtId="198" fontId="50" fillId="0" borderId="38" xfId="49" applyNumberFormat="1" applyFont="1" applyFill="1" applyBorder="1" applyAlignment="1" applyProtection="1">
      <alignment horizontal="right" vertical="center"/>
    </xf>
    <xf numFmtId="0" fontId="50" fillId="0" borderId="66" xfId="49" applyFont="1" applyFill="1" applyBorder="1" applyAlignment="1" applyProtection="1">
      <alignment horizontal="center" vertical="center" textRotation="255"/>
    </xf>
    <xf numFmtId="0" fontId="50" fillId="0" borderId="67" xfId="49" applyFont="1" applyFill="1" applyBorder="1" applyAlignment="1" applyProtection="1">
      <alignment horizontal="distributed" vertical="center"/>
    </xf>
    <xf numFmtId="0" fontId="50" fillId="0" borderId="68" xfId="49" applyFont="1" applyFill="1" applyBorder="1" applyAlignment="1" applyProtection="1">
      <alignment horizontal="distributed" vertical="center"/>
    </xf>
    <xf numFmtId="0" fontId="50" fillId="0" borderId="68" xfId="49" applyFont="1" applyFill="1" applyBorder="1" applyAlignment="1" applyProtection="1"/>
    <xf numFmtId="0" fontId="50" fillId="0" borderId="69" xfId="49" applyFont="1" applyFill="1" applyBorder="1" applyAlignment="1" applyProtection="1">
      <alignment vertical="center"/>
    </xf>
    <xf numFmtId="0" fontId="50" fillId="0" borderId="68" xfId="49" applyFont="1" applyFill="1" applyBorder="1" applyAlignment="1" applyProtection="1">
      <alignment vertical="center"/>
    </xf>
    <xf numFmtId="0" fontId="50" fillId="0" borderId="68" xfId="49" applyNumberFormat="1" applyFont="1" applyFill="1" applyBorder="1" applyAlignment="1" applyProtection="1">
      <alignment horizontal="right" vertical="center"/>
    </xf>
    <xf numFmtId="0" fontId="50" fillId="0" borderId="70" xfId="49" applyNumberFormat="1" applyFont="1" applyFill="1" applyBorder="1" applyAlignment="1" applyProtection="1">
      <alignment horizontal="right" vertical="center"/>
    </xf>
    <xf numFmtId="198" fontId="50" fillId="0" borderId="71" xfId="49" applyNumberFormat="1" applyFont="1" applyFill="1" applyBorder="1" applyAlignment="1" applyProtection="1">
      <alignment horizontal="right" vertical="center"/>
    </xf>
    <xf numFmtId="198" fontId="50" fillId="0" borderId="72" xfId="49" applyNumberFormat="1" applyFont="1" applyFill="1" applyBorder="1" applyAlignment="1" applyProtection="1">
      <alignment horizontal="right" vertical="center"/>
    </xf>
    <xf numFmtId="198" fontId="50" fillId="0" borderId="69" xfId="49" applyNumberFormat="1" applyFont="1" applyFill="1" applyBorder="1" applyAlignment="1" applyProtection="1">
      <alignment horizontal="right" vertical="center"/>
    </xf>
    <xf numFmtId="198" fontId="50" fillId="0" borderId="68" xfId="49" applyNumberFormat="1" applyFont="1" applyFill="1" applyBorder="1" applyAlignment="1" applyProtection="1">
      <alignment horizontal="right" vertical="center"/>
    </xf>
    <xf numFmtId="0" fontId="49" fillId="0" borderId="73" xfId="49" applyFont="1" applyFill="1" applyBorder="1" applyAlignment="1" applyProtection="1">
      <alignment vertical="center"/>
    </xf>
    <xf numFmtId="0" fontId="49" fillId="0" borderId="73" xfId="49" applyFont="1" applyFill="1" applyBorder="1" applyAlignment="1" applyProtection="1">
      <alignment horizontal="center" vertical="center"/>
    </xf>
    <xf numFmtId="0" fontId="49" fillId="0" borderId="74" xfId="49" applyFont="1" applyFill="1" applyBorder="1" applyAlignment="1" applyProtection="1">
      <alignment horizontal="center" vertical="center"/>
    </xf>
    <xf numFmtId="38" fontId="49" fillId="0" borderId="73" xfId="43" applyFont="1" applyFill="1" applyBorder="1" applyAlignment="1" applyProtection="1">
      <alignment horizontal="right" vertical="center"/>
    </xf>
    <xf numFmtId="0" fontId="49" fillId="0" borderId="73" xfId="49" applyFont="1" applyFill="1" applyBorder="1" applyAlignment="1" applyProtection="1">
      <alignment horizontal="right" vertical="center"/>
    </xf>
    <xf numFmtId="0" fontId="49" fillId="0" borderId="75" xfId="49" applyFont="1" applyFill="1" applyBorder="1" applyAlignment="1" applyProtection="1">
      <alignment horizontal="distributed" vertical="center"/>
    </xf>
    <xf numFmtId="0" fontId="52" fillId="0" borderId="76" xfId="49" applyFont="1" applyFill="1" applyBorder="1" applyAlignment="1" applyProtection="1">
      <alignment vertical="center" justifyLastLine="1"/>
    </xf>
    <xf numFmtId="0" fontId="45" fillId="0" borderId="73" xfId="49" applyFont="1" applyFill="1" applyBorder="1" applyAlignment="1" applyProtection="1">
      <alignment horizontal="distributed" vertical="center"/>
    </xf>
    <xf numFmtId="0" fontId="53" fillId="0" borderId="73" xfId="49" applyFont="1" applyFill="1" applyBorder="1" applyAlignment="1" applyProtection="1">
      <alignment horizontal="center" vertical="center" justifyLastLine="1"/>
    </xf>
    <xf numFmtId="0" fontId="52" fillId="0" borderId="74" xfId="49" applyFont="1" applyFill="1" applyBorder="1" applyAlignment="1" applyProtection="1">
      <alignment vertical="center" justifyLastLine="1"/>
    </xf>
    <xf numFmtId="38" fontId="53" fillId="0" borderId="73" xfId="43" applyFont="1" applyFill="1" applyBorder="1" applyAlignment="1" applyProtection="1">
      <alignment horizontal="right" vertical="center"/>
    </xf>
    <xf numFmtId="0" fontId="53" fillId="0" borderId="73" xfId="49" applyFont="1" applyFill="1" applyBorder="1" applyAlignment="1" applyProtection="1">
      <alignment horizontal="right" vertical="center"/>
    </xf>
    <xf numFmtId="0" fontId="6" fillId="0" borderId="17" xfId="49" applyFont="1" applyFill="1" applyBorder="1" applyAlignment="1" applyProtection="1">
      <alignment horizontal="center" vertical="center"/>
    </xf>
    <xf numFmtId="0" fontId="54" fillId="0" borderId="0" xfId="44" applyFont="1" applyFill="1" applyAlignment="1">
      <alignment horizontal="left" vertical="center" wrapText="1" shrinkToFit="1"/>
    </xf>
    <xf numFmtId="0" fontId="54" fillId="0" borderId="0" xfId="44" applyFont="1" applyFill="1" applyAlignment="1">
      <alignment horizontal="left" vertical="center" wrapText="1" shrinkToFit="1"/>
    </xf>
    <xf numFmtId="0" fontId="55" fillId="0" borderId="0" xfId="44" applyFont="1" applyFill="1" applyAlignment="1">
      <alignment horizontal="left" vertical="center" wrapText="1" shrinkToFit="1"/>
    </xf>
    <xf numFmtId="0" fontId="56" fillId="0" borderId="0" xfId="44" applyFont="1" applyFill="1" applyBorder="1" applyAlignment="1">
      <alignment vertical="center" wrapText="1" shrinkToFit="1"/>
    </xf>
    <xf numFmtId="0" fontId="57" fillId="0" borderId="77" xfId="44" applyFont="1" applyFill="1" applyBorder="1" applyAlignment="1">
      <alignment horizontal="distributed" vertical="center" wrapText="1" justifyLastLine="1" shrinkToFit="1"/>
    </xf>
    <xf numFmtId="0" fontId="57" fillId="0" borderId="78" xfId="44" applyFont="1" applyFill="1" applyBorder="1" applyAlignment="1">
      <alignment horizontal="distributed" vertical="center" wrapText="1" justifyLastLine="1" shrinkToFit="1"/>
    </xf>
    <xf numFmtId="0" fontId="57" fillId="0" borderId="79" xfId="44" applyFont="1" applyFill="1" applyBorder="1" applyAlignment="1">
      <alignment horizontal="distributed" vertical="center" wrapText="1" justifyLastLine="1" shrinkToFit="1"/>
    </xf>
    <xf numFmtId="0" fontId="57" fillId="0" borderId="80" xfId="44" applyFont="1" applyFill="1" applyBorder="1" applyAlignment="1">
      <alignment horizontal="distributed" vertical="center" wrapText="1" justifyLastLine="1" shrinkToFit="1"/>
    </xf>
    <xf numFmtId="0" fontId="57" fillId="0" borderId="0" xfId="44" applyFont="1" applyFill="1" applyBorder="1" applyAlignment="1">
      <alignment horizontal="distributed" vertical="center" wrapText="1" justifyLastLine="1" shrinkToFit="1"/>
    </xf>
    <xf numFmtId="0" fontId="57" fillId="0" borderId="81" xfId="44" applyFont="1" applyFill="1" applyBorder="1" applyAlignment="1">
      <alignment horizontal="distributed" vertical="center" wrapText="1" justifyLastLine="1" shrinkToFit="1"/>
    </xf>
    <xf numFmtId="0" fontId="58" fillId="0" borderId="77" xfId="44" applyFont="1" applyFill="1" applyBorder="1" applyAlignment="1">
      <alignment horizontal="distributed" vertical="center" wrapText="1" justifyLastLine="1" shrinkToFit="1"/>
    </xf>
    <xf numFmtId="0" fontId="58" fillId="0" borderId="78" xfId="44" applyFont="1" applyFill="1" applyBorder="1" applyAlignment="1">
      <alignment horizontal="distributed" vertical="center" wrapText="1" justifyLastLine="1" shrinkToFit="1"/>
    </xf>
    <xf numFmtId="0" fontId="58" fillId="0" borderId="79" xfId="44" applyFont="1" applyFill="1" applyBorder="1" applyAlignment="1">
      <alignment horizontal="distributed" vertical="center" wrapText="1" justifyLastLine="1" shrinkToFit="1"/>
    </xf>
    <xf numFmtId="0" fontId="57" fillId="0" borderId="82" xfId="44" applyFont="1" applyFill="1" applyBorder="1" applyAlignment="1">
      <alignment horizontal="distributed" vertical="center" wrapText="1" justifyLastLine="1" shrinkToFit="1"/>
    </xf>
    <xf numFmtId="0" fontId="57" fillId="0" borderId="83" xfId="44" applyFont="1" applyFill="1" applyBorder="1" applyAlignment="1">
      <alignment horizontal="distributed" vertical="center" wrapText="1" justifyLastLine="1" shrinkToFit="1"/>
    </xf>
    <xf numFmtId="0" fontId="57" fillId="0" borderId="84" xfId="44" applyFont="1" applyFill="1" applyBorder="1" applyAlignment="1">
      <alignment horizontal="distributed" vertical="center" wrapText="1" justifyLastLine="1" shrinkToFit="1"/>
    </xf>
    <xf numFmtId="0" fontId="58" fillId="0" borderId="80" xfId="44" applyFont="1" applyFill="1" applyBorder="1" applyAlignment="1">
      <alignment horizontal="distributed" vertical="center" wrapText="1" justifyLastLine="1" shrinkToFit="1"/>
    </xf>
    <xf numFmtId="0" fontId="58" fillId="0" borderId="0" xfId="44" applyFont="1" applyFill="1" applyBorder="1" applyAlignment="1">
      <alignment horizontal="distributed" vertical="center" wrapText="1" justifyLastLine="1" shrinkToFit="1"/>
    </xf>
    <xf numFmtId="0" fontId="58" fillId="0" borderId="81" xfId="44" applyFont="1" applyFill="1" applyBorder="1" applyAlignment="1">
      <alignment horizontal="distributed" vertical="center" wrapText="1" justifyLastLine="1" shrinkToFit="1"/>
    </xf>
    <xf numFmtId="0" fontId="55" fillId="0" borderId="14" xfId="44" applyFont="1" applyFill="1" applyBorder="1" applyAlignment="1">
      <alignment horizontal="left" vertical="center" wrapText="1" shrinkToFit="1"/>
    </xf>
    <xf numFmtId="0" fontId="58" fillId="0" borderId="82" xfId="44" applyFont="1" applyFill="1" applyBorder="1" applyAlignment="1">
      <alignment horizontal="distributed" vertical="center" wrapText="1" justifyLastLine="1" shrinkToFit="1"/>
    </xf>
    <xf numFmtId="0" fontId="58" fillId="0" borderId="83" xfId="44" applyFont="1" applyFill="1" applyBorder="1" applyAlignment="1">
      <alignment horizontal="distributed" vertical="center" wrapText="1" justifyLastLine="1" shrinkToFit="1"/>
    </xf>
    <xf numFmtId="0" fontId="58" fillId="0" borderId="84" xfId="44" applyFont="1" applyFill="1" applyBorder="1" applyAlignment="1">
      <alignment horizontal="distributed" vertical="center" wrapText="1" justifyLastLine="1" shrinkToFit="1"/>
    </xf>
    <xf numFmtId="0" fontId="55" fillId="0" borderId="0" xfId="44" applyFont="1" applyFill="1" applyBorder="1" applyAlignment="1">
      <alignment vertical="center" wrapText="1" shrinkToFit="1"/>
    </xf>
    <xf numFmtId="0" fontId="55" fillId="0" borderId="0" xfId="44" applyFont="1" applyFill="1" applyBorder="1" applyAlignment="1">
      <alignment horizontal="left" vertical="center" wrapText="1" shrinkToFit="1"/>
    </xf>
    <xf numFmtId="0" fontId="55" fillId="0" borderId="0" xfId="44" applyFont="1" applyFill="1" applyAlignment="1">
      <alignment vertical="center" wrapText="1" shrinkToFit="1"/>
    </xf>
    <xf numFmtId="0" fontId="55" fillId="0" borderId="37" xfId="44" applyFont="1" applyFill="1" applyBorder="1" applyAlignment="1">
      <alignment horizontal="left" vertical="center" wrapText="1" shrinkToFit="1"/>
    </xf>
    <xf numFmtId="0" fontId="55" fillId="0" borderId="17" xfId="44" applyFont="1" applyFill="1" applyBorder="1" applyAlignment="1">
      <alignment horizontal="left" vertical="center" wrapText="1" shrinkToFit="1"/>
    </xf>
    <xf numFmtId="183" fontId="59" fillId="0" borderId="0" xfId="44" applyNumberFormat="1" applyFont="1" applyFill="1" applyAlignment="1">
      <alignment horizontal="center" vertical="center" shrinkToFit="1"/>
    </xf>
    <xf numFmtId="183" fontId="59" fillId="0" borderId="81" xfId="44" applyNumberFormat="1" applyFont="1" applyFill="1" applyBorder="1" applyAlignment="1">
      <alignment horizontal="center" vertical="center" shrinkToFit="1"/>
    </xf>
    <xf numFmtId="0" fontId="55" fillId="0" borderId="15" xfId="44" applyFont="1" applyFill="1" applyBorder="1" applyAlignment="1">
      <alignment horizontal="left" vertical="center" wrapText="1" shrinkToFit="1"/>
    </xf>
    <xf numFmtId="0" fontId="59" fillId="0" borderId="37" xfId="44" applyFont="1" applyFill="1" applyBorder="1" applyAlignment="1">
      <alignment horizontal="distributed" vertical="center" wrapText="1" justifyLastLine="1" shrinkToFit="1"/>
    </xf>
    <xf numFmtId="0" fontId="59" fillId="0" borderId="17" xfId="44" applyFont="1" applyFill="1" applyBorder="1" applyAlignment="1">
      <alignment horizontal="distributed" vertical="center" wrapText="1" justifyLastLine="1" shrinkToFit="1"/>
    </xf>
    <xf numFmtId="0" fontId="59" fillId="0" borderId="18" xfId="44" applyFont="1" applyFill="1" applyBorder="1" applyAlignment="1">
      <alignment horizontal="distributed" vertical="center" wrapText="1" justifyLastLine="1" shrinkToFit="1"/>
    </xf>
    <xf numFmtId="0" fontId="59" fillId="0" borderId="0" xfId="44" applyFont="1" applyFill="1" applyAlignment="1">
      <alignment horizontal="left" vertical="center" wrapText="1" shrinkToFit="1"/>
    </xf>
    <xf numFmtId="0" fontId="59" fillId="0" borderId="0" xfId="44" applyFont="1" applyFill="1" applyAlignment="1">
      <alignment horizontal="left" vertical="center" shrinkToFit="1"/>
    </xf>
    <xf numFmtId="0" fontId="59" fillId="0" borderId="14" xfId="44" applyFont="1" applyFill="1" applyBorder="1" applyAlignment="1">
      <alignment horizontal="distributed" vertical="center" wrapText="1" justifyLastLine="1" shrinkToFit="1"/>
    </xf>
    <xf numFmtId="0" fontId="59" fillId="0" borderId="0" xfId="44" applyFont="1" applyFill="1" applyBorder="1" applyAlignment="1">
      <alignment horizontal="distributed" vertical="center" wrapText="1" justifyLastLine="1" shrinkToFit="1"/>
    </xf>
    <xf numFmtId="0" fontId="59" fillId="0" borderId="13" xfId="44" applyFont="1" applyFill="1" applyBorder="1" applyAlignment="1">
      <alignment horizontal="distributed" vertical="center" wrapText="1" justifyLastLine="1" shrinkToFit="1"/>
    </xf>
    <xf numFmtId="0" fontId="55" fillId="0" borderId="0" xfId="44" applyFont="1" applyFill="1" applyBorder="1" applyAlignment="1">
      <alignment horizontal="center" vertical="center" wrapText="1" shrinkToFit="1"/>
    </xf>
    <xf numFmtId="0" fontId="55" fillId="0" borderId="37" xfId="44" applyFont="1" applyFill="1" applyBorder="1" applyAlignment="1">
      <alignment horizontal="center" vertical="center" wrapText="1" shrinkToFit="1"/>
    </xf>
    <xf numFmtId="0" fontId="59" fillId="0" borderId="15" xfId="44" applyFont="1" applyFill="1" applyBorder="1" applyAlignment="1">
      <alignment horizontal="distributed" vertical="center" wrapText="1" justifyLastLine="1" shrinkToFit="1"/>
    </xf>
    <xf numFmtId="0" fontId="59" fillId="0" borderId="10" xfId="44" applyFont="1" applyFill="1" applyBorder="1" applyAlignment="1">
      <alignment horizontal="distributed" vertical="center" wrapText="1" justifyLastLine="1" shrinkToFit="1"/>
    </xf>
    <xf numFmtId="0" fontId="59" fillId="0" borderId="16" xfId="44" applyFont="1" applyFill="1" applyBorder="1" applyAlignment="1">
      <alignment horizontal="distributed" vertical="center" wrapText="1" justifyLastLine="1" shrinkToFit="1"/>
    </xf>
    <xf numFmtId="0" fontId="55" fillId="0" borderId="18" xfId="44" applyFont="1" applyFill="1" applyBorder="1" applyAlignment="1">
      <alignment horizontal="left" vertical="center" wrapText="1" shrinkToFit="1"/>
    </xf>
    <xf numFmtId="0" fontId="55" fillId="0" borderId="37" xfId="44" applyFont="1" applyFill="1" applyBorder="1" applyAlignment="1">
      <alignment vertical="center" wrapText="1" shrinkToFit="1"/>
    </xf>
    <xf numFmtId="0" fontId="55" fillId="0" borderId="13" xfId="44" applyFont="1" applyFill="1" applyBorder="1" applyAlignment="1">
      <alignment horizontal="left" vertical="center" wrapText="1" shrinkToFit="1"/>
    </xf>
    <xf numFmtId="0" fontId="55" fillId="0" borderId="20" xfId="44" applyFont="1" applyFill="1" applyBorder="1" applyAlignment="1">
      <alignment horizontal="left" vertical="center" wrapText="1" shrinkToFit="1"/>
    </xf>
    <xf numFmtId="0" fontId="55" fillId="0" borderId="85" xfId="44" applyFont="1" applyFill="1" applyBorder="1" applyAlignment="1">
      <alignment horizontal="left" vertical="center" wrapText="1" shrinkToFit="1"/>
    </xf>
    <xf numFmtId="0" fontId="55" fillId="0" borderId="83" xfId="44" applyFont="1" applyFill="1" applyBorder="1" applyAlignment="1">
      <alignment horizontal="left" vertical="center" wrapText="1" shrinkToFit="1"/>
    </xf>
    <xf numFmtId="0" fontId="55" fillId="0" borderId="10" xfId="44" applyFont="1" applyFill="1" applyBorder="1" applyAlignment="1">
      <alignment horizontal="left" vertical="center" wrapText="1" shrinkToFit="1"/>
    </xf>
    <xf numFmtId="0" fontId="55" fillId="0" borderId="80" xfId="44" applyFont="1" applyFill="1" applyBorder="1" applyAlignment="1">
      <alignment horizontal="center" vertical="center" wrapText="1" shrinkToFit="1"/>
    </xf>
    <xf numFmtId="0" fontId="55" fillId="0" borderId="81" xfId="44" applyFont="1" applyFill="1" applyBorder="1" applyAlignment="1">
      <alignment horizontal="center" vertical="center" wrapText="1" shrinkToFit="1"/>
    </xf>
    <xf numFmtId="0" fontId="55" fillId="0" borderId="81" xfId="44" applyFont="1" applyFill="1" applyBorder="1" applyAlignment="1">
      <alignment vertical="center" wrapText="1" shrinkToFit="1"/>
    </xf>
    <xf numFmtId="0" fontId="55" fillId="0" borderId="13" xfId="44" applyFont="1" applyFill="1" applyBorder="1" applyAlignment="1">
      <alignment vertical="center" wrapText="1" shrinkToFit="1"/>
    </xf>
    <xf numFmtId="0" fontId="55" fillId="0" borderId="0" xfId="44" applyFont="1" applyFill="1" applyBorder="1" applyAlignment="1">
      <alignment horizontal="center" vertical="center" wrapText="1" shrinkToFit="1"/>
    </xf>
    <xf numFmtId="0" fontId="55" fillId="0" borderId="80" xfId="44" applyFont="1" applyFill="1" applyBorder="1" applyAlignment="1">
      <alignment horizontal="center" vertical="center" wrapText="1" justifyLastLine="1" shrinkToFit="1"/>
    </xf>
    <xf numFmtId="0" fontId="55" fillId="0" borderId="81" xfId="44" applyFont="1" applyFill="1" applyBorder="1" applyAlignment="1">
      <alignment horizontal="center" vertical="center" wrapText="1" justifyLastLine="1" shrinkToFit="1"/>
    </xf>
    <xf numFmtId="0" fontId="55" fillId="0" borderId="13" xfId="44" applyFont="1" applyFill="1" applyBorder="1" applyAlignment="1">
      <alignment horizontal="center" vertical="center" wrapText="1" shrinkToFit="1"/>
    </xf>
    <xf numFmtId="0" fontId="58" fillId="0" borderId="37" xfId="44" applyFont="1" applyFill="1" applyBorder="1" applyAlignment="1">
      <alignment horizontal="distributed" vertical="center" wrapText="1" justifyLastLine="1" shrinkToFit="1"/>
    </xf>
    <xf numFmtId="0" fontId="58" fillId="0" borderId="17" xfId="44" applyFont="1" applyFill="1" applyBorder="1" applyAlignment="1">
      <alignment horizontal="distributed" vertical="center" wrapText="1" justifyLastLine="1" shrinkToFit="1"/>
    </xf>
    <xf numFmtId="0" fontId="58" fillId="0" borderId="18" xfId="44" applyFont="1" applyFill="1" applyBorder="1" applyAlignment="1">
      <alignment horizontal="distributed" vertical="center" wrapText="1" justifyLastLine="1" shrinkToFit="1"/>
    </xf>
    <xf numFmtId="0" fontId="60" fillId="0" borderId="14" xfId="44" applyFont="1" applyFill="1" applyBorder="1" applyAlignment="1">
      <alignment horizontal="center" vertical="center" wrapText="1" justifyLastLine="1" shrinkToFit="1"/>
    </xf>
    <xf numFmtId="0" fontId="60" fillId="0" borderId="13" xfId="44" applyFont="1" applyFill="1" applyBorder="1" applyAlignment="1">
      <alignment horizontal="center" vertical="center" wrapText="1" justifyLastLine="1" shrinkToFit="1"/>
    </xf>
    <xf numFmtId="0" fontId="55" fillId="0" borderId="14" xfId="44" applyFont="1" applyFill="1" applyBorder="1" applyAlignment="1">
      <alignment horizontal="center" vertical="center" wrapText="1" shrinkToFit="1"/>
    </xf>
    <xf numFmtId="0" fontId="58" fillId="0" borderId="14" xfId="44" applyFont="1" applyFill="1" applyBorder="1" applyAlignment="1">
      <alignment horizontal="distributed" vertical="center" wrapText="1" justifyLastLine="1" shrinkToFit="1"/>
    </xf>
    <xf numFmtId="0" fontId="58" fillId="0" borderId="13" xfId="44" applyFont="1" applyFill="1" applyBorder="1" applyAlignment="1">
      <alignment horizontal="distributed" vertical="center" wrapText="1" justifyLastLine="1" shrinkToFit="1"/>
    </xf>
    <xf numFmtId="0" fontId="58" fillId="0" borderId="15" xfId="44" applyFont="1" applyFill="1" applyBorder="1" applyAlignment="1">
      <alignment horizontal="distributed" vertical="center" wrapText="1" justifyLastLine="1" shrinkToFit="1"/>
    </xf>
    <xf numFmtId="0" fontId="58" fillId="0" borderId="10" xfId="44" applyFont="1" applyFill="1" applyBorder="1" applyAlignment="1">
      <alignment horizontal="distributed" vertical="center" wrapText="1" justifyLastLine="1" shrinkToFit="1"/>
    </xf>
    <xf numFmtId="0" fontId="58" fillId="0" borderId="16" xfId="44" applyFont="1" applyFill="1" applyBorder="1" applyAlignment="1">
      <alignment horizontal="distributed" vertical="center" wrapText="1" justifyLastLine="1" shrinkToFit="1"/>
    </xf>
    <xf numFmtId="0" fontId="55" fillId="0" borderId="0" xfId="44" applyFont="1" applyFill="1" applyAlignment="1">
      <alignment horizontal="distributed" vertical="center" wrapText="1" shrinkToFit="1"/>
    </xf>
    <xf numFmtId="0" fontId="55" fillId="0" borderId="14" xfId="44" applyFont="1" applyFill="1" applyBorder="1" applyAlignment="1">
      <alignment horizontal="distributed" vertical="center" wrapText="1" shrinkToFit="1"/>
    </xf>
    <xf numFmtId="0" fontId="55" fillId="0" borderId="86" xfId="44" applyFont="1" applyFill="1" applyBorder="1" applyAlignment="1">
      <alignment horizontal="distributed" vertical="center" wrapText="1" shrinkToFit="1"/>
    </xf>
    <xf numFmtId="0" fontId="55" fillId="0" borderId="0" xfId="44" applyFont="1" applyFill="1" applyAlignment="1">
      <alignment horizontal="center" vertical="center" wrapText="1" shrinkToFit="1"/>
    </xf>
    <xf numFmtId="0" fontId="55" fillId="0" borderId="78" xfId="44" applyFont="1" applyFill="1" applyBorder="1" applyAlignment="1">
      <alignment horizontal="left" vertical="center" wrapText="1" shrinkToFit="1"/>
    </xf>
    <xf numFmtId="0" fontId="55" fillId="0" borderId="87" xfId="44" applyFont="1" applyFill="1" applyBorder="1" applyAlignment="1">
      <alignment horizontal="left" vertical="center" wrapText="1" shrinkToFit="1"/>
    </xf>
    <xf numFmtId="0" fontId="55" fillId="0" borderId="15" xfId="44" applyFont="1" applyFill="1" applyBorder="1" applyAlignment="1">
      <alignment horizontal="distributed" vertical="center" wrapText="1" shrinkToFit="1"/>
    </xf>
    <xf numFmtId="0" fontId="54" fillId="0" borderId="0" xfId="44" applyFont="1" applyFill="1" applyBorder="1" applyAlignment="1">
      <alignment horizontal="left" vertical="center" wrapText="1" shrinkToFit="1"/>
    </xf>
    <xf numFmtId="0" fontId="8" fillId="0" borderId="0" xfId="44" applyFont="1" applyFill="1" applyAlignment="1">
      <alignment wrapText="1"/>
    </xf>
    <xf numFmtId="0" fontId="54" fillId="0" borderId="37" xfId="44" applyFont="1" applyFill="1" applyBorder="1" applyAlignment="1">
      <alignment horizontal="distributed" vertical="center" wrapText="1" justifyLastLine="1"/>
    </xf>
    <xf numFmtId="0" fontId="54" fillId="0" borderId="17" xfId="44" applyFont="1" applyFill="1" applyBorder="1" applyAlignment="1">
      <alignment horizontal="distributed" vertical="center" wrapText="1" justifyLastLine="1"/>
    </xf>
    <xf numFmtId="0" fontId="54" fillId="0" borderId="18" xfId="44" applyFont="1" applyFill="1" applyBorder="1" applyAlignment="1">
      <alignment horizontal="distributed" vertical="center" wrapText="1" justifyLastLine="1"/>
    </xf>
    <xf numFmtId="0" fontId="55" fillId="0" borderId="36" xfId="44" applyFont="1" applyFill="1" applyBorder="1" applyAlignment="1">
      <alignment horizontal="left" vertical="center" wrapText="1" shrinkToFit="1"/>
    </xf>
    <xf numFmtId="0" fontId="55" fillId="0" borderId="0" xfId="44" applyFont="1" applyFill="1" applyBorder="1" applyAlignment="1">
      <alignment horizontal="center" vertical="center" wrapText="1" justifyLastLine="1" shrinkToFit="1"/>
    </xf>
    <xf numFmtId="0" fontId="55" fillId="0" borderId="14" xfId="44" applyFont="1" applyFill="1" applyBorder="1" applyAlignment="1">
      <alignment horizontal="center" vertical="center" wrapText="1" justifyLastLine="1"/>
    </xf>
    <xf numFmtId="0" fontId="8" fillId="0" borderId="0" xfId="44" applyFont="1" applyFill="1" applyBorder="1" applyAlignment="1">
      <alignment horizontal="distributed" vertical="center" wrapText="1" shrinkToFit="1"/>
    </xf>
    <xf numFmtId="0" fontId="54" fillId="0" borderId="15" xfId="44" applyFont="1" applyFill="1" applyBorder="1" applyAlignment="1">
      <alignment horizontal="distributed" vertical="center" wrapText="1" justifyLastLine="1"/>
    </xf>
    <xf numFmtId="0" fontId="54" fillId="0" borderId="10" xfId="44" applyFont="1" applyFill="1" applyBorder="1" applyAlignment="1">
      <alignment horizontal="distributed" vertical="center" wrapText="1" justifyLastLine="1"/>
    </xf>
    <xf numFmtId="0" fontId="54" fillId="0" borderId="16" xfId="44" applyFont="1" applyFill="1" applyBorder="1" applyAlignment="1">
      <alignment horizontal="distributed" vertical="center" wrapText="1" justifyLastLine="1"/>
    </xf>
    <xf numFmtId="0" fontId="55" fillId="0" borderId="88" xfId="44" applyFont="1" applyFill="1" applyBorder="1" applyAlignment="1">
      <alignment horizontal="left" vertical="center" wrapText="1" shrinkToFit="1"/>
    </xf>
    <xf numFmtId="0" fontId="55" fillId="0" borderId="89" xfId="44" applyFont="1" applyFill="1" applyBorder="1" applyAlignment="1">
      <alignment horizontal="left" vertical="center" wrapText="1" shrinkToFit="1"/>
    </xf>
    <xf numFmtId="0" fontId="5" fillId="0" borderId="0" xfId="44" applyFont="1" applyFill="1" applyAlignment="1">
      <alignment vertical="top" wrapText="1" shrinkToFit="1"/>
    </xf>
    <xf numFmtId="0" fontId="55" fillId="0" borderId="90" xfId="44" applyFont="1" applyFill="1" applyBorder="1" applyAlignment="1">
      <alignment horizontal="left" vertical="center" wrapText="1" shrinkToFit="1"/>
    </xf>
    <xf numFmtId="0" fontId="59" fillId="0" borderId="0" xfId="44" applyFont="1" applyFill="1" applyBorder="1" applyAlignment="1">
      <alignment vertical="center" wrapText="1" shrinkToFit="1"/>
    </xf>
    <xf numFmtId="0" fontId="55" fillId="0" borderId="91" xfId="44" applyFont="1" applyFill="1" applyBorder="1" applyAlignment="1">
      <alignment horizontal="left" vertical="center" wrapText="1" shrinkToFit="1"/>
    </xf>
    <xf numFmtId="0" fontId="59" fillId="0" borderId="0" xfId="44" applyFont="1" applyFill="1" applyBorder="1" applyAlignment="1">
      <alignment horizontal="left" vertical="center" wrapText="1" shrinkToFit="1"/>
    </xf>
    <xf numFmtId="0" fontId="55" fillId="0" borderId="0" xfId="44" applyFont="1" applyFill="1" applyAlignment="1">
      <alignment horizontal="center" vertical="center" wrapText="1" shrinkToFit="1"/>
    </xf>
    <xf numFmtId="0" fontId="55" fillId="0" borderId="92" xfId="44" applyFont="1" applyFill="1" applyBorder="1" applyAlignment="1">
      <alignment horizontal="left" vertical="center" wrapText="1" shrinkToFit="1"/>
    </xf>
    <xf numFmtId="0" fontId="54" fillId="0" borderId="37" xfId="44" applyFont="1" applyFill="1" applyBorder="1" applyAlignment="1">
      <alignment horizontal="center" vertical="center" shrinkToFit="1"/>
    </xf>
    <xf numFmtId="0" fontId="54" fillId="0" borderId="17" xfId="44" applyFont="1" applyFill="1" applyBorder="1" applyAlignment="1">
      <alignment horizontal="center" vertical="center" shrinkToFit="1"/>
    </xf>
    <xf numFmtId="0" fontId="54" fillId="0" borderId="18" xfId="44" applyFont="1" applyFill="1" applyBorder="1" applyAlignment="1">
      <alignment horizontal="center" vertical="center" shrinkToFit="1"/>
    </xf>
    <xf numFmtId="0" fontId="55" fillId="0" borderId="11" xfId="44" applyFont="1" applyFill="1" applyBorder="1" applyAlignment="1">
      <alignment horizontal="left" vertical="center" wrapText="1" shrinkToFit="1"/>
    </xf>
    <xf numFmtId="0" fontId="55" fillId="0" borderId="17" xfId="44" applyFont="1" applyFill="1" applyBorder="1" applyAlignment="1">
      <alignment vertical="center" wrapText="1" shrinkToFit="1"/>
    </xf>
    <xf numFmtId="0" fontId="55" fillId="0" borderId="14" xfId="44" applyFont="1" applyFill="1" applyBorder="1" applyAlignment="1">
      <alignment vertical="center" wrapText="1" shrinkToFit="1"/>
    </xf>
    <xf numFmtId="0" fontId="59" fillId="0" borderId="0" xfId="44" applyFont="1" applyFill="1" applyBorder="1" applyAlignment="1">
      <alignment horizontal="left" vertical="center" wrapText="1" shrinkToFit="1"/>
    </xf>
    <xf numFmtId="0" fontId="55" fillId="0" borderId="37" xfId="44" applyFont="1" applyFill="1" applyBorder="1" applyAlignment="1">
      <alignment horizontal="distributed" vertical="center" wrapText="1" shrinkToFit="1"/>
    </xf>
    <xf numFmtId="0" fontId="55" fillId="0" borderId="93" xfId="44" applyFont="1" applyFill="1" applyBorder="1" applyAlignment="1">
      <alignment horizontal="left" vertical="center" wrapText="1" shrinkToFit="1"/>
    </xf>
    <xf numFmtId="0" fontId="54" fillId="0" borderId="15" xfId="44" applyFont="1" applyFill="1" applyBorder="1" applyAlignment="1">
      <alignment horizontal="center" vertical="center" shrinkToFit="1"/>
    </xf>
    <xf numFmtId="0" fontId="54" fillId="0" borderId="10" xfId="44" applyFont="1" applyFill="1" applyBorder="1" applyAlignment="1">
      <alignment horizontal="center" vertical="center" shrinkToFit="1"/>
    </xf>
    <xf numFmtId="0" fontId="54" fillId="0" borderId="16" xfId="44" applyFont="1" applyFill="1" applyBorder="1" applyAlignment="1">
      <alignment horizontal="center" vertical="center" shrinkToFit="1"/>
    </xf>
    <xf numFmtId="0" fontId="55" fillId="0" borderId="31" xfId="44" applyFont="1" applyFill="1" applyBorder="1" applyAlignment="1">
      <alignment horizontal="left" vertical="center" wrapText="1" shrinkToFit="1"/>
    </xf>
    <xf numFmtId="0" fontId="55" fillId="0" borderId="15" xfId="44" applyFont="1" applyFill="1" applyBorder="1" applyAlignment="1">
      <alignment vertical="center" wrapText="1" shrinkToFit="1"/>
    </xf>
    <xf numFmtId="0" fontId="54" fillId="0" borderId="37" xfId="44" applyFont="1" applyFill="1" applyBorder="1" applyAlignment="1">
      <alignment horizontal="center" vertical="center" wrapText="1" justifyLastLine="1"/>
    </xf>
    <xf numFmtId="0" fontId="54" fillId="0" borderId="17" xfId="44" applyFont="1" applyFill="1" applyBorder="1" applyAlignment="1">
      <alignment horizontal="center" vertical="center" wrapText="1" justifyLastLine="1"/>
    </xf>
    <xf numFmtId="0" fontId="54" fillId="0" borderId="18" xfId="44" applyFont="1" applyFill="1" applyBorder="1" applyAlignment="1">
      <alignment horizontal="center" vertical="center" wrapText="1" justifyLastLine="1"/>
    </xf>
    <xf numFmtId="0" fontId="54" fillId="0" borderId="0" xfId="44" applyFont="1" applyFill="1" applyBorder="1" applyAlignment="1">
      <alignment horizontal="center" vertical="center" wrapText="1" justifyLastLine="1"/>
    </xf>
    <xf numFmtId="0" fontId="59" fillId="0" borderId="80" xfId="44" applyFont="1" applyFill="1" applyBorder="1" applyAlignment="1">
      <alignment horizontal="center" vertical="center" wrapText="1" shrinkToFit="1"/>
    </xf>
    <xf numFmtId="0" fontId="59" fillId="0" borderId="0" xfId="44" applyFont="1" applyFill="1" applyBorder="1" applyAlignment="1">
      <alignment horizontal="center" vertical="center" wrapText="1" shrinkToFit="1"/>
    </xf>
    <xf numFmtId="0" fontId="55" fillId="0" borderId="0" xfId="44" applyFont="1" applyFill="1" applyBorder="1" applyAlignment="1">
      <alignment horizontal="distributed" vertical="center" wrapText="1" shrinkToFit="1"/>
    </xf>
    <xf numFmtId="0" fontId="54" fillId="0" borderId="0" xfId="44" applyFont="1" applyFill="1" applyBorder="1" applyAlignment="1">
      <alignment vertical="center" wrapText="1" justifyLastLine="1"/>
    </xf>
    <xf numFmtId="0" fontId="5" fillId="0" borderId="17" xfId="44" applyFont="1" applyFill="1" applyBorder="1" applyAlignment="1">
      <alignment vertical="top" wrapText="1" shrinkToFit="1"/>
    </xf>
    <xf numFmtId="0" fontId="5" fillId="0" borderId="0" xfId="44" applyFont="1" applyFill="1" applyBorder="1" applyAlignment="1">
      <alignment vertical="top" wrapText="1" shrinkToFit="1"/>
    </xf>
    <xf numFmtId="0" fontId="54" fillId="0" borderId="15" xfId="44" applyFont="1" applyFill="1" applyBorder="1" applyAlignment="1">
      <alignment horizontal="center" vertical="center" wrapText="1" justifyLastLine="1"/>
    </xf>
    <xf numFmtId="0" fontId="54" fillId="0" borderId="10" xfId="44" applyFont="1" applyFill="1" applyBorder="1" applyAlignment="1">
      <alignment horizontal="center" vertical="center" wrapText="1" justifyLastLine="1"/>
    </xf>
    <xf numFmtId="0" fontId="54" fillId="0" borderId="16" xfId="44" applyFont="1" applyFill="1" applyBorder="1" applyAlignment="1">
      <alignment horizontal="center" vertical="center" wrapText="1" justifyLastLine="1"/>
    </xf>
    <xf numFmtId="0" fontId="54" fillId="0" borderId="0" xfId="44" applyFont="1" applyFill="1" applyBorder="1" applyAlignment="1">
      <alignment horizontal="left" vertical="center" wrapText="1" justifyLastLine="1"/>
    </xf>
    <xf numFmtId="0" fontId="54" fillId="0" borderId="37" xfId="44" applyFont="1" applyFill="1" applyBorder="1" applyAlignment="1">
      <alignment horizontal="left" vertical="center" wrapText="1" justifyLastLine="1"/>
    </xf>
    <xf numFmtId="0" fontId="54" fillId="0" borderId="17" xfId="44" applyFont="1" applyFill="1" applyBorder="1" applyAlignment="1">
      <alignment horizontal="left" vertical="center" wrapText="1" justifyLastLine="1"/>
    </xf>
    <xf numFmtId="0" fontId="54" fillId="0" borderId="18" xfId="44" applyFont="1" applyFill="1" applyBorder="1" applyAlignment="1">
      <alignment horizontal="left" vertical="center" wrapText="1" justifyLastLine="1"/>
    </xf>
    <xf numFmtId="0" fontId="54" fillId="0" borderId="14" xfId="44" applyFont="1" applyFill="1" applyBorder="1" applyAlignment="1">
      <alignment horizontal="left" vertical="center" wrapText="1" justifyLastLine="1"/>
    </xf>
    <xf numFmtId="0" fontId="54" fillId="0" borderId="0" xfId="44" applyFont="1" applyFill="1" applyBorder="1" applyAlignment="1">
      <alignment horizontal="left" vertical="center" wrapText="1" justifyLastLine="1"/>
    </xf>
    <xf numFmtId="0" fontId="54" fillId="0" borderId="13" xfId="44" applyFont="1" applyFill="1" applyBorder="1" applyAlignment="1">
      <alignment horizontal="left" vertical="center" wrapText="1" justifyLastLine="1"/>
    </xf>
    <xf numFmtId="0" fontId="59" fillId="0" borderId="14" xfId="44" applyFont="1" applyFill="1" applyBorder="1" applyAlignment="1">
      <alignment horizontal="center" vertical="center" wrapText="1" shrinkToFit="1"/>
    </xf>
    <xf numFmtId="0" fontId="55" fillId="0" borderId="35" xfId="44" applyFont="1" applyFill="1" applyBorder="1" applyAlignment="1">
      <alignment horizontal="left" vertical="center" wrapText="1" shrinkToFit="1"/>
    </xf>
    <xf numFmtId="0" fontId="54" fillId="0" borderId="15" xfId="44" applyFont="1" applyFill="1" applyBorder="1" applyAlignment="1">
      <alignment horizontal="left" vertical="center" wrapText="1" justifyLastLine="1"/>
    </xf>
    <xf numFmtId="0" fontId="54" fillId="0" borderId="10" xfId="44" applyFont="1" applyFill="1" applyBorder="1" applyAlignment="1">
      <alignment horizontal="left" vertical="center" wrapText="1" justifyLastLine="1"/>
    </xf>
    <xf numFmtId="0" fontId="54" fillId="0" borderId="16" xfId="44" applyFont="1" applyFill="1" applyBorder="1" applyAlignment="1">
      <alignment horizontal="left" vertical="center" wrapText="1" justifyLastLine="1"/>
    </xf>
    <xf numFmtId="0" fontId="55" fillId="0" borderId="94" xfId="44" applyFont="1" applyFill="1" applyBorder="1" applyAlignment="1">
      <alignment vertical="center" wrapText="1" shrinkToFit="1"/>
    </xf>
    <xf numFmtId="0" fontId="59" fillId="0" borderId="92" xfId="44" applyFont="1" applyFill="1" applyBorder="1" applyAlignment="1">
      <alignment horizontal="center" vertical="distributed" wrapText="1" justifyLastLine="1" shrinkToFit="1"/>
    </xf>
    <xf numFmtId="0" fontId="59" fillId="0" borderId="93" xfId="44" applyFont="1" applyFill="1" applyBorder="1" applyAlignment="1">
      <alignment horizontal="center" vertical="distributed" wrapText="1" justifyLastLine="1" shrinkToFit="1"/>
    </xf>
    <xf numFmtId="0" fontId="59" fillId="0" borderId="0" xfId="44" applyFont="1" applyFill="1" applyBorder="1" applyAlignment="1">
      <alignment horizontal="left" vertical="center" shrinkToFit="1"/>
    </xf>
    <xf numFmtId="0" fontId="59" fillId="0" borderId="89" xfId="44" applyFont="1" applyFill="1" applyBorder="1" applyAlignment="1">
      <alignment horizontal="center" vertical="distributed" wrapText="1" justifyLastLine="1" shrinkToFit="1"/>
    </xf>
    <xf numFmtId="0" fontId="59" fillId="0" borderId="0" xfId="44" applyFont="1" applyFill="1" applyBorder="1" applyAlignment="1">
      <alignment horizontal="center" vertical="distributed" wrapText="1" justifyLastLine="1" shrinkToFit="1"/>
    </xf>
    <xf numFmtId="0" fontId="54" fillId="0" borderId="17" xfId="44" applyFont="1" applyFill="1" applyBorder="1" applyAlignment="1">
      <alignment vertical="center" wrapText="1" justifyLastLine="1"/>
    </xf>
    <xf numFmtId="0" fontId="54" fillId="0" borderId="0" xfId="44" applyFont="1" applyFill="1" applyBorder="1" applyAlignment="1">
      <alignment horizontal="distributed" vertical="center" wrapText="1" justifyLastLine="1"/>
    </xf>
    <xf numFmtId="0" fontId="59" fillId="0" borderId="0" xfId="44" applyFont="1" applyFill="1" applyBorder="1" applyAlignment="1">
      <alignment vertical="distributed" wrapText="1" justifyLastLine="1" shrinkToFit="1"/>
    </xf>
    <xf numFmtId="49" fontId="55" fillId="0" borderId="15" xfId="44" applyNumberFormat="1" applyFont="1" applyFill="1" applyBorder="1" applyAlignment="1">
      <alignment horizontal="left" vertical="center" wrapText="1" shrinkToFit="1"/>
    </xf>
    <xf numFmtId="0" fontId="55" fillId="0" borderId="0" xfId="44" applyFont="1" applyFill="1" applyBorder="1" applyAlignment="1">
      <alignment horizontal="center" vertical="center" wrapText="1" justifyLastLine="1"/>
    </xf>
    <xf numFmtId="0" fontId="55" fillId="0" borderId="95" xfId="44" applyFont="1" applyFill="1" applyBorder="1" applyAlignment="1">
      <alignment horizontal="left" vertical="center" wrapText="1" shrinkToFit="1"/>
    </xf>
    <xf numFmtId="0" fontId="8" fillId="0" borderId="0" xfId="44" applyFont="1" applyFill="1" applyBorder="1" applyAlignment="1">
      <alignment wrapText="1"/>
    </xf>
    <xf numFmtId="49" fontId="55" fillId="0" borderId="0" xfId="44" applyNumberFormat="1" applyFont="1" applyFill="1" applyBorder="1" applyAlignment="1">
      <alignment horizontal="left" vertical="center" wrapText="1" shrinkToFit="1"/>
    </xf>
    <xf numFmtId="0" fontId="55" fillId="0" borderId="91" xfId="44" applyFont="1" applyFill="1" applyBorder="1" applyAlignment="1">
      <alignment vertical="center" wrapText="1" shrinkToFit="1"/>
    </xf>
    <xf numFmtId="0" fontId="55" fillId="0" borderId="92" xfId="44" applyFont="1" applyFill="1" applyBorder="1" applyAlignment="1">
      <alignment vertical="center" wrapText="1" shrinkToFit="1"/>
    </xf>
    <xf numFmtId="0" fontId="59" fillId="0" borderId="91" xfId="44" applyFont="1" applyFill="1" applyBorder="1" applyAlignment="1">
      <alignment horizontal="center" vertical="distributed" wrapText="1" justifyLastLine="1" shrinkToFit="1"/>
    </xf>
    <xf numFmtId="0" fontId="59" fillId="0" borderId="96" xfId="44" applyFont="1" applyFill="1" applyBorder="1" applyAlignment="1">
      <alignment horizontal="center" vertical="distributed" wrapText="1" justifyLastLine="1" shrinkToFit="1"/>
    </xf>
    <xf numFmtId="0" fontId="55" fillId="0" borderId="0" xfId="44" applyFont="1" applyFill="1" applyBorder="1" applyAlignment="1">
      <alignment vertical="center" wrapText="1" justifyLastLine="1"/>
    </xf>
    <xf numFmtId="0" fontId="55" fillId="0" borderId="97" xfId="44" applyFont="1" applyFill="1" applyBorder="1" applyAlignment="1">
      <alignment horizontal="left" vertical="center" wrapText="1" shrinkToFit="1"/>
    </xf>
    <xf numFmtId="0" fontId="55" fillId="0" borderId="86" xfId="44" applyFont="1" applyFill="1" applyBorder="1" applyAlignment="1">
      <alignment horizontal="left" vertical="center" wrapText="1" shrinkToFit="1"/>
    </xf>
    <xf numFmtId="0" fontId="58" fillId="0" borderId="77" xfId="44" applyFont="1" applyFill="1" applyBorder="1" applyAlignment="1">
      <alignment horizontal="center" vertical="center" shrinkToFit="1"/>
    </xf>
    <xf numFmtId="0" fontId="58" fillId="0" borderId="78" xfId="44" applyFont="1" applyFill="1" applyBorder="1" applyAlignment="1">
      <alignment horizontal="center" vertical="center" shrinkToFit="1"/>
    </xf>
    <xf numFmtId="0" fontId="58" fillId="0" borderId="79" xfId="44" applyFont="1" applyFill="1" applyBorder="1" applyAlignment="1">
      <alignment horizontal="center" vertical="center" shrinkToFit="1"/>
    </xf>
    <xf numFmtId="0" fontId="58" fillId="0" borderId="80" xfId="44" applyFont="1" applyFill="1" applyBorder="1" applyAlignment="1">
      <alignment horizontal="center" vertical="center" shrinkToFit="1"/>
    </xf>
    <xf numFmtId="0" fontId="58" fillId="0" borderId="0" xfId="44" applyFont="1" applyFill="1" applyBorder="1" applyAlignment="1">
      <alignment horizontal="center" vertical="center" shrinkToFit="1"/>
    </xf>
    <xf numFmtId="0" fontId="58" fillId="0" borderId="81" xfId="44" applyFont="1" applyFill="1" applyBorder="1" applyAlignment="1">
      <alignment horizontal="center" vertical="center" shrinkToFit="1"/>
    </xf>
    <xf numFmtId="0" fontId="58" fillId="0" borderId="82" xfId="44" applyFont="1" applyFill="1" applyBorder="1" applyAlignment="1">
      <alignment horizontal="center" vertical="center" shrinkToFit="1"/>
    </xf>
    <xf numFmtId="0" fontId="58" fillId="0" borderId="83" xfId="44" applyFont="1" applyFill="1" applyBorder="1" applyAlignment="1">
      <alignment horizontal="center" vertical="center" shrinkToFit="1"/>
    </xf>
    <xf numFmtId="0" fontId="58" fillId="0" borderId="84" xfId="44" applyFont="1" applyFill="1" applyBorder="1" applyAlignment="1">
      <alignment horizontal="center" vertical="center" shrinkToFit="1"/>
    </xf>
    <xf numFmtId="0" fontId="54" fillId="0" borderId="15" xfId="44" applyFont="1" applyFill="1" applyBorder="1" applyAlignment="1">
      <alignment vertical="center" wrapText="1" justifyLastLine="1"/>
    </xf>
    <xf numFmtId="0" fontId="54" fillId="0" borderId="14" xfId="44" applyFont="1" applyFill="1" applyBorder="1" applyAlignment="1">
      <alignment vertical="center" wrapText="1" justifyLastLine="1"/>
    </xf>
    <xf numFmtId="0" fontId="55" fillId="0" borderId="0" xfId="44" applyFont="1" applyFill="1" applyBorder="1" applyAlignment="1">
      <alignment vertical="center" wrapText="1"/>
    </xf>
    <xf numFmtId="0" fontId="59" fillId="0" borderId="14" xfId="44" applyFont="1" applyFill="1" applyBorder="1" applyAlignment="1">
      <alignment vertical="center" wrapText="1" shrinkToFit="1"/>
    </xf>
    <xf numFmtId="199" fontId="55" fillId="0" borderId="0" xfId="44" applyNumberFormat="1" applyFont="1" applyFill="1" applyBorder="1" applyAlignment="1">
      <alignment vertical="center" wrapText="1" shrinkToFit="1"/>
    </xf>
    <xf numFmtId="0" fontId="54" fillId="0" borderId="0" xfId="44" applyFont="1" applyFill="1" applyBorder="1" applyAlignment="1">
      <alignment vertical="center" shrinkToFit="1"/>
    </xf>
    <xf numFmtId="0" fontId="59" fillId="0" borderId="15" xfId="44" applyFont="1" applyFill="1" applyBorder="1" applyAlignment="1">
      <alignment vertical="center" wrapText="1" shrinkToFit="1"/>
    </xf>
    <xf numFmtId="0" fontId="61" fillId="0" borderId="0" xfId="44" applyFont="1" applyFill="1" applyAlignment="1">
      <alignment horizontal="center" vertical="center" wrapText="1" shrinkToFit="1"/>
    </xf>
    <xf numFmtId="0" fontId="1" fillId="0" borderId="0" xfId="44" applyAlignment="1">
      <alignment vertical="center" wrapText="1" shrinkToFit="1"/>
    </xf>
    <xf numFmtId="0" fontId="55" fillId="0" borderId="98" xfId="44" applyFont="1" applyFill="1" applyBorder="1" applyAlignment="1">
      <alignment horizontal="left" vertical="center" wrapText="1" shrinkToFit="1"/>
    </xf>
    <xf numFmtId="38" fontId="7" fillId="0" borderId="13" xfId="43" applyFont="1" applyFill="1" applyBorder="1" applyAlignment="1" applyProtection="1">
      <alignment horizontal="center" vertical="center"/>
    </xf>
    <xf numFmtId="38" fontId="6" fillId="0" borderId="13" xfId="43" applyFont="1" applyFill="1" applyBorder="1" applyAlignment="1" applyProtection="1">
      <alignment horizontal="distributed" vertical="center" indent="1"/>
    </xf>
    <xf numFmtId="38" fontId="6" fillId="0" borderId="16" xfId="43" applyFont="1" applyFill="1" applyBorder="1" applyAlignment="1" applyProtection="1">
      <alignment horizontal="distributed" vertical="center" indent="1"/>
    </xf>
    <xf numFmtId="38" fontId="12" fillId="0" borderId="12" xfId="43" applyFont="1" applyFill="1" applyBorder="1" applyAlignment="1" applyProtection="1">
      <alignment horizontal="center" vertical="center" textRotation="255" wrapText="1"/>
    </xf>
    <xf numFmtId="38" fontId="12" fillId="0" borderId="16" xfId="43" applyFont="1" applyFill="1" applyBorder="1" applyAlignment="1" applyProtection="1">
      <alignment horizontal="center" vertical="center" wrapText="1"/>
    </xf>
    <xf numFmtId="38" fontId="12" fillId="0" borderId="20" xfId="43" applyFont="1" applyFill="1" applyBorder="1" applyAlignment="1" applyProtection="1">
      <alignment horizontal="center" vertical="center" wrapText="1"/>
    </xf>
    <xf numFmtId="38" fontId="7" fillId="0" borderId="17" xfId="43" applyFont="1" applyFill="1" applyBorder="1" applyAlignment="1" applyProtection="1">
      <alignment vertical="center"/>
    </xf>
    <xf numFmtId="38" fontId="7" fillId="0" borderId="17" xfId="43" applyFont="1" applyFill="1" applyBorder="1" applyAlignment="1" applyProtection="1">
      <alignment horizontal="right" vertical="center"/>
    </xf>
    <xf numFmtId="38" fontId="7" fillId="0" borderId="0" xfId="43" applyFont="1" applyFill="1" applyBorder="1" applyAlignment="1" applyProtection="1">
      <alignment horizontal="right" vertical="center"/>
    </xf>
    <xf numFmtId="38" fontId="6" fillId="0" borderId="16" xfId="43" applyFont="1" applyFill="1" applyBorder="1" applyAlignment="1" applyProtection="1">
      <alignment horizontal="distributed" vertical="center" indent="1" shrinkToFit="1"/>
    </xf>
    <xf numFmtId="0" fontId="0" fillId="0" borderId="0" xfId="0" applyFont="1">
      <alignment vertical="center"/>
    </xf>
    <xf numFmtId="0" fontId="62" fillId="0" borderId="0" xfId="28" applyFont="1" applyAlignment="1" applyProtection="1">
      <alignment vertical="center"/>
    </xf>
    <xf numFmtId="0" fontId="62" fillId="0" borderId="0" xfId="47" applyFont="1" applyAlignment="1" applyProtection="1">
      <alignment vertical="center"/>
    </xf>
    <xf numFmtId="0" fontId="42" fillId="0" borderId="0" xfId="48" applyFont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6" builtinId="5"/>
    <cellStyle name="パーセント 2" xfId="45"/>
    <cellStyle name="ハイパーリンク" xfId="28" builtinId="8"/>
    <cellStyle name="ハイパーリンク 2" xfId="47"/>
    <cellStyle name="ハイパーリンク 3" xfId="4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4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標準 3" xfId="50"/>
    <cellStyle name="標準 4" xfId="51"/>
    <cellStyle name="標準 5" xfId="52"/>
    <cellStyle name="標準 6" xfId="49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410950" y="6286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410950" y="6286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89536</xdr:colOff>
      <xdr:row>2</xdr:row>
      <xdr:rowOff>66674</xdr:rowOff>
    </xdr:from>
    <xdr:to>
      <xdr:col>25</xdr:col>
      <xdr:colOff>107157</xdr:colOff>
      <xdr:row>6</xdr:row>
      <xdr:rowOff>35719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9536" y="409574"/>
          <a:ext cx="5856446" cy="578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45720" tIns="32004" rIns="45720" bIns="32004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2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13-25</a:t>
          </a:r>
          <a:r>
            <a:rPr lang="ja-JP" altLang="ja-JP" sz="2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．越谷市行政機構図</a:t>
          </a:r>
          <a:r>
            <a:rPr lang="ja-JP" altLang="ja-JP" sz="1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（平成</a:t>
          </a:r>
          <a:r>
            <a:rPr lang="en-US" altLang="ja-JP" sz="1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27</a:t>
          </a:r>
          <a:r>
            <a:rPr lang="ja-JP" altLang="ja-JP" sz="1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</a:t>
          </a:r>
          <a:r>
            <a:rPr lang="en-US" altLang="ja-JP" sz="1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lang="ja-JP" altLang="ja-JP" sz="1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lang="en-US" altLang="ja-JP" sz="1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ja-JP" sz="1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日現在）</a:t>
          </a:r>
          <a:endParaRPr lang="ja-JP" altLang="ja-JP" sz="16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8"/>
  <sheetViews>
    <sheetView tabSelected="1" topLeftCell="A4" zoomScale="115" zoomScaleNormal="115" workbookViewId="0"/>
  </sheetViews>
  <sheetFormatPr defaultRowHeight="13.5" x14ac:dyDescent="0.15"/>
  <cols>
    <col min="1" max="1" width="9" style="763"/>
  </cols>
  <sheetData>
    <row r="1" spans="1:1" x14ac:dyDescent="0.15">
      <c r="A1" s="763" t="s">
        <v>0</v>
      </c>
    </row>
    <row r="2" spans="1:1" s="1" customFormat="1" x14ac:dyDescent="0.15">
      <c r="A2" s="764" t="s">
        <v>273</v>
      </c>
    </row>
    <row r="3" spans="1:1" s="1" customFormat="1" x14ac:dyDescent="0.15">
      <c r="A3" s="764" t="s">
        <v>274</v>
      </c>
    </row>
    <row r="4" spans="1:1" s="1" customFormat="1" x14ac:dyDescent="0.15">
      <c r="A4" s="764" t="s">
        <v>275</v>
      </c>
    </row>
    <row r="5" spans="1:1" s="1" customFormat="1" x14ac:dyDescent="0.15">
      <c r="A5" s="764" t="s">
        <v>276</v>
      </c>
    </row>
    <row r="6" spans="1:1" s="1" customFormat="1" x14ac:dyDescent="0.15">
      <c r="A6" s="764" t="s">
        <v>1</v>
      </c>
    </row>
    <row r="7" spans="1:1" s="1" customFormat="1" x14ac:dyDescent="0.15">
      <c r="A7" s="764" t="s">
        <v>2</v>
      </c>
    </row>
    <row r="8" spans="1:1" s="1" customFormat="1" x14ac:dyDescent="0.15">
      <c r="A8" s="764" t="s">
        <v>3</v>
      </c>
    </row>
    <row r="9" spans="1:1" s="1" customFormat="1" x14ac:dyDescent="0.15">
      <c r="A9" s="764" t="s">
        <v>4</v>
      </c>
    </row>
    <row r="10" spans="1:1" s="1" customFormat="1" x14ac:dyDescent="0.15">
      <c r="A10" s="764" t="s">
        <v>5</v>
      </c>
    </row>
    <row r="11" spans="1:1" s="1" customFormat="1" x14ac:dyDescent="0.15">
      <c r="A11" s="765" t="s">
        <v>277</v>
      </c>
    </row>
    <row r="12" spans="1:1" s="1" customFormat="1" x14ac:dyDescent="0.15">
      <c r="A12" s="765" t="s">
        <v>278</v>
      </c>
    </row>
    <row r="13" spans="1:1" s="1" customFormat="1" x14ac:dyDescent="0.15">
      <c r="A13" s="765" t="s">
        <v>279</v>
      </c>
    </row>
    <row r="14" spans="1:1" x14ac:dyDescent="0.15">
      <c r="A14" s="765" t="s">
        <v>280</v>
      </c>
    </row>
    <row r="15" spans="1:1" x14ac:dyDescent="0.15">
      <c r="A15" s="765" t="s">
        <v>281</v>
      </c>
    </row>
    <row r="16" spans="1:1" x14ac:dyDescent="0.15">
      <c r="A16" s="765" t="s">
        <v>282</v>
      </c>
    </row>
    <row r="17" spans="1:1" x14ac:dyDescent="0.15">
      <c r="A17" s="765" t="s">
        <v>283</v>
      </c>
    </row>
    <row r="18" spans="1:1" x14ac:dyDescent="0.15">
      <c r="A18" s="765" t="s">
        <v>284</v>
      </c>
    </row>
    <row r="19" spans="1:1" x14ac:dyDescent="0.15">
      <c r="A19" s="765" t="s">
        <v>285</v>
      </c>
    </row>
    <row r="20" spans="1:1" x14ac:dyDescent="0.15">
      <c r="A20" s="765" t="s">
        <v>286</v>
      </c>
    </row>
    <row r="21" spans="1:1" x14ac:dyDescent="0.15">
      <c r="A21" s="766" t="s">
        <v>415</v>
      </c>
    </row>
    <row r="22" spans="1:1" x14ac:dyDescent="0.15">
      <c r="A22" s="766" t="s">
        <v>416</v>
      </c>
    </row>
    <row r="23" spans="1:1" x14ac:dyDescent="0.15">
      <c r="A23" s="766" t="s">
        <v>417</v>
      </c>
    </row>
    <row r="24" spans="1:1" x14ac:dyDescent="0.15">
      <c r="A24" s="766" t="s">
        <v>418</v>
      </c>
    </row>
    <row r="25" spans="1:1" x14ac:dyDescent="0.15">
      <c r="A25" s="766" t="s">
        <v>419</v>
      </c>
    </row>
    <row r="26" spans="1:1" x14ac:dyDescent="0.15">
      <c r="A26" s="766" t="s">
        <v>420</v>
      </c>
    </row>
    <row r="27" spans="1:1" x14ac:dyDescent="0.15">
      <c r="A27" s="766" t="s">
        <v>421</v>
      </c>
    </row>
    <row r="28" spans="1:1" x14ac:dyDescent="0.15">
      <c r="A28" s="766" t="s">
        <v>422</v>
      </c>
    </row>
  </sheetData>
  <phoneticPr fontId="2"/>
  <hyperlinks>
    <hyperlink ref="A2" location="'13-1'!A1" display="13-1.平成27年度予算総括表"/>
    <hyperlink ref="A3" location="'13-2'!A1" display="13-2.平成26年度一般会計決算状況(目的別内訳）"/>
    <hyperlink ref="A4" location="'13-3'!A1" display="13-3.平成26年度一般会計決算状況(性質別内訳）"/>
    <hyperlink ref="A5" location="'13-4'!A1" display="13-4.平成26年度特別会計決算状況"/>
    <hyperlink ref="A6" location="'13-5'!R1C1" display="13-5.一般会計決算額の推移"/>
    <hyperlink ref="A7" location="'13-6'!R1C1" display="13-6.一般会計歳入総額に占める市税の割合"/>
    <hyperlink ref="A8" location="'13-7'!R1C1" display="13-7.市債現在高(一般会計）"/>
    <hyperlink ref="A9" location="'13-8'!R1C1" display="13-8.年度別市債の状況(一般会計）"/>
    <hyperlink ref="A10" location="'13-9'!R1C1" display="13-9.自主財源と依存財源"/>
    <hyperlink ref="A11" location="'13-10'!A1" display="13-10.市税税率一覧"/>
    <hyperlink ref="A12" location="'13-11'!A1" display="13-11.市税収入の推移"/>
    <hyperlink ref="A13" location="'13-12'!A1" display="13-12.市たばこ税売渡し本数・調定額"/>
    <hyperlink ref="A14" location="'13-13'!A1" display="13-13.軽自動車税課税台数･調定額"/>
    <hyperlink ref="A15" location="'13-14'!A1" display="13-14.個人市民税納税義務者数・調定額（現年課税分）"/>
    <hyperlink ref="A16" location="'13-15'!A1" display="13-15.法人市民税納税義務者数・調定額（現年課税分）"/>
    <hyperlink ref="A17" location="'13-16'!A1" display="13-16.固定資産税資産別納税義務者"/>
    <hyperlink ref="A18" location="'13-17'!A1" display="13-17.固定資産税資産別調定額（現年課税分）"/>
    <hyperlink ref="A19" location="'13-18'!A1" display="13-18.都市計画税資産別調定額（現年課税分）"/>
    <hyperlink ref="A20" location="'13-19'!A1" display="13-19.公有財産"/>
    <hyperlink ref="A21" location="'13-20'!A1" display="13-20.歴代市長・副市長・収入役"/>
    <hyperlink ref="A22" location="'13-21'!A1" display="13-21.市職員数の推移"/>
    <hyperlink ref="A23" location="'13-22'!A1" display="13-22.年齢別市職員数"/>
    <hyperlink ref="A24" location="'13-23'!A1" display="13-23.職員研修の状況"/>
    <hyperlink ref="A25" location="'13-24'!A1" display="13-24.部課所別市職員数"/>
    <hyperlink ref="A26" location="'13-25'!A1" display="13-25.越谷市行政機構図"/>
    <hyperlink ref="A27" location="'13-26'!A1" display="13-26.請負契約実績状況"/>
    <hyperlink ref="A28" location="'13-27'!A1" display="13-27.競争入札件数及び随意契約件数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115" workbookViewId="0"/>
  </sheetViews>
  <sheetFormatPr defaultRowHeight="14.25" customHeight="1" x14ac:dyDescent="0.15"/>
  <cols>
    <col min="1" max="1" width="18.625" style="14" customWidth="1"/>
    <col min="2" max="2" width="13.125" style="14" customWidth="1"/>
    <col min="3" max="3" width="9.625" style="14" customWidth="1"/>
    <col min="4" max="4" width="22.625" style="14" customWidth="1"/>
    <col min="5" max="5" width="13.125" style="14" customWidth="1"/>
    <col min="6" max="6" width="9.625" style="14" customWidth="1"/>
    <col min="7" max="16384" width="9" style="14"/>
  </cols>
  <sheetData>
    <row r="1" spans="1:8" s="25" customFormat="1" ht="15" customHeight="1" x14ac:dyDescent="0.15">
      <c r="A1" s="195" t="s">
        <v>9</v>
      </c>
      <c r="G1" s="26"/>
    </row>
    <row r="2" spans="1:8" s="25" customFormat="1" ht="15" customHeight="1" x14ac:dyDescent="0.15">
      <c r="A2" s="195"/>
      <c r="G2" s="26"/>
    </row>
    <row r="3" spans="1:8" ht="15" customHeight="1" x14ac:dyDescent="0.15">
      <c r="A3" s="24" t="s">
        <v>266</v>
      </c>
      <c r="C3" s="194"/>
    </row>
    <row r="4" spans="1:8" ht="15" customHeight="1" x14ac:dyDescent="0.15">
      <c r="A4" s="193" t="s">
        <v>267</v>
      </c>
      <c r="B4" s="159"/>
      <c r="C4" s="159"/>
      <c r="D4" s="159"/>
      <c r="E4" s="159"/>
      <c r="F4" s="98" t="s">
        <v>77</v>
      </c>
    </row>
    <row r="5" spans="1:8" ht="15" customHeight="1" x14ac:dyDescent="0.15">
      <c r="A5" s="249" t="s">
        <v>268</v>
      </c>
      <c r="B5" s="249"/>
      <c r="C5" s="250"/>
      <c r="D5" s="249" t="s">
        <v>269</v>
      </c>
      <c r="E5" s="249"/>
      <c r="F5" s="249"/>
    </row>
    <row r="6" spans="1:8" ht="15" customHeight="1" x14ac:dyDescent="0.15">
      <c r="A6" s="219" t="s">
        <v>270</v>
      </c>
      <c r="B6" s="191" t="s">
        <v>186</v>
      </c>
      <c r="C6" s="192" t="s">
        <v>8</v>
      </c>
      <c r="D6" s="191" t="s">
        <v>270</v>
      </c>
      <c r="E6" s="191" t="s">
        <v>186</v>
      </c>
      <c r="F6" s="190" t="s">
        <v>8</v>
      </c>
    </row>
    <row r="7" spans="1:8" ht="15" customHeight="1" x14ac:dyDescent="0.15">
      <c r="A7" s="168" t="s">
        <v>190</v>
      </c>
      <c r="B7" s="186">
        <v>46748490</v>
      </c>
      <c r="C7" s="188">
        <v>49.9</v>
      </c>
      <c r="D7" s="182" t="s">
        <v>191</v>
      </c>
      <c r="E7" s="181">
        <v>682853</v>
      </c>
      <c r="F7" s="180">
        <v>0.7</v>
      </c>
      <c r="H7" s="179"/>
    </row>
    <row r="8" spans="1:8" ht="15" customHeight="1" x14ac:dyDescent="0.15">
      <c r="A8" s="168" t="s">
        <v>201</v>
      </c>
      <c r="B8" s="186">
        <v>1267654</v>
      </c>
      <c r="C8" s="188">
        <v>1.4</v>
      </c>
      <c r="D8" s="182" t="s">
        <v>192</v>
      </c>
      <c r="E8" s="181">
        <v>79030</v>
      </c>
      <c r="F8" s="180">
        <v>0.1</v>
      </c>
      <c r="H8" s="179"/>
    </row>
    <row r="9" spans="1:8" ht="15" customHeight="1" x14ac:dyDescent="0.15">
      <c r="A9" s="168" t="s">
        <v>202</v>
      </c>
      <c r="B9" s="186">
        <v>992986</v>
      </c>
      <c r="C9" s="188">
        <v>1.1000000000000001</v>
      </c>
      <c r="D9" s="182" t="s">
        <v>193</v>
      </c>
      <c r="E9" s="181">
        <v>358306</v>
      </c>
      <c r="F9" s="180">
        <v>0.4</v>
      </c>
      <c r="H9" s="179"/>
    </row>
    <row r="10" spans="1:8" ht="15" customHeight="1" x14ac:dyDescent="0.15">
      <c r="A10" s="168" t="s">
        <v>205</v>
      </c>
      <c r="B10" s="189">
        <v>125001</v>
      </c>
      <c r="C10" s="188">
        <v>0.1</v>
      </c>
      <c r="D10" s="182" t="s">
        <v>194</v>
      </c>
      <c r="E10" s="181">
        <v>219473</v>
      </c>
      <c r="F10" s="180">
        <v>0.2</v>
      </c>
      <c r="H10" s="179"/>
    </row>
    <row r="11" spans="1:8" ht="15" customHeight="1" x14ac:dyDescent="0.15">
      <c r="A11" s="168" t="s">
        <v>206</v>
      </c>
      <c r="B11" s="186">
        <v>7689</v>
      </c>
      <c r="C11" s="188">
        <v>0</v>
      </c>
      <c r="D11" s="182" t="s">
        <v>195</v>
      </c>
      <c r="E11" s="181">
        <v>3098321</v>
      </c>
      <c r="F11" s="180">
        <v>3.3</v>
      </c>
      <c r="H11" s="179"/>
    </row>
    <row r="12" spans="1:8" ht="15" customHeight="1" x14ac:dyDescent="0.15">
      <c r="A12" s="168" t="s">
        <v>207</v>
      </c>
      <c r="B12" s="186">
        <v>2095012</v>
      </c>
      <c r="C12" s="188">
        <v>2.2000000000000002</v>
      </c>
      <c r="D12" s="187" t="s">
        <v>196</v>
      </c>
      <c r="E12" s="181">
        <v>133377</v>
      </c>
      <c r="F12" s="180">
        <v>0.1</v>
      </c>
      <c r="H12" s="179"/>
    </row>
    <row r="13" spans="1:8" ht="15" customHeight="1" x14ac:dyDescent="0.15">
      <c r="A13" s="168" t="s">
        <v>208</v>
      </c>
      <c r="B13" s="184">
        <v>4351547</v>
      </c>
      <c r="C13" s="188">
        <v>4.5999999999999996</v>
      </c>
      <c r="D13" s="187" t="s">
        <v>197</v>
      </c>
      <c r="E13" s="181">
        <v>293799</v>
      </c>
      <c r="F13" s="180">
        <v>0.3</v>
      </c>
      <c r="H13" s="179"/>
    </row>
    <row r="14" spans="1:8" ht="15" customHeight="1" x14ac:dyDescent="0.15">
      <c r="A14" s="168" t="s">
        <v>209</v>
      </c>
      <c r="B14" s="186">
        <v>3991914</v>
      </c>
      <c r="C14" s="188">
        <v>4.3</v>
      </c>
      <c r="D14" s="182" t="s">
        <v>198</v>
      </c>
      <c r="E14" s="181">
        <v>3520678</v>
      </c>
      <c r="F14" s="180">
        <v>3.8</v>
      </c>
      <c r="H14" s="179"/>
    </row>
    <row r="15" spans="1:8" ht="15" customHeight="1" x14ac:dyDescent="0.15">
      <c r="A15" s="168"/>
      <c r="B15" s="184"/>
      <c r="C15" s="188"/>
      <c r="D15" s="187" t="s">
        <v>200</v>
      </c>
      <c r="E15" s="181">
        <v>48489</v>
      </c>
      <c r="F15" s="180">
        <v>0</v>
      </c>
      <c r="H15" s="179"/>
    </row>
    <row r="16" spans="1:8" ht="15" customHeight="1" x14ac:dyDescent="0.15">
      <c r="A16" s="168"/>
      <c r="B16" s="186"/>
      <c r="C16" s="185"/>
      <c r="D16" s="182" t="s">
        <v>203</v>
      </c>
      <c r="E16" s="181">
        <v>13273183</v>
      </c>
      <c r="F16" s="180">
        <v>14.2</v>
      </c>
      <c r="H16" s="179"/>
    </row>
    <row r="17" spans="1:8" ht="15" customHeight="1" x14ac:dyDescent="0.15">
      <c r="A17" s="168"/>
      <c r="B17" s="186"/>
      <c r="C17" s="185"/>
      <c r="D17" s="182" t="s">
        <v>204</v>
      </c>
      <c r="E17" s="181">
        <v>5117052</v>
      </c>
      <c r="F17" s="180">
        <v>5.5</v>
      </c>
      <c r="H17" s="179"/>
    </row>
    <row r="18" spans="1:8" ht="15" customHeight="1" x14ac:dyDescent="0.15">
      <c r="A18" s="168"/>
      <c r="B18" s="184"/>
      <c r="C18" s="183"/>
      <c r="D18" s="182" t="s">
        <v>271</v>
      </c>
      <c r="E18" s="181">
        <v>7282100</v>
      </c>
      <c r="F18" s="180">
        <v>7.8</v>
      </c>
      <c r="H18" s="179"/>
    </row>
    <row r="19" spans="1:8" ht="15" customHeight="1" x14ac:dyDescent="0.15">
      <c r="A19" s="178" t="s">
        <v>272</v>
      </c>
      <c r="B19" s="175">
        <v>59580293</v>
      </c>
      <c r="C19" s="177">
        <v>63.6</v>
      </c>
      <c r="D19" s="176" t="s">
        <v>272</v>
      </c>
      <c r="E19" s="175">
        <v>34106661</v>
      </c>
      <c r="F19" s="174">
        <v>36.4</v>
      </c>
    </row>
    <row r="20" spans="1:8" ht="15" customHeight="1" x14ac:dyDescent="0.15">
      <c r="A20" s="173"/>
      <c r="B20" s="170"/>
      <c r="C20" s="172" t="s">
        <v>124</v>
      </c>
      <c r="D20" s="171">
        <v>93686954</v>
      </c>
      <c r="E20" s="170"/>
      <c r="F20" s="170"/>
    </row>
    <row r="21" spans="1:8" ht="15" customHeight="1" x14ac:dyDescent="0.15">
      <c r="F21" s="76" t="s">
        <v>93</v>
      </c>
    </row>
    <row r="22" spans="1:8" ht="15" customHeight="1" x14ac:dyDescent="0.15"/>
    <row r="23" spans="1:8" ht="14.25" customHeight="1" x14ac:dyDescent="0.15">
      <c r="C23" s="169"/>
      <c r="E23" s="169"/>
      <c r="F23" s="169"/>
    </row>
    <row r="24" spans="1:8" ht="14.25" customHeight="1" x14ac:dyDescent="0.15">
      <c r="C24" s="169"/>
      <c r="E24" s="169"/>
    </row>
    <row r="25" spans="1:8" ht="14.25" customHeight="1" x14ac:dyDescent="0.15">
      <c r="C25" s="169"/>
      <c r="E25" s="169"/>
    </row>
    <row r="26" spans="1:8" ht="14.25" customHeight="1" x14ac:dyDescent="0.15">
      <c r="C26" s="169"/>
      <c r="E26" s="169"/>
    </row>
    <row r="27" spans="1:8" ht="14.25" customHeight="1" x14ac:dyDescent="0.15">
      <c r="C27" s="169"/>
      <c r="E27" s="169"/>
    </row>
    <row r="28" spans="1:8" ht="14.25" customHeight="1" x14ac:dyDescent="0.15">
      <c r="C28" s="169"/>
      <c r="E28" s="169"/>
    </row>
    <row r="29" spans="1:8" ht="14.25" customHeight="1" x14ac:dyDescent="0.15">
      <c r="C29" s="169"/>
      <c r="E29" s="169"/>
    </row>
    <row r="30" spans="1:8" ht="14.25" customHeight="1" x14ac:dyDescent="0.15">
      <c r="C30" s="169"/>
      <c r="E30" s="169"/>
    </row>
    <row r="31" spans="1:8" ht="14.25" customHeight="1" x14ac:dyDescent="0.15">
      <c r="E31" s="169"/>
    </row>
    <row r="32" spans="1:8" ht="14.25" customHeight="1" x14ac:dyDescent="0.15">
      <c r="E32" s="169"/>
    </row>
    <row r="33" spans="5:5" ht="14.25" customHeight="1" x14ac:dyDescent="0.15">
      <c r="E33" s="169"/>
    </row>
    <row r="34" spans="5:5" ht="14.25" customHeight="1" x14ac:dyDescent="0.15">
      <c r="E34" s="169"/>
    </row>
  </sheetData>
  <mergeCells count="2">
    <mergeCell ref="A5:C5"/>
    <mergeCell ref="D5:F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="110" zoomScaleNormal="110" workbookViewId="0">
      <selection activeCell="F3" sqref="F3"/>
    </sheetView>
  </sheetViews>
  <sheetFormatPr defaultColWidth="8.875" defaultRowHeight="14.25" customHeight="1" x14ac:dyDescent="0.15"/>
  <cols>
    <col min="1" max="1" width="11.125" style="14" customWidth="1"/>
    <col min="2" max="2" width="18" style="14" customWidth="1"/>
    <col min="3" max="3" width="20.25" style="14" customWidth="1"/>
    <col min="4" max="4" width="8.875" style="14" customWidth="1"/>
    <col min="5" max="5" width="28.5" style="14" customWidth="1"/>
    <col min="6" max="16384" width="8.875" style="14"/>
  </cols>
  <sheetData>
    <row r="1" spans="1:5" ht="14.25" customHeight="1" x14ac:dyDescent="0.15">
      <c r="A1" s="251" t="s">
        <v>9</v>
      </c>
    </row>
    <row r="2" spans="1:5" ht="14.25" customHeight="1" x14ac:dyDescent="0.15">
      <c r="A2" s="251"/>
    </row>
    <row r="3" spans="1:5" ht="22.5" customHeight="1" x14ac:dyDescent="0.15">
      <c r="A3" s="236" t="s">
        <v>287</v>
      </c>
      <c r="B3" s="236"/>
      <c r="C3" s="236"/>
      <c r="D3" s="236"/>
      <c r="E3" s="236"/>
    </row>
    <row r="4" spans="1:5" ht="15" customHeight="1" x14ac:dyDescent="0.15"/>
    <row r="5" spans="1:5" ht="15" customHeight="1" x14ac:dyDescent="0.15">
      <c r="A5" s="24" t="s">
        <v>288</v>
      </c>
      <c r="C5" s="194"/>
    </row>
    <row r="6" spans="1:5" ht="15" customHeight="1" x14ac:dyDescent="0.15">
      <c r="A6" s="252" t="s">
        <v>289</v>
      </c>
      <c r="B6" s="253"/>
      <c r="E6" s="76" t="s">
        <v>290</v>
      </c>
    </row>
    <row r="7" spans="1:5" ht="17.25" customHeight="1" x14ac:dyDescent="0.15">
      <c r="A7" s="254" t="s">
        <v>291</v>
      </c>
      <c r="B7" s="255"/>
      <c r="C7" s="256" t="s">
        <v>292</v>
      </c>
      <c r="D7" s="255"/>
      <c r="E7" s="158" t="s">
        <v>293</v>
      </c>
    </row>
    <row r="8" spans="1:5" ht="17.25" customHeight="1" x14ac:dyDescent="0.15">
      <c r="A8" s="257" t="s">
        <v>294</v>
      </c>
      <c r="B8" s="18" t="s">
        <v>295</v>
      </c>
      <c r="C8" s="15" t="s">
        <v>296</v>
      </c>
      <c r="D8" s="11"/>
      <c r="E8" s="149">
        <v>3500</v>
      </c>
    </row>
    <row r="9" spans="1:5" ht="17.25" customHeight="1" x14ac:dyDescent="0.15">
      <c r="A9" s="258"/>
      <c r="B9" s="18"/>
      <c r="C9" s="15" t="s">
        <v>297</v>
      </c>
      <c r="D9" s="11"/>
      <c r="E9" s="149"/>
    </row>
    <row r="10" spans="1:5" ht="17.25" customHeight="1" x14ac:dyDescent="0.15">
      <c r="A10" s="258"/>
      <c r="B10" s="18"/>
      <c r="C10" s="259" t="s">
        <v>298</v>
      </c>
      <c r="D10" s="260"/>
      <c r="E10" s="149">
        <v>50000</v>
      </c>
    </row>
    <row r="11" spans="1:5" ht="17.25" customHeight="1" x14ac:dyDescent="0.15">
      <c r="A11" s="258"/>
      <c r="B11" s="18"/>
      <c r="C11" s="259" t="s">
        <v>299</v>
      </c>
      <c r="D11" s="260"/>
      <c r="E11" s="149">
        <v>120000</v>
      </c>
    </row>
    <row r="12" spans="1:5" ht="17.25" customHeight="1" x14ac:dyDescent="0.15">
      <c r="A12" s="258"/>
      <c r="B12" s="18"/>
      <c r="C12" s="259" t="s">
        <v>300</v>
      </c>
      <c r="D12" s="260"/>
      <c r="E12" s="149">
        <v>130000</v>
      </c>
    </row>
    <row r="13" spans="1:5" ht="17.25" customHeight="1" x14ac:dyDescent="0.15">
      <c r="A13" s="258"/>
      <c r="B13" s="18"/>
      <c r="C13" s="259" t="s">
        <v>301</v>
      </c>
      <c r="D13" s="260"/>
      <c r="E13" s="149">
        <v>150000</v>
      </c>
    </row>
    <row r="14" spans="1:5" ht="17.25" customHeight="1" x14ac:dyDescent="0.15">
      <c r="A14" s="258"/>
      <c r="B14" s="18"/>
      <c r="C14" s="259" t="s">
        <v>302</v>
      </c>
      <c r="D14" s="260"/>
      <c r="E14" s="149">
        <v>160000</v>
      </c>
    </row>
    <row r="15" spans="1:5" ht="17.25" customHeight="1" x14ac:dyDescent="0.15">
      <c r="A15" s="258"/>
      <c r="B15" s="18"/>
      <c r="C15" s="259" t="s">
        <v>303</v>
      </c>
      <c r="D15" s="260"/>
      <c r="E15" s="149">
        <v>400000</v>
      </c>
    </row>
    <row r="16" spans="1:5" ht="17.25" customHeight="1" x14ac:dyDescent="0.15">
      <c r="A16" s="258"/>
      <c r="B16" s="18"/>
      <c r="C16" s="259" t="s">
        <v>304</v>
      </c>
      <c r="D16" s="260"/>
      <c r="E16" s="149">
        <v>410000</v>
      </c>
    </row>
    <row r="17" spans="1:5" ht="17.25" customHeight="1" x14ac:dyDescent="0.15">
      <c r="A17" s="258"/>
      <c r="B17" s="18"/>
      <c r="C17" s="259" t="s">
        <v>305</v>
      </c>
      <c r="D17" s="260"/>
      <c r="E17" s="149">
        <v>1750000</v>
      </c>
    </row>
    <row r="18" spans="1:5" ht="17.25" customHeight="1" x14ac:dyDescent="0.15">
      <c r="A18" s="258"/>
      <c r="B18" s="18"/>
      <c r="C18" s="259" t="s">
        <v>306</v>
      </c>
      <c r="D18" s="260"/>
      <c r="E18" s="149">
        <v>3000000</v>
      </c>
    </row>
    <row r="19" spans="1:5" ht="17.25" customHeight="1" x14ac:dyDescent="0.15">
      <c r="A19" s="258"/>
      <c r="B19" s="18"/>
      <c r="C19" s="15" t="s">
        <v>307</v>
      </c>
      <c r="D19" s="11"/>
      <c r="E19" s="261" t="s">
        <v>308</v>
      </c>
    </row>
    <row r="20" spans="1:5" ht="17.25" customHeight="1" x14ac:dyDescent="0.15">
      <c r="A20" s="258"/>
      <c r="B20" s="262"/>
      <c r="C20" s="15" t="s">
        <v>309</v>
      </c>
      <c r="D20" s="18"/>
      <c r="E20" s="263" t="s">
        <v>310</v>
      </c>
    </row>
    <row r="21" spans="1:5" ht="30" customHeight="1" x14ac:dyDescent="0.15">
      <c r="A21" s="258"/>
      <c r="B21" s="264"/>
      <c r="C21" s="265"/>
      <c r="D21" s="153"/>
      <c r="E21" s="266" t="s">
        <v>311</v>
      </c>
    </row>
    <row r="22" spans="1:5" ht="17.25" customHeight="1" x14ac:dyDescent="0.15">
      <c r="A22" s="258"/>
      <c r="B22" s="18" t="s">
        <v>312</v>
      </c>
      <c r="C22" s="15" t="s">
        <v>313</v>
      </c>
      <c r="D22" s="11"/>
      <c r="E22" s="267" t="s">
        <v>314</v>
      </c>
    </row>
    <row r="23" spans="1:5" ht="17.25" customHeight="1" x14ac:dyDescent="0.15">
      <c r="A23" s="258"/>
      <c r="B23" s="18"/>
      <c r="C23" s="15" t="s">
        <v>315</v>
      </c>
      <c r="D23" s="11"/>
      <c r="E23" s="267" t="s">
        <v>314</v>
      </c>
    </row>
    <row r="24" spans="1:5" ht="17.25" customHeight="1" x14ac:dyDescent="0.15">
      <c r="A24" s="258"/>
      <c r="B24" s="264"/>
      <c r="C24" s="268" t="s">
        <v>316</v>
      </c>
      <c r="D24" s="269"/>
      <c r="E24" s="270" t="s">
        <v>314</v>
      </c>
    </row>
    <row r="25" spans="1:5" ht="17.25" customHeight="1" x14ac:dyDescent="0.15">
      <c r="A25" s="258"/>
      <c r="B25" s="18" t="s">
        <v>317</v>
      </c>
      <c r="C25" s="15" t="s">
        <v>318</v>
      </c>
      <c r="D25" s="11"/>
      <c r="E25" s="149">
        <v>1000</v>
      </c>
    </row>
    <row r="26" spans="1:5" ht="17.25" customHeight="1" x14ac:dyDescent="0.15">
      <c r="A26" s="258"/>
      <c r="B26" s="18"/>
      <c r="C26" s="15" t="s">
        <v>319</v>
      </c>
      <c r="D26" s="11"/>
      <c r="E26" s="149">
        <v>1200</v>
      </c>
    </row>
    <row r="27" spans="1:5" ht="17.25" customHeight="1" x14ac:dyDescent="0.15">
      <c r="A27" s="258"/>
      <c r="B27" s="18"/>
      <c r="C27" s="271" t="s">
        <v>320</v>
      </c>
      <c r="D27" s="272"/>
      <c r="E27" s="149">
        <v>1600</v>
      </c>
    </row>
    <row r="28" spans="1:5" ht="17.25" customHeight="1" x14ac:dyDescent="0.15">
      <c r="A28" s="258"/>
      <c r="B28" s="18"/>
      <c r="C28" s="15" t="s">
        <v>321</v>
      </c>
      <c r="D28" s="11"/>
      <c r="E28" s="149">
        <v>2500</v>
      </c>
    </row>
    <row r="29" spans="1:5" ht="17.25" customHeight="1" x14ac:dyDescent="0.15">
      <c r="A29" s="258"/>
      <c r="B29" s="18"/>
      <c r="C29" s="15" t="s">
        <v>322</v>
      </c>
      <c r="D29" s="11"/>
      <c r="E29" s="149">
        <v>2400</v>
      </c>
    </row>
    <row r="30" spans="1:5" ht="17.25" customHeight="1" x14ac:dyDescent="0.15">
      <c r="A30" s="258"/>
      <c r="B30" s="18"/>
      <c r="C30" s="15" t="s">
        <v>323</v>
      </c>
      <c r="D30" s="11"/>
      <c r="E30" s="149">
        <v>3100</v>
      </c>
    </row>
    <row r="31" spans="1:5" ht="17.25" customHeight="1" x14ac:dyDescent="0.15">
      <c r="A31" s="258"/>
      <c r="B31" s="18"/>
      <c r="C31" s="15" t="s">
        <v>324</v>
      </c>
      <c r="D31" s="11" t="s">
        <v>325</v>
      </c>
      <c r="E31" s="149">
        <v>5500</v>
      </c>
    </row>
    <row r="32" spans="1:5" ht="17.25" customHeight="1" x14ac:dyDescent="0.15">
      <c r="A32" s="258"/>
      <c r="B32" s="18"/>
      <c r="C32" s="12"/>
      <c r="D32" s="11" t="s">
        <v>326</v>
      </c>
      <c r="E32" s="149">
        <v>7200</v>
      </c>
    </row>
    <row r="33" spans="1:5" ht="17.25" customHeight="1" x14ac:dyDescent="0.15">
      <c r="A33" s="258"/>
      <c r="B33" s="18"/>
      <c r="C33" s="15" t="s">
        <v>327</v>
      </c>
      <c r="D33" s="11" t="s">
        <v>325</v>
      </c>
      <c r="E33" s="149">
        <v>3000</v>
      </c>
    </row>
    <row r="34" spans="1:5" ht="17.25" customHeight="1" x14ac:dyDescent="0.15">
      <c r="A34" s="258"/>
      <c r="B34" s="18"/>
      <c r="C34" s="12"/>
      <c r="D34" s="11" t="s">
        <v>326</v>
      </c>
      <c r="E34" s="149">
        <v>4000</v>
      </c>
    </row>
    <row r="35" spans="1:5" ht="17.25" customHeight="1" x14ac:dyDescent="0.15">
      <c r="A35" s="258"/>
      <c r="B35" s="18"/>
      <c r="C35" s="15" t="s">
        <v>328</v>
      </c>
      <c r="D35" s="11" t="s">
        <v>329</v>
      </c>
      <c r="E35" s="149">
        <v>1600</v>
      </c>
    </row>
    <row r="36" spans="1:5" ht="17.25" customHeight="1" x14ac:dyDescent="0.15">
      <c r="A36" s="258"/>
      <c r="B36" s="18"/>
      <c r="C36" s="12"/>
      <c r="D36" s="11" t="s">
        <v>330</v>
      </c>
      <c r="E36" s="149">
        <v>4700</v>
      </c>
    </row>
    <row r="37" spans="1:5" ht="17.25" customHeight="1" x14ac:dyDescent="0.15">
      <c r="A37" s="258"/>
      <c r="B37" s="264"/>
      <c r="C37" s="268" t="s">
        <v>331</v>
      </c>
      <c r="D37" s="269"/>
      <c r="E37" s="234">
        <v>4000</v>
      </c>
    </row>
    <row r="38" spans="1:5" ht="17.25" customHeight="1" x14ac:dyDescent="0.15">
      <c r="A38" s="258"/>
      <c r="B38" s="88" t="s">
        <v>332</v>
      </c>
      <c r="C38" s="273" t="s">
        <v>333</v>
      </c>
      <c r="D38" s="235"/>
      <c r="E38" s="274" t="s">
        <v>334</v>
      </c>
    </row>
    <row r="39" spans="1:5" ht="17.25" customHeight="1" x14ac:dyDescent="0.15">
      <c r="A39" s="258"/>
      <c r="B39" s="268"/>
      <c r="C39" s="268"/>
      <c r="D39" s="153"/>
      <c r="E39" s="275" t="s">
        <v>335</v>
      </c>
    </row>
    <row r="40" spans="1:5" ht="17.25" customHeight="1" x14ac:dyDescent="0.15">
      <c r="A40" s="258"/>
      <c r="B40" s="18" t="s">
        <v>336</v>
      </c>
      <c r="C40" s="15" t="s">
        <v>337</v>
      </c>
      <c r="D40" s="11"/>
      <c r="E40" s="267" t="s">
        <v>314</v>
      </c>
    </row>
    <row r="41" spans="1:5" ht="17.25" customHeight="1" x14ac:dyDescent="0.15">
      <c r="A41" s="276"/>
      <c r="B41" s="153"/>
      <c r="C41" s="268" t="s">
        <v>338</v>
      </c>
      <c r="D41" s="269"/>
      <c r="E41" s="277" t="s">
        <v>339</v>
      </c>
    </row>
    <row r="42" spans="1:5" ht="17.25" customHeight="1" x14ac:dyDescent="0.15">
      <c r="A42" s="257" t="s">
        <v>340</v>
      </c>
      <c r="B42" s="18" t="s">
        <v>341</v>
      </c>
      <c r="C42" s="278" t="s">
        <v>333</v>
      </c>
      <c r="D42" s="11"/>
      <c r="E42" s="267" t="s">
        <v>342</v>
      </c>
    </row>
    <row r="43" spans="1:5" ht="17.25" customHeight="1" x14ac:dyDescent="0.15">
      <c r="A43" s="258"/>
      <c r="B43" s="88" t="s">
        <v>343</v>
      </c>
      <c r="C43" s="279" t="s">
        <v>344</v>
      </c>
      <c r="D43" s="235"/>
      <c r="E43" s="274" t="s">
        <v>345</v>
      </c>
    </row>
    <row r="44" spans="1:5" ht="17.25" customHeight="1" x14ac:dyDescent="0.15">
      <c r="A44" s="258"/>
      <c r="B44" s="262"/>
      <c r="C44" s="15" t="s">
        <v>346</v>
      </c>
      <c r="D44" s="11"/>
      <c r="E44" s="267" t="s">
        <v>347</v>
      </c>
    </row>
    <row r="45" spans="1:5" ht="17.25" customHeight="1" x14ac:dyDescent="0.15">
      <c r="A45" s="276"/>
      <c r="B45" s="280" t="s">
        <v>348</v>
      </c>
      <c r="C45" s="281" t="s">
        <v>349</v>
      </c>
      <c r="D45" s="282"/>
      <c r="E45" s="158" t="s">
        <v>350</v>
      </c>
    </row>
    <row r="46" spans="1:5" ht="14.25" customHeight="1" x14ac:dyDescent="0.15">
      <c r="E46" s="76" t="s">
        <v>351</v>
      </c>
    </row>
  </sheetData>
  <mergeCells count="7">
    <mergeCell ref="A42:A45"/>
    <mergeCell ref="A3:E3"/>
    <mergeCell ref="A6:B6"/>
    <mergeCell ref="A7:B7"/>
    <mergeCell ref="C7:D7"/>
    <mergeCell ref="A8:A41"/>
    <mergeCell ref="C27:D27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10" zoomScaleNormal="110" workbookViewId="0">
      <selection activeCell="F3" sqref="F3"/>
    </sheetView>
  </sheetViews>
  <sheetFormatPr defaultColWidth="10.875" defaultRowHeight="14.25" customHeight="1" x14ac:dyDescent="0.15"/>
  <cols>
    <col min="1" max="1" width="8.125" style="14" customWidth="1"/>
    <col min="2" max="2" width="19.875" style="14" customWidth="1"/>
    <col min="3" max="5" width="19.375" style="14" customWidth="1"/>
    <col min="6" max="16384" width="10.875" style="14"/>
  </cols>
  <sheetData>
    <row r="1" spans="1:5" ht="14.25" customHeight="1" x14ac:dyDescent="0.15">
      <c r="A1" s="251" t="s">
        <v>9</v>
      </c>
    </row>
    <row r="2" spans="1:5" ht="14.25" customHeight="1" x14ac:dyDescent="0.15">
      <c r="A2" s="251"/>
    </row>
    <row r="3" spans="1:5" ht="15" customHeight="1" x14ac:dyDescent="0.15">
      <c r="A3" s="24" t="s">
        <v>352</v>
      </c>
    </row>
    <row r="4" spans="1:5" ht="15" customHeight="1" x14ac:dyDescent="0.15">
      <c r="C4" s="76"/>
      <c r="D4" s="76"/>
      <c r="E4" s="98" t="s">
        <v>237</v>
      </c>
    </row>
    <row r="5" spans="1:5" ht="16.5" customHeight="1" x14ac:dyDescent="0.15">
      <c r="A5" s="254" t="s">
        <v>353</v>
      </c>
      <c r="B5" s="255"/>
      <c r="C5" s="19" t="s">
        <v>239</v>
      </c>
      <c r="D5" s="158" t="s">
        <v>240</v>
      </c>
      <c r="E5" s="158" t="s">
        <v>241</v>
      </c>
    </row>
    <row r="6" spans="1:5" ht="16.5" customHeight="1" x14ac:dyDescent="0.15">
      <c r="A6" s="283" t="s">
        <v>354</v>
      </c>
      <c r="B6" s="284"/>
      <c r="C6" s="285">
        <v>46277944</v>
      </c>
      <c r="D6" s="156">
        <v>45894632</v>
      </c>
      <c r="E6" s="156">
        <v>46748490</v>
      </c>
    </row>
    <row r="7" spans="1:5" ht="15" customHeight="1" x14ac:dyDescent="0.15">
      <c r="A7" s="258" t="s">
        <v>355</v>
      </c>
      <c r="B7" s="18" t="s">
        <v>295</v>
      </c>
      <c r="C7" s="154">
        <v>22807191</v>
      </c>
      <c r="D7" s="154">
        <v>22317253</v>
      </c>
      <c r="E7" s="154">
        <v>22916578</v>
      </c>
    </row>
    <row r="8" spans="1:5" ht="15" customHeight="1" x14ac:dyDescent="0.15">
      <c r="A8" s="258"/>
      <c r="B8" s="18" t="s">
        <v>312</v>
      </c>
      <c r="C8" s="154">
        <v>17830725</v>
      </c>
      <c r="D8" s="154">
        <v>17737615</v>
      </c>
      <c r="E8" s="154">
        <v>17989371</v>
      </c>
    </row>
    <row r="9" spans="1:5" ht="15" customHeight="1" x14ac:dyDescent="0.15">
      <c r="A9" s="258"/>
      <c r="B9" s="18" t="s">
        <v>356</v>
      </c>
      <c r="C9" s="154">
        <v>253913</v>
      </c>
      <c r="D9" s="154">
        <v>264532</v>
      </c>
      <c r="E9" s="154">
        <v>278033</v>
      </c>
    </row>
    <row r="10" spans="1:5" ht="15" customHeight="1" x14ac:dyDescent="0.15">
      <c r="A10" s="258"/>
      <c r="B10" s="18" t="s">
        <v>357</v>
      </c>
      <c r="C10" s="154">
        <v>2329574</v>
      </c>
      <c r="D10" s="154">
        <v>2545555</v>
      </c>
      <c r="E10" s="154">
        <v>2473102</v>
      </c>
    </row>
    <row r="11" spans="1:5" ht="15" customHeight="1" x14ac:dyDescent="0.15">
      <c r="A11" s="276"/>
      <c r="B11" s="153" t="s">
        <v>358</v>
      </c>
      <c r="C11" s="149">
        <v>0</v>
      </c>
      <c r="D11" s="146">
        <v>0</v>
      </c>
      <c r="E11" s="146">
        <v>0</v>
      </c>
    </row>
    <row r="12" spans="1:5" ht="15" customHeight="1" x14ac:dyDescent="0.15">
      <c r="A12" s="286" t="s">
        <v>340</v>
      </c>
      <c r="B12" s="18" t="s">
        <v>343</v>
      </c>
      <c r="C12" s="154">
        <v>729113</v>
      </c>
      <c r="D12" s="154">
        <v>703485</v>
      </c>
      <c r="E12" s="154">
        <v>734779</v>
      </c>
    </row>
    <row r="13" spans="1:5" ht="15" customHeight="1" x14ac:dyDescent="0.15">
      <c r="A13" s="287"/>
      <c r="B13" s="153" t="s">
        <v>348</v>
      </c>
      <c r="C13" s="152">
        <v>2327428</v>
      </c>
      <c r="D13" s="152">
        <v>2326192</v>
      </c>
      <c r="E13" s="152">
        <v>2356627</v>
      </c>
    </row>
    <row r="14" spans="1:5" ht="15" customHeight="1" x14ac:dyDescent="0.15">
      <c r="C14" s="76"/>
      <c r="D14" s="76"/>
      <c r="E14" s="76" t="s">
        <v>359</v>
      </c>
    </row>
  </sheetData>
  <mergeCells count="4">
    <mergeCell ref="A5:B5"/>
    <mergeCell ref="A6:B6"/>
    <mergeCell ref="A7:A11"/>
    <mergeCell ref="A12:A13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>
      <selection activeCell="F3" sqref="F3"/>
    </sheetView>
  </sheetViews>
  <sheetFormatPr defaultColWidth="11" defaultRowHeight="15" customHeight="1" x14ac:dyDescent="0.15"/>
  <cols>
    <col min="1" max="1" width="13.625" style="14" customWidth="1"/>
    <col min="2" max="2" width="14.75" style="14" customWidth="1"/>
    <col min="3" max="3" width="12.75" style="14" customWidth="1"/>
    <col min="4" max="4" width="17.625" style="14" customWidth="1"/>
    <col min="5" max="5" width="12.75" style="14" customWidth="1"/>
    <col min="6" max="6" width="15.25" style="14" customWidth="1"/>
    <col min="7" max="16384" width="11" style="14"/>
  </cols>
  <sheetData>
    <row r="1" spans="1:6" ht="14.25" customHeight="1" x14ac:dyDescent="0.15">
      <c r="A1" s="251" t="s">
        <v>9</v>
      </c>
    </row>
    <row r="2" spans="1:6" ht="14.25" customHeight="1" x14ac:dyDescent="0.15">
      <c r="A2" s="251"/>
    </row>
    <row r="3" spans="1:6" ht="15" customHeight="1" x14ac:dyDescent="0.15">
      <c r="A3" s="24" t="s">
        <v>360</v>
      </c>
    </row>
    <row r="4" spans="1:6" ht="12.75" customHeight="1" x14ac:dyDescent="0.15">
      <c r="F4" s="98" t="s">
        <v>361</v>
      </c>
    </row>
    <row r="5" spans="1:6" ht="15" customHeight="1" x14ac:dyDescent="0.15">
      <c r="A5" s="92" t="s">
        <v>225</v>
      </c>
      <c r="B5" s="19" t="s">
        <v>362</v>
      </c>
      <c r="C5" s="19" t="s">
        <v>363</v>
      </c>
      <c r="D5" s="19" t="s">
        <v>364</v>
      </c>
      <c r="E5" s="19" t="s">
        <v>363</v>
      </c>
      <c r="F5" s="97" t="s">
        <v>365</v>
      </c>
    </row>
    <row r="6" spans="1:6" ht="15" customHeight="1" x14ac:dyDescent="0.15">
      <c r="A6" s="150" t="s">
        <v>231</v>
      </c>
      <c r="B6" s="149">
        <v>514320664</v>
      </c>
      <c r="C6" s="147">
        <v>100.00599642429246</v>
      </c>
      <c r="D6" s="146">
        <v>2329384667</v>
      </c>
      <c r="E6" s="147">
        <v>99.557896773452512</v>
      </c>
      <c r="F6" s="146">
        <v>4.5290512904610809</v>
      </c>
    </row>
    <row r="7" spans="1:6" ht="15" customHeight="1" x14ac:dyDescent="0.15">
      <c r="A7" s="148" t="s">
        <v>366</v>
      </c>
      <c r="B7" s="149">
        <v>499443546</v>
      </c>
      <c r="C7" s="147">
        <v>97.107423628617809</v>
      </c>
      <c r="D7" s="146">
        <v>2545555157</v>
      </c>
      <c r="E7" s="147">
        <v>109.28015424255389</v>
      </c>
      <c r="F7" s="146">
        <v>5.0967825640898363</v>
      </c>
    </row>
    <row r="8" spans="1:6" ht="15" customHeight="1" x14ac:dyDescent="0.15">
      <c r="A8" s="145" t="s">
        <v>367</v>
      </c>
      <c r="B8" s="234">
        <v>481219804</v>
      </c>
      <c r="C8" s="288">
        <v>96.351190811063162</v>
      </c>
      <c r="D8" s="152">
        <v>2473101749</v>
      </c>
      <c r="E8" s="288">
        <v>97.153728615906786</v>
      </c>
      <c r="F8" s="152">
        <v>5.1392351861728454</v>
      </c>
    </row>
    <row r="9" spans="1:6" ht="12" x14ac:dyDescent="0.15">
      <c r="A9" s="14" t="s">
        <v>368</v>
      </c>
      <c r="F9" s="76" t="s">
        <v>369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5" workbookViewId="0">
      <selection activeCell="F3" sqref="F3"/>
    </sheetView>
  </sheetViews>
  <sheetFormatPr defaultColWidth="8.875" defaultRowHeight="14.25" customHeight="1" x14ac:dyDescent="0.15"/>
  <cols>
    <col min="1" max="1" width="13.625" style="14" customWidth="1"/>
    <col min="2" max="2" width="15.125" style="14" customWidth="1"/>
    <col min="3" max="3" width="12.125" style="14" customWidth="1"/>
    <col min="4" max="4" width="16.125" style="14" customWidth="1"/>
    <col min="5" max="5" width="13.125" style="14" customWidth="1"/>
    <col min="6" max="6" width="16.125" style="14" customWidth="1"/>
    <col min="7" max="16384" width="8.875" style="14"/>
  </cols>
  <sheetData>
    <row r="1" spans="1:6" ht="14.25" customHeight="1" x14ac:dyDescent="0.15">
      <c r="A1" s="251" t="s">
        <v>9</v>
      </c>
    </row>
    <row r="2" spans="1:6" ht="14.25" customHeight="1" x14ac:dyDescent="0.15">
      <c r="A2" s="251"/>
    </row>
    <row r="3" spans="1:6" ht="15" customHeight="1" x14ac:dyDescent="0.15">
      <c r="A3" s="24" t="s">
        <v>370</v>
      </c>
    </row>
    <row r="4" spans="1:6" ht="12.75" customHeight="1" x14ac:dyDescent="0.15">
      <c r="F4" s="98" t="s">
        <v>371</v>
      </c>
    </row>
    <row r="5" spans="1:6" ht="15" customHeight="1" x14ac:dyDescent="0.15">
      <c r="A5" s="92" t="s">
        <v>225</v>
      </c>
      <c r="B5" s="19" t="s">
        <v>372</v>
      </c>
      <c r="C5" s="19" t="s">
        <v>363</v>
      </c>
      <c r="D5" s="19" t="s">
        <v>364</v>
      </c>
      <c r="E5" s="19" t="s">
        <v>363</v>
      </c>
      <c r="F5" s="97" t="s">
        <v>373</v>
      </c>
    </row>
    <row r="6" spans="1:6" ht="15" customHeight="1" x14ac:dyDescent="0.15">
      <c r="A6" s="150" t="s">
        <v>231</v>
      </c>
      <c r="B6" s="149">
        <v>54821</v>
      </c>
      <c r="C6" s="147">
        <v>101.58433087499536</v>
      </c>
      <c r="D6" s="146">
        <v>254729100</v>
      </c>
      <c r="E6" s="147">
        <v>103.00187662779567</v>
      </c>
      <c r="F6" s="146">
        <v>4646.5606245781728</v>
      </c>
    </row>
    <row r="7" spans="1:6" ht="15" customHeight="1" x14ac:dyDescent="0.15">
      <c r="A7" s="148" t="s">
        <v>366</v>
      </c>
      <c r="B7" s="149">
        <v>56209</v>
      </c>
      <c r="C7" s="147">
        <v>102.53187647069552</v>
      </c>
      <c r="D7" s="146">
        <v>265280200</v>
      </c>
      <c r="E7" s="147">
        <v>104.14208663242637</v>
      </c>
      <c r="F7" s="146">
        <v>4719.5324592147163</v>
      </c>
    </row>
    <row r="8" spans="1:6" ht="15" customHeight="1" x14ac:dyDescent="0.15">
      <c r="A8" s="145" t="s">
        <v>367</v>
      </c>
      <c r="B8" s="234">
        <v>58091</v>
      </c>
      <c r="C8" s="288">
        <v>103.34821825686278</v>
      </c>
      <c r="D8" s="152">
        <v>279962300</v>
      </c>
      <c r="E8" s="288">
        <v>105.53456307707849</v>
      </c>
      <c r="F8" s="152">
        <v>4819.3747740613862</v>
      </c>
    </row>
    <row r="9" spans="1:6" ht="15" customHeight="1" x14ac:dyDescent="0.15">
      <c r="A9" s="14" t="s">
        <v>368</v>
      </c>
      <c r="F9" s="76" t="s">
        <v>369</v>
      </c>
    </row>
    <row r="10" spans="1:6" ht="15" customHeight="1" x14ac:dyDescent="0.15"/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/>
  </sheetViews>
  <sheetFormatPr defaultColWidth="8.875" defaultRowHeight="15" customHeight="1" x14ac:dyDescent="0.15"/>
  <cols>
    <col min="1" max="1" width="15.375" style="14" customWidth="1"/>
    <col min="2" max="2" width="16.125" style="14" customWidth="1"/>
    <col min="3" max="3" width="10.875" style="14" customWidth="1"/>
    <col min="4" max="4" width="18.125" style="14" customWidth="1"/>
    <col min="5" max="5" width="10.875" style="14" customWidth="1"/>
    <col min="6" max="6" width="14.625" style="14" customWidth="1"/>
    <col min="7" max="16384" width="8.875" style="14"/>
  </cols>
  <sheetData>
    <row r="1" spans="1:6" ht="14.25" customHeight="1" x14ac:dyDescent="0.15">
      <c r="A1" s="251" t="s">
        <v>9</v>
      </c>
    </row>
    <row r="2" spans="1:6" ht="14.25" customHeight="1" x14ac:dyDescent="0.15">
      <c r="A2" s="251"/>
    </row>
    <row r="3" spans="1:6" ht="15" customHeight="1" x14ac:dyDescent="0.15">
      <c r="A3" s="24" t="s">
        <v>374</v>
      </c>
    </row>
    <row r="4" spans="1:6" ht="12" x14ac:dyDescent="0.15">
      <c r="F4" s="98" t="s">
        <v>375</v>
      </c>
    </row>
    <row r="5" spans="1:6" ht="30" customHeight="1" x14ac:dyDescent="0.15">
      <c r="A5" s="92" t="s">
        <v>225</v>
      </c>
      <c r="B5" s="19" t="s">
        <v>376</v>
      </c>
      <c r="C5" s="19" t="s">
        <v>363</v>
      </c>
      <c r="D5" s="19" t="s">
        <v>364</v>
      </c>
      <c r="E5" s="19" t="s">
        <v>363</v>
      </c>
      <c r="F5" s="289" t="s">
        <v>377</v>
      </c>
    </row>
    <row r="6" spans="1:6" ht="15" customHeight="1" x14ac:dyDescent="0.15">
      <c r="A6" s="150" t="s">
        <v>231</v>
      </c>
      <c r="B6" s="149">
        <v>158117</v>
      </c>
      <c r="C6" s="147">
        <v>100.64223336812891</v>
      </c>
      <c r="D6" s="146">
        <v>19429107126</v>
      </c>
      <c r="E6" s="147">
        <v>104.68297712337211</v>
      </c>
      <c r="F6" s="146">
        <v>122878.04047635611</v>
      </c>
    </row>
    <row r="7" spans="1:6" ht="15" customHeight="1" x14ac:dyDescent="0.15">
      <c r="A7" s="148" t="s">
        <v>366</v>
      </c>
      <c r="B7" s="149">
        <v>159768</v>
      </c>
      <c r="C7" s="147">
        <v>101.044163499181</v>
      </c>
      <c r="D7" s="146">
        <v>19295658638</v>
      </c>
      <c r="E7" s="147">
        <v>99.313151720588237</v>
      </c>
      <c r="F7" s="146">
        <v>120772.98731911271</v>
      </c>
    </row>
    <row r="8" spans="1:6" ht="15" customHeight="1" x14ac:dyDescent="0.15">
      <c r="A8" s="145" t="s">
        <v>367</v>
      </c>
      <c r="B8" s="234">
        <v>161764</v>
      </c>
      <c r="C8" s="288">
        <v>101.24931150167744</v>
      </c>
      <c r="D8" s="152">
        <v>19606832125</v>
      </c>
      <c r="E8" s="288">
        <v>101.61265805951483</v>
      </c>
      <c r="F8" s="152">
        <v>121206.40021883731</v>
      </c>
    </row>
    <row r="9" spans="1:6" ht="12" x14ac:dyDescent="0.15">
      <c r="A9" s="14" t="s">
        <v>368</v>
      </c>
      <c r="F9" s="76" t="s">
        <v>369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/>
  </sheetViews>
  <sheetFormatPr defaultColWidth="8.875" defaultRowHeight="15" customHeight="1" x14ac:dyDescent="0.15"/>
  <cols>
    <col min="1" max="1" width="15.375" style="14" customWidth="1"/>
    <col min="2" max="2" width="16.125" style="14" customWidth="1"/>
    <col min="3" max="3" width="10.875" style="14" customWidth="1"/>
    <col min="4" max="4" width="18.125" style="14" customWidth="1"/>
    <col min="5" max="5" width="10.875" style="14" customWidth="1"/>
    <col min="6" max="6" width="14.625" style="14" customWidth="1"/>
    <col min="7" max="16384" width="8.875" style="14"/>
  </cols>
  <sheetData>
    <row r="1" spans="1:6" ht="14.25" customHeight="1" x14ac:dyDescent="0.15">
      <c r="A1" s="251" t="s">
        <v>9</v>
      </c>
    </row>
    <row r="2" spans="1:6" ht="14.25" customHeight="1" x14ac:dyDescent="0.15">
      <c r="A2" s="251"/>
    </row>
    <row r="3" spans="1:6" ht="15" customHeight="1" x14ac:dyDescent="0.15">
      <c r="A3" s="24" t="s">
        <v>378</v>
      </c>
      <c r="B3" s="44"/>
      <c r="C3" s="44"/>
      <c r="D3" s="44"/>
      <c r="E3" s="44"/>
      <c r="F3" s="44"/>
    </row>
    <row r="4" spans="1:6" ht="12" x14ac:dyDescent="0.15">
      <c r="F4" s="98" t="s">
        <v>379</v>
      </c>
    </row>
    <row r="5" spans="1:6" ht="30" customHeight="1" x14ac:dyDescent="0.15">
      <c r="A5" s="92" t="s">
        <v>225</v>
      </c>
      <c r="B5" s="19" t="s">
        <v>376</v>
      </c>
      <c r="C5" s="19" t="s">
        <v>363</v>
      </c>
      <c r="D5" s="19" t="s">
        <v>364</v>
      </c>
      <c r="E5" s="19" t="s">
        <v>363</v>
      </c>
      <c r="F5" s="97" t="s">
        <v>380</v>
      </c>
    </row>
    <row r="6" spans="1:6" ht="15" customHeight="1" x14ac:dyDescent="0.15">
      <c r="A6" s="150" t="s">
        <v>231</v>
      </c>
      <c r="B6" s="149">
        <v>7656</v>
      </c>
      <c r="C6" s="147">
        <v>100.92275243870287</v>
      </c>
      <c r="D6" s="146">
        <v>3355630200</v>
      </c>
      <c r="E6" s="147">
        <v>112.4230695717854</v>
      </c>
      <c r="F6" s="146">
        <v>438300.70532915363</v>
      </c>
    </row>
    <row r="7" spans="1:6" ht="15" customHeight="1" x14ac:dyDescent="0.15">
      <c r="A7" s="148" t="s">
        <v>366</v>
      </c>
      <c r="B7" s="149">
        <v>7733</v>
      </c>
      <c r="C7" s="147">
        <v>101.00574712643677</v>
      </c>
      <c r="D7" s="146">
        <v>3079080600</v>
      </c>
      <c r="E7" s="147">
        <v>91.758638958488334</v>
      </c>
      <c r="F7" s="146">
        <v>398174.13681624207</v>
      </c>
    </row>
    <row r="8" spans="1:6" ht="15" customHeight="1" x14ac:dyDescent="0.15">
      <c r="A8" s="145" t="s">
        <v>367</v>
      </c>
      <c r="B8" s="234">
        <v>7913</v>
      </c>
      <c r="C8" s="288">
        <v>102.32768653821284</v>
      </c>
      <c r="D8" s="152">
        <v>3389313300</v>
      </c>
      <c r="E8" s="288">
        <v>110.07549786127717</v>
      </c>
      <c r="F8" s="152">
        <v>428322.16605585744</v>
      </c>
    </row>
    <row r="9" spans="1:6" ht="12" x14ac:dyDescent="0.15">
      <c r="A9" s="14" t="s">
        <v>368</v>
      </c>
      <c r="F9" s="76" t="s">
        <v>369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5" zoomScaleNormal="115" workbookViewId="0">
      <selection activeCell="F3" sqref="F3"/>
    </sheetView>
  </sheetViews>
  <sheetFormatPr defaultColWidth="15.875" defaultRowHeight="15" customHeight="1" x14ac:dyDescent="0.15"/>
  <cols>
    <col min="1" max="1" width="17.5" style="14" customWidth="1"/>
    <col min="2" max="3" width="17.125" style="14" customWidth="1"/>
    <col min="4" max="4" width="18" style="14" customWidth="1"/>
    <col min="5" max="5" width="17.125" style="14" customWidth="1"/>
    <col min="6" max="16384" width="15.875" style="14"/>
  </cols>
  <sheetData>
    <row r="1" spans="1:5" ht="14.25" customHeight="1" x14ac:dyDescent="0.15">
      <c r="A1" s="251" t="s">
        <v>9</v>
      </c>
    </row>
    <row r="2" spans="1:5" ht="14.25" customHeight="1" x14ac:dyDescent="0.15">
      <c r="A2" s="251"/>
    </row>
    <row r="3" spans="1:5" ht="15" customHeight="1" x14ac:dyDescent="0.15">
      <c r="A3" s="24" t="s">
        <v>381</v>
      </c>
    </row>
    <row r="4" spans="1:5" ht="13.5" customHeight="1" x14ac:dyDescent="0.15">
      <c r="E4" s="98" t="s">
        <v>382</v>
      </c>
    </row>
    <row r="5" spans="1:5" ht="15" customHeight="1" x14ac:dyDescent="0.15">
      <c r="A5" s="92" t="s">
        <v>225</v>
      </c>
      <c r="B5" s="19" t="s">
        <v>383</v>
      </c>
      <c r="C5" s="19" t="s">
        <v>384</v>
      </c>
      <c r="D5" s="19" t="s">
        <v>385</v>
      </c>
      <c r="E5" s="21" t="s">
        <v>363</v>
      </c>
    </row>
    <row r="6" spans="1:5" ht="15" customHeight="1" x14ac:dyDescent="0.15">
      <c r="A6" s="150" t="s">
        <v>231</v>
      </c>
      <c r="B6" s="149">
        <v>108305</v>
      </c>
      <c r="C6" s="146">
        <v>2897</v>
      </c>
      <c r="D6" s="290">
        <v>111202</v>
      </c>
      <c r="E6" s="291">
        <v>101.08</v>
      </c>
    </row>
    <row r="7" spans="1:5" ht="15" customHeight="1" x14ac:dyDescent="0.15">
      <c r="A7" s="148" t="s">
        <v>366</v>
      </c>
      <c r="B7" s="149">
        <v>109500</v>
      </c>
      <c r="C7" s="146">
        <v>2913</v>
      </c>
      <c r="D7" s="290">
        <v>112413</v>
      </c>
      <c r="E7" s="291">
        <v>101.09</v>
      </c>
    </row>
    <row r="8" spans="1:5" ht="15" customHeight="1" x14ac:dyDescent="0.15">
      <c r="A8" s="145" t="s">
        <v>367</v>
      </c>
      <c r="B8" s="234">
        <v>110409</v>
      </c>
      <c r="C8" s="152">
        <v>2955</v>
      </c>
      <c r="D8" s="292">
        <v>113364</v>
      </c>
      <c r="E8" s="293">
        <v>100.85</v>
      </c>
    </row>
    <row r="9" spans="1:5" ht="15" customHeight="1" x14ac:dyDescent="0.15">
      <c r="E9" s="76" t="s">
        <v>386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workbookViewId="0">
      <selection activeCell="F3" sqref="F3"/>
    </sheetView>
  </sheetViews>
  <sheetFormatPr defaultColWidth="13.375" defaultRowHeight="15" customHeight="1" x14ac:dyDescent="0.15"/>
  <cols>
    <col min="1" max="1" width="13.625" style="14" customWidth="1"/>
    <col min="2" max="4" width="14.5" style="14" customWidth="1"/>
    <col min="5" max="5" width="15.125" style="14" customWidth="1"/>
    <col min="6" max="6" width="14.5" style="14" customWidth="1"/>
    <col min="7" max="16384" width="13.375" style="14"/>
  </cols>
  <sheetData>
    <row r="1" spans="1:6" ht="14.25" customHeight="1" x14ac:dyDescent="0.15">
      <c r="A1" s="251" t="s">
        <v>9</v>
      </c>
    </row>
    <row r="2" spans="1:6" ht="14.25" customHeight="1" x14ac:dyDescent="0.15">
      <c r="A2" s="251"/>
    </row>
    <row r="3" spans="1:6" ht="15" customHeight="1" x14ac:dyDescent="0.15">
      <c r="A3" s="24" t="s">
        <v>387</v>
      </c>
    </row>
    <row r="4" spans="1:6" ht="12" x14ac:dyDescent="0.15">
      <c r="F4" s="98" t="s">
        <v>77</v>
      </c>
    </row>
    <row r="5" spans="1:6" ht="15" customHeight="1" x14ac:dyDescent="0.15">
      <c r="A5" s="92" t="s">
        <v>225</v>
      </c>
      <c r="B5" s="92" t="s">
        <v>388</v>
      </c>
      <c r="C5" s="19" t="s">
        <v>389</v>
      </c>
      <c r="D5" s="19" t="s">
        <v>384</v>
      </c>
      <c r="E5" s="19" t="s">
        <v>385</v>
      </c>
      <c r="F5" s="21" t="s">
        <v>363</v>
      </c>
    </row>
    <row r="6" spans="1:6" ht="15" customHeight="1" x14ac:dyDescent="0.15">
      <c r="A6" s="294" t="s">
        <v>231</v>
      </c>
      <c r="B6" s="146">
        <v>8669284</v>
      </c>
      <c r="C6" s="146">
        <v>6935260</v>
      </c>
      <c r="D6" s="146">
        <v>1927009</v>
      </c>
      <c r="E6" s="290">
        <v>17531553</v>
      </c>
      <c r="F6" s="291">
        <v>96.6</v>
      </c>
    </row>
    <row r="7" spans="1:6" ht="15" customHeight="1" x14ac:dyDescent="0.15">
      <c r="A7" s="148" t="s">
        <v>390</v>
      </c>
      <c r="B7" s="146">
        <v>8579796</v>
      </c>
      <c r="C7" s="146">
        <v>7220497</v>
      </c>
      <c r="D7" s="146">
        <v>1888405</v>
      </c>
      <c r="E7" s="290">
        <v>17688698</v>
      </c>
      <c r="F7" s="291">
        <v>100.9</v>
      </c>
    </row>
    <row r="8" spans="1:6" ht="15" customHeight="1" x14ac:dyDescent="0.15">
      <c r="A8" s="145" t="s">
        <v>391</v>
      </c>
      <c r="B8" s="234">
        <v>8636619</v>
      </c>
      <c r="C8" s="152">
        <v>7472067</v>
      </c>
      <c r="D8" s="152">
        <v>1840449</v>
      </c>
      <c r="E8" s="292">
        <v>17949135</v>
      </c>
      <c r="F8" s="293">
        <v>101.47</v>
      </c>
    </row>
    <row r="9" spans="1:6" ht="15" customHeight="1" x14ac:dyDescent="0.15">
      <c r="C9" s="11"/>
      <c r="D9" s="11"/>
      <c r="E9" s="11"/>
      <c r="F9" s="76" t="s">
        <v>386</v>
      </c>
    </row>
    <row r="10" spans="1:6" ht="15" customHeight="1" x14ac:dyDescent="0.15">
      <c r="F10" s="295"/>
    </row>
    <row r="11" spans="1:6" ht="15" customHeight="1" x14ac:dyDescent="0.15">
      <c r="F11" s="295"/>
    </row>
    <row r="12" spans="1:6" ht="15" customHeight="1" x14ac:dyDescent="0.15">
      <c r="F12" s="295"/>
    </row>
    <row r="13" spans="1:6" ht="15" customHeight="1" x14ac:dyDescent="0.15">
      <c r="E13" s="296"/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workbookViewId="0">
      <selection activeCell="F3" sqref="F3"/>
    </sheetView>
  </sheetViews>
  <sheetFormatPr defaultColWidth="13.375" defaultRowHeight="15" customHeight="1" x14ac:dyDescent="0.15"/>
  <cols>
    <col min="1" max="1" width="17.375" style="14" customWidth="1"/>
    <col min="2" max="3" width="17.125" style="14" customWidth="1"/>
    <col min="4" max="4" width="17.875" style="14" customWidth="1"/>
    <col min="5" max="5" width="17.125" style="14" customWidth="1"/>
    <col min="6" max="16384" width="13.375" style="14"/>
  </cols>
  <sheetData>
    <row r="1" spans="1:6" ht="14.25" customHeight="1" x14ac:dyDescent="0.15">
      <c r="A1" s="251" t="s">
        <v>9</v>
      </c>
    </row>
    <row r="2" spans="1:6" ht="14.25" customHeight="1" x14ac:dyDescent="0.15">
      <c r="A2" s="251"/>
    </row>
    <row r="3" spans="1:6" ht="15" customHeight="1" x14ac:dyDescent="0.15">
      <c r="A3" s="24" t="s">
        <v>392</v>
      </c>
    </row>
    <row r="4" spans="1:6" ht="12" x14ac:dyDescent="0.15">
      <c r="E4" s="98" t="s">
        <v>393</v>
      </c>
    </row>
    <row r="5" spans="1:6" ht="15" customHeight="1" x14ac:dyDescent="0.15">
      <c r="A5" s="21" t="s">
        <v>225</v>
      </c>
      <c r="B5" s="158" t="s">
        <v>388</v>
      </c>
      <c r="C5" s="158" t="s">
        <v>389</v>
      </c>
      <c r="D5" s="158" t="s">
        <v>385</v>
      </c>
      <c r="E5" s="158" t="s">
        <v>363</v>
      </c>
    </row>
    <row r="6" spans="1:6" ht="15" customHeight="1" x14ac:dyDescent="0.15">
      <c r="A6" s="294" t="s">
        <v>231</v>
      </c>
      <c r="B6" s="149">
        <v>1430703</v>
      </c>
      <c r="C6" s="146">
        <v>872704</v>
      </c>
      <c r="D6" s="290">
        <v>2303407</v>
      </c>
      <c r="E6" s="291">
        <v>96.3</v>
      </c>
    </row>
    <row r="7" spans="1:6" ht="15" customHeight="1" x14ac:dyDescent="0.15">
      <c r="A7" s="148" t="s">
        <v>390</v>
      </c>
      <c r="B7" s="149">
        <v>1412785</v>
      </c>
      <c r="C7" s="146">
        <v>912800</v>
      </c>
      <c r="D7" s="290">
        <v>2325585</v>
      </c>
      <c r="E7" s="291">
        <v>100.96</v>
      </c>
    </row>
    <row r="8" spans="1:6" ht="15" customHeight="1" x14ac:dyDescent="0.15">
      <c r="A8" s="145" t="s">
        <v>391</v>
      </c>
      <c r="B8" s="234">
        <v>1411302</v>
      </c>
      <c r="C8" s="152">
        <v>945955</v>
      </c>
      <c r="D8" s="292">
        <v>2357257</v>
      </c>
      <c r="E8" s="293">
        <v>101.36</v>
      </c>
    </row>
    <row r="9" spans="1:6" ht="15" customHeight="1" x14ac:dyDescent="0.15">
      <c r="B9" s="235"/>
      <c r="C9" s="235"/>
      <c r="D9" s="235"/>
      <c r="E9" s="76" t="s">
        <v>386</v>
      </c>
    </row>
    <row r="11" spans="1:6" ht="15" customHeight="1" x14ac:dyDescent="0.15">
      <c r="A11" s="90"/>
      <c r="B11" s="90"/>
      <c r="C11" s="90"/>
      <c r="D11" s="90"/>
      <c r="E11" s="297"/>
      <c r="F11" s="90"/>
    </row>
    <row r="12" spans="1:6" ht="15" customHeight="1" x14ac:dyDescent="0.15">
      <c r="A12" s="90"/>
      <c r="B12" s="11"/>
      <c r="C12" s="11"/>
      <c r="D12" s="90"/>
      <c r="E12" s="297"/>
      <c r="F12" s="11"/>
    </row>
    <row r="13" spans="1:6" ht="15" customHeight="1" x14ac:dyDescent="0.15">
      <c r="A13" s="90"/>
      <c r="B13" s="11"/>
      <c r="C13" s="11"/>
      <c r="D13" s="298"/>
      <c r="E13" s="11"/>
      <c r="F13" s="11"/>
    </row>
    <row r="14" spans="1:6" ht="15" customHeight="1" x14ac:dyDescent="0.15">
      <c r="A14" s="90"/>
      <c r="B14" s="11"/>
      <c r="C14" s="11"/>
      <c r="D14" s="11"/>
      <c r="E14" s="11"/>
      <c r="F14" s="11"/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"/>
  <sheetViews>
    <sheetView zoomScale="110" zoomScaleNormal="110" workbookViewId="0"/>
  </sheetViews>
  <sheetFormatPr defaultColWidth="8.875" defaultRowHeight="15" customHeight="1" x14ac:dyDescent="0.15"/>
  <cols>
    <col min="1" max="1" width="3.375" style="2" customWidth="1"/>
    <col min="2" max="2" width="31.5" style="2" customWidth="1"/>
    <col min="3" max="4" width="13.5" style="2" customWidth="1"/>
    <col min="5" max="5" width="14.375" style="2" customWidth="1"/>
    <col min="6" max="6" width="10.75" style="3" customWidth="1"/>
    <col min="7" max="16384" width="8.875" style="2"/>
  </cols>
  <sheetData>
    <row r="1" spans="1:7" s="25" customFormat="1" ht="15" customHeight="1" x14ac:dyDescent="0.15">
      <c r="A1" s="195" t="s">
        <v>9</v>
      </c>
      <c r="G1" s="26"/>
    </row>
    <row r="2" spans="1:7" s="25" customFormat="1" ht="15" customHeight="1" x14ac:dyDescent="0.15">
      <c r="A2" s="195"/>
      <c r="G2" s="26"/>
    </row>
    <row r="3" spans="1:7" ht="30" customHeight="1" x14ac:dyDescent="0.15">
      <c r="A3" s="236" t="s">
        <v>6</v>
      </c>
      <c r="B3" s="236"/>
      <c r="C3" s="236"/>
      <c r="D3" s="236"/>
      <c r="E3" s="236"/>
      <c r="F3" s="236"/>
    </row>
    <row r="4" spans="1:7" ht="15.75" customHeight="1" x14ac:dyDescent="0.15"/>
    <row r="5" spans="1:7" ht="15.75" customHeight="1" x14ac:dyDescent="0.15"/>
    <row r="6" spans="1:7" ht="15.75" customHeight="1" x14ac:dyDescent="0.15">
      <c r="A6" s="24" t="s">
        <v>76</v>
      </c>
      <c r="E6" s="196"/>
      <c r="F6" s="197"/>
    </row>
    <row r="7" spans="1:7" s="4" customFormat="1" ht="13.5" customHeight="1" x14ac:dyDescent="0.15">
      <c r="A7" s="23"/>
      <c r="E7" s="198"/>
      <c r="F7" s="199" t="s">
        <v>77</v>
      </c>
    </row>
    <row r="8" spans="1:7" s="4" customFormat="1" ht="30" customHeight="1" x14ac:dyDescent="0.15">
      <c r="A8" s="22"/>
      <c r="B8" s="21" t="s">
        <v>78</v>
      </c>
      <c r="C8" s="20" t="s">
        <v>22</v>
      </c>
      <c r="D8" s="20" t="s">
        <v>79</v>
      </c>
      <c r="E8" s="200" t="s">
        <v>23</v>
      </c>
      <c r="F8" s="201" t="s">
        <v>24</v>
      </c>
    </row>
    <row r="9" spans="1:7" s="4" customFormat="1" ht="21" customHeight="1" x14ac:dyDescent="0.15">
      <c r="A9" s="14">
        <v>1</v>
      </c>
      <c r="B9" s="18" t="s">
        <v>80</v>
      </c>
      <c r="C9" s="11">
        <v>86200000</v>
      </c>
      <c r="D9" s="11">
        <v>89900000</v>
      </c>
      <c r="E9" s="10">
        <f>D9-C9</f>
        <v>3700000</v>
      </c>
      <c r="F9" s="202">
        <v>4.3</v>
      </c>
    </row>
    <row r="10" spans="1:7" s="4" customFormat="1" ht="21" customHeight="1" x14ac:dyDescent="0.15">
      <c r="A10" s="14">
        <v>2</v>
      </c>
      <c r="B10" s="18" t="s">
        <v>81</v>
      </c>
      <c r="C10" s="11">
        <v>63617000</v>
      </c>
      <c r="D10" s="11">
        <v>71163000</v>
      </c>
      <c r="E10" s="10">
        <f t="shared" ref="E10:E20" si="0">D10-C10</f>
        <v>7546000</v>
      </c>
      <c r="F10" s="202">
        <v>11.9</v>
      </c>
    </row>
    <row r="11" spans="1:7" s="4" customFormat="1" ht="21" customHeight="1" x14ac:dyDescent="0.15">
      <c r="A11" s="14"/>
      <c r="B11" s="13" t="s">
        <v>82</v>
      </c>
      <c r="C11" s="11">
        <v>34780000</v>
      </c>
      <c r="D11" s="11">
        <v>39810000</v>
      </c>
      <c r="E11" s="10">
        <f t="shared" si="0"/>
        <v>5030000</v>
      </c>
      <c r="F11" s="202">
        <v>14.5</v>
      </c>
    </row>
    <row r="12" spans="1:7" s="4" customFormat="1" ht="21" customHeight="1" x14ac:dyDescent="0.15">
      <c r="A12" s="14"/>
      <c r="B12" s="13" t="s">
        <v>83</v>
      </c>
      <c r="C12" s="11">
        <v>2900000</v>
      </c>
      <c r="D12" s="11">
        <v>3040000</v>
      </c>
      <c r="E12" s="10">
        <f t="shared" si="0"/>
        <v>140000</v>
      </c>
      <c r="F12" s="202">
        <v>4.8</v>
      </c>
    </row>
    <row r="13" spans="1:7" s="4" customFormat="1" ht="21" customHeight="1" x14ac:dyDescent="0.15">
      <c r="A13" s="14"/>
      <c r="B13" s="13" t="s">
        <v>84</v>
      </c>
      <c r="C13" s="11">
        <v>14300000</v>
      </c>
      <c r="D13" s="11">
        <v>15000000</v>
      </c>
      <c r="E13" s="10">
        <f t="shared" si="0"/>
        <v>700000</v>
      </c>
      <c r="F13" s="202">
        <v>4.9000000000000004</v>
      </c>
    </row>
    <row r="14" spans="1:7" s="4" customFormat="1" ht="21" customHeight="1" x14ac:dyDescent="0.15">
      <c r="A14" s="14"/>
      <c r="B14" s="13" t="s">
        <v>85</v>
      </c>
      <c r="C14" s="17" t="s">
        <v>25</v>
      </c>
      <c r="D14" s="11">
        <v>64000</v>
      </c>
      <c r="E14" s="10">
        <v>64000</v>
      </c>
      <c r="F14" s="202" t="s">
        <v>86</v>
      </c>
    </row>
    <row r="15" spans="1:7" s="4" customFormat="1" ht="21" customHeight="1" x14ac:dyDescent="0.15">
      <c r="A15" s="14"/>
      <c r="B15" s="16" t="s">
        <v>87</v>
      </c>
      <c r="C15" s="11">
        <v>400000</v>
      </c>
      <c r="D15" s="11">
        <v>400000</v>
      </c>
      <c r="E15" s="10">
        <f t="shared" si="0"/>
        <v>0</v>
      </c>
      <c r="F15" s="202">
        <v>0</v>
      </c>
    </row>
    <row r="16" spans="1:7" s="4" customFormat="1" ht="21" customHeight="1" x14ac:dyDescent="0.15">
      <c r="A16" s="14"/>
      <c r="B16" s="16" t="s">
        <v>88</v>
      </c>
      <c r="C16" s="17">
        <v>280000</v>
      </c>
      <c r="D16" s="11">
        <v>310000</v>
      </c>
      <c r="E16" s="10">
        <f t="shared" si="0"/>
        <v>30000</v>
      </c>
      <c r="F16" s="202">
        <v>10.7</v>
      </c>
    </row>
    <row r="17" spans="1:6" s="4" customFormat="1" ht="21" customHeight="1" x14ac:dyDescent="0.15">
      <c r="A17" s="14"/>
      <c r="B17" s="16" t="s">
        <v>89</v>
      </c>
      <c r="C17" s="11">
        <v>2590000</v>
      </c>
      <c r="D17" s="11">
        <v>2900000</v>
      </c>
      <c r="E17" s="10">
        <f t="shared" si="0"/>
        <v>310000</v>
      </c>
      <c r="F17" s="202">
        <v>12</v>
      </c>
    </row>
    <row r="18" spans="1:6" s="4" customFormat="1" ht="21" customHeight="1" x14ac:dyDescent="0.15">
      <c r="A18" s="14"/>
      <c r="B18" s="13" t="s">
        <v>90</v>
      </c>
      <c r="C18" s="11">
        <v>7810000</v>
      </c>
      <c r="D18" s="11">
        <v>8490000</v>
      </c>
      <c r="E18" s="10">
        <f t="shared" si="0"/>
        <v>680000</v>
      </c>
      <c r="F18" s="202">
        <v>8.6999999999999993</v>
      </c>
    </row>
    <row r="19" spans="1:6" s="4" customFormat="1" ht="21" customHeight="1" x14ac:dyDescent="0.15">
      <c r="A19" s="14"/>
      <c r="B19" s="13" t="s">
        <v>91</v>
      </c>
      <c r="C19" s="11">
        <v>557000</v>
      </c>
      <c r="D19" s="11">
        <v>1149000</v>
      </c>
      <c r="E19" s="10">
        <f t="shared" si="0"/>
        <v>592000</v>
      </c>
      <c r="F19" s="202">
        <v>106.3</v>
      </c>
    </row>
    <row r="20" spans="1:6" s="4" customFormat="1" ht="21" customHeight="1" x14ac:dyDescent="0.15">
      <c r="A20" s="237" t="s">
        <v>92</v>
      </c>
      <c r="B20" s="238"/>
      <c r="C20" s="8">
        <v>149817000</v>
      </c>
      <c r="D20" s="8">
        <v>161063000</v>
      </c>
      <c r="E20" s="7">
        <f t="shared" si="0"/>
        <v>11246000</v>
      </c>
      <c r="F20" s="203">
        <v>7.5</v>
      </c>
    </row>
    <row r="21" spans="1:6" s="4" customFormat="1" ht="21" customHeight="1" x14ac:dyDescent="0.15">
      <c r="E21" s="198"/>
      <c r="F21" s="204" t="s">
        <v>93</v>
      </c>
    </row>
    <row r="22" spans="1:6" s="4" customFormat="1" ht="21" customHeight="1" x14ac:dyDescent="0.15">
      <c r="F22" s="6"/>
    </row>
    <row r="23" spans="1:6" s="4" customFormat="1" ht="15.75" customHeight="1" x14ac:dyDescent="0.15">
      <c r="F23" s="6"/>
    </row>
    <row r="24" spans="1:6" s="4" customFormat="1" ht="15" customHeight="1" x14ac:dyDescent="0.15">
      <c r="F24" s="5"/>
    </row>
    <row r="25" spans="1:6" s="4" customFormat="1" ht="15" customHeight="1" x14ac:dyDescent="0.15">
      <c r="F25" s="5"/>
    </row>
  </sheetData>
  <mergeCells count="2">
    <mergeCell ref="A3:F3"/>
    <mergeCell ref="A20:B20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>
      <selection activeCell="F3" sqref="F3"/>
    </sheetView>
  </sheetViews>
  <sheetFormatPr defaultColWidth="8.875" defaultRowHeight="15" customHeight="1" x14ac:dyDescent="0.15"/>
  <cols>
    <col min="1" max="1" width="3.75" style="14" customWidth="1"/>
    <col min="2" max="2" width="4.875" style="14" bestFit="1" customWidth="1"/>
    <col min="3" max="3" width="9.5" style="14" bestFit="1" customWidth="1"/>
    <col min="4" max="4" width="7.5" style="14" customWidth="1"/>
    <col min="5" max="5" width="7.125" style="14" customWidth="1"/>
    <col min="6" max="7" width="8.125" style="14" customWidth="1"/>
    <col min="8" max="8" width="7.5" style="14" customWidth="1"/>
    <col min="9" max="9" width="7.75" style="14" bestFit="1" customWidth="1"/>
    <col min="10" max="10" width="7.125" style="14" customWidth="1"/>
    <col min="11" max="12" width="4.25" style="14" customWidth="1"/>
    <col min="13" max="13" width="7.125" style="14" customWidth="1"/>
    <col min="14" max="16384" width="8.875" style="14"/>
  </cols>
  <sheetData>
    <row r="1" spans="1:13" ht="14.25" customHeight="1" x14ac:dyDescent="0.15">
      <c r="A1" s="251" t="s">
        <v>9</v>
      </c>
    </row>
    <row r="2" spans="1:13" ht="14.25" customHeight="1" x14ac:dyDescent="0.15">
      <c r="A2" s="251"/>
    </row>
    <row r="3" spans="1:13" ht="15" customHeight="1" x14ac:dyDescent="0.15">
      <c r="A3" s="24" t="s">
        <v>394</v>
      </c>
    </row>
    <row r="4" spans="1:13" ht="15" customHeight="1" x14ac:dyDescent="0.15">
      <c r="A4" s="299" t="s">
        <v>395</v>
      </c>
      <c r="M4" s="76" t="s">
        <v>396</v>
      </c>
    </row>
    <row r="5" spans="1:13" ht="15" customHeight="1" x14ac:dyDescent="0.15">
      <c r="A5" s="300" t="s">
        <v>397</v>
      </c>
      <c r="B5" s="301" t="s">
        <v>238</v>
      </c>
      <c r="C5" s="301" t="s">
        <v>385</v>
      </c>
      <c r="D5" s="256" t="s">
        <v>398</v>
      </c>
      <c r="E5" s="254"/>
      <c r="F5" s="254"/>
      <c r="G5" s="254"/>
      <c r="H5" s="254"/>
      <c r="I5" s="255"/>
      <c r="J5" s="256" t="s">
        <v>399</v>
      </c>
      <c r="K5" s="254"/>
      <c r="L5" s="254"/>
      <c r="M5" s="254"/>
    </row>
    <row r="6" spans="1:13" ht="15" customHeight="1" x14ac:dyDescent="0.15">
      <c r="A6" s="302"/>
      <c r="B6" s="303"/>
      <c r="C6" s="303"/>
      <c r="D6" s="301" t="s">
        <v>400</v>
      </c>
      <c r="E6" s="301" t="s">
        <v>401</v>
      </c>
      <c r="F6" s="256" t="s">
        <v>402</v>
      </c>
      <c r="G6" s="254"/>
      <c r="H6" s="254"/>
      <c r="I6" s="255"/>
      <c r="J6" s="301" t="s">
        <v>403</v>
      </c>
      <c r="K6" s="304" t="s">
        <v>404</v>
      </c>
      <c r="L6" s="304" t="s">
        <v>405</v>
      </c>
      <c r="M6" s="305" t="s">
        <v>401</v>
      </c>
    </row>
    <row r="7" spans="1:13" ht="15" customHeight="1" x14ac:dyDescent="0.15">
      <c r="A7" s="306"/>
      <c r="B7" s="307"/>
      <c r="C7" s="307"/>
      <c r="D7" s="307"/>
      <c r="E7" s="307"/>
      <c r="F7" s="19" t="s">
        <v>406</v>
      </c>
      <c r="G7" s="19" t="s">
        <v>407</v>
      </c>
      <c r="H7" s="19" t="s">
        <v>408</v>
      </c>
      <c r="I7" s="308" t="s">
        <v>401</v>
      </c>
      <c r="J7" s="307"/>
      <c r="K7" s="309"/>
      <c r="L7" s="309"/>
      <c r="M7" s="310"/>
    </row>
    <row r="8" spans="1:13" ht="15.75" customHeight="1" x14ac:dyDescent="0.15">
      <c r="A8" s="311">
        <v>25</v>
      </c>
      <c r="B8" s="312" t="s">
        <v>388</v>
      </c>
      <c r="C8" s="313">
        <v>2430157</v>
      </c>
      <c r="D8" s="11">
        <v>15990</v>
      </c>
      <c r="E8" s="11">
        <v>93937</v>
      </c>
      <c r="F8" s="11">
        <v>966075</v>
      </c>
      <c r="G8" s="11">
        <v>22226</v>
      </c>
      <c r="H8" s="11">
        <v>846754</v>
      </c>
      <c r="I8" s="11">
        <v>369236</v>
      </c>
      <c r="J8" s="11">
        <v>51649</v>
      </c>
      <c r="K8" s="17" t="s">
        <v>409</v>
      </c>
      <c r="L8" s="17" t="s">
        <v>409</v>
      </c>
      <c r="M8" s="11">
        <v>64290</v>
      </c>
    </row>
    <row r="9" spans="1:13" ht="15.75" customHeight="1" x14ac:dyDescent="0.15">
      <c r="A9" s="286"/>
      <c r="B9" s="314" t="s">
        <v>410</v>
      </c>
      <c r="C9" s="313">
        <v>573187</v>
      </c>
      <c r="D9" s="11">
        <v>17442</v>
      </c>
      <c r="E9" s="11">
        <v>35302</v>
      </c>
      <c r="F9" s="11">
        <v>322024</v>
      </c>
      <c r="G9" s="11">
        <v>10542</v>
      </c>
      <c r="H9" s="11">
        <v>4992</v>
      </c>
      <c r="I9" s="11">
        <v>168913</v>
      </c>
      <c r="J9" s="11">
        <v>12154</v>
      </c>
      <c r="K9" s="17" t="s">
        <v>409</v>
      </c>
      <c r="L9" s="17" t="s">
        <v>409</v>
      </c>
      <c r="M9" s="17">
        <v>1818</v>
      </c>
    </row>
    <row r="10" spans="1:13" ht="15" customHeight="1" x14ac:dyDescent="0.15">
      <c r="A10" s="315">
        <v>26</v>
      </c>
      <c r="B10" s="312" t="s">
        <v>388</v>
      </c>
      <c r="C10" s="316">
        <v>2414241</v>
      </c>
      <c r="D10" s="317">
        <v>15990</v>
      </c>
      <c r="E10" s="317">
        <v>99624</v>
      </c>
      <c r="F10" s="317">
        <v>966258</v>
      </c>
      <c r="G10" s="317">
        <v>22226</v>
      </c>
      <c r="H10" s="317">
        <v>853720</v>
      </c>
      <c r="I10" s="317">
        <v>336784</v>
      </c>
      <c r="J10" s="317">
        <v>61454</v>
      </c>
      <c r="K10" s="318" t="s">
        <v>411</v>
      </c>
      <c r="L10" s="318" t="s">
        <v>411</v>
      </c>
      <c r="M10" s="317">
        <v>58185</v>
      </c>
    </row>
    <row r="11" spans="1:13" ht="15" customHeight="1" x14ac:dyDescent="0.15">
      <c r="A11" s="319"/>
      <c r="B11" s="320" t="s">
        <v>410</v>
      </c>
      <c r="C11" s="321">
        <v>571774</v>
      </c>
      <c r="D11" s="322">
        <v>17442</v>
      </c>
      <c r="E11" s="322">
        <v>35269</v>
      </c>
      <c r="F11" s="322">
        <v>322024</v>
      </c>
      <c r="G11" s="322">
        <v>10542</v>
      </c>
      <c r="H11" s="322">
        <v>5018</v>
      </c>
      <c r="I11" s="322">
        <v>172028</v>
      </c>
      <c r="J11" s="322">
        <v>7633</v>
      </c>
      <c r="K11" s="323" t="s">
        <v>412</v>
      </c>
      <c r="L11" s="323" t="s">
        <v>412</v>
      </c>
      <c r="M11" s="323">
        <v>1818</v>
      </c>
    </row>
    <row r="12" spans="1:13" ht="15" customHeight="1" x14ac:dyDescent="0.15">
      <c r="A12" s="286">
        <v>27</v>
      </c>
      <c r="B12" s="314" t="s">
        <v>388</v>
      </c>
      <c r="C12" s="316">
        <f>SUM(D12:M12)</f>
        <v>2481261</v>
      </c>
      <c r="D12" s="317">
        <v>15990</v>
      </c>
      <c r="E12" s="317">
        <v>99364</v>
      </c>
      <c r="F12" s="317">
        <v>966258</v>
      </c>
      <c r="G12" s="317">
        <v>22226</v>
      </c>
      <c r="H12" s="317">
        <v>916763</v>
      </c>
      <c r="I12" s="317">
        <v>341497</v>
      </c>
      <c r="J12" s="317">
        <v>61378</v>
      </c>
      <c r="K12" s="318" t="s">
        <v>413</v>
      </c>
      <c r="L12" s="318" t="s">
        <v>413</v>
      </c>
      <c r="M12" s="317">
        <v>57785</v>
      </c>
    </row>
    <row r="13" spans="1:13" ht="15" customHeight="1" x14ac:dyDescent="0.15">
      <c r="A13" s="287"/>
      <c r="B13" s="308" t="s">
        <v>410</v>
      </c>
      <c r="C13" s="9">
        <f>SUM(D13:M13)</f>
        <v>583032</v>
      </c>
      <c r="D13" s="269">
        <v>22212</v>
      </c>
      <c r="E13" s="269">
        <v>40065</v>
      </c>
      <c r="F13" s="269">
        <v>322024</v>
      </c>
      <c r="G13" s="269">
        <v>10542</v>
      </c>
      <c r="H13" s="269">
        <v>5098</v>
      </c>
      <c r="I13" s="269">
        <v>173759</v>
      </c>
      <c r="J13" s="269">
        <v>7514</v>
      </c>
      <c r="K13" s="324" t="s">
        <v>413</v>
      </c>
      <c r="L13" s="324" t="s">
        <v>413</v>
      </c>
      <c r="M13" s="324">
        <v>1818</v>
      </c>
    </row>
    <row r="14" spans="1:13" ht="15" customHeight="1" x14ac:dyDescent="0.15">
      <c r="J14" s="325" t="s">
        <v>414</v>
      </c>
      <c r="K14" s="325"/>
      <c r="L14" s="325"/>
      <c r="M14" s="325"/>
    </row>
  </sheetData>
  <mergeCells count="16">
    <mergeCell ref="L6:L7"/>
    <mergeCell ref="M6:M7"/>
    <mergeCell ref="A8:A9"/>
    <mergeCell ref="A10:A11"/>
    <mergeCell ref="A12:A13"/>
    <mergeCell ref="J14:M14"/>
    <mergeCell ref="A5:A7"/>
    <mergeCell ref="B5:B7"/>
    <mergeCell ref="C5:C7"/>
    <mergeCell ref="D5:I5"/>
    <mergeCell ref="J5:M5"/>
    <mergeCell ref="D6:D7"/>
    <mergeCell ref="E6:E7"/>
    <mergeCell ref="F6:I6"/>
    <mergeCell ref="J6:J7"/>
    <mergeCell ref="K6:K7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="110" zoomScaleNormal="110" zoomScaleSheetLayoutView="110" workbookViewId="0"/>
  </sheetViews>
  <sheetFormatPr defaultColWidth="18" defaultRowHeight="13.5" customHeight="1" x14ac:dyDescent="0.15"/>
  <cols>
    <col min="1" max="1" width="10.625" style="327" customWidth="1"/>
    <col min="2" max="4" width="25" style="327" customWidth="1"/>
    <col min="5" max="16384" width="18" style="327"/>
  </cols>
  <sheetData>
    <row r="1" spans="1:5" ht="13.5" customHeight="1" x14ac:dyDescent="0.15">
      <c r="A1" s="326" t="s">
        <v>9</v>
      </c>
    </row>
    <row r="3" spans="1:5" ht="26.25" customHeight="1" x14ac:dyDescent="0.15">
      <c r="A3" s="328" t="s">
        <v>423</v>
      </c>
      <c r="B3" s="328"/>
      <c r="C3" s="328"/>
      <c r="D3" s="328"/>
    </row>
    <row r="4" spans="1:5" ht="12.6" customHeight="1" x14ac:dyDescent="0.15">
      <c r="A4" s="329" t="s">
        <v>424</v>
      </c>
      <c r="B4" s="330"/>
      <c r="C4" s="331"/>
      <c r="D4" s="330"/>
    </row>
    <row r="5" spans="1:5" ht="12.6" customHeight="1" x14ac:dyDescent="0.15">
      <c r="A5" s="329"/>
      <c r="B5" s="330"/>
      <c r="C5" s="331"/>
      <c r="D5" s="330"/>
    </row>
    <row r="6" spans="1:5" ht="12.6" customHeight="1" x14ac:dyDescent="0.15">
      <c r="A6" s="332" t="s">
        <v>425</v>
      </c>
      <c r="B6" s="330"/>
      <c r="C6" s="330"/>
      <c r="D6" s="330"/>
    </row>
    <row r="7" spans="1:5" ht="12.6" customHeight="1" x14ac:dyDescent="0.15">
      <c r="A7" s="333" t="s">
        <v>426</v>
      </c>
      <c r="B7" s="334" t="s">
        <v>427</v>
      </c>
      <c r="C7" s="335" t="s">
        <v>428</v>
      </c>
      <c r="D7" s="334" t="s">
        <v>429</v>
      </c>
      <c r="E7" s="336"/>
    </row>
    <row r="8" spans="1:5" ht="12.6" customHeight="1" x14ac:dyDescent="0.15">
      <c r="A8" s="337">
        <v>1</v>
      </c>
      <c r="B8" s="338" t="s">
        <v>430</v>
      </c>
      <c r="C8" s="339" t="s">
        <v>431</v>
      </c>
      <c r="D8" s="339" t="s">
        <v>432</v>
      </c>
    </row>
    <row r="9" spans="1:5" ht="12.6" customHeight="1" x14ac:dyDescent="0.15">
      <c r="A9" s="337">
        <v>2</v>
      </c>
      <c r="B9" s="338" t="s">
        <v>430</v>
      </c>
      <c r="C9" s="339" t="s">
        <v>433</v>
      </c>
      <c r="D9" s="339" t="s">
        <v>434</v>
      </c>
    </row>
    <row r="10" spans="1:5" ht="12.6" customHeight="1" x14ac:dyDescent="0.15">
      <c r="A10" s="337">
        <v>3</v>
      </c>
      <c r="B10" s="338" t="s">
        <v>430</v>
      </c>
      <c r="C10" s="339" t="s">
        <v>435</v>
      </c>
      <c r="D10" s="339" t="s">
        <v>436</v>
      </c>
    </row>
    <row r="11" spans="1:5" ht="12.6" customHeight="1" x14ac:dyDescent="0.15">
      <c r="A11" s="337">
        <v>4</v>
      </c>
      <c r="B11" s="338" t="s">
        <v>437</v>
      </c>
      <c r="C11" s="339" t="s">
        <v>438</v>
      </c>
      <c r="D11" s="339" t="s">
        <v>439</v>
      </c>
    </row>
    <row r="12" spans="1:5" ht="12.6" customHeight="1" x14ac:dyDescent="0.15">
      <c r="A12" s="337">
        <v>5</v>
      </c>
      <c r="B12" s="338" t="s">
        <v>440</v>
      </c>
      <c r="C12" s="339" t="s">
        <v>441</v>
      </c>
      <c r="D12" s="339" t="s">
        <v>442</v>
      </c>
    </row>
    <row r="13" spans="1:5" ht="12.6" customHeight="1" x14ac:dyDescent="0.15">
      <c r="A13" s="337">
        <v>6</v>
      </c>
      <c r="B13" s="338" t="s">
        <v>443</v>
      </c>
      <c r="C13" s="339" t="s">
        <v>444</v>
      </c>
      <c r="D13" s="339" t="s">
        <v>445</v>
      </c>
    </row>
    <row r="14" spans="1:5" ht="12.6" customHeight="1" x14ac:dyDescent="0.15">
      <c r="A14" s="337">
        <v>7</v>
      </c>
      <c r="B14" s="338" t="s">
        <v>443</v>
      </c>
      <c r="C14" s="339" t="s">
        <v>446</v>
      </c>
      <c r="D14" s="339" t="s">
        <v>447</v>
      </c>
    </row>
    <row r="15" spans="1:5" ht="12.6" customHeight="1" x14ac:dyDescent="0.15">
      <c r="A15" s="337">
        <v>8</v>
      </c>
      <c r="B15" s="338" t="s">
        <v>443</v>
      </c>
      <c r="C15" s="339" t="s">
        <v>448</v>
      </c>
      <c r="D15" s="339" t="s">
        <v>449</v>
      </c>
    </row>
    <row r="16" spans="1:5" ht="12.6" customHeight="1" x14ac:dyDescent="0.15">
      <c r="A16" s="337">
        <v>9</v>
      </c>
      <c r="B16" s="338" t="s">
        <v>443</v>
      </c>
      <c r="C16" s="339" t="s">
        <v>450</v>
      </c>
      <c r="D16" s="339" t="s">
        <v>451</v>
      </c>
    </row>
    <row r="17" spans="1:4" ht="12.6" customHeight="1" x14ac:dyDescent="0.15">
      <c r="A17" s="337">
        <v>10</v>
      </c>
      <c r="B17" s="340" t="s">
        <v>443</v>
      </c>
      <c r="C17" s="339" t="s">
        <v>452</v>
      </c>
      <c r="D17" s="339" t="s">
        <v>453</v>
      </c>
    </row>
    <row r="18" spans="1:4" ht="12.6" customHeight="1" x14ac:dyDescent="0.15">
      <c r="A18" s="337">
        <v>11</v>
      </c>
      <c r="B18" s="340" t="s">
        <v>454</v>
      </c>
      <c r="C18" s="341" t="s">
        <v>455</v>
      </c>
      <c r="D18" s="341" t="s">
        <v>456</v>
      </c>
    </row>
    <row r="19" spans="1:4" ht="12.6" customHeight="1" x14ac:dyDescent="0.15">
      <c r="A19" s="337">
        <v>12</v>
      </c>
      <c r="B19" s="340" t="s">
        <v>454</v>
      </c>
      <c r="C19" s="341" t="s">
        <v>457</v>
      </c>
      <c r="D19" s="341" t="s">
        <v>458</v>
      </c>
    </row>
    <row r="20" spans="1:4" ht="12.6" customHeight="1" x14ac:dyDescent="0.15">
      <c r="A20" s="337">
        <v>13</v>
      </c>
      <c r="B20" s="340" t="s">
        <v>454</v>
      </c>
      <c r="C20" s="341" t="s">
        <v>459</v>
      </c>
      <c r="D20" s="341" t="s">
        <v>460</v>
      </c>
    </row>
    <row r="21" spans="1:4" ht="12.6" customHeight="1" x14ac:dyDescent="0.15">
      <c r="A21" s="337">
        <v>14</v>
      </c>
      <c r="B21" s="340" t="s">
        <v>461</v>
      </c>
      <c r="C21" s="341" t="s">
        <v>462</v>
      </c>
      <c r="D21" s="341" t="s">
        <v>463</v>
      </c>
    </row>
    <row r="22" spans="1:4" ht="12.6" customHeight="1" x14ac:dyDescent="0.15">
      <c r="A22" s="342">
        <v>15</v>
      </c>
      <c r="B22" s="343" t="s">
        <v>461</v>
      </c>
      <c r="C22" s="344" t="s">
        <v>464</v>
      </c>
      <c r="D22" s="344"/>
    </row>
    <row r="23" spans="1:4" ht="12.6" customHeight="1" x14ac:dyDescent="0.15">
      <c r="A23" s="345"/>
      <c r="B23" s="340"/>
      <c r="C23" s="341"/>
      <c r="D23" s="341"/>
    </row>
    <row r="24" spans="1:4" ht="12.6" customHeight="1" x14ac:dyDescent="0.15">
      <c r="A24" s="332" t="s">
        <v>465</v>
      </c>
      <c r="B24" s="330"/>
      <c r="C24" s="346"/>
      <c r="D24" s="346"/>
    </row>
    <row r="25" spans="1:4" ht="12.6" customHeight="1" x14ac:dyDescent="0.15">
      <c r="A25" s="333" t="s">
        <v>426</v>
      </c>
      <c r="B25" s="334" t="s">
        <v>427</v>
      </c>
      <c r="C25" s="347" t="s">
        <v>428</v>
      </c>
      <c r="D25" s="348" t="s">
        <v>429</v>
      </c>
    </row>
    <row r="26" spans="1:4" ht="12.6" customHeight="1" x14ac:dyDescent="0.15">
      <c r="A26" s="337">
        <v>1</v>
      </c>
      <c r="B26" s="338" t="s">
        <v>466</v>
      </c>
      <c r="C26" s="339" t="s">
        <v>467</v>
      </c>
      <c r="D26" s="339" t="s">
        <v>468</v>
      </c>
    </row>
    <row r="27" spans="1:4" ht="12.6" customHeight="1" x14ac:dyDescent="0.15">
      <c r="A27" s="337">
        <v>2</v>
      </c>
      <c r="B27" s="338" t="s">
        <v>466</v>
      </c>
      <c r="C27" s="339" t="s">
        <v>469</v>
      </c>
      <c r="D27" s="339" t="s">
        <v>470</v>
      </c>
    </row>
    <row r="28" spans="1:4" ht="12.6" customHeight="1" x14ac:dyDescent="0.15">
      <c r="A28" s="337">
        <v>3</v>
      </c>
      <c r="B28" s="338" t="s">
        <v>471</v>
      </c>
      <c r="C28" s="339" t="s">
        <v>472</v>
      </c>
      <c r="D28" s="339" t="s">
        <v>473</v>
      </c>
    </row>
    <row r="29" spans="1:4" ht="12.6" customHeight="1" x14ac:dyDescent="0.15">
      <c r="A29" s="337">
        <v>4</v>
      </c>
      <c r="B29" s="338" t="s">
        <v>474</v>
      </c>
      <c r="C29" s="339" t="s">
        <v>475</v>
      </c>
      <c r="D29" s="339" t="s">
        <v>476</v>
      </c>
    </row>
    <row r="30" spans="1:4" ht="12.6" customHeight="1" x14ac:dyDescent="0.15">
      <c r="A30" s="337">
        <v>5</v>
      </c>
      <c r="B30" s="338" t="s">
        <v>474</v>
      </c>
      <c r="C30" s="339" t="s">
        <v>477</v>
      </c>
      <c r="D30" s="339" t="s">
        <v>478</v>
      </c>
    </row>
    <row r="31" spans="1:4" ht="12.6" customHeight="1" x14ac:dyDescent="0.15">
      <c r="A31" s="337">
        <v>6</v>
      </c>
      <c r="B31" s="338" t="s">
        <v>479</v>
      </c>
      <c r="C31" s="339" t="s">
        <v>480</v>
      </c>
      <c r="D31" s="339" t="s">
        <v>481</v>
      </c>
    </row>
    <row r="32" spans="1:4" ht="12.6" customHeight="1" x14ac:dyDescent="0.15">
      <c r="A32" s="337">
        <v>7</v>
      </c>
      <c r="B32" s="338" t="s">
        <v>479</v>
      </c>
      <c r="C32" s="339" t="s">
        <v>482</v>
      </c>
      <c r="D32" s="339" t="s">
        <v>483</v>
      </c>
    </row>
    <row r="33" spans="1:4" ht="12.6" customHeight="1" x14ac:dyDescent="0.15">
      <c r="A33" s="337">
        <v>8</v>
      </c>
      <c r="B33" s="338" t="s">
        <v>484</v>
      </c>
      <c r="C33" s="339" t="s">
        <v>485</v>
      </c>
      <c r="D33" s="339" t="s">
        <v>486</v>
      </c>
    </row>
    <row r="34" spans="1:4" ht="12.6" customHeight="1" x14ac:dyDescent="0.15">
      <c r="A34" s="337">
        <v>9</v>
      </c>
      <c r="B34" s="338" t="s">
        <v>484</v>
      </c>
      <c r="C34" s="339" t="s">
        <v>487</v>
      </c>
      <c r="D34" s="339" t="s">
        <v>488</v>
      </c>
    </row>
    <row r="35" spans="1:4" ht="12.6" customHeight="1" x14ac:dyDescent="0.15">
      <c r="A35" s="337">
        <v>10</v>
      </c>
      <c r="B35" s="338" t="s">
        <v>489</v>
      </c>
      <c r="C35" s="339" t="s">
        <v>490</v>
      </c>
      <c r="D35" s="339" t="s">
        <v>491</v>
      </c>
    </row>
    <row r="36" spans="1:4" ht="12.6" customHeight="1" x14ac:dyDescent="0.15">
      <c r="A36" s="337">
        <v>11</v>
      </c>
      <c r="B36" s="338" t="s">
        <v>484</v>
      </c>
      <c r="C36" s="339" t="s">
        <v>492</v>
      </c>
      <c r="D36" s="339" t="s">
        <v>493</v>
      </c>
    </row>
    <row r="37" spans="1:4" ht="12.6" customHeight="1" x14ac:dyDescent="0.15">
      <c r="A37" s="337">
        <v>12</v>
      </c>
      <c r="B37" s="340" t="s">
        <v>494</v>
      </c>
      <c r="C37" s="339" t="s">
        <v>495</v>
      </c>
      <c r="D37" s="339" t="s">
        <v>496</v>
      </c>
    </row>
    <row r="38" spans="1:4" ht="12.6" customHeight="1" x14ac:dyDescent="0.15">
      <c r="A38" s="337">
        <v>13</v>
      </c>
      <c r="B38" s="340" t="s">
        <v>497</v>
      </c>
      <c r="C38" s="339" t="s">
        <v>498</v>
      </c>
      <c r="D38" s="339" t="s">
        <v>499</v>
      </c>
    </row>
    <row r="39" spans="1:4" ht="12.6" customHeight="1" x14ac:dyDescent="0.15">
      <c r="A39" s="337">
        <v>14</v>
      </c>
      <c r="B39" s="340" t="s">
        <v>484</v>
      </c>
      <c r="C39" s="339" t="s">
        <v>500</v>
      </c>
      <c r="D39" s="339" t="s">
        <v>501</v>
      </c>
    </row>
    <row r="40" spans="1:4" ht="12.6" customHeight="1" x14ac:dyDescent="0.15">
      <c r="A40" s="337">
        <v>15</v>
      </c>
      <c r="B40" s="340" t="s">
        <v>502</v>
      </c>
      <c r="C40" s="341" t="s">
        <v>503</v>
      </c>
      <c r="D40" s="341" t="s">
        <v>504</v>
      </c>
    </row>
    <row r="41" spans="1:4" ht="12.6" customHeight="1" x14ac:dyDescent="0.15">
      <c r="A41" s="337">
        <v>16</v>
      </c>
      <c r="B41" s="340" t="s">
        <v>484</v>
      </c>
      <c r="C41" s="341" t="s">
        <v>505</v>
      </c>
      <c r="D41" s="341" t="s">
        <v>506</v>
      </c>
    </row>
    <row r="42" spans="1:4" ht="12.6" customHeight="1" x14ac:dyDescent="0.15">
      <c r="A42" s="337">
        <v>17</v>
      </c>
      <c r="B42" s="340" t="s">
        <v>507</v>
      </c>
      <c r="C42" s="341" t="s">
        <v>508</v>
      </c>
      <c r="D42" s="341" t="s">
        <v>509</v>
      </c>
    </row>
    <row r="43" spans="1:4" ht="12.6" customHeight="1" x14ac:dyDescent="0.15">
      <c r="A43" s="337">
        <v>18</v>
      </c>
      <c r="B43" s="340" t="s">
        <v>510</v>
      </c>
      <c r="C43" s="341" t="s">
        <v>511</v>
      </c>
      <c r="D43" s="341" t="s">
        <v>512</v>
      </c>
    </row>
    <row r="44" spans="1:4" ht="12.6" customHeight="1" x14ac:dyDescent="0.15">
      <c r="A44" s="337">
        <v>19</v>
      </c>
      <c r="B44" s="340" t="s">
        <v>507</v>
      </c>
      <c r="C44" s="341" t="s">
        <v>513</v>
      </c>
      <c r="D44" s="341" t="s">
        <v>514</v>
      </c>
    </row>
    <row r="45" spans="1:4" ht="12.6" customHeight="1" x14ac:dyDescent="0.15">
      <c r="A45" s="337">
        <v>20</v>
      </c>
      <c r="B45" s="340" t="s">
        <v>510</v>
      </c>
      <c r="C45" s="341" t="s">
        <v>515</v>
      </c>
      <c r="D45" s="341" t="s">
        <v>516</v>
      </c>
    </row>
    <row r="46" spans="1:4" ht="12.6" customHeight="1" x14ac:dyDescent="0.15">
      <c r="A46" s="342">
        <v>21</v>
      </c>
      <c r="B46" s="343" t="s">
        <v>510</v>
      </c>
      <c r="C46" s="344" t="s">
        <v>517</v>
      </c>
      <c r="D46" s="344"/>
    </row>
    <row r="47" spans="1:4" ht="12.6" customHeight="1" x14ac:dyDescent="0.15">
      <c r="A47" s="349" t="s">
        <v>518</v>
      </c>
      <c r="B47" s="350"/>
      <c r="C47" s="350"/>
      <c r="D47" s="350"/>
    </row>
    <row r="48" spans="1:4" ht="12.6" customHeight="1" x14ac:dyDescent="0.15">
      <c r="A48" s="349" t="s">
        <v>519</v>
      </c>
      <c r="B48" s="349"/>
      <c r="C48" s="349"/>
      <c r="D48" s="349"/>
    </row>
    <row r="49" spans="1:4" ht="12.6" customHeight="1" x14ac:dyDescent="0.15">
      <c r="A49" s="351"/>
      <c r="B49" s="351"/>
      <c r="C49" s="351"/>
      <c r="D49" s="351"/>
    </row>
    <row r="50" spans="1:4" ht="12.6" customHeight="1" x14ac:dyDescent="0.15">
      <c r="A50" s="352" t="s">
        <v>520</v>
      </c>
      <c r="B50" s="353"/>
      <c r="C50" s="354"/>
      <c r="D50" s="354"/>
    </row>
    <row r="51" spans="1:4" ht="12.6" customHeight="1" x14ac:dyDescent="0.15">
      <c r="A51" s="355" t="s">
        <v>426</v>
      </c>
      <c r="B51" s="356" t="s">
        <v>427</v>
      </c>
      <c r="C51" s="357" t="s">
        <v>428</v>
      </c>
      <c r="D51" s="358" t="s">
        <v>429</v>
      </c>
    </row>
    <row r="52" spans="1:4" ht="12.6" customHeight="1" x14ac:dyDescent="0.15">
      <c r="A52" s="359">
        <v>1</v>
      </c>
      <c r="B52" s="360" t="s">
        <v>521</v>
      </c>
      <c r="C52" s="361" t="s">
        <v>467</v>
      </c>
      <c r="D52" s="361" t="s">
        <v>522</v>
      </c>
    </row>
    <row r="53" spans="1:4" ht="12.6" customHeight="1" x14ac:dyDescent="0.15">
      <c r="A53" s="359">
        <v>2</v>
      </c>
      <c r="B53" s="360" t="s">
        <v>521</v>
      </c>
      <c r="C53" s="361" t="s">
        <v>523</v>
      </c>
      <c r="D53" s="361" t="s">
        <v>470</v>
      </c>
    </row>
    <row r="54" spans="1:4" ht="12.6" customHeight="1" x14ac:dyDescent="0.15">
      <c r="A54" s="359">
        <v>3</v>
      </c>
      <c r="B54" s="360" t="s">
        <v>521</v>
      </c>
      <c r="C54" s="361" t="s">
        <v>524</v>
      </c>
      <c r="D54" s="361" t="s">
        <v>525</v>
      </c>
    </row>
    <row r="55" spans="1:4" ht="12.6" customHeight="1" x14ac:dyDescent="0.15">
      <c r="A55" s="359">
        <v>4</v>
      </c>
      <c r="B55" s="360" t="s">
        <v>526</v>
      </c>
      <c r="C55" s="361" t="s">
        <v>527</v>
      </c>
      <c r="D55" s="361" t="s">
        <v>528</v>
      </c>
    </row>
    <row r="56" spans="1:4" ht="12.6" customHeight="1" x14ac:dyDescent="0.15">
      <c r="A56" s="359">
        <v>5</v>
      </c>
      <c r="B56" s="360" t="s">
        <v>529</v>
      </c>
      <c r="C56" s="361" t="s">
        <v>530</v>
      </c>
      <c r="D56" s="361" t="s">
        <v>531</v>
      </c>
    </row>
    <row r="57" spans="1:4" ht="12.6" customHeight="1" x14ac:dyDescent="0.15">
      <c r="A57" s="359">
        <v>6</v>
      </c>
      <c r="B57" s="360" t="s">
        <v>529</v>
      </c>
      <c r="C57" s="361" t="s">
        <v>532</v>
      </c>
      <c r="D57" s="361" t="s">
        <v>533</v>
      </c>
    </row>
    <row r="58" spans="1:4" ht="12.6" customHeight="1" x14ac:dyDescent="0.15">
      <c r="A58" s="359">
        <v>7</v>
      </c>
      <c r="B58" s="360" t="s">
        <v>529</v>
      </c>
      <c r="C58" s="361" t="s">
        <v>534</v>
      </c>
      <c r="D58" s="361" t="s">
        <v>535</v>
      </c>
    </row>
    <row r="59" spans="1:4" ht="12.6" customHeight="1" x14ac:dyDescent="0.15">
      <c r="A59" s="359">
        <v>8</v>
      </c>
      <c r="B59" s="360" t="s">
        <v>536</v>
      </c>
      <c r="C59" s="361" t="s">
        <v>537</v>
      </c>
      <c r="D59" s="361" t="s">
        <v>538</v>
      </c>
    </row>
    <row r="60" spans="1:4" ht="12.6" customHeight="1" x14ac:dyDescent="0.15">
      <c r="A60" s="359">
        <v>9</v>
      </c>
      <c r="B60" s="360" t="s">
        <v>536</v>
      </c>
      <c r="C60" s="361" t="s">
        <v>539</v>
      </c>
      <c r="D60" s="361" t="s">
        <v>540</v>
      </c>
    </row>
    <row r="61" spans="1:4" ht="12.6" customHeight="1" x14ac:dyDescent="0.15">
      <c r="A61" s="359">
        <v>10</v>
      </c>
      <c r="B61" s="362" t="s">
        <v>536</v>
      </c>
      <c r="C61" s="361" t="s">
        <v>541</v>
      </c>
      <c r="D61" s="361" t="s">
        <v>542</v>
      </c>
    </row>
    <row r="62" spans="1:4" ht="12.6" customHeight="1" x14ac:dyDescent="0.15">
      <c r="A62" s="359">
        <v>11</v>
      </c>
      <c r="B62" s="362" t="s">
        <v>536</v>
      </c>
      <c r="C62" s="363" t="s">
        <v>543</v>
      </c>
      <c r="D62" s="361" t="s">
        <v>544</v>
      </c>
    </row>
    <row r="63" spans="1:4" ht="12.6" customHeight="1" x14ac:dyDescent="0.15">
      <c r="A63" s="359">
        <v>12</v>
      </c>
      <c r="B63" s="362" t="s">
        <v>536</v>
      </c>
      <c r="C63" s="363" t="s">
        <v>545</v>
      </c>
      <c r="D63" s="363" t="s">
        <v>546</v>
      </c>
    </row>
    <row r="64" spans="1:4" ht="12.6" customHeight="1" x14ac:dyDescent="0.15">
      <c r="A64" s="364">
        <v>13</v>
      </c>
      <c r="B64" s="365" t="s">
        <v>547</v>
      </c>
      <c r="C64" s="366" t="s">
        <v>548</v>
      </c>
      <c r="D64" s="366" t="s">
        <v>549</v>
      </c>
    </row>
    <row r="65" spans="1:4" ht="13.5" customHeight="1" x14ac:dyDescent="0.15">
      <c r="A65" s="367" t="s">
        <v>550</v>
      </c>
      <c r="B65" s="367"/>
      <c r="C65" s="367"/>
      <c r="D65" s="367"/>
    </row>
    <row r="66" spans="1:4" ht="13.5" customHeight="1" x14ac:dyDescent="0.15">
      <c r="A66" s="353"/>
      <c r="B66" s="353"/>
      <c r="C66" s="353"/>
      <c r="D66" s="368" t="s">
        <v>551</v>
      </c>
    </row>
  </sheetData>
  <mergeCells count="3">
    <mergeCell ref="A3:D3"/>
    <mergeCell ref="A47:D47"/>
    <mergeCell ref="A48:D48"/>
  </mergeCells>
  <phoneticPr fontId="2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15" workbookViewId="0"/>
  </sheetViews>
  <sheetFormatPr defaultColWidth="13.625" defaultRowHeight="15" customHeight="1" x14ac:dyDescent="0.15"/>
  <cols>
    <col min="1" max="1" width="11.25" style="14" customWidth="1"/>
    <col min="2" max="2" width="13.625" style="14" customWidth="1"/>
    <col min="3" max="6" width="12.125" style="14" customWidth="1"/>
    <col min="7" max="7" width="13.625" style="14" customWidth="1"/>
    <col min="8" max="11" width="7.375" style="14" customWidth="1"/>
    <col min="12" max="16384" width="13.625" style="14"/>
  </cols>
  <sheetData>
    <row r="1" spans="1:9" s="327" customFormat="1" ht="13.5" customHeight="1" x14ac:dyDescent="0.15">
      <c r="A1" s="326" t="s">
        <v>9</v>
      </c>
    </row>
    <row r="2" spans="1:9" s="327" customFormat="1" ht="13.5" customHeight="1" x14ac:dyDescent="0.15">
      <c r="A2" s="326"/>
    </row>
    <row r="3" spans="1:9" ht="14.25" customHeight="1" x14ac:dyDescent="0.15">
      <c r="A3" s="24" t="s">
        <v>552</v>
      </c>
    </row>
    <row r="4" spans="1:9" ht="14.25" customHeight="1" x14ac:dyDescent="0.15">
      <c r="A4" s="269"/>
      <c r="B4" s="269"/>
      <c r="G4" s="98" t="s">
        <v>553</v>
      </c>
    </row>
    <row r="5" spans="1:9" ht="14.1" customHeight="1" x14ac:dyDescent="0.15">
      <c r="A5" s="369" t="s">
        <v>554</v>
      </c>
      <c r="B5" s="301" t="s">
        <v>555</v>
      </c>
      <c r="C5" s="256" t="s">
        <v>556</v>
      </c>
      <c r="D5" s="255"/>
      <c r="E5" s="256" t="s">
        <v>557</v>
      </c>
      <c r="F5" s="255"/>
      <c r="G5" s="370" t="s">
        <v>558</v>
      </c>
      <c r="I5" s="371"/>
    </row>
    <row r="6" spans="1:9" ht="14.1" customHeight="1" x14ac:dyDescent="0.15">
      <c r="A6" s="372"/>
      <c r="B6" s="307"/>
      <c r="C6" s="92" t="s">
        <v>559</v>
      </c>
      <c r="D6" s="92" t="s">
        <v>560</v>
      </c>
      <c r="E6" s="92" t="s">
        <v>559</v>
      </c>
      <c r="F6" s="21" t="s">
        <v>560</v>
      </c>
      <c r="G6" s="373"/>
    </row>
    <row r="7" spans="1:9" ht="14.1" customHeight="1" x14ac:dyDescent="0.15">
      <c r="A7" s="18" t="s">
        <v>561</v>
      </c>
      <c r="B7" s="285">
        <v>2591</v>
      </c>
      <c r="C7" s="374">
        <v>1508</v>
      </c>
      <c r="D7" s="375">
        <v>58.201466615206485</v>
      </c>
      <c r="E7" s="374">
        <v>1083</v>
      </c>
      <c r="F7" s="376">
        <v>41.798533384793515</v>
      </c>
      <c r="G7" s="375">
        <v>126.88112697800076</v>
      </c>
    </row>
    <row r="8" spans="1:9" ht="14.1" customHeight="1" x14ac:dyDescent="0.15">
      <c r="A8" s="377" t="s">
        <v>562</v>
      </c>
      <c r="B8" s="378">
        <v>2671</v>
      </c>
      <c r="C8" s="146">
        <v>1528</v>
      </c>
      <c r="D8" s="147">
        <v>57.207038562336201</v>
      </c>
      <c r="E8" s="146">
        <v>1143</v>
      </c>
      <c r="F8" s="379">
        <v>42.792961437663799</v>
      </c>
      <c r="G8" s="147">
        <v>123.4</v>
      </c>
    </row>
    <row r="9" spans="1:9" ht="14.1" customHeight="1" x14ac:dyDescent="0.15">
      <c r="A9" s="377" t="s">
        <v>563</v>
      </c>
      <c r="B9" s="378">
        <v>2776</v>
      </c>
      <c r="C9" s="146">
        <v>1580</v>
      </c>
      <c r="D9" s="147">
        <v>56.9164265129683</v>
      </c>
      <c r="E9" s="146">
        <v>1196</v>
      </c>
      <c r="F9" s="379">
        <v>43.0835734870317</v>
      </c>
      <c r="G9" s="147">
        <v>119.03025936599424</v>
      </c>
    </row>
    <row r="10" spans="1:9" ht="14.1" customHeight="1" x14ac:dyDescent="0.15">
      <c r="A10" s="377" t="s">
        <v>564</v>
      </c>
      <c r="B10" s="378">
        <v>2823</v>
      </c>
      <c r="C10" s="146">
        <v>1591</v>
      </c>
      <c r="D10" s="380">
        <v>56.358483882394601</v>
      </c>
      <c r="E10" s="146">
        <v>1232</v>
      </c>
      <c r="F10" s="381">
        <v>43.641516117605399</v>
      </c>
      <c r="G10" s="147">
        <v>117.86928799149841</v>
      </c>
    </row>
    <row r="11" spans="1:9" ht="14.1" customHeight="1" x14ac:dyDescent="0.15">
      <c r="A11" s="382" t="s">
        <v>565</v>
      </c>
      <c r="B11" s="383">
        <v>2910</v>
      </c>
      <c r="C11" s="152">
        <v>1646</v>
      </c>
      <c r="D11" s="384">
        <v>56.563573883161503</v>
      </c>
      <c r="E11" s="152">
        <v>1264</v>
      </c>
      <c r="F11" s="385">
        <v>43.436426116838497</v>
      </c>
      <c r="G11" s="288">
        <v>115.014776632302</v>
      </c>
    </row>
    <row r="12" spans="1:9" ht="14.25" customHeight="1" x14ac:dyDescent="0.15">
      <c r="A12" s="14" t="s">
        <v>566</v>
      </c>
      <c r="D12" s="39"/>
      <c r="G12" s="6" t="s">
        <v>567</v>
      </c>
    </row>
    <row r="13" spans="1:9" ht="15" customHeight="1" x14ac:dyDescent="0.15">
      <c r="G13" s="6"/>
    </row>
  </sheetData>
  <mergeCells count="5">
    <mergeCell ref="A5:A6"/>
    <mergeCell ref="B5:B6"/>
    <mergeCell ref="C5:D5"/>
    <mergeCell ref="E5:F5"/>
    <mergeCell ref="G5:G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15" workbookViewId="0"/>
  </sheetViews>
  <sheetFormatPr defaultColWidth="11.625" defaultRowHeight="15" customHeight="1" x14ac:dyDescent="0.15"/>
  <cols>
    <col min="1" max="1" width="15.375" style="4" customWidth="1"/>
    <col min="2" max="4" width="23.75" style="4" customWidth="1"/>
    <col min="5" max="16384" width="11.625" style="4"/>
  </cols>
  <sheetData>
    <row r="1" spans="1:4" s="327" customFormat="1" ht="13.5" customHeight="1" x14ac:dyDescent="0.15">
      <c r="A1" s="326" t="s">
        <v>9</v>
      </c>
    </row>
    <row r="2" spans="1:4" s="327" customFormat="1" ht="13.5" customHeight="1" x14ac:dyDescent="0.15">
      <c r="A2" s="326"/>
    </row>
    <row r="3" spans="1:4" ht="14.25" customHeight="1" x14ac:dyDescent="0.15">
      <c r="A3" s="24" t="s">
        <v>568</v>
      </c>
    </row>
    <row r="4" spans="1:4" ht="14.25" customHeight="1" x14ac:dyDescent="0.15">
      <c r="A4" s="386" t="s">
        <v>569</v>
      </c>
      <c r="B4" s="387"/>
      <c r="C4" s="387"/>
      <c r="D4" s="387" t="s">
        <v>570</v>
      </c>
    </row>
    <row r="5" spans="1:4" ht="14.1" customHeight="1" x14ac:dyDescent="0.15">
      <c r="A5" s="388" t="s">
        <v>571</v>
      </c>
      <c r="B5" s="158" t="s">
        <v>572</v>
      </c>
      <c r="C5" s="158" t="s">
        <v>573</v>
      </c>
      <c r="D5" s="158" t="s">
        <v>574</v>
      </c>
    </row>
    <row r="6" spans="1:4" ht="14.1" customHeight="1" x14ac:dyDescent="0.15">
      <c r="A6" s="157" t="s">
        <v>555</v>
      </c>
      <c r="B6" s="389">
        <v>2621</v>
      </c>
      <c r="C6" s="389">
        <v>2667</v>
      </c>
      <c r="D6" s="389">
        <v>2754</v>
      </c>
    </row>
    <row r="7" spans="1:4" ht="14.1" customHeight="1" x14ac:dyDescent="0.15">
      <c r="A7" s="314" t="s">
        <v>575</v>
      </c>
      <c r="B7" s="390">
        <v>10</v>
      </c>
      <c r="C7" s="390">
        <v>10</v>
      </c>
      <c r="D7" s="390">
        <v>14</v>
      </c>
    </row>
    <row r="8" spans="1:4" ht="14.1" customHeight="1" x14ac:dyDescent="0.15">
      <c r="A8" s="314" t="s">
        <v>576</v>
      </c>
      <c r="B8" s="390">
        <v>142</v>
      </c>
      <c r="C8" s="390">
        <v>147</v>
      </c>
      <c r="D8" s="390">
        <v>158</v>
      </c>
    </row>
    <row r="9" spans="1:4" ht="14.1" customHeight="1" x14ac:dyDescent="0.15">
      <c r="A9" s="314" t="s">
        <v>577</v>
      </c>
      <c r="B9" s="390">
        <v>313</v>
      </c>
      <c r="C9" s="390">
        <v>334</v>
      </c>
      <c r="D9" s="390">
        <v>321</v>
      </c>
    </row>
    <row r="10" spans="1:4" ht="14.1" customHeight="1" x14ac:dyDescent="0.15">
      <c r="A10" s="314" t="s">
        <v>578</v>
      </c>
      <c r="B10" s="390">
        <v>291</v>
      </c>
      <c r="C10" s="390">
        <v>313</v>
      </c>
      <c r="D10" s="390">
        <v>347</v>
      </c>
    </row>
    <row r="11" spans="1:4" ht="14.1" customHeight="1" x14ac:dyDescent="0.15">
      <c r="A11" s="314" t="s">
        <v>579</v>
      </c>
      <c r="B11" s="390">
        <v>322</v>
      </c>
      <c r="C11" s="390">
        <v>312</v>
      </c>
      <c r="D11" s="390">
        <v>319</v>
      </c>
    </row>
    <row r="12" spans="1:4" ht="14.1" customHeight="1" x14ac:dyDescent="0.15">
      <c r="A12" s="314" t="s">
        <v>580</v>
      </c>
      <c r="B12" s="390">
        <v>333</v>
      </c>
      <c r="C12" s="390">
        <v>345</v>
      </c>
      <c r="D12" s="390">
        <v>362</v>
      </c>
    </row>
    <row r="13" spans="1:4" ht="14.1" customHeight="1" x14ac:dyDescent="0.15">
      <c r="A13" s="314" t="s">
        <v>581</v>
      </c>
      <c r="B13" s="390">
        <v>276</v>
      </c>
      <c r="C13" s="390">
        <v>284</v>
      </c>
      <c r="D13" s="390">
        <v>297</v>
      </c>
    </row>
    <row r="14" spans="1:4" ht="14.1" customHeight="1" x14ac:dyDescent="0.15">
      <c r="A14" s="314" t="s">
        <v>582</v>
      </c>
      <c r="B14" s="390">
        <v>220</v>
      </c>
      <c r="C14" s="390">
        <v>232</v>
      </c>
      <c r="D14" s="390">
        <v>259</v>
      </c>
    </row>
    <row r="15" spans="1:4" ht="14.1" customHeight="1" x14ac:dyDescent="0.15">
      <c r="A15" s="314" t="s">
        <v>583</v>
      </c>
      <c r="B15" s="390">
        <v>176</v>
      </c>
      <c r="C15" s="390">
        <v>165</v>
      </c>
      <c r="D15" s="390">
        <v>176</v>
      </c>
    </row>
    <row r="16" spans="1:4" ht="14.1" customHeight="1" x14ac:dyDescent="0.15">
      <c r="A16" s="314" t="s">
        <v>584</v>
      </c>
      <c r="B16" s="390">
        <v>284</v>
      </c>
      <c r="C16" s="390">
        <v>248</v>
      </c>
      <c r="D16" s="390">
        <v>211</v>
      </c>
    </row>
    <row r="17" spans="1:4" ht="14.1" customHeight="1" x14ac:dyDescent="0.15">
      <c r="A17" s="314" t="s">
        <v>585</v>
      </c>
      <c r="B17" s="390">
        <v>249</v>
      </c>
      <c r="C17" s="390">
        <v>264</v>
      </c>
      <c r="D17" s="390">
        <v>272</v>
      </c>
    </row>
    <row r="18" spans="1:4" ht="14.1" customHeight="1" x14ac:dyDescent="0.15">
      <c r="A18" s="314" t="s">
        <v>586</v>
      </c>
      <c r="B18" s="390">
        <v>5</v>
      </c>
      <c r="C18" s="390">
        <v>13</v>
      </c>
      <c r="D18" s="390">
        <v>18</v>
      </c>
    </row>
    <row r="19" spans="1:4" ht="14.1" customHeight="1" x14ac:dyDescent="0.15">
      <c r="A19" s="308" t="s">
        <v>587</v>
      </c>
      <c r="B19" s="391">
        <v>0</v>
      </c>
      <c r="C19" s="391">
        <v>0</v>
      </c>
      <c r="D19" s="391">
        <v>0</v>
      </c>
    </row>
    <row r="20" spans="1:4" ht="14.25" customHeight="1" x14ac:dyDescent="0.15">
      <c r="A20" s="14" t="s">
        <v>588</v>
      </c>
      <c r="B20" s="392"/>
      <c r="C20" s="393"/>
      <c r="D20" s="393"/>
    </row>
    <row r="21" spans="1:4" ht="14.25" customHeight="1" x14ac:dyDescent="0.15">
      <c r="A21" s="14"/>
      <c r="B21" s="14"/>
      <c r="C21" s="76"/>
      <c r="D21" s="76" t="s">
        <v>589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15" workbookViewId="0"/>
  </sheetViews>
  <sheetFormatPr defaultColWidth="8" defaultRowHeight="12" customHeight="1" x14ac:dyDescent="0.15"/>
  <cols>
    <col min="1" max="1" width="16.875" style="28" customWidth="1"/>
    <col min="2" max="7" width="11.625" style="28" customWidth="1"/>
    <col min="8" max="16384" width="8" style="28"/>
  </cols>
  <sheetData>
    <row r="1" spans="1:7" s="327" customFormat="1" ht="13.5" customHeight="1" x14ac:dyDescent="0.15">
      <c r="A1" s="326" t="s">
        <v>9</v>
      </c>
    </row>
    <row r="2" spans="1:7" s="327" customFormat="1" ht="13.5" customHeight="1" x14ac:dyDescent="0.15">
      <c r="A2" s="326"/>
    </row>
    <row r="3" spans="1:7" ht="14.25" customHeight="1" x14ac:dyDescent="0.15">
      <c r="A3" s="43" t="s">
        <v>590</v>
      </c>
    </row>
    <row r="4" spans="1:7" ht="14.25" customHeight="1" x14ac:dyDescent="0.15">
      <c r="G4" s="98" t="s">
        <v>591</v>
      </c>
    </row>
    <row r="5" spans="1:7" ht="14.1" customHeight="1" x14ac:dyDescent="0.15">
      <c r="A5" s="394" t="s">
        <v>592</v>
      </c>
      <c r="B5" s="395" t="s">
        <v>593</v>
      </c>
      <c r="C5" s="240"/>
      <c r="D5" s="395" t="s">
        <v>594</v>
      </c>
      <c r="E5" s="239"/>
      <c r="F5" s="395" t="s">
        <v>595</v>
      </c>
      <c r="G5" s="239"/>
    </row>
    <row r="6" spans="1:7" ht="14.1" customHeight="1" x14ac:dyDescent="0.15">
      <c r="A6" s="396"/>
      <c r="B6" s="397" t="s">
        <v>596</v>
      </c>
      <c r="C6" s="398" t="s">
        <v>597</v>
      </c>
      <c r="D6" s="397" t="s">
        <v>596</v>
      </c>
      <c r="E6" s="398" t="s">
        <v>597</v>
      </c>
      <c r="F6" s="397" t="s">
        <v>596</v>
      </c>
      <c r="G6" s="398" t="s">
        <v>597</v>
      </c>
    </row>
    <row r="7" spans="1:7" ht="14.1" customHeight="1" x14ac:dyDescent="0.15">
      <c r="A7" s="399" t="s">
        <v>598</v>
      </c>
      <c r="B7" s="146">
        <v>14</v>
      </c>
      <c r="C7" s="146">
        <v>1015</v>
      </c>
      <c r="D7" s="146">
        <v>13</v>
      </c>
      <c r="E7" s="146">
        <v>830</v>
      </c>
      <c r="F7" s="146">
        <v>12</v>
      </c>
      <c r="G7" s="146">
        <v>794</v>
      </c>
    </row>
    <row r="8" spans="1:7" ht="14.1" customHeight="1" x14ac:dyDescent="0.15">
      <c r="A8" s="399" t="s">
        <v>599</v>
      </c>
      <c r="B8" s="146">
        <v>6</v>
      </c>
      <c r="C8" s="146">
        <v>318</v>
      </c>
      <c r="D8" s="146">
        <v>6</v>
      </c>
      <c r="E8" s="146">
        <v>301</v>
      </c>
      <c r="F8" s="146">
        <v>6</v>
      </c>
      <c r="G8" s="146">
        <v>354</v>
      </c>
    </row>
    <row r="9" spans="1:7" ht="14.1" customHeight="1" x14ac:dyDescent="0.15">
      <c r="A9" s="399" t="s">
        <v>600</v>
      </c>
      <c r="B9" s="146">
        <v>20</v>
      </c>
      <c r="C9" s="146">
        <v>1176</v>
      </c>
      <c r="D9" s="146">
        <v>20</v>
      </c>
      <c r="E9" s="146">
        <v>1013</v>
      </c>
      <c r="F9" s="146">
        <v>21</v>
      </c>
      <c r="G9" s="146">
        <v>1154</v>
      </c>
    </row>
    <row r="10" spans="1:7" ht="14.1" customHeight="1" x14ac:dyDescent="0.15">
      <c r="A10" s="399" t="s">
        <v>601</v>
      </c>
      <c r="B10" s="146">
        <v>36</v>
      </c>
      <c r="C10" s="146">
        <v>63</v>
      </c>
      <c r="D10" s="146">
        <v>34</v>
      </c>
      <c r="E10" s="146">
        <v>54</v>
      </c>
      <c r="F10" s="146">
        <v>41</v>
      </c>
      <c r="G10" s="146">
        <v>63</v>
      </c>
    </row>
    <row r="11" spans="1:7" ht="14.1" customHeight="1" x14ac:dyDescent="0.15">
      <c r="A11" s="400" t="s">
        <v>602</v>
      </c>
      <c r="B11" s="152">
        <v>100</v>
      </c>
      <c r="C11" s="152">
        <v>272</v>
      </c>
      <c r="D11" s="152">
        <v>89</v>
      </c>
      <c r="E11" s="152">
        <v>267</v>
      </c>
      <c r="F11" s="152">
        <v>83</v>
      </c>
      <c r="G11" s="152">
        <v>295</v>
      </c>
    </row>
    <row r="12" spans="1:7" ht="12" customHeight="1" x14ac:dyDescent="0.15">
      <c r="C12" s="6"/>
      <c r="E12" s="6"/>
      <c r="G12" s="6" t="s">
        <v>567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zoomScale="115" zoomScaleNormal="100" zoomScaleSheetLayoutView="115" workbookViewId="0"/>
  </sheetViews>
  <sheetFormatPr defaultColWidth="6.125" defaultRowHeight="14.25" customHeight="1" x14ac:dyDescent="0.15"/>
  <cols>
    <col min="1" max="1" width="3.5" style="405" customWidth="1"/>
    <col min="2" max="2" width="0.875" style="405" customWidth="1"/>
    <col min="3" max="3" width="2.625" style="405" customWidth="1"/>
    <col min="4" max="4" width="20.625" style="405" customWidth="1"/>
    <col min="5" max="5" width="0.875" style="405" customWidth="1"/>
    <col min="6" max="6" width="5.375" style="405" customWidth="1"/>
    <col min="7" max="7" width="0.875" style="405" customWidth="1"/>
    <col min="8" max="8" width="5.375" style="405" customWidth="1"/>
    <col min="9" max="9" width="0.875" style="405" customWidth="1"/>
    <col min="10" max="10" width="5.375" style="405" customWidth="1"/>
    <col min="11" max="12" width="0.875" style="405" customWidth="1"/>
    <col min="13" max="13" width="3.5" style="405" customWidth="1"/>
    <col min="14" max="14" width="0.875" style="405" customWidth="1"/>
    <col min="15" max="15" width="2.875" style="405" customWidth="1"/>
    <col min="16" max="16" width="18.75" style="405" customWidth="1"/>
    <col min="17" max="17" width="0.875" style="405" customWidth="1"/>
    <col min="18" max="18" width="5.375" style="405" customWidth="1"/>
    <col min="19" max="19" width="0.875" style="405" customWidth="1"/>
    <col min="20" max="20" width="5.375" style="405" customWidth="1"/>
    <col min="21" max="21" width="0.875" style="405" customWidth="1"/>
    <col min="22" max="22" width="5.375" style="405" customWidth="1"/>
    <col min="23" max="23" width="0.875" style="405" customWidth="1"/>
    <col min="24" max="16384" width="6.125" style="405"/>
  </cols>
  <sheetData>
    <row r="1" spans="1:23" s="327" customFormat="1" ht="13.5" customHeight="1" x14ac:dyDescent="0.15">
      <c r="A1" s="326" t="s">
        <v>9</v>
      </c>
    </row>
    <row r="2" spans="1:23" s="327" customFormat="1" ht="13.5" customHeight="1" x14ac:dyDescent="0.15">
      <c r="A2" s="326"/>
    </row>
    <row r="3" spans="1:23" ht="14.1" customHeight="1" x14ac:dyDescent="0.15">
      <c r="A3" s="401" t="s">
        <v>603</v>
      </c>
      <c r="B3" s="402"/>
      <c r="C3" s="402"/>
      <c r="D3" s="402"/>
      <c r="E3" s="402"/>
      <c r="F3" s="403"/>
      <c r="G3" s="402"/>
      <c r="H3" s="402"/>
      <c r="I3" s="402"/>
      <c r="J3" s="402"/>
      <c r="K3" s="402"/>
      <c r="L3" s="404"/>
      <c r="M3" s="402"/>
      <c r="N3" s="404"/>
      <c r="O3" s="404"/>
      <c r="P3" s="404"/>
      <c r="Q3" s="404"/>
      <c r="R3" s="404"/>
      <c r="S3" s="404"/>
      <c r="T3" s="404"/>
      <c r="U3" s="404"/>
      <c r="V3" s="404"/>
      <c r="W3" s="402"/>
    </row>
    <row r="4" spans="1:23" ht="14.1" customHeight="1" x14ac:dyDescent="0.15">
      <c r="A4" s="406">
        <v>42095</v>
      </c>
      <c r="B4" s="407"/>
      <c r="C4" s="407"/>
      <c r="D4" s="407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9"/>
      <c r="W4" s="408"/>
    </row>
    <row r="5" spans="1:23" ht="14.1" customHeight="1" x14ac:dyDescent="0.15">
      <c r="A5" s="410" t="s">
        <v>604</v>
      </c>
      <c r="B5" s="410"/>
      <c r="C5" s="410"/>
      <c r="D5" s="410"/>
      <c r="E5" s="411"/>
      <c r="F5" s="412" t="s">
        <v>605</v>
      </c>
      <c r="G5" s="410"/>
      <c r="H5" s="412" t="s">
        <v>606</v>
      </c>
      <c r="I5" s="413"/>
      <c r="J5" s="410" t="s">
        <v>607</v>
      </c>
      <c r="K5" s="414"/>
      <c r="L5" s="415"/>
      <c r="M5" s="410" t="s">
        <v>604</v>
      </c>
      <c r="N5" s="410"/>
      <c r="O5" s="410"/>
      <c r="P5" s="410"/>
      <c r="Q5" s="411"/>
      <c r="R5" s="412" t="s">
        <v>605</v>
      </c>
      <c r="S5" s="413"/>
      <c r="T5" s="412" t="s">
        <v>606</v>
      </c>
      <c r="U5" s="413"/>
      <c r="V5" s="412" t="s">
        <v>607</v>
      </c>
      <c r="W5" s="410"/>
    </row>
    <row r="6" spans="1:23" s="432" customFormat="1" ht="12" customHeight="1" x14ac:dyDescent="0.15">
      <c r="A6" s="416" t="s">
        <v>608</v>
      </c>
      <c r="B6" s="417"/>
      <c r="C6" s="418" t="s">
        <v>609</v>
      </c>
      <c r="D6" s="418"/>
      <c r="E6" s="419"/>
      <c r="F6" s="420">
        <f>SUM(H6,J6)</f>
        <v>9</v>
      </c>
      <c r="G6" s="421"/>
      <c r="H6" s="422">
        <v>7</v>
      </c>
      <c r="I6" s="421"/>
      <c r="J6" s="422">
        <v>2</v>
      </c>
      <c r="K6" s="423"/>
      <c r="L6" s="424" t="s">
        <v>610</v>
      </c>
      <c r="M6" s="425"/>
      <c r="N6" s="426" t="s">
        <v>611</v>
      </c>
      <c r="O6" s="425"/>
      <c r="P6" s="427" t="s">
        <v>612</v>
      </c>
      <c r="Q6" s="428"/>
      <c r="R6" s="429">
        <f>SUM(T6,V6)</f>
        <v>73</v>
      </c>
      <c r="S6" s="430"/>
      <c r="T6" s="429">
        <v>52</v>
      </c>
      <c r="U6" s="430"/>
      <c r="V6" s="429">
        <v>21</v>
      </c>
      <c r="W6" s="431"/>
    </row>
    <row r="7" spans="1:23" s="432" customFormat="1" ht="12" customHeight="1" x14ac:dyDescent="0.15">
      <c r="A7" s="433"/>
      <c r="B7" s="417"/>
      <c r="C7" s="418" t="s">
        <v>613</v>
      </c>
      <c r="D7" s="418"/>
      <c r="E7" s="419"/>
      <c r="F7" s="420">
        <f>SUM(H7,J7)</f>
        <v>11</v>
      </c>
      <c r="G7" s="421"/>
      <c r="H7" s="421">
        <v>7</v>
      </c>
      <c r="I7" s="421"/>
      <c r="J7" s="421">
        <v>4</v>
      </c>
      <c r="K7" s="434"/>
      <c r="L7" s="435"/>
      <c r="M7" s="436"/>
      <c r="N7" s="437"/>
      <c r="O7" s="436"/>
      <c r="P7" s="438" t="s">
        <v>614</v>
      </c>
      <c r="Q7" s="439"/>
      <c r="R7" s="429">
        <f t="shared" ref="R7:R63" si="0">SUM(T7,V7)</f>
        <v>18</v>
      </c>
      <c r="S7" s="430"/>
      <c r="T7" s="429">
        <v>12</v>
      </c>
      <c r="U7" s="430"/>
      <c r="V7" s="429">
        <v>6</v>
      </c>
      <c r="W7" s="431"/>
    </row>
    <row r="8" spans="1:23" s="432" customFormat="1" ht="12" customHeight="1" x14ac:dyDescent="0.15">
      <c r="A8" s="440" t="s">
        <v>615</v>
      </c>
      <c r="B8" s="441"/>
      <c r="C8" s="442" t="s">
        <v>616</v>
      </c>
      <c r="D8" s="442"/>
      <c r="E8" s="443"/>
      <c r="F8" s="444">
        <f t="shared" ref="F8:F70" si="1">SUM(H8,J8)</f>
        <v>14</v>
      </c>
      <c r="G8" s="445"/>
      <c r="H8" s="445">
        <v>11</v>
      </c>
      <c r="I8" s="445"/>
      <c r="J8" s="445">
        <v>3</v>
      </c>
      <c r="K8" s="423"/>
      <c r="L8" s="435"/>
      <c r="M8" s="436"/>
      <c r="N8" s="437"/>
      <c r="O8" s="436"/>
      <c r="P8" s="446" t="s">
        <v>617</v>
      </c>
      <c r="Q8" s="439"/>
      <c r="R8" s="429">
        <f t="shared" si="0"/>
        <v>19</v>
      </c>
      <c r="S8" s="430"/>
      <c r="T8" s="429">
        <v>15</v>
      </c>
      <c r="U8" s="430"/>
      <c r="V8" s="429">
        <v>4</v>
      </c>
      <c r="W8" s="431"/>
    </row>
    <row r="9" spans="1:23" s="432" customFormat="1" ht="12" customHeight="1" x14ac:dyDescent="0.15">
      <c r="A9" s="447"/>
      <c r="B9" s="448"/>
      <c r="C9" s="418" t="s">
        <v>618</v>
      </c>
      <c r="D9" s="418"/>
      <c r="E9" s="449"/>
      <c r="F9" s="420">
        <f t="shared" si="1"/>
        <v>9</v>
      </c>
      <c r="G9" s="421"/>
      <c r="H9" s="421">
        <v>6</v>
      </c>
      <c r="I9" s="421"/>
      <c r="J9" s="421">
        <v>3</v>
      </c>
      <c r="K9" s="423"/>
      <c r="L9" s="435"/>
      <c r="M9" s="436"/>
      <c r="N9" s="437"/>
      <c r="O9" s="436"/>
      <c r="P9" s="446" t="s">
        <v>619</v>
      </c>
      <c r="Q9" s="439"/>
      <c r="R9" s="429">
        <f t="shared" si="0"/>
        <v>1</v>
      </c>
      <c r="S9" s="430"/>
      <c r="T9" s="429">
        <v>1</v>
      </c>
      <c r="U9" s="430"/>
      <c r="V9" s="429">
        <v>0</v>
      </c>
      <c r="W9" s="431"/>
    </row>
    <row r="10" spans="1:23" s="432" customFormat="1" ht="12" customHeight="1" x14ac:dyDescent="0.15">
      <c r="A10" s="447"/>
      <c r="B10" s="448"/>
      <c r="C10" s="418" t="s">
        <v>620</v>
      </c>
      <c r="D10" s="418"/>
      <c r="E10" s="449"/>
      <c r="F10" s="420">
        <f t="shared" si="1"/>
        <v>7</v>
      </c>
      <c r="G10" s="421"/>
      <c r="H10" s="421">
        <v>5</v>
      </c>
      <c r="I10" s="421"/>
      <c r="J10" s="421">
        <v>2</v>
      </c>
      <c r="K10" s="423"/>
      <c r="L10" s="435"/>
      <c r="M10" s="436"/>
      <c r="N10" s="437"/>
      <c r="O10" s="436"/>
      <c r="P10" s="446" t="s">
        <v>621</v>
      </c>
      <c r="Q10" s="439"/>
      <c r="R10" s="429">
        <f t="shared" si="0"/>
        <v>1</v>
      </c>
      <c r="S10" s="430"/>
      <c r="T10" s="429">
        <v>1</v>
      </c>
      <c r="U10" s="430"/>
      <c r="V10" s="429">
        <v>0</v>
      </c>
      <c r="W10" s="431"/>
    </row>
    <row r="11" spans="1:23" s="432" customFormat="1" ht="12" customHeight="1" x14ac:dyDescent="0.15">
      <c r="A11" s="447"/>
      <c r="B11" s="448"/>
      <c r="C11" s="418" t="s">
        <v>622</v>
      </c>
      <c r="D11" s="418"/>
      <c r="E11" s="449"/>
      <c r="F11" s="420">
        <f t="shared" si="1"/>
        <v>14</v>
      </c>
      <c r="G11" s="421"/>
      <c r="H11" s="421">
        <v>12</v>
      </c>
      <c r="I11" s="421"/>
      <c r="J11" s="421">
        <v>2</v>
      </c>
      <c r="K11" s="423"/>
      <c r="L11" s="435"/>
      <c r="M11" s="436"/>
      <c r="N11" s="437"/>
      <c r="O11" s="436"/>
      <c r="P11" s="446" t="s">
        <v>623</v>
      </c>
      <c r="Q11" s="439"/>
      <c r="R11" s="429">
        <f t="shared" si="0"/>
        <v>24</v>
      </c>
      <c r="S11" s="430"/>
      <c r="T11" s="429">
        <v>6</v>
      </c>
      <c r="U11" s="430"/>
      <c r="V11" s="429">
        <v>18</v>
      </c>
      <c r="W11" s="431"/>
    </row>
    <row r="12" spans="1:23" s="432" customFormat="1" ht="12" customHeight="1" x14ac:dyDescent="0.15">
      <c r="A12" s="447"/>
      <c r="B12" s="448"/>
      <c r="C12" s="418" t="s">
        <v>624</v>
      </c>
      <c r="D12" s="418"/>
      <c r="E12" s="449"/>
      <c r="F12" s="420">
        <f t="shared" si="1"/>
        <v>6</v>
      </c>
      <c r="G12" s="421"/>
      <c r="H12" s="421">
        <v>5</v>
      </c>
      <c r="I12" s="421"/>
      <c r="J12" s="421">
        <v>1</v>
      </c>
      <c r="K12" s="423"/>
      <c r="L12" s="435"/>
      <c r="M12" s="436"/>
      <c r="N12" s="437"/>
      <c r="O12" s="436"/>
      <c r="P12" s="446" t="s">
        <v>625</v>
      </c>
      <c r="Q12" s="439"/>
      <c r="R12" s="429">
        <f t="shared" si="0"/>
        <v>3</v>
      </c>
      <c r="S12" s="430"/>
      <c r="T12" s="429">
        <v>1</v>
      </c>
      <c r="U12" s="430"/>
      <c r="V12" s="429">
        <v>2</v>
      </c>
      <c r="W12" s="431"/>
    </row>
    <row r="13" spans="1:23" s="432" customFormat="1" ht="12" customHeight="1" x14ac:dyDescent="0.15">
      <c r="A13" s="447"/>
      <c r="B13" s="448"/>
      <c r="C13" s="418" t="s">
        <v>626</v>
      </c>
      <c r="D13" s="418"/>
      <c r="E13" s="449"/>
      <c r="F13" s="420">
        <f t="shared" si="1"/>
        <v>8</v>
      </c>
      <c r="G13" s="421"/>
      <c r="H13" s="421">
        <v>5</v>
      </c>
      <c r="I13" s="421"/>
      <c r="J13" s="421">
        <v>3</v>
      </c>
      <c r="K13" s="423"/>
      <c r="L13" s="435"/>
      <c r="M13" s="436"/>
      <c r="N13" s="437"/>
      <c r="O13" s="436"/>
      <c r="P13" s="446" t="s">
        <v>627</v>
      </c>
      <c r="Q13" s="439"/>
      <c r="R13" s="429">
        <f t="shared" si="0"/>
        <v>1</v>
      </c>
      <c r="S13" s="430"/>
      <c r="T13" s="429">
        <v>1</v>
      </c>
      <c r="U13" s="430"/>
      <c r="V13" s="429">
        <v>0</v>
      </c>
      <c r="W13" s="431"/>
    </row>
    <row r="14" spans="1:23" s="432" customFormat="1" ht="12" customHeight="1" x14ac:dyDescent="0.15">
      <c r="A14" s="440" t="s">
        <v>628</v>
      </c>
      <c r="B14" s="441"/>
      <c r="C14" s="442" t="s">
        <v>629</v>
      </c>
      <c r="D14" s="442"/>
      <c r="E14" s="443"/>
      <c r="F14" s="444">
        <f t="shared" si="1"/>
        <v>8</v>
      </c>
      <c r="G14" s="445"/>
      <c r="H14" s="445">
        <v>6</v>
      </c>
      <c r="I14" s="445"/>
      <c r="J14" s="445">
        <v>2</v>
      </c>
      <c r="K14" s="450"/>
      <c r="L14" s="435"/>
      <c r="M14" s="436"/>
      <c r="N14" s="437"/>
      <c r="O14" s="436"/>
      <c r="P14" s="446" t="s">
        <v>630</v>
      </c>
      <c r="Q14" s="439"/>
      <c r="R14" s="429">
        <f t="shared" si="0"/>
        <v>23</v>
      </c>
      <c r="S14" s="430"/>
      <c r="T14" s="429">
        <v>11</v>
      </c>
      <c r="U14" s="430"/>
      <c r="V14" s="429">
        <v>12</v>
      </c>
      <c r="W14" s="431"/>
    </row>
    <row r="15" spans="1:23" s="432" customFormat="1" ht="12" customHeight="1" x14ac:dyDescent="0.15">
      <c r="A15" s="447"/>
      <c r="B15" s="451"/>
      <c r="C15" s="452"/>
      <c r="D15" s="453" t="s">
        <v>631</v>
      </c>
      <c r="E15" s="419"/>
      <c r="F15" s="420">
        <f t="shared" si="1"/>
        <v>5</v>
      </c>
      <c r="G15" s="421"/>
      <c r="H15" s="421">
        <v>4</v>
      </c>
      <c r="I15" s="421"/>
      <c r="J15" s="421">
        <v>1</v>
      </c>
      <c r="K15" s="423"/>
      <c r="L15" s="435"/>
      <c r="M15" s="436"/>
      <c r="N15" s="437"/>
      <c r="O15" s="436"/>
      <c r="P15" s="454" t="s">
        <v>632</v>
      </c>
      <c r="Q15" s="439"/>
      <c r="R15" s="429">
        <f t="shared" si="0"/>
        <v>21</v>
      </c>
      <c r="S15" s="430"/>
      <c r="T15" s="429">
        <v>16</v>
      </c>
      <c r="U15" s="430"/>
      <c r="V15" s="429">
        <v>5</v>
      </c>
      <c r="W15" s="431"/>
    </row>
    <row r="16" spans="1:23" s="432" customFormat="1" ht="12" customHeight="1" x14ac:dyDescent="0.15">
      <c r="A16" s="447"/>
      <c r="B16" s="455"/>
      <c r="C16" s="418" t="s">
        <v>633</v>
      </c>
      <c r="D16" s="418"/>
      <c r="E16" s="419"/>
      <c r="F16" s="420">
        <f t="shared" si="1"/>
        <v>19</v>
      </c>
      <c r="G16" s="421"/>
      <c r="H16" s="421">
        <v>17</v>
      </c>
      <c r="I16" s="421"/>
      <c r="J16" s="421">
        <v>2</v>
      </c>
      <c r="K16" s="423"/>
      <c r="L16" s="435"/>
      <c r="M16" s="436"/>
      <c r="N16" s="456" t="s">
        <v>634</v>
      </c>
      <c r="O16" s="457"/>
      <c r="P16" s="457"/>
      <c r="Q16" s="458"/>
      <c r="R16" s="429">
        <f t="shared" si="0"/>
        <v>378</v>
      </c>
      <c r="S16" s="430"/>
      <c r="T16" s="429">
        <v>24</v>
      </c>
      <c r="U16" s="430"/>
      <c r="V16" s="429">
        <v>354</v>
      </c>
      <c r="W16" s="431"/>
    </row>
    <row r="17" spans="1:23" s="432" customFormat="1" ht="12" customHeight="1" x14ac:dyDescent="0.15">
      <c r="A17" s="447"/>
      <c r="B17" s="446"/>
      <c r="C17" s="418" t="s">
        <v>635</v>
      </c>
      <c r="D17" s="418"/>
      <c r="E17" s="459"/>
      <c r="F17" s="420">
        <f t="shared" si="1"/>
        <v>6</v>
      </c>
      <c r="G17" s="421"/>
      <c r="H17" s="421">
        <v>3</v>
      </c>
      <c r="I17" s="421"/>
      <c r="J17" s="421">
        <v>3</v>
      </c>
      <c r="K17" s="460"/>
      <c r="L17" s="435"/>
      <c r="M17" s="436"/>
      <c r="N17" s="461" t="s">
        <v>636</v>
      </c>
      <c r="O17" s="462"/>
      <c r="P17" s="453" t="s">
        <v>637</v>
      </c>
      <c r="Q17" s="439"/>
      <c r="R17" s="429">
        <f t="shared" si="0"/>
        <v>28</v>
      </c>
      <c r="S17" s="430"/>
      <c r="T17" s="429">
        <v>23</v>
      </c>
      <c r="U17" s="430"/>
      <c r="V17" s="429">
        <v>5</v>
      </c>
      <c r="W17" s="431"/>
    </row>
    <row r="18" spans="1:23" s="432" customFormat="1" ht="12" customHeight="1" x14ac:dyDescent="0.15">
      <c r="A18" s="447"/>
      <c r="B18" s="446"/>
      <c r="C18" s="418" t="s">
        <v>638</v>
      </c>
      <c r="D18" s="418"/>
      <c r="E18" s="459"/>
      <c r="F18" s="420">
        <f t="shared" si="1"/>
        <v>10</v>
      </c>
      <c r="G18" s="421"/>
      <c r="H18" s="421">
        <v>8</v>
      </c>
      <c r="I18" s="421"/>
      <c r="J18" s="421">
        <v>2</v>
      </c>
      <c r="K18" s="460"/>
      <c r="L18" s="463"/>
      <c r="M18" s="464"/>
      <c r="N18" s="465"/>
      <c r="O18" s="433"/>
      <c r="P18" s="453" t="s">
        <v>639</v>
      </c>
      <c r="Q18" s="466"/>
      <c r="R18" s="467">
        <f t="shared" si="0"/>
        <v>14</v>
      </c>
      <c r="S18" s="468"/>
      <c r="T18" s="467">
        <v>9</v>
      </c>
      <c r="U18" s="468"/>
      <c r="V18" s="467">
        <v>5</v>
      </c>
      <c r="W18" s="469"/>
    </row>
    <row r="19" spans="1:23" s="432" customFormat="1" ht="12" customHeight="1" x14ac:dyDescent="0.15">
      <c r="A19" s="447"/>
      <c r="B19" s="446"/>
      <c r="C19" s="418" t="s">
        <v>640</v>
      </c>
      <c r="D19" s="418"/>
      <c r="E19" s="459"/>
      <c r="F19" s="420">
        <f t="shared" si="1"/>
        <v>30</v>
      </c>
      <c r="G19" s="421"/>
      <c r="H19" s="421">
        <v>28</v>
      </c>
      <c r="I19" s="421"/>
      <c r="J19" s="421">
        <v>2</v>
      </c>
      <c r="K19" s="460"/>
      <c r="L19" s="470"/>
      <c r="M19" s="457" t="s">
        <v>641</v>
      </c>
      <c r="N19" s="457"/>
      <c r="O19" s="457"/>
      <c r="P19" s="457"/>
      <c r="Q19" s="439"/>
      <c r="R19" s="429">
        <f t="shared" si="0"/>
        <v>11</v>
      </c>
      <c r="S19" s="430"/>
      <c r="T19" s="429">
        <v>5</v>
      </c>
      <c r="U19" s="430"/>
      <c r="V19" s="429">
        <v>6</v>
      </c>
      <c r="W19" s="431"/>
    </row>
    <row r="20" spans="1:23" s="432" customFormat="1" ht="12" customHeight="1" x14ac:dyDescent="0.15">
      <c r="A20" s="471"/>
      <c r="B20" s="454"/>
      <c r="C20" s="472" t="s">
        <v>642</v>
      </c>
      <c r="D20" s="472"/>
      <c r="E20" s="473"/>
      <c r="F20" s="474">
        <f t="shared" si="1"/>
        <v>3</v>
      </c>
      <c r="G20" s="475"/>
      <c r="H20" s="475">
        <v>3</v>
      </c>
      <c r="I20" s="476"/>
      <c r="J20" s="475">
        <v>0</v>
      </c>
      <c r="K20" s="477"/>
      <c r="L20" s="478"/>
      <c r="M20" s="457" t="s">
        <v>643</v>
      </c>
      <c r="N20" s="457"/>
      <c r="O20" s="457"/>
      <c r="P20" s="457"/>
      <c r="Q20" s="479"/>
      <c r="R20" s="480">
        <f t="shared" si="0"/>
        <v>13</v>
      </c>
      <c r="S20" s="481"/>
      <c r="T20" s="482">
        <v>9</v>
      </c>
      <c r="U20" s="483"/>
      <c r="V20" s="482">
        <v>4</v>
      </c>
      <c r="W20" s="483"/>
    </row>
    <row r="21" spans="1:23" s="432" customFormat="1" ht="12" customHeight="1" x14ac:dyDescent="0.15">
      <c r="A21" s="484" t="s">
        <v>644</v>
      </c>
      <c r="B21" s="446"/>
      <c r="C21" s="418" t="s">
        <v>645</v>
      </c>
      <c r="D21" s="418"/>
      <c r="E21" s="459"/>
      <c r="F21" s="420">
        <f t="shared" si="1"/>
        <v>37</v>
      </c>
      <c r="G21" s="421"/>
      <c r="H21" s="421">
        <v>17</v>
      </c>
      <c r="I21" s="485"/>
      <c r="J21" s="421">
        <v>20</v>
      </c>
      <c r="K21" s="460"/>
      <c r="L21" s="486"/>
      <c r="M21" s="457" t="s">
        <v>646</v>
      </c>
      <c r="N21" s="457"/>
      <c r="O21" s="457"/>
      <c r="P21" s="457"/>
      <c r="Q21" s="458"/>
      <c r="R21" s="481">
        <f>SUM(T21,V21)</f>
        <v>283</v>
      </c>
      <c r="S21" s="481"/>
      <c r="T21" s="487">
        <f t="shared" ref="T21:U21" si="2">SUM(T22:T36)</f>
        <v>192</v>
      </c>
      <c r="U21" s="487">
        <f t="shared" si="2"/>
        <v>0</v>
      </c>
      <c r="V21" s="487">
        <f>SUM(V22:V36)</f>
        <v>91</v>
      </c>
      <c r="W21" s="481"/>
    </row>
    <row r="22" spans="1:23" s="432" customFormat="1" ht="12" customHeight="1" x14ac:dyDescent="0.15">
      <c r="A22" s="436"/>
      <c r="B22" s="446"/>
      <c r="C22" s="418" t="s">
        <v>647</v>
      </c>
      <c r="D22" s="418"/>
      <c r="E22" s="459"/>
      <c r="F22" s="420">
        <f t="shared" si="1"/>
        <v>33</v>
      </c>
      <c r="G22" s="421"/>
      <c r="H22" s="421">
        <v>20</v>
      </c>
      <c r="I22" s="485"/>
      <c r="J22" s="421">
        <v>13</v>
      </c>
      <c r="K22" s="460"/>
      <c r="L22" s="488" t="s">
        <v>648</v>
      </c>
      <c r="M22" s="489"/>
      <c r="N22" s="490"/>
      <c r="O22" s="442" t="s">
        <v>649</v>
      </c>
      <c r="P22" s="442"/>
      <c r="Q22" s="428"/>
      <c r="R22" s="491">
        <f t="shared" si="0"/>
        <v>8</v>
      </c>
      <c r="S22" s="492"/>
      <c r="T22" s="493">
        <v>6</v>
      </c>
      <c r="U22" s="494"/>
      <c r="V22" s="493">
        <v>2</v>
      </c>
      <c r="W22" s="429"/>
    </row>
    <row r="23" spans="1:23" s="432" customFormat="1" ht="12" customHeight="1" x14ac:dyDescent="0.15">
      <c r="A23" s="436"/>
      <c r="B23" s="446"/>
      <c r="C23" s="418" t="s">
        <v>650</v>
      </c>
      <c r="D23" s="418"/>
      <c r="E23" s="459"/>
      <c r="F23" s="420">
        <f t="shared" si="1"/>
        <v>35</v>
      </c>
      <c r="G23" s="421"/>
      <c r="H23" s="421">
        <v>23</v>
      </c>
      <c r="I23" s="485"/>
      <c r="J23" s="421">
        <v>12</v>
      </c>
      <c r="K23" s="460"/>
      <c r="L23" s="495"/>
      <c r="M23" s="462"/>
      <c r="N23" s="496"/>
      <c r="O23" s="418" t="s">
        <v>651</v>
      </c>
      <c r="P23" s="418"/>
      <c r="Q23" s="497"/>
      <c r="R23" s="498">
        <f t="shared" si="0"/>
        <v>20</v>
      </c>
      <c r="S23" s="429"/>
      <c r="T23" s="499">
        <v>13</v>
      </c>
      <c r="U23" s="499"/>
      <c r="V23" s="499">
        <v>7</v>
      </c>
      <c r="W23" s="429"/>
    </row>
    <row r="24" spans="1:23" s="432" customFormat="1" ht="12" customHeight="1" x14ac:dyDescent="0.15">
      <c r="A24" s="436"/>
      <c r="B24" s="446"/>
      <c r="C24" s="418" t="s">
        <v>652</v>
      </c>
      <c r="D24" s="418"/>
      <c r="E24" s="500"/>
      <c r="F24" s="420">
        <f t="shared" si="1"/>
        <v>53</v>
      </c>
      <c r="G24" s="421"/>
      <c r="H24" s="421">
        <v>23</v>
      </c>
      <c r="I24" s="485"/>
      <c r="J24" s="421">
        <v>30</v>
      </c>
      <c r="K24" s="460"/>
      <c r="L24" s="495"/>
      <c r="M24" s="462"/>
      <c r="N24" s="501"/>
      <c r="O24" s="421"/>
      <c r="P24" s="502" t="s">
        <v>653</v>
      </c>
      <c r="Q24" s="497"/>
      <c r="R24" s="498">
        <f t="shared" si="0"/>
        <v>6</v>
      </c>
      <c r="S24" s="429"/>
      <c r="T24" s="499">
        <v>3</v>
      </c>
      <c r="U24" s="499"/>
      <c r="V24" s="499">
        <v>3</v>
      </c>
      <c r="W24" s="429"/>
    </row>
    <row r="25" spans="1:23" s="432" customFormat="1" ht="12" customHeight="1" x14ac:dyDescent="0.15">
      <c r="A25" s="436"/>
      <c r="B25" s="503"/>
      <c r="C25" s="504"/>
      <c r="D25" s="453" t="s">
        <v>654</v>
      </c>
      <c r="E25" s="500"/>
      <c r="F25" s="420">
        <f t="shared" si="1"/>
        <v>7</v>
      </c>
      <c r="G25" s="421"/>
      <c r="H25" s="421">
        <v>4</v>
      </c>
      <c r="I25" s="485"/>
      <c r="J25" s="421">
        <v>3</v>
      </c>
      <c r="K25" s="460"/>
      <c r="L25" s="495"/>
      <c r="M25" s="462"/>
      <c r="N25" s="501"/>
      <c r="O25" s="418" t="s">
        <v>655</v>
      </c>
      <c r="P25" s="418"/>
      <c r="Q25" s="497"/>
      <c r="R25" s="498">
        <f t="shared" si="0"/>
        <v>18</v>
      </c>
      <c r="S25" s="429"/>
      <c r="T25" s="499">
        <v>15</v>
      </c>
      <c r="U25" s="499"/>
      <c r="V25" s="499">
        <v>3</v>
      </c>
      <c r="W25" s="429"/>
    </row>
    <row r="26" spans="1:23" s="432" customFormat="1" ht="12" customHeight="1" x14ac:dyDescent="0.15">
      <c r="A26" s="436"/>
      <c r="B26" s="501"/>
      <c r="C26" s="418" t="s">
        <v>656</v>
      </c>
      <c r="D26" s="418"/>
      <c r="E26" s="500"/>
      <c r="F26" s="420">
        <f t="shared" si="1"/>
        <v>8</v>
      </c>
      <c r="G26" s="421"/>
      <c r="H26" s="421">
        <v>5</v>
      </c>
      <c r="I26" s="485"/>
      <c r="J26" s="421">
        <v>3</v>
      </c>
      <c r="K26" s="460"/>
      <c r="L26" s="505"/>
      <c r="M26" s="433"/>
      <c r="N26" s="506"/>
      <c r="O26" s="472" t="s">
        <v>657</v>
      </c>
      <c r="P26" s="472"/>
      <c r="Q26" s="507"/>
      <c r="R26" s="508">
        <f>SUM(T26,V26)</f>
        <v>20</v>
      </c>
      <c r="S26" s="467"/>
      <c r="T26" s="509">
        <v>6</v>
      </c>
      <c r="U26" s="509"/>
      <c r="V26" s="509">
        <v>14</v>
      </c>
      <c r="W26" s="429"/>
    </row>
    <row r="27" spans="1:23" s="432" customFormat="1" ht="12" customHeight="1" x14ac:dyDescent="0.15">
      <c r="A27" s="464"/>
      <c r="B27" s="446"/>
      <c r="C27" s="418" t="s">
        <v>658</v>
      </c>
      <c r="D27" s="418"/>
      <c r="E27" s="453"/>
      <c r="F27" s="420">
        <f t="shared" si="1"/>
        <v>7</v>
      </c>
      <c r="G27" s="421"/>
      <c r="H27" s="421">
        <v>2</v>
      </c>
      <c r="I27" s="485"/>
      <c r="J27" s="421">
        <v>5</v>
      </c>
      <c r="K27" s="460"/>
      <c r="L27" s="510" t="s">
        <v>659</v>
      </c>
      <c r="M27" s="484"/>
      <c r="N27" s="446"/>
      <c r="O27" s="418" t="s">
        <v>660</v>
      </c>
      <c r="P27" s="418"/>
      <c r="Q27" s="497"/>
      <c r="R27" s="498">
        <f t="shared" ref="R27:R36" si="3">SUM(T27,V27)</f>
        <v>11</v>
      </c>
      <c r="S27" s="429"/>
      <c r="T27" s="499">
        <v>9</v>
      </c>
      <c r="U27" s="499"/>
      <c r="V27" s="499">
        <v>2</v>
      </c>
      <c r="W27" s="492"/>
    </row>
    <row r="28" spans="1:23" s="432" customFormat="1" ht="12" customHeight="1" x14ac:dyDescent="0.15">
      <c r="A28" s="489" t="s">
        <v>661</v>
      </c>
      <c r="B28" s="511"/>
      <c r="C28" s="442" t="s">
        <v>662</v>
      </c>
      <c r="D28" s="442"/>
      <c r="E28" s="512"/>
      <c r="F28" s="444">
        <f t="shared" si="1"/>
        <v>16</v>
      </c>
      <c r="G28" s="445"/>
      <c r="H28" s="445">
        <v>11</v>
      </c>
      <c r="I28" s="494"/>
      <c r="J28" s="445">
        <v>5</v>
      </c>
      <c r="K28" s="513"/>
      <c r="L28" s="435"/>
      <c r="M28" s="436"/>
      <c r="N28" s="446"/>
      <c r="O28" s="453"/>
      <c r="P28" s="453" t="s">
        <v>663</v>
      </c>
      <c r="Q28" s="497"/>
      <c r="R28" s="498">
        <f t="shared" si="3"/>
        <v>28</v>
      </c>
      <c r="S28" s="429"/>
      <c r="T28" s="499">
        <v>28</v>
      </c>
      <c r="U28" s="499"/>
      <c r="V28" s="499">
        <v>0</v>
      </c>
      <c r="W28" s="429"/>
    </row>
    <row r="29" spans="1:23" s="432" customFormat="1" ht="12" customHeight="1" x14ac:dyDescent="0.15">
      <c r="A29" s="462"/>
      <c r="B29" s="446"/>
      <c r="C29" s="453"/>
      <c r="D29" s="453" t="s">
        <v>664</v>
      </c>
      <c r="E29" s="453"/>
      <c r="F29" s="420">
        <f t="shared" si="1"/>
        <v>53</v>
      </c>
      <c r="G29" s="421"/>
      <c r="H29" s="421">
        <v>39</v>
      </c>
      <c r="I29" s="485"/>
      <c r="J29" s="421">
        <v>14</v>
      </c>
      <c r="K29" s="460"/>
      <c r="L29" s="435"/>
      <c r="M29" s="436"/>
      <c r="N29" s="446"/>
      <c r="O29" s="421"/>
      <c r="P29" s="453" t="s">
        <v>665</v>
      </c>
      <c r="Q29" s="497"/>
      <c r="R29" s="498">
        <f t="shared" si="3"/>
        <v>15</v>
      </c>
      <c r="S29" s="429"/>
      <c r="T29" s="499">
        <v>14</v>
      </c>
      <c r="U29" s="499"/>
      <c r="V29" s="499">
        <v>1</v>
      </c>
      <c r="W29" s="431"/>
    </row>
    <row r="30" spans="1:23" s="432" customFormat="1" ht="12" customHeight="1" x14ac:dyDescent="0.15">
      <c r="A30" s="462"/>
      <c r="B30" s="446"/>
      <c r="C30" s="418" t="s">
        <v>666</v>
      </c>
      <c r="D30" s="418"/>
      <c r="E30" s="453"/>
      <c r="F30" s="420">
        <f t="shared" si="1"/>
        <v>7</v>
      </c>
      <c r="G30" s="421"/>
      <c r="H30" s="421">
        <v>6</v>
      </c>
      <c r="I30" s="485"/>
      <c r="J30" s="421">
        <v>1</v>
      </c>
      <c r="K30" s="460"/>
      <c r="L30" s="435"/>
      <c r="M30" s="436"/>
      <c r="N30" s="453"/>
      <c r="O30" s="418" t="s">
        <v>667</v>
      </c>
      <c r="P30" s="418"/>
      <c r="Q30" s="497"/>
      <c r="R30" s="498">
        <f t="shared" si="3"/>
        <v>15</v>
      </c>
      <c r="S30" s="429"/>
      <c r="T30" s="499">
        <v>8</v>
      </c>
      <c r="U30" s="499"/>
      <c r="V30" s="499">
        <v>7</v>
      </c>
      <c r="W30" s="514"/>
    </row>
    <row r="31" spans="1:23" s="432" customFormat="1" ht="12" customHeight="1" x14ac:dyDescent="0.15">
      <c r="A31" s="433"/>
      <c r="B31" s="515"/>
      <c r="C31" s="472" t="s">
        <v>668</v>
      </c>
      <c r="D31" s="472"/>
      <c r="E31" s="516"/>
      <c r="F31" s="474">
        <f t="shared" si="1"/>
        <v>11</v>
      </c>
      <c r="G31" s="475"/>
      <c r="H31" s="475">
        <v>9</v>
      </c>
      <c r="I31" s="476"/>
      <c r="J31" s="475">
        <v>2</v>
      </c>
      <c r="K31" s="477"/>
      <c r="L31" s="435"/>
      <c r="M31" s="436"/>
      <c r="N31" s="453"/>
      <c r="O31" s="418" t="s">
        <v>669</v>
      </c>
      <c r="P31" s="418"/>
      <c r="Q31" s="497"/>
      <c r="R31" s="498">
        <f t="shared" si="3"/>
        <v>13</v>
      </c>
      <c r="S31" s="429"/>
      <c r="T31" s="499">
        <v>9</v>
      </c>
      <c r="U31" s="499"/>
      <c r="V31" s="499">
        <v>4</v>
      </c>
      <c r="W31" s="514"/>
    </row>
    <row r="32" spans="1:23" s="432" customFormat="1" ht="12" customHeight="1" x14ac:dyDescent="0.15">
      <c r="A32" s="484" t="s">
        <v>670</v>
      </c>
      <c r="B32" s="517"/>
      <c r="C32" s="442" t="s">
        <v>671</v>
      </c>
      <c r="D32" s="442"/>
      <c r="E32" s="443"/>
      <c r="F32" s="444">
        <f t="shared" si="1"/>
        <v>12</v>
      </c>
      <c r="G32" s="445"/>
      <c r="H32" s="445">
        <v>7</v>
      </c>
      <c r="I32" s="494"/>
      <c r="J32" s="445">
        <v>5</v>
      </c>
      <c r="K32" s="513"/>
      <c r="L32" s="435"/>
      <c r="M32" s="436"/>
      <c r="N32" s="453"/>
      <c r="O32" s="418" t="s">
        <v>672</v>
      </c>
      <c r="P32" s="418"/>
      <c r="Q32" s="497"/>
      <c r="R32" s="498">
        <f t="shared" si="3"/>
        <v>10</v>
      </c>
      <c r="S32" s="429"/>
      <c r="T32" s="499">
        <v>5</v>
      </c>
      <c r="U32" s="499"/>
      <c r="V32" s="499">
        <v>5</v>
      </c>
      <c r="W32" s="429"/>
    </row>
    <row r="33" spans="1:23" s="432" customFormat="1" ht="12" customHeight="1" x14ac:dyDescent="0.15">
      <c r="A33" s="436"/>
      <c r="B33" s="518"/>
      <c r="C33" s="518"/>
      <c r="D33" s="453" t="s">
        <v>673</v>
      </c>
      <c r="E33" s="419"/>
      <c r="F33" s="420">
        <f t="shared" si="1"/>
        <v>13</v>
      </c>
      <c r="G33" s="421"/>
      <c r="H33" s="421">
        <v>3</v>
      </c>
      <c r="I33" s="485"/>
      <c r="J33" s="421">
        <v>10</v>
      </c>
      <c r="K33" s="460"/>
      <c r="L33" s="435"/>
      <c r="M33" s="436"/>
      <c r="N33" s="453"/>
      <c r="O33" s="502"/>
      <c r="P33" s="453" t="s">
        <v>674</v>
      </c>
      <c r="Q33" s="497"/>
      <c r="R33" s="498">
        <f t="shared" si="3"/>
        <v>37</v>
      </c>
      <c r="S33" s="429"/>
      <c r="T33" s="499">
        <v>23</v>
      </c>
      <c r="U33" s="499"/>
      <c r="V33" s="499">
        <v>14</v>
      </c>
      <c r="W33" s="429"/>
    </row>
    <row r="34" spans="1:23" s="432" customFormat="1" ht="12" customHeight="1" x14ac:dyDescent="0.15">
      <c r="A34" s="436"/>
      <c r="B34" s="453"/>
      <c r="C34" s="418" t="s">
        <v>675</v>
      </c>
      <c r="D34" s="418"/>
      <c r="E34" s="419"/>
      <c r="F34" s="420">
        <f t="shared" si="1"/>
        <v>8</v>
      </c>
      <c r="G34" s="421"/>
      <c r="H34" s="421">
        <v>6</v>
      </c>
      <c r="I34" s="485"/>
      <c r="J34" s="421">
        <v>2</v>
      </c>
      <c r="K34" s="460"/>
      <c r="L34" s="435"/>
      <c r="M34" s="436"/>
      <c r="N34" s="453"/>
      <c r="O34" s="421"/>
      <c r="P34" s="453" t="s">
        <v>676</v>
      </c>
      <c r="Q34" s="497"/>
      <c r="R34" s="498">
        <f t="shared" si="3"/>
        <v>31</v>
      </c>
      <c r="S34" s="429"/>
      <c r="T34" s="499">
        <v>18</v>
      </c>
      <c r="U34" s="499"/>
      <c r="V34" s="499">
        <v>13</v>
      </c>
      <c r="W34" s="429"/>
    </row>
    <row r="35" spans="1:23" s="432" customFormat="1" ht="12" customHeight="1" x14ac:dyDescent="0.15">
      <c r="A35" s="436"/>
      <c r="B35" s="446"/>
      <c r="C35" s="418" t="s">
        <v>677</v>
      </c>
      <c r="D35" s="418"/>
      <c r="E35" s="419"/>
      <c r="F35" s="420">
        <f t="shared" si="1"/>
        <v>52</v>
      </c>
      <c r="G35" s="421"/>
      <c r="H35" s="421">
        <v>42</v>
      </c>
      <c r="I35" s="485"/>
      <c r="J35" s="421">
        <v>10</v>
      </c>
      <c r="K35" s="460"/>
      <c r="L35" s="435"/>
      <c r="M35" s="436"/>
      <c r="N35" s="453"/>
      <c r="O35" s="421"/>
      <c r="P35" s="453" t="s">
        <v>678</v>
      </c>
      <c r="Q35" s="497"/>
      <c r="R35" s="498">
        <f t="shared" si="3"/>
        <v>35</v>
      </c>
      <c r="S35" s="429"/>
      <c r="T35" s="499">
        <v>22</v>
      </c>
      <c r="U35" s="499"/>
      <c r="V35" s="499">
        <v>13</v>
      </c>
      <c r="W35" s="429"/>
    </row>
    <row r="36" spans="1:23" s="432" customFormat="1" ht="12" customHeight="1" x14ac:dyDescent="0.15">
      <c r="A36" s="436"/>
      <c r="B36" s="421"/>
      <c r="C36" s="418" t="s">
        <v>679</v>
      </c>
      <c r="D36" s="418"/>
      <c r="E36" s="419"/>
      <c r="F36" s="420">
        <f t="shared" si="1"/>
        <v>35</v>
      </c>
      <c r="G36" s="421"/>
      <c r="H36" s="421">
        <v>18</v>
      </c>
      <c r="I36" s="485"/>
      <c r="J36" s="421">
        <v>17</v>
      </c>
      <c r="K36" s="460"/>
      <c r="L36" s="463"/>
      <c r="M36" s="464"/>
      <c r="N36" s="453"/>
      <c r="O36" s="519" t="s">
        <v>680</v>
      </c>
      <c r="P36" s="519"/>
      <c r="Q36" s="507"/>
      <c r="R36" s="508">
        <f t="shared" si="3"/>
        <v>16</v>
      </c>
      <c r="S36" s="467"/>
      <c r="T36" s="509">
        <v>13</v>
      </c>
      <c r="U36" s="509"/>
      <c r="V36" s="509">
        <v>3</v>
      </c>
      <c r="W36" s="467"/>
    </row>
    <row r="37" spans="1:23" s="432" customFormat="1" ht="12" customHeight="1" x14ac:dyDescent="0.15">
      <c r="A37" s="436"/>
      <c r="B37" s="453"/>
      <c r="C37" s="418" t="s">
        <v>681</v>
      </c>
      <c r="D37" s="418"/>
      <c r="E37" s="419"/>
      <c r="F37" s="420">
        <f t="shared" si="1"/>
        <v>32</v>
      </c>
      <c r="G37" s="421"/>
      <c r="H37" s="421">
        <v>9</v>
      </c>
      <c r="I37" s="485"/>
      <c r="J37" s="421">
        <v>23</v>
      </c>
      <c r="K37" s="460"/>
      <c r="L37" s="520"/>
      <c r="M37" s="457" t="s">
        <v>682</v>
      </c>
      <c r="N37" s="457"/>
      <c r="O37" s="457"/>
      <c r="P37" s="457"/>
      <c r="Q37" s="521"/>
      <c r="R37" s="481">
        <f t="shared" si="0"/>
        <v>3</v>
      </c>
      <c r="S37" s="481"/>
      <c r="T37" s="483">
        <v>2</v>
      </c>
      <c r="U37" s="522"/>
      <c r="V37" s="483">
        <v>1</v>
      </c>
      <c r="W37" s="481"/>
    </row>
    <row r="38" spans="1:23" s="432" customFormat="1" ht="12" customHeight="1" x14ac:dyDescent="0.15">
      <c r="A38" s="464"/>
      <c r="B38" s="516"/>
      <c r="C38" s="472" t="s">
        <v>683</v>
      </c>
      <c r="D38" s="472"/>
      <c r="E38" s="523"/>
      <c r="F38" s="474">
        <f t="shared" si="1"/>
        <v>42</v>
      </c>
      <c r="G38" s="475"/>
      <c r="H38" s="475">
        <v>24</v>
      </c>
      <c r="I38" s="476"/>
      <c r="J38" s="475">
        <v>18</v>
      </c>
      <c r="K38" s="477"/>
      <c r="L38" s="520"/>
      <c r="M38" s="457" t="s">
        <v>684</v>
      </c>
      <c r="N38" s="457"/>
      <c r="O38" s="457"/>
      <c r="P38" s="457"/>
      <c r="Q38" s="521"/>
      <c r="R38" s="481">
        <f t="shared" si="0"/>
        <v>8</v>
      </c>
      <c r="S38" s="481"/>
      <c r="T38" s="483">
        <v>4</v>
      </c>
      <c r="U38" s="522"/>
      <c r="V38" s="483">
        <v>4</v>
      </c>
      <c r="W38" s="481"/>
    </row>
    <row r="39" spans="1:23" s="432" customFormat="1" ht="12" customHeight="1" x14ac:dyDescent="0.15">
      <c r="A39" s="484" t="s">
        <v>685</v>
      </c>
      <c r="B39" s="511"/>
      <c r="C39" s="442" t="s">
        <v>686</v>
      </c>
      <c r="D39" s="442"/>
      <c r="E39" s="443"/>
      <c r="F39" s="444">
        <f t="shared" si="1"/>
        <v>22</v>
      </c>
      <c r="G39" s="445"/>
      <c r="H39" s="445">
        <v>8</v>
      </c>
      <c r="I39" s="494"/>
      <c r="J39" s="445">
        <v>14</v>
      </c>
      <c r="K39" s="513"/>
      <c r="L39" s="520"/>
      <c r="M39" s="457" t="s">
        <v>687</v>
      </c>
      <c r="N39" s="457"/>
      <c r="O39" s="457"/>
      <c r="P39" s="457"/>
      <c r="Q39" s="521"/>
      <c r="R39" s="481">
        <f t="shared" si="0"/>
        <v>6</v>
      </c>
      <c r="S39" s="481"/>
      <c r="T39" s="483">
        <v>5</v>
      </c>
      <c r="U39" s="522"/>
      <c r="V39" s="483">
        <v>1</v>
      </c>
      <c r="W39" s="481"/>
    </row>
    <row r="40" spans="1:23" s="432" customFormat="1" ht="12" customHeight="1" x14ac:dyDescent="0.15">
      <c r="A40" s="436"/>
      <c r="B40" s="503"/>
      <c r="C40" s="504"/>
      <c r="D40" s="524" t="s">
        <v>688</v>
      </c>
      <c r="E40" s="419"/>
      <c r="F40" s="420">
        <f t="shared" si="1"/>
        <v>44</v>
      </c>
      <c r="G40" s="421"/>
      <c r="H40" s="421">
        <v>7</v>
      </c>
      <c r="I40" s="485"/>
      <c r="J40" s="421">
        <v>37</v>
      </c>
      <c r="K40" s="460"/>
      <c r="L40" s="525"/>
      <c r="M40" s="442" t="s">
        <v>689</v>
      </c>
      <c r="N40" s="442"/>
      <c r="O40" s="442"/>
      <c r="P40" s="442"/>
      <c r="Q40" s="526"/>
      <c r="R40" s="492">
        <f>SUM(T40,V40)</f>
        <v>323</v>
      </c>
      <c r="S40" s="492"/>
      <c r="T40" s="494">
        <f>SUM(T41:T51)</f>
        <v>311</v>
      </c>
      <c r="U40" s="494"/>
      <c r="V40" s="494">
        <f>SUM(V41:V51)</f>
        <v>12</v>
      </c>
      <c r="W40" s="527"/>
    </row>
    <row r="41" spans="1:23" s="432" customFormat="1" ht="12" customHeight="1" x14ac:dyDescent="0.15">
      <c r="A41" s="436"/>
      <c r="B41" s="446"/>
      <c r="C41" s="418" t="s">
        <v>690</v>
      </c>
      <c r="D41" s="418"/>
      <c r="E41" s="419"/>
      <c r="F41" s="420">
        <f t="shared" si="1"/>
        <v>24</v>
      </c>
      <c r="G41" s="421"/>
      <c r="H41" s="421">
        <v>10</v>
      </c>
      <c r="I41" s="485"/>
      <c r="J41" s="421">
        <v>14</v>
      </c>
      <c r="K41" s="460"/>
      <c r="L41" s="470"/>
      <c r="M41" s="528"/>
      <c r="N41" s="421"/>
      <c r="O41" s="529" t="s">
        <v>691</v>
      </c>
      <c r="P41" s="529"/>
      <c r="Q41" s="439"/>
      <c r="R41" s="498">
        <f t="shared" si="0"/>
        <v>14</v>
      </c>
      <c r="S41" s="429"/>
      <c r="T41" s="530">
        <v>14</v>
      </c>
      <c r="U41" s="429"/>
      <c r="V41" s="530">
        <v>0</v>
      </c>
      <c r="W41" s="429"/>
    </row>
    <row r="42" spans="1:23" s="432" customFormat="1" ht="12" customHeight="1" x14ac:dyDescent="0.15">
      <c r="A42" s="436"/>
      <c r="B42" s="503"/>
      <c r="C42" s="504"/>
      <c r="D42" s="453" t="s">
        <v>692</v>
      </c>
      <c r="E42" s="449"/>
      <c r="F42" s="420">
        <f t="shared" si="1"/>
        <v>343</v>
      </c>
      <c r="G42" s="421"/>
      <c r="H42" s="421">
        <v>35</v>
      </c>
      <c r="I42" s="485"/>
      <c r="J42" s="421">
        <v>308</v>
      </c>
      <c r="K42" s="460"/>
      <c r="L42" s="470"/>
      <c r="M42" s="421"/>
      <c r="N42" s="421"/>
      <c r="O42" s="529" t="s">
        <v>693</v>
      </c>
      <c r="P42" s="529"/>
      <c r="Q42" s="439"/>
      <c r="R42" s="498">
        <f t="shared" si="0"/>
        <v>14</v>
      </c>
      <c r="S42" s="429"/>
      <c r="T42" s="530">
        <v>13</v>
      </c>
      <c r="U42" s="429"/>
      <c r="V42" s="530">
        <v>1</v>
      </c>
      <c r="W42" s="429"/>
    </row>
    <row r="43" spans="1:23" s="432" customFormat="1" ht="12" customHeight="1" x14ac:dyDescent="0.15">
      <c r="A43" s="436"/>
      <c r="B43" s="531"/>
      <c r="C43" s="418" t="s">
        <v>694</v>
      </c>
      <c r="D43" s="418"/>
      <c r="E43" s="449"/>
      <c r="F43" s="420">
        <f t="shared" si="1"/>
        <v>9</v>
      </c>
      <c r="G43" s="421"/>
      <c r="H43" s="421">
        <v>7</v>
      </c>
      <c r="I43" s="485"/>
      <c r="J43" s="421">
        <v>2</v>
      </c>
      <c r="K43" s="460"/>
      <c r="L43" s="470"/>
      <c r="M43" s="421"/>
      <c r="N43" s="421"/>
      <c r="O43" s="529" t="s">
        <v>695</v>
      </c>
      <c r="P43" s="529"/>
      <c r="Q43" s="439"/>
      <c r="R43" s="498">
        <f t="shared" si="0"/>
        <v>7</v>
      </c>
      <c r="S43" s="429"/>
      <c r="T43" s="530">
        <v>7</v>
      </c>
      <c r="U43" s="429"/>
      <c r="V43" s="530">
        <v>0</v>
      </c>
      <c r="W43" s="429"/>
    </row>
    <row r="44" spans="1:23" s="432" customFormat="1" ht="12" customHeight="1" x14ac:dyDescent="0.15">
      <c r="A44" s="464"/>
      <c r="B44" s="532"/>
      <c r="C44" s="533"/>
      <c r="D44" s="516" t="s">
        <v>696</v>
      </c>
      <c r="E44" s="534"/>
      <c r="F44" s="474">
        <f t="shared" si="1"/>
        <v>11</v>
      </c>
      <c r="G44" s="475"/>
      <c r="H44" s="475">
        <v>5</v>
      </c>
      <c r="I44" s="476"/>
      <c r="J44" s="475">
        <v>6</v>
      </c>
      <c r="K44" s="477"/>
      <c r="L44" s="470"/>
      <c r="M44" s="421"/>
      <c r="N44" s="421"/>
      <c r="O44" s="529" t="s">
        <v>697</v>
      </c>
      <c r="P44" s="529"/>
      <c r="Q44" s="439"/>
      <c r="R44" s="498">
        <f t="shared" si="0"/>
        <v>5</v>
      </c>
      <c r="S44" s="429"/>
      <c r="T44" s="530">
        <v>5</v>
      </c>
      <c r="U44" s="429"/>
      <c r="V44" s="530">
        <v>0</v>
      </c>
      <c r="W44" s="429"/>
    </row>
    <row r="45" spans="1:23" s="432" customFormat="1" ht="12" customHeight="1" x14ac:dyDescent="0.15">
      <c r="A45" s="484" t="s">
        <v>698</v>
      </c>
      <c r="B45" s="511"/>
      <c r="C45" s="442" t="s">
        <v>699</v>
      </c>
      <c r="D45" s="442"/>
      <c r="E45" s="535"/>
      <c r="F45" s="444">
        <f t="shared" si="1"/>
        <v>8</v>
      </c>
      <c r="G45" s="445"/>
      <c r="H45" s="445">
        <v>7</v>
      </c>
      <c r="I45" s="494"/>
      <c r="J45" s="445">
        <v>1</v>
      </c>
      <c r="K45" s="513"/>
      <c r="L45" s="536"/>
      <c r="M45" s="421"/>
      <c r="N45" s="421"/>
      <c r="O45" s="529" t="s">
        <v>700</v>
      </c>
      <c r="P45" s="529"/>
      <c r="Q45" s="497"/>
      <c r="R45" s="498">
        <f t="shared" si="0"/>
        <v>17</v>
      </c>
      <c r="S45" s="429"/>
      <c r="T45" s="499">
        <v>17</v>
      </c>
      <c r="U45" s="485"/>
      <c r="V45" s="499">
        <v>0</v>
      </c>
      <c r="W45" s="431"/>
    </row>
    <row r="46" spans="1:23" s="432" customFormat="1" ht="12" customHeight="1" x14ac:dyDescent="0.15">
      <c r="A46" s="436"/>
      <c r="B46" s="531"/>
      <c r="C46" s="418" t="s">
        <v>701</v>
      </c>
      <c r="D46" s="418"/>
      <c r="E46" s="449"/>
      <c r="F46" s="420">
        <f t="shared" si="1"/>
        <v>43</v>
      </c>
      <c r="G46" s="421"/>
      <c r="H46" s="421">
        <v>4</v>
      </c>
      <c r="I46" s="485"/>
      <c r="J46" s="421">
        <v>39</v>
      </c>
      <c r="K46" s="460"/>
      <c r="L46" s="537"/>
      <c r="M46" s="421"/>
      <c r="N46" s="421"/>
      <c r="O46" s="418" t="s">
        <v>702</v>
      </c>
      <c r="P46" s="418"/>
      <c r="Q46" s="538"/>
      <c r="R46" s="498">
        <f t="shared" si="0"/>
        <v>61</v>
      </c>
      <c r="S46" s="499"/>
      <c r="T46" s="499">
        <v>57</v>
      </c>
      <c r="U46" s="499"/>
      <c r="V46" s="499">
        <v>4</v>
      </c>
      <c r="W46" s="429"/>
    </row>
    <row r="47" spans="1:23" s="432" customFormat="1" ht="12" customHeight="1" x14ac:dyDescent="0.15">
      <c r="A47" s="436"/>
      <c r="B47" s="539"/>
      <c r="C47" s="442" t="s">
        <v>703</v>
      </c>
      <c r="D47" s="442"/>
      <c r="E47" s="535"/>
      <c r="F47" s="540">
        <f>SUM(H47,J47)</f>
        <v>58</v>
      </c>
      <c r="G47" s="541"/>
      <c r="H47" s="494">
        <f>SUM(H48:H52)</f>
        <v>37</v>
      </c>
      <c r="I47" s="494"/>
      <c r="J47" s="494">
        <f>SUM(J48:J52)</f>
        <v>21</v>
      </c>
      <c r="K47" s="513"/>
      <c r="L47" s="537"/>
      <c r="M47" s="421"/>
      <c r="N47" s="421"/>
      <c r="O47" s="418" t="s">
        <v>704</v>
      </c>
      <c r="P47" s="418"/>
      <c r="Q47" s="538"/>
      <c r="R47" s="498">
        <f t="shared" si="0"/>
        <v>38</v>
      </c>
      <c r="S47" s="499"/>
      <c r="T47" s="499">
        <v>38</v>
      </c>
      <c r="U47" s="499"/>
      <c r="V47" s="499">
        <v>0</v>
      </c>
      <c r="W47" s="429"/>
    </row>
    <row r="48" spans="1:23" s="432" customFormat="1" ht="12" customHeight="1" x14ac:dyDescent="0.15">
      <c r="A48" s="436"/>
      <c r="B48" s="531"/>
      <c r="C48" s="418" t="s">
        <v>705</v>
      </c>
      <c r="D48" s="418"/>
      <c r="E48" s="419"/>
      <c r="F48" s="498">
        <f t="shared" si="1"/>
        <v>17</v>
      </c>
      <c r="G48" s="421"/>
      <c r="H48" s="542">
        <v>9</v>
      </c>
      <c r="I48" s="485"/>
      <c r="J48" s="542">
        <v>8</v>
      </c>
      <c r="K48" s="460"/>
      <c r="L48" s="537"/>
      <c r="M48" s="421"/>
      <c r="N48" s="421"/>
      <c r="O48" s="418" t="s">
        <v>706</v>
      </c>
      <c r="P48" s="418"/>
      <c r="Q48" s="538"/>
      <c r="R48" s="498">
        <f t="shared" si="0"/>
        <v>49</v>
      </c>
      <c r="S48" s="499"/>
      <c r="T48" s="499">
        <v>45</v>
      </c>
      <c r="U48" s="499"/>
      <c r="V48" s="499">
        <v>4</v>
      </c>
      <c r="W48" s="429"/>
    </row>
    <row r="49" spans="1:23" s="432" customFormat="1" ht="12" customHeight="1" x14ac:dyDescent="0.15">
      <c r="A49" s="436"/>
      <c r="B49" s="543"/>
      <c r="C49" s="518"/>
      <c r="D49" s="453" t="s">
        <v>707</v>
      </c>
      <c r="E49" s="419"/>
      <c r="F49" s="498">
        <f t="shared" si="1"/>
        <v>5</v>
      </c>
      <c r="G49" s="421"/>
      <c r="H49" s="542">
        <v>1</v>
      </c>
      <c r="I49" s="485"/>
      <c r="J49" s="542">
        <v>4</v>
      </c>
      <c r="K49" s="460"/>
      <c r="L49" s="537"/>
      <c r="M49" s="421"/>
      <c r="N49" s="421"/>
      <c r="O49" s="418" t="s">
        <v>708</v>
      </c>
      <c r="P49" s="418"/>
      <c r="Q49" s="538"/>
      <c r="R49" s="498">
        <f t="shared" si="0"/>
        <v>40</v>
      </c>
      <c r="S49" s="499"/>
      <c r="T49" s="499">
        <v>40</v>
      </c>
      <c r="U49" s="499"/>
      <c r="V49" s="499">
        <v>0</v>
      </c>
      <c r="W49" s="429"/>
    </row>
    <row r="50" spans="1:23" s="432" customFormat="1" ht="12" customHeight="1" x14ac:dyDescent="0.15">
      <c r="A50" s="436"/>
      <c r="B50" s="531"/>
      <c r="C50" s="418" t="s">
        <v>709</v>
      </c>
      <c r="D50" s="418"/>
      <c r="E50" s="419"/>
      <c r="F50" s="498">
        <f t="shared" si="1"/>
        <v>18</v>
      </c>
      <c r="G50" s="421"/>
      <c r="H50" s="542">
        <v>14</v>
      </c>
      <c r="I50" s="485"/>
      <c r="J50" s="542">
        <v>4</v>
      </c>
      <c r="K50" s="460"/>
      <c r="L50" s="537"/>
      <c r="M50" s="421"/>
      <c r="N50" s="421"/>
      <c r="O50" s="418" t="s">
        <v>710</v>
      </c>
      <c r="P50" s="418"/>
      <c r="Q50" s="538"/>
      <c r="R50" s="498">
        <f t="shared" si="0"/>
        <v>38</v>
      </c>
      <c r="S50" s="499"/>
      <c r="T50" s="499">
        <v>38</v>
      </c>
      <c r="U50" s="499"/>
      <c r="V50" s="499">
        <v>0</v>
      </c>
      <c r="W50" s="429"/>
    </row>
    <row r="51" spans="1:23" s="432" customFormat="1" ht="12" customHeight="1" x14ac:dyDescent="0.15">
      <c r="A51" s="436"/>
      <c r="B51" s="543"/>
      <c r="C51" s="518"/>
      <c r="D51" s="453" t="s">
        <v>711</v>
      </c>
      <c r="E51" s="419"/>
      <c r="F51" s="498">
        <f t="shared" si="1"/>
        <v>10</v>
      </c>
      <c r="G51" s="421"/>
      <c r="H51" s="542">
        <v>7</v>
      </c>
      <c r="I51" s="485"/>
      <c r="J51" s="542">
        <v>3</v>
      </c>
      <c r="K51" s="460"/>
      <c r="L51" s="544"/>
      <c r="M51" s="475"/>
      <c r="N51" s="475"/>
      <c r="O51" s="472" t="s">
        <v>712</v>
      </c>
      <c r="P51" s="472"/>
      <c r="Q51" s="545"/>
      <c r="R51" s="508">
        <f t="shared" si="0"/>
        <v>40</v>
      </c>
      <c r="S51" s="509"/>
      <c r="T51" s="509">
        <v>37</v>
      </c>
      <c r="U51" s="509"/>
      <c r="V51" s="509">
        <v>3</v>
      </c>
      <c r="W51" s="467"/>
    </row>
    <row r="52" spans="1:23" s="432" customFormat="1" ht="12" customHeight="1" x14ac:dyDescent="0.15">
      <c r="A52" s="464"/>
      <c r="B52" s="546"/>
      <c r="C52" s="472" t="s">
        <v>713</v>
      </c>
      <c r="D52" s="472"/>
      <c r="E52" s="523"/>
      <c r="F52" s="498">
        <f t="shared" si="1"/>
        <v>8</v>
      </c>
      <c r="G52" s="475"/>
      <c r="H52" s="547">
        <v>6</v>
      </c>
      <c r="I52" s="476"/>
      <c r="J52" s="547">
        <v>2</v>
      </c>
      <c r="K52" s="477"/>
      <c r="L52" s="537"/>
      <c r="M52" s="418" t="s">
        <v>714</v>
      </c>
      <c r="N52" s="418"/>
      <c r="O52" s="418"/>
      <c r="P52" s="418"/>
      <c r="Q52" s="538"/>
      <c r="R52" s="429">
        <f>SUM(T52,V52)</f>
        <v>104</v>
      </c>
      <c r="S52" s="429"/>
      <c r="T52" s="485">
        <f>SUM(T53:T56)</f>
        <v>88</v>
      </c>
      <c r="U52" s="429"/>
      <c r="V52" s="485">
        <f>SUM(V53:V56)</f>
        <v>16</v>
      </c>
      <c r="W52" s="429"/>
    </row>
    <row r="53" spans="1:23" s="432" customFormat="1" ht="12" customHeight="1" x14ac:dyDescent="0.15">
      <c r="A53" s="484" t="s">
        <v>715</v>
      </c>
      <c r="B53" s="548"/>
      <c r="C53" s="442" t="s">
        <v>716</v>
      </c>
      <c r="D53" s="442"/>
      <c r="E53" s="443"/>
      <c r="F53" s="444">
        <f t="shared" si="1"/>
        <v>18</v>
      </c>
      <c r="G53" s="445"/>
      <c r="H53" s="445">
        <v>16</v>
      </c>
      <c r="I53" s="494"/>
      <c r="J53" s="445">
        <v>2</v>
      </c>
      <c r="K53" s="513"/>
      <c r="L53" s="537"/>
      <c r="M53" s="421"/>
      <c r="N53" s="421"/>
      <c r="O53" s="418" t="s">
        <v>717</v>
      </c>
      <c r="P53" s="418"/>
      <c r="Q53" s="538"/>
      <c r="R53" s="498">
        <f t="shared" si="0"/>
        <v>25</v>
      </c>
      <c r="S53" s="499"/>
      <c r="T53" s="499">
        <v>17</v>
      </c>
      <c r="U53" s="499"/>
      <c r="V53" s="499">
        <v>8</v>
      </c>
      <c r="W53" s="429"/>
    </row>
    <row r="54" spans="1:23" s="432" customFormat="1" ht="12" customHeight="1" x14ac:dyDescent="0.15">
      <c r="A54" s="436"/>
      <c r="B54" s="531"/>
      <c r="C54" s="418" t="s">
        <v>718</v>
      </c>
      <c r="D54" s="418"/>
      <c r="E54" s="419"/>
      <c r="F54" s="420">
        <f t="shared" si="1"/>
        <v>59</v>
      </c>
      <c r="G54" s="421"/>
      <c r="H54" s="421">
        <v>54</v>
      </c>
      <c r="I54" s="485"/>
      <c r="J54" s="421">
        <v>5</v>
      </c>
      <c r="K54" s="460"/>
      <c r="L54" s="537"/>
      <c r="M54" s="421"/>
      <c r="N54" s="421"/>
      <c r="O54" s="418" t="s">
        <v>719</v>
      </c>
      <c r="P54" s="418"/>
      <c r="Q54" s="538"/>
      <c r="R54" s="498">
        <f t="shared" si="0"/>
        <v>22</v>
      </c>
      <c r="S54" s="499"/>
      <c r="T54" s="499">
        <v>14</v>
      </c>
      <c r="U54" s="499"/>
      <c r="V54" s="499">
        <v>8</v>
      </c>
      <c r="W54" s="429"/>
    </row>
    <row r="55" spans="1:23" s="432" customFormat="1" ht="12" customHeight="1" x14ac:dyDescent="0.15">
      <c r="A55" s="436"/>
      <c r="B55" s="446"/>
      <c r="C55" s="418" t="s">
        <v>720</v>
      </c>
      <c r="D55" s="418"/>
      <c r="E55" s="419"/>
      <c r="F55" s="420">
        <f t="shared" si="1"/>
        <v>12</v>
      </c>
      <c r="G55" s="421"/>
      <c r="H55" s="421">
        <v>11</v>
      </c>
      <c r="I55" s="485"/>
      <c r="J55" s="421">
        <v>1</v>
      </c>
      <c r="K55" s="460"/>
      <c r="L55" s="470"/>
      <c r="M55" s="421"/>
      <c r="N55" s="421"/>
      <c r="O55" s="418" t="s">
        <v>721</v>
      </c>
      <c r="P55" s="418"/>
      <c r="Q55" s="439"/>
      <c r="R55" s="498">
        <f t="shared" si="0"/>
        <v>32</v>
      </c>
      <c r="S55" s="499"/>
      <c r="T55" s="499">
        <v>32</v>
      </c>
      <c r="U55" s="499"/>
      <c r="V55" s="499">
        <v>0</v>
      </c>
      <c r="W55" s="429"/>
    </row>
    <row r="56" spans="1:23" s="432" customFormat="1" ht="12" customHeight="1" x14ac:dyDescent="0.15">
      <c r="A56" s="436"/>
      <c r="B56" s="446"/>
      <c r="C56" s="418" t="s">
        <v>722</v>
      </c>
      <c r="D56" s="418"/>
      <c r="E56" s="419"/>
      <c r="F56" s="420">
        <f t="shared" si="1"/>
        <v>14</v>
      </c>
      <c r="G56" s="421"/>
      <c r="H56" s="421">
        <v>11</v>
      </c>
      <c r="I56" s="485"/>
      <c r="J56" s="421">
        <v>3</v>
      </c>
      <c r="K56" s="460"/>
      <c r="L56" s="537"/>
      <c r="M56" s="475"/>
      <c r="N56" s="475"/>
      <c r="O56" s="418" t="s">
        <v>723</v>
      </c>
      <c r="P56" s="418"/>
      <c r="Q56" s="538"/>
      <c r="R56" s="498">
        <f t="shared" si="0"/>
        <v>25</v>
      </c>
      <c r="S56" s="499"/>
      <c r="T56" s="499">
        <v>25</v>
      </c>
      <c r="U56" s="499"/>
      <c r="V56" s="499">
        <v>0</v>
      </c>
      <c r="W56" s="429"/>
    </row>
    <row r="57" spans="1:23" s="432" customFormat="1" ht="12" customHeight="1" x14ac:dyDescent="0.15">
      <c r="A57" s="436"/>
      <c r="B57" s="531"/>
      <c r="C57" s="418" t="s">
        <v>724</v>
      </c>
      <c r="D57" s="418"/>
      <c r="E57" s="419"/>
      <c r="F57" s="420">
        <f t="shared" si="1"/>
        <v>7</v>
      </c>
      <c r="G57" s="421"/>
      <c r="H57" s="421">
        <v>6</v>
      </c>
      <c r="I57" s="485"/>
      <c r="J57" s="421">
        <v>1</v>
      </c>
      <c r="K57" s="460"/>
      <c r="L57" s="549"/>
      <c r="M57" s="442" t="s">
        <v>725</v>
      </c>
      <c r="N57" s="442"/>
      <c r="O57" s="442"/>
      <c r="P57" s="442"/>
      <c r="Q57" s="550"/>
      <c r="R57" s="492">
        <f t="shared" si="0"/>
        <v>48</v>
      </c>
      <c r="S57" s="492"/>
      <c r="T57" s="494">
        <f>SUM(T58:T63)</f>
        <v>41</v>
      </c>
      <c r="U57" s="494"/>
      <c r="V57" s="494">
        <f>SUM(V58:V63)</f>
        <v>7</v>
      </c>
      <c r="W57" s="492"/>
    </row>
    <row r="58" spans="1:23" s="432" customFormat="1" ht="12" customHeight="1" x14ac:dyDescent="0.15">
      <c r="A58" s="436"/>
      <c r="B58" s="446"/>
      <c r="C58" s="418" t="s">
        <v>726</v>
      </c>
      <c r="D58" s="418"/>
      <c r="E58" s="419"/>
      <c r="F58" s="420">
        <f t="shared" si="1"/>
        <v>13</v>
      </c>
      <c r="G58" s="421"/>
      <c r="H58" s="421">
        <v>11</v>
      </c>
      <c r="I58" s="485"/>
      <c r="J58" s="421">
        <v>2</v>
      </c>
      <c r="K58" s="460"/>
      <c r="L58" s="537"/>
      <c r="M58" s="421"/>
      <c r="N58" s="421"/>
      <c r="O58" s="418" t="s">
        <v>727</v>
      </c>
      <c r="P58" s="418"/>
      <c r="Q58" s="538"/>
      <c r="R58" s="498">
        <f t="shared" si="0"/>
        <v>12</v>
      </c>
      <c r="S58" s="499"/>
      <c r="T58" s="499">
        <v>8</v>
      </c>
      <c r="U58" s="499"/>
      <c r="V58" s="499">
        <v>4</v>
      </c>
      <c r="W58" s="429"/>
    </row>
    <row r="59" spans="1:23" s="432" customFormat="1" ht="12" customHeight="1" x14ac:dyDescent="0.15">
      <c r="A59" s="464"/>
      <c r="B59" s="532"/>
      <c r="C59" s="533"/>
      <c r="D59" s="516" t="s">
        <v>728</v>
      </c>
      <c r="E59" s="523"/>
      <c r="F59" s="474">
        <f t="shared" si="1"/>
        <v>5</v>
      </c>
      <c r="G59" s="475"/>
      <c r="H59" s="475">
        <v>4</v>
      </c>
      <c r="I59" s="476"/>
      <c r="J59" s="475">
        <v>1</v>
      </c>
      <c r="K59" s="477"/>
      <c r="L59" s="537"/>
      <c r="M59" s="421"/>
      <c r="N59" s="421"/>
      <c r="O59" s="418" t="s">
        <v>691</v>
      </c>
      <c r="P59" s="418"/>
      <c r="Q59" s="538"/>
      <c r="R59" s="498">
        <f t="shared" si="0"/>
        <v>8</v>
      </c>
      <c r="S59" s="530"/>
      <c r="T59" s="499">
        <v>6</v>
      </c>
      <c r="U59" s="530"/>
      <c r="V59" s="499">
        <v>2</v>
      </c>
      <c r="W59" s="431"/>
    </row>
    <row r="60" spans="1:23" s="432" customFormat="1" ht="12" customHeight="1" x14ac:dyDescent="0.15">
      <c r="A60" s="484" t="s">
        <v>729</v>
      </c>
      <c r="B60" s="511"/>
      <c r="C60" s="442" t="s">
        <v>730</v>
      </c>
      <c r="D60" s="442"/>
      <c r="E60" s="443"/>
      <c r="F60" s="444">
        <f t="shared" si="1"/>
        <v>19</v>
      </c>
      <c r="G60" s="445"/>
      <c r="H60" s="445">
        <v>18</v>
      </c>
      <c r="I60" s="494"/>
      <c r="J60" s="445">
        <v>1</v>
      </c>
      <c r="K60" s="513"/>
      <c r="L60" s="537"/>
      <c r="M60" s="421"/>
      <c r="N60" s="421"/>
      <c r="O60" s="418" t="s">
        <v>731</v>
      </c>
      <c r="P60" s="418"/>
      <c r="Q60" s="538"/>
      <c r="R60" s="498">
        <f t="shared" si="0"/>
        <v>11</v>
      </c>
      <c r="S60" s="530"/>
      <c r="T60" s="499">
        <v>10</v>
      </c>
      <c r="U60" s="530"/>
      <c r="V60" s="499">
        <v>1</v>
      </c>
      <c r="W60" s="431"/>
    </row>
    <row r="61" spans="1:23" s="432" customFormat="1" ht="12" customHeight="1" x14ac:dyDescent="0.15">
      <c r="A61" s="436"/>
      <c r="B61" s="501"/>
      <c r="C61" s="418" t="s">
        <v>732</v>
      </c>
      <c r="D61" s="418"/>
      <c r="E61" s="419"/>
      <c r="F61" s="420">
        <f t="shared" si="1"/>
        <v>21</v>
      </c>
      <c r="G61" s="421"/>
      <c r="H61" s="421">
        <v>21</v>
      </c>
      <c r="I61" s="485"/>
      <c r="J61" s="421">
        <v>0</v>
      </c>
      <c r="K61" s="460"/>
      <c r="L61" s="536"/>
      <c r="M61" s="421"/>
      <c r="N61" s="421"/>
      <c r="O61" s="418" t="s">
        <v>733</v>
      </c>
      <c r="P61" s="418"/>
      <c r="Q61" s="497"/>
      <c r="R61" s="498">
        <f t="shared" si="0"/>
        <v>10</v>
      </c>
      <c r="S61" s="429"/>
      <c r="T61" s="499">
        <v>10</v>
      </c>
      <c r="U61" s="485"/>
      <c r="V61" s="499">
        <v>0</v>
      </c>
      <c r="W61" s="431"/>
    </row>
    <row r="62" spans="1:23" s="432" customFormat="1" ht="12" customHeight="1" x14ac:dyDescent="0.15">
      <c r="A62" s="436"/>
      <c r="B62" s="446"/>
      <c r="C62" s="418" t="s">
        <v>734</v>
      </c>
      <c r="D62" s="418"/>
      <c r="E62" s="419"/>
      <c r="F62" s="420">
        <f t="shared" si="1"/>
        <v>14</v>
      </c>
      <c r="G62" s="421"/>
      <c r="H62" s="421">
        <v>14</v>
      </c>
      <c r="I62" s="485"/>
      <c r="J62" s="421">
        <v>0</v>
      </c>
      <c r="K62" s="460"/>
      <c r="L62" s="536"/>
      <c r="M62" s="421"/>
      <c r="N62" s="421"/>
      <c r="O62" s="418" t="s">
        <v>735</v>
      </c>
      <c r="P62" s="418"/>
      <c r="Q62" s="497"/>
      <c r="R62" s="498">
        <f t="shared" si="0"/>
        <v>6</v>
      </c>
      <c r="S62" s="429"/>
      <c r="T62" s="499">
        <v>6</v>
      </c>
      <c r="U62" s="485"/>
      <c r="V62" s="499">
        <v>0</v>
      </c>
      <c r="W62" s="431"/>
    </row>
    <row r="63" spans="1:23" s="432" customFormat="1" ht="12" customHeight="1" x14ac:dyDescent="0.15">
      <c r="A63" s="436"/>
      <c r="B63" s="446"/>
      <c r="C63" s="418" t="s">
        <v>736</v>
      </c>
      <c r="D63" s="418"/>
      <c r="E63" s="419"/>
      <c r="F63" s="420">
        <f t="shared" si="1"/>
        <v>16</v>
      </c>
      <c r="G63" s="421"/>
      <c r="H63" s="421">
        <v>16</v>
      </c>
      <c r="I63" s="485"/>
      <c r="J63" s="421">
        <v>0</v>
      </c>
      <c r="K63" s="460"/>
      <c r="L63" s="544"/>
      <c r="M63" s="475"/>
      <c r="N63" s="475"/>
      <c r="O63" s="472" t="s">
        <v>737</v>
      </c>
      <c r="P63" s="472"/>
      <c r="Q63" s="545"/>
      <c r="R63" s="508">
        <f t="shared" si="0"/>
        <v>1</v>
      </c>
      <c r="S63" s="509"/>
      <c r="T63" s="509">
        <v>1</v>
      </c>
      <c r="U63" s="509"/>
      <c r="V63" s="509">
        <v>0</v>
      </c>
      <c r="W63" s="467"/>
    </row>
    <row r="64" spans="1:23" s="432" customFormat="1" ht="12" customHeight="1" x14ac:dyDescent="0.15">
      <c r="A64" s="436"/>
      <c r="B64" s="446"/>
      <c r="C64" s="418" t="s">
        <v>738</v>
      </c>
      <c r="D64" s="418"/>
      <c r="E64" s="419"/>
      <c r="F64" s="420">
        <f t="shared" si="1"/>
        <v>15</v>
      </c>
      <c r="G64" s="421"/>
      <c r="H64" s="421">
        <v>15</v>
      </c>
      <c r="I64" s="485"/>
      <c r="J64" s="421">
        <v>0</v>
      </c>
      <c r="K64" s="460"/>
      <c r="L64" s="549"/>
      <c r="M64" s="445"/>
      <c r="N64" s="445"/>
      <c r="O64" s="442"/>
      <c r="P64" s="442"/>
      <c r="Q64" s="550"/>
      <c r="R64" s="491"/>
      <c r="S64" s="493"/>
      <c r="T64" s="493"/>
      <c r="U64" s="493"/>
      <c r="V64" s="493"/>
      <c r="W64" s="429"/>
    </row>
    <row r="65" spans="1:23" s="432" customFormat="1" ht="12" customHeight="1" x14ac:dyDescent="0.15">
      <c r="A65" s="464"/>
      <c r="B65" s="454"/>
      <c r="C65" s="472" t="s">
        <v>739</v>
      </c>
      <c r="D65" s="472"/>
      <c r="E65" s="523"/>
      <c r="F65" s="474">
        <f t="shared" si="1"/>
        <v>38</v>
      </c>
      <c r="G65" s="475"/>
      <c r="H65" s="475">
        <v>38</v>
      </c>
      <c r="I65" s="476"/>
      <c r="J65" s="475">
        <v>0</v>
      </c>
      <c r="K65" s="477"/>
      <c r="L65" s="537"/>
      <c r="M65" s="421"/>
      <c r="N65" s="421"/>
      <c r="O65" s="418"/>
      <c r="P65" s="418"/>
      <c r="Q65" s="538"/>
      <c r="R65" s="498"/>
      <c r="S65" s="499"/>
      <c r="T65" s="499"/>
      <c r="U65" s="499"/>
      <c r="V65" s="499"/>
      <c r="W65" s="429"/>
    </row>
    <row r="66" spans="1:23" s="432" customFormat="1" ht="12" customHeight="1" x14ac:dyDescent="0.15">
      <c r="A66" s="484" t="s">
        <v>740</v>
      </c>
      <c r="B66" s="511"/>
      <c r="C66" s="442" t="s">
        <v>741</v>
      </c>
      <c r="D66" s="442"/>
      <c r="E66" s="443"/>
      <c r="F66" s="444">
        <f t="shared" si="1"/>
        <v>14</v>
      </c>
      <c r="G66" s="445"/>
      <c r="H66" s="445">
        <v>11</v>
      </c>
      <c r="I66" s="494"/>
      <c r="J66" s="445">
        <v>3</v>
      </c>
      <c r="K66" s="513"/>
      <c r="L66" s="537"/>
      <c r="M66" s="421"/>
      <c r="N66" s="421"/>
      <c r="O66" s="418"/>
      <c r="P66" s="418"/>
      <c r="Q66" s="538"/>
      <c r="R66" s="499"/>
      <c r="S66" s="530"/>
      <c r="T66" s="499"/>
      <c r="U66" s="530"/>
      <c r="V66" s="499"/>
      <c r="W66" s="431"/>
    </row>
    <row r="67" spans="1:23" s="432" customFormat="1" ht="12" customHeight="1" x14ac:dyDescent="0.15">
      <c r="A67" s="436"/>
      <c r="B67" s="446"/>
      <c r="C67" s="418" t="s">
        <v>742</v>
      </c>
      <c r="D67" s="418"/>
      <c r="E67" s="419"/>
      <c r="F67" s="420">
        <f t="shared" si="1"/>
        <v>21</v>
      </c>
      <c r="G67" s="421"/>
      <c r="H67" s="421">
        <v>21</v>
      </c>
      <c r="I67" s="485"/>
      <c r="J67" s="421">
        <v>0</v>
      </c>
      <c r="K67" s="460"/>
      <c r="L67" s="536"/>
      <c r="M67" s="421"/>
      <c r="N67" s="421"/>
      <c r="O67" s="418"/>
      <c r="P67" s="418"/>
      <c r="Q67" s="497"/>
      <c r="R67" s="429"/>
      <c r="S67" s="429"/>
      <c r="T67" s="485"/>
      <c r="U67" s="485"/>
      <c r="V67" s="485"/>
      <c r="W67" s="514"/>
    </row>
    <row r="68" spans="1:23" s="432" customFormat="1" ht="12" customHeight="1" x14ac:dyDescent="0.15">
      <c r="A68" s="436"/>
      <c r="B68" s="446"/>
      <c r="C68" s="418" t="s">
        <v>743</v>
      </c>
      <c r="D68" s="418"/>
      <c r="E68" s="419"/>
      <c r="F68" s="420">
        <f t="shared" si="1"/>
        <v>13</v>
      </c>
      <c r="G68" s="421"/>
      <c r="H68" s="421">
        <v>12</v>
      </c>
      <c r="I68" s="485"/>
      <c r="J68" s="421">
        <v>1</v>
      </c>
      <c r="K68" s="460"/>
      <c r="L68" s="537"/>
      <c r="M68" s="421"/>
      <c r="N68" s="421"/>
      <c r="O68" s="418"/>
      <c r="P68" s="418"/>
      <c r="Q68" s="538"/>
      <c r="R68" s="498"/>
      <c r="S68" s="499"/>
      <c r="T68" s="499"/>
      <c r="U68" s="499"/>
      <c r="V68" s="499"/>
      <c r="W68" s="429"/>
    </row>
    <row r="69" spans="1:23" s="432" customFormat="1" ht="12" customHeight="1" x14ac:dyDescent="0.15">
      <c r="A69" s="436"/>
      <c r="B69" s="446"/>
      <c r="C69" s="418" t="s">
        <v>744</v>
      </c>
      <c r="D69" s="418"/>
      <c r="E69" s="419"/>
      <c r="F69" s="420">
        <f t="shared" si="1"/>
        <v>13</v>
      </c>
      <c r="G69" s="421"/>
      <c r="H69" s="421">
        <v>13</v>
      </c>
      <c r="I69" s="485"/>
      <c r="J69" s="421">
        <v>0</v>
      </c>
      <c r="K69" s="460"/>
      <c r="L69" s="537"/>
      <c r="M69" s="421"/>
      <c r="N69" s="421"/>
      <c r="O69" s="418"/>
      <c r="P69" s="418"/>
      <c r="Q69" s="538"/>
      <c r="R69" s="498"/>
      <c r="S69" s="499"/>
      <c r="T69" s="499"/>
      <c r="U69" s="499"/>
      <c r="V69" s="499"/>
      <c r="W69" s="429"/>
    </row>
    <row r="70" spans="1:23" s="432" customFormat="1" ht="12" customHeight="1" thickBot="1" x14ac:dyDescent="0.2">
      <c r="A70" s="551"/>
      <c r="B70" s="552"/>
      <c r="C70" s="553" t="s">
        <v>745</v>
      </c>
      <c r="D70" s="553"/>
      <c r="E70" s="554"/>
      <c r="F70" s="555">
        <f t="shared" si="1"/>
        <v>13</v>
      </c>
      <c r="G70" s="556"/>
      <c r="H70" s="556">
        <v>10</v>
      </c>
      <c r="I70" s="557"/>
      <c r="J70" s="556">
        <v>3</v>
      </c>
      <c r="K70" s="558"/>
      <c r="L70" s="559"/>
      <c r="M70" s="556"/>
      <c r="N70" s="556"/>
      <c r="O70" s="553"/>
      <c r="P70" s="553"/>
      <c r="Q70" s="560"/>
      <c r="R70" s="561"/>
      <c r="S70" s="562"/>
      <c r="T70" s="562"/>
      <c r="U70" s="562"/>
      <c r="V70" s="562"/>
      <c r="W70" s="429"/>
    </row>
    <row r="71" spans="1:23" ht="14.1" customHeight="1" thickTop="1" x14ac:dyDescent="0.15">
      <c r="A71" s="563"/>
      <c r="B71" s="564" t="s">
        <v>746</v>
      </c>
      <c r="C71" s="564"/>
      <c r="D71" s="564"/>
      <c r="E71" s="565"/>
      <c r="F71" s="566">
        <f>SUM(H71,J71)</f>
        <v>1507</v>
      </c>
      <c r="G71" s="567"/>
      <c r="H71" s="567">
        <f>SUM(H6:H47,H53:H70)</f>
        <v>817</v>
      </c>
      <c r="I71" s="567"/>
      <c r="J71" s="567">
        <f>SUM(J6:J47,J53:J70)</f>
        <v>690</v>
      </c>
      <c r="K71" s="568"/>
      <c r="L71" s="569"/>
      <c r="M71" s="570"/>
      <c r="N71" s="571" t="s">
        <v>92</v>
      </c>
      <c r="O71" s="571"/>
      <c r="P71" s="571"/>
      <c r="Q71" s="572"/>
      <c r="R71" s="573">
        <f>SUM(T71,V71)</f>
        <v>2910</v>
      </c>
      <c r="S71" s="574"/>
      <c r="T71" s="573">
        <f>SUM(H71,T6:T21,T37:T40,T52,T57)</f>
        <v>1646</v>
      </c>
      <c r="U71" s="574"/>
      <c r="V71" s="573">
        <f>SUM(J71,V6:V21,V37:V40,V52,V57)</f>
        <v>1264</v>
      </c>
      <c r="W71" s="567"/>
    </row>
    <row r="72" spans="1:23" ht="14.1" customHeight="1" x14ac:dyDescent="0.15">
      <c r="T72" s="575" t="s">
        <v>567</v>
      </c>
      <c r="U72" s="575"/>
      <c r="V72" s="575"/>
    </row>
  </sheetData>
  <mergeCells count="139">
    <mergeCell ref="O69:P69"/>
    <mergeCell ref="C70:D70"/>
    <mergeCell ref="O70:P70"/>
    <mergeCell ref="B71:D71"/>
    <mergeCell ref="N71:P71"/>
    <mergeCell ref="T72:V72"/>
    <mergeCell ref="C65:D65"/>
    <mergeCell ref="O65:P65"/>
    <mergeCell ref="A66:A70"/>
    <mergeCell ref="C66:D66"/>
    <mergeCell ref="O66:P66"/>
    <mergeCell ref="C67:D67"/>
    <mergeCell ref="O67:P67"/>
    <mergeCell ref="C68:D68"/>
    <mergeCell ref="O68:P68"/>
    <mergeCell ref="C69:D69"/>
    <mergeCell ref="C62:D62"/>
    <mergeCell ref="O62:P62"/>
    <mergeCell ref="C63:D63"/>
    <mergeCell ref="O63:P63"/>
    <mergeCell ref="C64:D64"/>
    <mergeCell ref="O64:P64"/>
    <mergeCell ref="M57:P57"/>
    <mergeCell ref="C58:D58"/>
    <mergeCell ref="O58:P58"/>
    <mergeCell ref="B59:C59"/>
    <mergeCell ref="O59:P59"/>
    <mergeCell ref="A60:A65"/>
    <mergeCell ref="C60:D60"/>
    <mergeCell ref="O60:P60"/>
    <mergeCell ref="C61:D61"/>
    <mergeCell ref="O61:P61"/>
    <mergeCell ref="A53:A59"/>
    <mergeCell ref="C53:D53"/>
    <mergeCell ref="O53:P53"/>
    <mergeCell ref="C54:D54"/>
    <mergeCell ref="O54:P54"/>
    <mergeCell ref="C55:D55"/>
    <mergeCell ref="O55:P55"/>
    <mergeCell ref="C56:D56"/>
    <mergeCell ref="O56:P56"/>
    <mergeCell ref="C57:D57"/>
    <mergeCell ref="C50:D50"/>
    <mergeCell ref="O50:P50"/>
    <mergeCell ref="B51:C51"/>
    <mergeCell ref="O51:P51"/>
    <mergeCell ref="C52:D52"/>
    <mergeCell ref="M52:P52"/>
    <mergeCell ref="C47:D47"/>
    <mergeCell ref="O47:P47"/>
    <mergeCell ref="C48:D48"/>
    <mergeCell ref="O48:P48"/>
    <mergeCell ref="B49:C49"/>
    <mergeCell ref="O49:P49"/>
    <mergeCell ref="O42:P42"/>
    <mergeCell ref="C43:D43"/>
    <mergeCell ref="O43:P43"/>
    <mergeCell ref="B44:C44"/>
    <mergeCell ref="O44:P44"/>
    <mergeCell ref="A45:A52"/>
    <mergeCell ref="C45:D45"/>
    <mergeCell ref="O45:P45"/>
    <mergeCell ref="C46:D46"/>
    <mergeCell ref="O46:P46"/>
    <mergeCell ref="C38:D38"/>
    <mergeCell ref="M38:P38"/>
    <mergeCell ref="A39:A44"/>
    <mergeCell ref="C39:D39"/>
    <mergeCell ref="M39:P39"/>
    <mergeCell ref="B40:C40"/>
    <mergeCell ref="M40:P40"/>
    <mergeCell ref="C41:D41"/>
    <mergeCell ref="O41:P41"/>
    <mergeCell ref="B42:C42"/>
    <mergeCell ref="A32:A38"/>
    <mergeCell ref="C32:D32"/>
    <mergeCell ref="O32:P32"/>
    <mergeCell ref="B33:C33"/>
    <mergeCell ref="C34:D34"/>
    <mergeCell ref="C35:D35"/>
    <mergeCell ref="C36:D36"/>
    <mergeCell ref="O36:P36"/>
    <mergeCell ref="C37:D37"/>
    <mergeCell ref="M37:P37"/>
    <mergeCell ref="A28:A31"/>
    <mergeCell ref="C28:D28"/>
    <mergeCell ref="C30:D30"/>
    <mergeCell ref="O30:P30"/>
    <mergeCell ref="C31:D31"/>
    <mergeCell ref="O31:P31"/>
    <mergeCell ref="B25:C25"/>
    <mergeCell ref="O25:P25"/>
    <mergeCell ref="C26:D26"/>
    <mergeCell ref="O26:P26"/>
    <mergeCell ref="C27:D27"/>
    <mergeCell ref="L27:M36"/>
    <mergeCell ref="O27:P27"/>
    <mergeCell ref="M20:P20"/>
    <mergeCell ref="A21:A27"/>
    <mergeCell ref="C21:D21"/>
    <mergeCell ref="M21:P21"/>
    <mergeCell ref="C22:D22"/>
    <mergeCell ref="L22:M26"/>
    <mergeCell ref="O22:P22"/>
    <mergeCell ref="C23:D23"/>
    <mergeCell ref="O23:P23"/>
    <mergeCell ref="C24:D24"/>
    <mergeCell ref="N16:P16"/>
    <mergeCell ref="C17:D17"/>
    <mergeCell ref="N17:O18"/>
    <mergeCell ref="C18:D18"/>
    <mergeCell ref="C19:D19"/>
    <mergeCell ref="M19:P19"/>
    <mergeCell ref="C9:D9"/>
    <mergeCell ref="C10:D10"/>
    <mergeCell ref="C11:D11"/>
    <mergeCell ref="C12:D12"/>
    <mergeCell ref="C13:D13"/>
    <mergeCell ref="A14:A20"/>
    <mergeCell ref="C14:D14"/>
    <mergeCell ref="B15:C15"/>
    <mergeCell ref="C16:D16"/>
    <mergeCell ref="C20:D20"/>
    <mergeCell ref="R5:S5"/>
    <mergeCell ref="T5:U5"/>
    <mergeCell ref="V5:W5"/>
    <mergeCell ref="A6:A7"/>
    <mergeCell ref="C6:D6"/>
    <mergeCell ref="L6:M18"/>
    <mergeCell ref="N6:O15"/>
    <mergeCell ref="C7:D7"/>
    <mergeCell ref="A8:A13"/>
    <mergeCell ref="C8:D8"/>
    <mergeCell ref="A4:D4"/>
    <mergeCell ref="A5:D5"/>
    <mergeCell ref="F5:G5"/>
    <mergeCell ref="H5:I5"/>
    <mergeCell ref="J5:K5"/>
    <mergeCell ref="M5:P5"/>
  </mergeCells>
  <phoneticPr fontId="2"/>
  <hyperlinks>
    <hyperlink ref="A1" location="目次!A1" display="目次へもどる"/>
  </hyperlinks>
  <printOptions horizontalCentered="1" verticalCentered="1"/>
  <pageMargins left="0.78740157480314965" right="0.78740157480314965" top="0.78740157480314965" bottom="0.70866141732283472" header="0.51181102362204722" footer="0.51181102362204722"/>
  <pageSetup paperSize="9" scale="9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155"/>
  <sheetViews>
    <sheetView zoomScaleNormal="100" zoomScaleSheetLayoutView="80" workbookViewId="0"/>
  </sheetViews>
  <sheetFormatPr defaultColWidth="3.625" defaultRowHeight="12" customHeight="1" outlineLevelCol="1" x14ac:dyDescent="0.15"/>
  <cols>
    <col min="1" max="1" width="3.625" style="578" customWidth="1"/>
    <col min="2" max="2" width="1.625" style="578" customWidth="1"/>
    <col min="3" max="3" width="3.625" style="578" customWidth="1"/>
    <col min="4" max="4" width="1.625" style="578" customWidth="1"/>
    <col min="5" max="10" width="3.625" style="578" customWidth="1"/>
    <col min="11" max="11" width="1.625" style="578" customWidth="1"/>
    <col min="12" max="12" width="3.625" style="578" customWidth="1"/>
    <col min="13" max="13" width="1.625" style="578" customWidth="1"/>
    <col min="14" max="14" width="3.625" style="578" customWidth="1"/>
    <col min="15" max="15" width="1.625" style="578" customWidth="1"/>
    <col min="16" max="21" width="3.625" style="578" customWidth="1"/>
    <col min="22" max="22" width="1.625" style="578" customWidth="1"/>
    <col min="23" max="23" width="3.625" style="578" customWidth="1"/>
    <col min="24" max="24" width="1.625" style="578" customWidth="1"/>
    <col min="25" max="25" width="3.625" style="578" customWidth="1"/>
    <col min="26" max="26" width="1.625" style="578" customWidth="1"/>
    <col min="27" max="32" width="3.625" style="578" customWidth="1"/>
    <col min="33" max="33" width="1.625" style="578" customWidth="1"/>
    <col min="34" max="34" width="3.625" style="578" customWidth="1"/>
    <col min="35" max="35" width="1.625" style="578" customWidth="1"/>
    <col min="36" max="36" width="3.625" style="578" customWidth="1"/>
    <col min="37" max="37" width="1.625" style="578" customWidth="1"/>
    <col min="38" max="43" width="3.625" style="578" customWidth="1"/>
    <col min="44" max="44" width="1.625" style="578" customWidth="1"/>
    <col min="45" max="45" width="3.625" style="578" customWidth="1"/>
    <col min="46" max="46" width="1.625" style="578" customWidth="1"/>
    <col min="47" max="47" width="3.625" style="578" customWidth="1"/>
    <col min="48" max="48" width="1.625" style="578" customWidth="1"/>
    <col min="49" max="54" width="3.625" style="578" customWidth="1"/>
    <col min="55" max="55" width="1.625" style="578" customWidth="1"/>
    <col min="56" max="56" width="3.625" style="578" customWidth="1"/>
    <col min="57" max="57" width="1.625" style="578" customWidth="1"/>
    <col min="58" max="58" width="3.625" style="578" customWidth="1"/>
    <col min="59" max="59" width="1.625" style="578" customWidth="1"/>
    <col min="60" max="65" width="3.625" style="578" customWidth="1"/>
    <col min="66" max="66" width="1.625" style="578" customWidth="1"/>
    <col min="67" max="67" width="3.625" style="578" customWidth="1"/>
    <col min="68" max="68" width="1.625" style="578" customWidth="1"/>
    <col min="69" max="69" width="3.625" style="578" customWidth="1"/>
    <col min="70" max="70" width="1.625" style="578" customWidth="1"/>
    <col min="71" max="76" width="3.625" style="578" customWidth="1"/>
    <col min="77" max="77" width="1.625" style="578" customWidth="1"/>
    <col min="78" max="79" width="2.25" style="578" customWidth="1"/>
    <col min="80" max="80" width="1.625" style="578" customWidth="1"/>
    <col min="81" max="81" width="3.625" style="578" customWidth="1"/>
    <col min="82" max="82" width="1.625" style="578" customWidth="1"/>
    <col min="83" max="88" width="3.625" style="578" customWidth="1"/>
    <col min="89" max="89" width="1.625" style="578" customWidth="1"/>
    <col min="90" max="90" width="3.625" style="578" customWidth="1"/>
    <col min="91" max="91" width="1.625" style="578" customWidth="1"/>
    <col min="92" max="92" width="3.625" style="578" customWidth="1"/>
    <col min="93" max="93" width="1.625" style="578" customWidth="1"/>
    <col min="94" max="99" width="3.625" style="578" customWidth="1"/>
    <col min="100" max="100" width="1.625" style="578" customWidth="1"/>
    <col min="101" max="101" width="3.625" style="578" customWidth="1"/>
    <col min="102" max="102" width="1.625" style="578" customWidth="1"/>
    <col min="103" max="103" width="3.625" style="578" customWidth="1"/>
    <col min="104" max="104" width="1.625" style="578" customWidth="1"/>
    <col min="105" max="110" width="3.625" style="578" customWidth="1"/>
    <col min="111" max="111" width="1.625" style="578" customWidth="1"/>
    <col min="112" max="112" width="3.625" style="578" customWidth="1"/>
    <col min="113" max="113" width="1.625" style="578" customWidth="1"/>
    <col min="114" max="114" width="3.625" style="578" customWidth="1"/>
    <col min="115" max="115" width="1.625" style="578" customWidth="1"/>
    <col min="116" max="121" width="3.625" style="578" customWidth="1"/>
    <col min="122" max="122" width="1.625" style="578" customWidth="1" outlineLevel="1"/>
    <col min="123" max="123" width="3.625" style="578" customWidth="1" outlineLevel="1"/>
    <col min="124" max="124" width="1.625" style="578" customWidth="1" outlineLevel="1"/>
    <col min="125" max="125" width="3.625" style="578" customWidth="1" outlineLevel="1"/>
    <col min="126" max="126" width="1.625" style="578" customWidth="1" outlineLevel="1"/>
    <col min="127" max="131" width="3.625" style="578" customWidth="1" outlineLevel="1"/>
    <col min="132" max="135" width="1.625" style="578" customWidth="1" outlineLevel="1"/>
    <col min="136" max="136" width="3.625" style="578" customWidth="1" outlineLevel="1"/>
    <col min="137" max="137" width="1.625" style="578" customWidth="1" outlineLevel="1"/>
    <col min="138" max="142" width="3.625" style="578" customWidth="1" outlineLevel="1"/>
    <col min="143" max="144" width="1.625" style="578" customWidth="1" outlineLevel="1"/>
    <col min="145" max="145" width="3.625" style="578" customWidth="1" outlineLevel="1"/>
    <col min="146" max="146" width="1.625" style="578" customWidth="1" outlineLevel="1"/>
    <col min="147" max="147" width="3.625" style="578" customWidth="1" outlineLevel="1"/>
    <col min="148" max="148" width="1.625" style="578" customWidth="1" outlineLevel="1"/>
    <col min="149" max="154" width="3.625" style="578" customWidth="1" outlineLevel="1"/>
    <col min="155" max="155" width="1.625" style="578" customWidth="1"/>
    <col min="156" max="156" width="3.625" style="578" customWidth="1"/>
    <col min="157" max="157" width="1.625" style="578" customWidth="1"/>
    <col min="158" max="158" width="3.625" style="578" customWidth="1"/>
    <col min="159" max="159" width="1.625" style="578" customWidth="1"/>
    <col min="160" max="165" width="3.625" style="578" customWidth="1"/>
    <col min="166" max="166" width="1.625" style="578" customWidth="1"/>
    <col min="167" max="167" width="3.625" style="578" customWidth="1"/>
    <col min="168" max="168" width="1.625" style="578" customWidth="1"/>
    <col min="169" max="169" width="3.625" style="578" customWidth="1"/>
    <col min="170" max="170" width="1.625" style="578" customWidth="1"/>
    <col min="171" max="176" width="3.625" style="578" customWidth="1"/>
    <col min="177" max="177" width="1.625" style="578" customWidth="1"/>
    <col min="178" max="178" width="3.625" style="578" customWidth="1"/>
    <col min="179" max="179" width="1.625" style="578" customWidth="1"/>
    <col min="180" max="180" width="3.625" style="578" customWidth="1"/>
    <col min="181" max="181" width="1.625" style="578" customWidth="1"/>
    <col min="182" max="187" width="3.625" style="578" customWidth="1"/>
    <col min="188" max="188" width="1.625" style="578" customWidth="1"/>
    <col min="189" max="189" width="3.625" style="578" customWidth="1" outlineLevel="1"/>
    <col min="190" max="190" width="1.625" style="578" customWidth="1" outlineLevel="1"/>
    <col min="191" max="191" width="3.625" style="578" customWidth="1" outlineLevel="1"/>
    <col min="192" max="192" width="1.625" style="578" customWidth="1" outlineLevel="1"/>
    <col min="193" max="198" width="3.625" style="578" customWidth="1" outlineLevel="1"/>
    <col min="199" max="199" width="1.625" style="578" customWidth="1" outlineLevel="1"/>
    <col min="200" max="200" width="3.625" style="578" customWidth="1" outlineLevel="1"/>
    <col min="201" max="201" width="1.625" style="578" customWidth="1" outlineLevel="1"/>
    <col min="202" max="202" width="3.625" style="578" customWidth="1" outlineLevel="1"/>
    <col min="203" max="203" width="1.625" style="578" customWidth="1" outlineLevel="1"/>
    <col min="204" max="222" width="3.625" style="578" customWidth="1" outlineLevel="1"/>
    <col min="223" max="16384" width="3.625" style="578"/>
  </cols>
  <sheetData>
    <row r="1" spans="1:226" s="327" customFormat="1" ht="13.5" customHeight="1" x14ac:dyDescent="0.15">
      <c r="A1" s="326" t="s">
        <v>9</v>
      </c>
    </row>
    <row r="2" spans="1:226" s="327" customFormat="1" ht="13.5" customHeight="1" x14ac:dyDescent="0.15">
      <c r="A2" s="326"/>
    </row>
    <row r="3" spans="1:226" ht="12" customHeight="1" thickBot="1" x14ac:dyDescent="0.2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7"/>
      <c r="EZ3" s="579"/>
      <c r="FA3" s="579"/>
      <c r="FB3" s="579"/>
      <c r="FC3" s="579"/>
      <c r="FD3" s="579"/>
      <c r="FE3" s="579"/>
      <c r="FF3" s="579"/>
      <c r="FG3" s="579"/>
      <c r="FH3" s="579"/>
      <c r="FI3" s="579"/>
      <c r="FJ3" s="579"/>
    </row>
    <row r="4" spans="1:226" ht="12" customHeight="1" thickBot="1" x14ac:dyDescent="0.2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7"/>
      <c r="AD4" s="580" t="s">
        <v>747</v>
      </c>
      <c r="AE4" s="581"/>
      <c r="AF4" s="581"/>
      <c r="AG4" s="581"/>
      <c r="AH4" s="581"/>
      <c r="AI4" s="581"/>
      <c r="AJ4" s="581"/>
      <c r="AK4" s="581"/>
      <c r="AL4" s="581"/>
      <c r="AM4" s="581"/>
      <c r="AN4" s="581"/>
      <c r="AO4" s="582"/>
      <c r="EZ4" s="579"/>
      <c r="FA4" s="579"/>
      <c r="FB4" s="579"/>
      <c r="FC4" s="579"/>
      <c r="FD4" s="579"/>
      <c r="FE4" s="579"/>
      <c r="FF4" s="579"/>
      <c r="FG4" s="579"/>
      <c r="FH4" s="579"/>
      <c r="FI4" s="579"/>
      <c r="FJ4" s="579"/>
    </row>
    <row r="5" spans="1:226" ht="12" customHeight="1" x14ac:dyDescent="0.15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7"/>
      <c r="AD5" s="583"/>
      <c r="AE5" s="584"/>
      <c r="AF5" s="584"/>
      <c r="AG5" s="584"/>
      <c r="AH5" s="584"/>
      <c r="AI5" s="584"/>
      <c r="AJ5" s="584"/>
      <c r="AK5" s="584"/>
      <c r="AL5" s="584"/>
      <c r="AM5" s="584"/>
      <c r="AN5" s="584"/>
      <c r="AO5" s="585"/>
      <c r="EZ5" s="579"/>
      <c r="FA5" s="579"/>
      <c r="FB5" s="579"/>
      <c r="FC5" s="579"/>
      <c r="FD5" s="579"/>
      <c r="FE5" s="579"/>
      <c r="FF5" s="579"/>
      <c r="FG5" s="579"/>
      <c r="FH5" s="579"/>
      <c r="FI5" s="579"/>
      <c r="FJ5" s="579"/>
      <c r="FK5" s="586" t="s">
        <v>748</v>
      </c>
      <c r="FL5" s="587"/>
      <c r="FM5" s="587"/>
      <c r="FN5" s="587"/>
      <c r="FO5" s="587"/>
      <c r="FP5" s="587"/>
      <c r="FQ5" s="587"/>
      <c r="FR5" s="587"/>
      <c r="FS5" s="588"/>
    </row>
    <row r="6" spans="1:226" ht="12" customHeight="1" thickBot="1" x14ac:dyDescent="0.2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7"/>
      <c r="AD6" s="589"/>
      <c r="AE6" s="590"/>
      <c r="AF6" s="590"/>
      <c r="AG6" s="590"/>
      <c r="AH6" s="590"/>
      <c r="AI6" s="590"/>
      <c r="AJ6" s="590"/>
      <c r="AK6" s="590"/>
      <c r="AL6" s="590"/>
      <c r="AM6" s="590"/>
      <c r="AN6" s="590"/>
      <c r="AO6" s="591"/>
      <c r="FK6" s="592"/>
      <c r="FL6" s="593"/>
      <c r="FM6" s="593"/>
      <c r="FN6" s="593"/>
      <c r="FO6" s="593"/>
      <c r="FP6" s="593"/>
      <c r="FQ6" s="593"/>
      <c r="FR6" s="593"/>
      <c r="FS6" s="594"/>
    </row>
    <row r="7" spans="1:226" ht="12" customHeight="1" thickBot="1" x14ac:dyDescent="0.2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7"/>
      <c r="AH7" s="595"/>
      <c r="FK7" s="596"/>
      <c r="FL7" s="597"/>
      <c r="FM7" s="597"/>
      <c r="FN7" s="597"/>
      <c r="FO7" s="597"/>
      <c r="FP7" s="597"/>
      <c r="FQ7" s="597"/>
      <c r="FR7" s="597"/>
      <c r="FS7" s="598"/>
      <c r="FT7" s="599"/>
      <c r="GD7" s="599"/>
      <c r="GE7" s="599"/>
      <c r="GF7" s="600"/>
      <c r="GG7" s="600"/>
      <c r="GH7" s="600"/>
    </row>
    <row r="8" spans="1:226" ht="12" customHeight="1" thickBot="1" x14ac:dyDescent="0.2">
      <c r="A8" s="601"/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  <c r="P8" s="601"/>
      <c r="Q8" s="601"/>
      <c r="R8" s="601"/>
      <c r="S8" s="601"/>
      <c r="T8" s="601"/>
      <c r="U8" s="601"/>
      <c r="V8" s="601"/>
      <c r="W8" s="601"/>
      <c r="X8" s="601"/>
      <c r="Y8" s="601"/>
      <c r="Z8" s="601"/>
      <c r="AA8" s="601"/>
      <c r="AH8" s="602"/>
      <c r="AI8" s="603"/>
      <c r="AJ8" s="603"/>
      <c r="AK8" s="603"/>
      <c r="AL8" s="603"/>
      <c r="AM8" s="603"/>
      <c r="AN8" s="603"/>
      <c r="AO8" s="603"/>
      <c r="AP8" s="603"/>
      <c r="AQ8" s="603"/>
      <c r="AR8" s="603"/>
      <c r="AS8" s="603"/>
      <c r="AT8" s="603"/>
      <c r="AU8" s="603"/>
      <c r="AV8" s="603"/>
      <c r="AW8" s="603"/>
      <c r="AX8" s="603"/>
      <c r="AY8" s="603"/>
      <c r="AZ8" s="603"/>
      <c r="BA8" s="603"/>
      <c r="BB8" s="603"/>
      <c r="BC8" s="603"/>
      <c r="BD8" s="603"/>
      <c r="BE8" s="603"/>
      <c r="BF8" s="603"/>
      <c r="BG8" s="603"/>
      <c r="BH8" s="603"/>
      <c r="BI8" s="603"/>
      <c r="BJ8" s="603"/>
      <c r="BK8" s="603"/>
      <c r="BL8" s="603"/>
      <c r="BM8" s="603"/>
      <c r="BN8" s="603"/>
      <c r="BO8" s="603"/>
      <c r="BP8" s="603"/>
      <c r="BQ8" s="603"/>
      <c r="BR8" s="603"/>
      <c r="BS8" s="603"/>
      <c r="BT8" s="603"/>
      <c r="BU8" s="603"/>
      <c r="BV8" s="603"/>
      <c r="BW8" s="603"/>
      <c r="BX8" s="603"/>
      <c r="BY8" s="603"/>
      <c r="BZ8" s="603"/>
      <c r="CA8" s="603"/>
      <c r="CB8" s="603"/>
      <c r="CC8" s="603"/>
      <c r="CD8" s="603"/>
      <c r="CE8" s="603"/>
      <c r="CF8" s="603"/>
      <c r="CG8" s="603"/>
      <c r="CH8" s="603"/>
      <c r="CI8" s="603"/>
      <c r="CJ8" s="603"/>
      <c r="CK8" s="603"/>
      <c r="CL8" s="603"/>
      <c r="CM8" s="603"/>
      <c r="CN8" s="603"/>
      <c r="CO8" s="603"/>
      <c r="CP8" s="603"/>
      <c r="CQ8" s="603"/>
      <c r="CR8" s="603"/>
      <c r="CS8" s="603"/>
      <c r="CT8" s="603"/>
      <c r="CU8" s="603"/>
      <c r="CV8" s="603"/>
      <c r="CW8" s="603"/>
      <c r="CX8" s="603"/>
      <c r="CY8" s="603"/>
      <c r="CZ8" s="603"/>
      <c r="DA8" s="603"/>
      <c r="DB8" s="603"/>
      <c r="DC8" s="603"/>
      <c r="DD8" s="603"/>
      <c r="DE8" s="603"/>
      <c r="DF8" s="603"/>
      <c r="DG8" s="603"/>
      <c r="DH8" s="603"/>
      <c r="DI8" s="603"/>
      <c r="DJ8" s="603"/>
      <c r="DK8" s="603"/>
      <c r="DL8" s="603"/>
      <c r="DM8" s="603"/>
      <c r="DN8" s="603"/>
      <c r="DO8" s="603"/>
      <c r="DP8" s="603"/>
      <c r="DQ8" s="603"/>
      <c r="DR8" s="603"/>
      <c r="DS8" s="603"/>
      <c r="DT8" s="603"/>
      <c r="DU8" s="603"/>
      <c r="DV8" s="603"/>
      <c r="DW8" s="603"/>
      <c r="DX8" s="603"/>
      <c r="DY8" s="603"/>
      <c r="DZ8" s="603"/>
      <c r="EA8" s="603"/>
      <c r="EB8" s="603"/>
      <c r="EC8" s="603"/>
      <c r="ED8" s="603"/>
      <c r="EE8" s="603"/>
      <c r="EF8" s="603"/>
      <c r="EG8" s="603"/>
      <c r="EH8" s="603"/>
      <c r="EI8" s="603"/>
      <c r="EJ8" s="603"/>
      <c r="EK8" s="603"/>
      <c r="EL8" s="603"/>
      <c r="EM8" s="603"/>
      <c r="EN8" s="603"/>
      <c r="EO8" s="603"/>
      <c r="EP8" s="603"/>
      <c r="EQ8" s="603"/>
      <c r="ER8" s="603"/>
      <c r="ES8" s="603"/>
      <c r="ET8" s="603"/>
      <c r="EU8" s="603"/>
      <c r="EV8" s="603"/>
      <c r="EW8" s="603"/>
      <c r="EX8" s="603"/>
      <c r="EY8" s="603"/>
      <c r="EZ8" s="603"/>
      <c r="FA8" s="595"/>
      <c r="FB8" s="600"/>
      <c r="FL8" s="602"/>
      <c r="FT8" s="599"/>
      <c r="GD8" s="599"/>
      <c r="GE8" s="599"/>
      <c r="GF8" s="600"/>
      <c r="GG8" s="600"/>
      <c r="GH8" s="600"/>
    </row>
    <row r="9" spans="1:226" ht="12" customHeight="1" thickBot="1" x14ac:dyDescent="0.2">
      <c r="A9" s="601"/>
      <c r="B9" s="601"/>
      <c r="C9" s="601"/>
      <c r="D9" s="601"/>
      <c r="E9" s="576" t="s">
        <v>749</v>
      </c>
      <c r="F9" s="576"/>
      <c r="G9" s="576"/>
      <c r="H9" s="576"/>
      <c r="I9" s="576"/>
      <c r="J9" s="576"/>
      <c r="K9" s="576"/>
      <c r="L9" s="576"/>
      <c r="M9" s="576"/>
      <c r="N9" s="576"/>
      <c r="O9" s="576"/>
      <c r="P9" s="576"/>
      <c r="Q9" s="604"/>
      <c r="R9" s="604"/>
      <c r="S9" s="604"/>
      <c r="T9" s="604"/>
      <c r="U9" s="604"/>
      <c r="V9" s="604"/>
      <c r="W9" s="604"/>
      <c r="X9" s="604"/>
      <c r="Y9" s="604"/>
      <c r="Z9" s="604"/>
      <c r="AA9" s="604"/>
      <c r="AB9" s="604"/>
      <c r="AC9" s="605"/>
      <c r="AD9" s="580" t="s">
        <v>750</v>
      </c>
      <c r="AE9" s="581"/>
      <c r="AF9" s="581"/>
      <c r="AG9" s="581"/>
      <c r="AH9" s="581"/>
      <c r="AI9" s="581"/>
      <c r="AJ9" s="581"/>
      <c r="AK9" s="581"/>
      <c r="AL9" s="581"/>
      <c r="AM9" s="581"/>
      <c r="AN9" s="581"/>
      <c r="AO9" s="582"/>
      <c r="BL9" s="600"/>
      <c r="BM9" s="600"/>
      <c r="BN9" s="600"/>
      <c r="BW9" s="600"/>
      <c r="BX9" s="600"/>
      <c r="BY9" s="600"/>
      <c r="BZ9" s="600"/>
      <c r="CA9" s="600"/>
      <c r="CB9" s="600"/>
      <c r="CC9" s="600"/>
      <c r="CD9" s="600"/>
      <c r="CE9" s="600"/>
      <c r="CF9" s="600"/>
      <c r="CG9" s="600"/>
      <c r="CH9" s="600"/>
      <c r="CI9" s="600"/>
      <c r="CJ9" s="600"/>
      <c r="CK9" s="600"/>
      <c r="CL9" s="600"/>
      <c r="CM9" s="600"/>
      <c r="CN9" s="600"/>
      <c r="CO9" s="600"/>
      <c r="CP9" s="600"/>
      <c r="CQ9" s="600"/>
      <c r="CR9" s="600"/>
      <c r="CS9" s="600"/>
      <c r="CT9" s="600"/>
      <c r="CU9" s="600"/>
      <c r="CV9" s="600"/>
      <c r="CW9" s="600"/>
      <c r="CX9" s="600"/>
      <c r="CY9" s="600"/>
      <c r="CZ9" s="600"/>
      <c r="DA9" s="600"/>
      <c r="DB9" s="600"/>
      <c r="DC9" s="600"/>
      <c r="DD9" s="600"/>
      <c r="DE9" s="600"/>
      <c r="DF9" s="600"/>
      <c r="DG9" s="600"/>
      <c r="DH9" s="600"/>
      <c r="DI9" s="600"/>
      <c r="DJ9" s="600"/>
      <c r="DK9" s="600"/>
      <c r="DL9" s="600"/>
      <c r="DM9" s="600"/>
      <c r="DN9" s="600"/>
      <c r="DO9" s="600"/>
      <c r="DP9" s="600"/>
      <c r="DQ9" s="600"/>
      <c r="DR9" s="600"/>
      <c r="DS9" s="600"/>
      <c r="DT9" s="600"/>
      <c r="DU9" s="600"/>
      <c r="DV9" s="600"/>
      <c r="DW9" s="600"/>
      <c r="DX9" s="600"/>
      <c r="DY9" s="600"/>
      <c r="DZ9" s="600"/>
      <c r="EA9" s="600"/>
      <c r="EB9" s="600"/>
      <c r="EC9" s="600"/>
      <c r="ED9" s="600"/>
      <c r="EE9" s="600"/>
      <c r="EF9" s="600"/>
      <c r="EG9" s="600"/>
      <c r="EH9" s="600"/>
      <c r="EI9" s="600"/>
      <c r="EJ9" s="600"/>
      <c r="EK9" s="600"/>
      <c r="EL9" s="600"/>
      <c r="EM9" s="600"/>
      <c r="EN9" s="600"/>
      <c r="EO9" s="600"/>
      <c r="EP9" s="600"/>
      <c r="EQ9" s="600"/>
      <c r="ER9" s="600"/>
      <c r="ES9" s="600"/>
      <c r="ET9" s="600"/>
      <c r="EU9" s="600"/>
      <c r="EV9" s="600"/>
      <c r="EW9" s="600"/>
      <c r="EX9" s="600"/>
      <c r="EY9" s="600"/>
      <c r="EZ9" s="600"/>
      <c r="FA9" s="595"/>
      <c r="FB9" s="600"/>
      <c r="FK9" s="600"/>
      <c r="FL9" s="606"/>
      <c r="FM9" s="600"/>
      <c r="FN9" s="600"/>
      <c r="FO9" s="600"/>
      <c r="FP9" s="600"/>
      <c r="FQ9" s="600"/>
      <c r="FR9" s="600"/>
      <c r="FS9" s="600"/>
      <c r="FT9" s="599"/>
      <c r="FU9" s="599"/>
      <c r="FV9" s="599"/>
      <c r="GF9" s="600"/>
      <c r="GG9" s="600"/>
      <c r="GH9" s="600"/>
    </row>
    <row r="10" spans="1:226" ht="12" customHeight="1" x14ac:dyDescent="0.15">
      <c r="A10" s="601"/>
      <c r="B10" s="601"/>
      <c r="C10" s="601"/>
      <c r="D10" s="601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576"/>
      <c r="P10" s="576"/>
      <c r="Q10" s="604"/>
      <c r="R10" s="604"/>
      <c r="S10" s="604"/>
      <c r="T10" s="604"/>
      <c r="U10" s="604"/>
      <c r="V10" s="604"/>
      <c r="W10" s="604"/>
      <c r="X10" s="604"/>
      <c r="Y10" s="604"/>
      <c r="Z10" s="604"/>
      <c r="AA10" s="604"/>
      <c r="AB10" s="604"/>
      <c r="AC10" s="605"/>
      <c r="AD10" s="583"/>
      <c r="AE10" s="584"/>
      <c r="AF10" s="584"/>
      <c r="AG10" s="584"/>
      <c r="AH10" s="584"/>
      <c r="AI10" s="584"/>
      <c r="AJ10" s="584"/>
      <c r="AK10" s="584"/>
      <c r="AL10" s="584"/>
      <c r="AM10" s="584"/>
      <c r="AN10" s="584"/>
      <c r="AO10" s="585"/>
      <c r="BL10" s="600"/>
      <c r="BM10" s="600"/>
      <c r="BN10" s="600"/>
      <c r="BW10" s="600"/>
      <c r="BX10" s="600"/>
      <c r="BY10" s="600"/>
      <c r="BZ10" s="600"/>
      <c r="CA10" s="600"/>
      <c r="CB10" s="600"/>
      <c r="CC10" s="600"/>
      <c r="CD10" s="600"/>
      <c r="CE10" s="600"/>
      <c r="CF10" s="600"/>
      <c r="CG10" s="600"/>
      <c r="CH10" s="600"/>
      <c r="CI10" s="600"/>
      <c r="CJ10" s="600"/>
      <c r="CK10" s="600"/>
      <c r="CL10" s="600"/>
      <c r="CM10" s="600"/>
      <c r="CN10" s="600"/>
      <c r="CO10" s="600"/>
      <c r="CP10" s="600"/>
      <c r="CQ10" s="600"/>
      <c r="CR10" s="600"/>
      <c r="CS10" s="600"/>
      <c r="CT10" s="600"/>
      <c r="CU10" s="600"/>
      <c r="CV10" s="600"/>
      <c r="CW10" s="600"/>
      <c r="CX10" s="600"/>
      <c r="CY10" s="600"/>
      <c r="CZ10" s="600"/>
      <c r="DA10" s="600"/>
      <c r="DB10" s="600"/>
      <c r="DC10" s="600"/>
      <c r="DD10" s="600"/>
      <c r="DE10" s="600"/>
      <c r="DF10" s="600"/>
      <c r="DG10" s="600"/>
      <c r="DH10" s="600"/>
      <c r="DI10" s="600"/>
      <c r="DJ10" s="600"/>
      <c r="DK10" s="600"/>
      <c r="DL10" s="600"/>
      <c r="DM10" s="600"/>
      <c r="DN10" s="600"/>
      <c r="DO10" s="600"/>
      <c r="DP10" s="600"/>
      <c r="DQ10" s="600"/>
      <c r="DR10" s="600"/>
      <c r="DS10" s="600"/>
      <c r="DT10" s="600"/>
      <c r="DU10" s="600"/>
      <c r="DV10" s="600"/>
      <c r="DW10" s="600"/>
      <c r="DX10" s="600"/>
      <c r="DY10" s="600"/>
      <c r="DZ10" s="600"/>
      <c r="EA10" s="600"/>
      <c r="EB10" s="600"/>
      <c r="EC10" s="600"/>
      <c r="ED10" s="600"/>
      <c r="EE10" s="600"/>
      <c r="EF10" s="600"/>
      <c r="EG10" s="600"/>
      <c r="EH10" s="600"/>
      <c r="EI10" s="600"/>
      <c r="EJ10" s="600"/>
      <c r="EK10" s="600"/>
      <c r="EL10" s="600"/>
      <c r="EM10" s="600"/>
      <c r="EN10" s="600"/>
      <c r="EO10" s="600"/>
      <c r="EP10" s="600"/>
      <c r="EQ10" s="600"/>
      <c r="ER10" s="600"/>
      <c r="ES10" s="600"/>
      <c r="ET10" s="600"/>
      <c r="EU10" s="600"/>
      <c r="EV10" s="600"/>
      <c r="EW10" s="600"/>
      <c r="EX10" s="600"/>
      <c r="EY10" s="600"/>
      <c r="EZ10" s="600"/>
      <c r="FA10" s="595"/>
      <c r="FB10" s="600"/>
      <c r="FK10" s="586" t="s">
        <v>751</v>
      </c>
      <c r="FL10" s="587"/>
      <c r="FM10" s="587"/>
      <c r="FN10" s="587"/>
      <c r="FO10" s="587"/>
      <c r="FP10" s="587"/>
      <c r="FQ10" s="587"/>
      <c r="FR10" s="587"/>
      <c r="FS10" s="588"/>
      <c r="FT10" s="600"/>
      <c r="FU10" s="600"/>
      <c r="FV10" s="600"/>
      <c r="GF10" s="600"/>
      <c r="GG10" s="607" t="s">
        <v>752</v>
      </c>
      <c r="GH10" s="608"/>
      <c r="GI10" s="608"/>
      <c r="GJ10" s="608"/>
      <c r="GK10" s="608"/>
      <c r="GL10" s="608"/>
      <c r="GM10" s="608"/>
      <c r="GN10" s="608"/>
      <c r="GO10" s="609"/>
      <c r="GR10" s="607" t="s">
        <v>725</v>
      </c>
      <c r="GS10" s="608"/>
      <c r="GT10" s="608"/>
      <c r="GU10" s="608"/>
      <c r="GV10" s="608"/>
      <c r="GW10" s="608"/>
      <c r="GX10" s="608"/>
      <c r="GY10" s="608"/>
      <c r="GZ10" s="609"/>
    </row>
    <row r="11" spans="1:226" ht="12" customHeight="1" thickBot="1" x14ac:dyDescent="0.2">
      <c r="E11" s="610"/>
      <c r="F11" s="610"/>
      <c r="G11" s="610"/>
      <c r="H11" s="610"/>
      <c r="I11" s="610"/>
      <c r="J11" s="610"/>
      <c r="K11" s="610"/>
      <c r="L11" s="610"/>
      <c r="M11" s="610"/>
      <c r="N11" s="610"/>
      <c r="O11" s="610"/>
      <c r="P11" s="610"/>
      <c r="Q11" s="611"/>
      <c r="R11" s="611"/>
      <c r="S11" s="611"/>
      <c r="T11" s="611"/>
      <c r="U11" s="611"/>
      <c r="V11" s="611"/>
      <c r="W11" s="611"/>
      <c r="X11" s="611"/>
      <c r="Y11" s="611"/>
      <c r="Z11" s="611"/>
      <c r="AA11" s="611"/>
      <c r="AB11" s="611"/>
      <c r="AC11" s="611"/>
      <c r="AD11" s="589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1"/>
      <c r="BL11" s="600"/>
      <c r="BM11" s="600"/>
      <c r="BN11" s="600"/>
      <c r="BW11" s="600"/>
      <c r="BX11" s="600"/>
      <c r="BY11" s="600"/>
      <c r="BZ11" s="600"/>
      <c r="CA11" s="600"/>
      <c r="CB11" s="600"/>
      <c r="CC11" s="600"/>
      <c r="CD11" s="600"/>
      <c r="CE11" s="600"/>
      <c r="CF11" s="600"/>
      <c r="CG11" s="600"/>
      <c r="CH11" s="600"/>
      <c r="CI11" s="600"/>
      <c r="CJ11" s="600"/>
      <c r="CK11" s="600"/>
      <c r="CL11" s="600"/>
      <c r="CM11" s="600"/>
      <c r="CN11" s="600"/>
      <c r="CO11" s="600"/>
      <c r="CP11" s="600"/>
      <c r="CQ11" s="600"/>
      <c r="CR11" s="600"/>
      <c r="CS11" s="600"/>
      <c r="CT11" s="600"/>
      <c r="CU11" s="600"/>
      <c r="CV11" s="600"/>
      <c r="CW11" s="600"/>
      <c r="CX11" s="600"/>
      <c r="CY11" s="600"/>
      <c r="CZ11" s="600"/>
      <c r="DA11" s="600"/>
      <c r="DB11" s="600"/>
      <c r="DC11" s="600"/>
      <c r="DD11" s="600"/>
      <c r="DE11" s="600"/>
      <c r="DF11" s="600"/>
      <c r="DG11" s="600"/>
      <c r="DH11" s="600"/>
      <c r="DI11" s="600"/>
      <c r="DJ11" s="600"/>
      <c r="DK11" s="600"/>
      <c r="DL11" s="600"/>
      <c r="DM11" s="600"/>
      <c r="DN11" s="600"/>
      <c r="DO11" s="600"/>
      <c r="DP11" s="600"/>
      <c r="DQ11" s="600"/>
      <c r="DR11" s="600"/>
      <c r="DS11" s="600"/>
      <c r="DT11" s="600"/>
      <c r="DU11" s="600"/>
      <c r="DV11" s="600"/>
      <c r="DW11" s="600"/>
      <c r="DX11" s="600"/>
      <c r="DY11" s="600"/>
      <c r="DZ11" s="600"/>
      <c r="EA11" s="600"/>
      <c r="EB11" s="600"/>
      <c r="EC11" s="600"/>
      <c r="ED11" s="600"/>
      <c r="EE11" s="600"/>
      <c r="EF11" s="600"/>
      <c r="EG11" s="600"/>
      <c r="EH11" s="600"/>
      <c r="EI11" s="600"/>
      <c r="EJ11" s="600"/>
      <c r="EK11" s="600"/>
      <c r="EL11" s="600"/>
      <c r="EM11" s="600"/>
      <c r="EN11" s="600"/>
      <c r="EO11" s="600"/>
      <c r="EP11" s="600"/>
      <c r="EQ11" s="600"/>
      <c r="ER11" s="600"/>
      <c r="ES11" s="600"/>
      <c r="ET11" s="600"/>
      <c r="EU11" s="600"/>
      <c r="EV11" s="600"/>
      <c r="EW11" s="600"/>
      <c r="EX11" s="600"/>
      <c r="EY11" s="600"/>
      <c r="EZ11" s="600"/>
      <c r="FA11" s="595"/>
      <c r="FB11" s="600"/>
      <c r="FK11" s="592"/>
      <c r="FL11" s="593"/>
      <c r="FM11" s="593"/>
      <c r="FN11" s="593"/>
      <c r="FO11" s="593"/>
      <c r="FP11" s="593"/>
      <c r="FQ11" s="593"/>
      <c r="FR11" s="593"/>
      <c r="FS11" s="594"/>
      <c r="FT11" s="600"/>
      <c r="FU11" s="600"/>
      <c r="FV11" s="600"/>
      <c r="GF11" s="600"/>
      <c r="GG11" s="612"/>
      <c r="GH11" s="613"/>
      <c r="GI11" s="613"/>
      <c r="GJ11" s="613"/>
      <c r="GK11" s="613"/>
      <c r="GL11" s="613"/>
      <c r="GM11" s="613"/>
      <c r="GN11" s="613"/>
      <c r="GO11" s="614"/>
      <c r="GP11" s="599"/>
      <c r="GQ11" s="599"/>
      <c r="GR11" s="612"/>
      <c r="GS11" s="613"/>
      <c r="GT11" s="613"/>
      <c r="GU11" s="613"/>
      <c r="GV11" s="613"/>
      <c r="GW11" s="613"/>
      <c r="GX11" s="613"/>
      <c r="GY11" s="613"/>
      <c r="GZ11" s="614"/>
      <c r="HA11" s="599"/>
      <c r="HB11" s="599"/>
      <c r="HC11" s="599"/>
      <c r="HD11" s="599"/>
      <c r="HE11" s="599"/>
      <c r="HF11" s="599"/>
      <c r="HG11" s="599"/>
      <c r="HH11" s="599"/>
      <c r="HI11" s="599"/>
      <c r="HJ11" s="599"/>
      <c r="HK11" s="599"/>
      <c r="HL11" s="599"/>
      <c r="HM11" s="599"/>
      <c r="HN11" s="599"/>
    </row>
    <row r="12" spans="1:226" ht="12" customHeight="1" thickBot="1" x14ac:dyDescent="0.2">
      <c r="A12" s="601"/>
      <c r="B12" s="601"/>
      <c r="C12" s="601"/>
      <c r="D12" s="601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1"/>
      <c r="R12" s="611"/>
      <c r="S12" s="611"/>
      <c r="T12" s="611"/>
      <c r="U12" s="611"/>
      <c r="V12" s="611"/>
      <c r="W12" s="611"/>
      <c r="X12" s="611"/>
      <c r="Y12" s="611"/>
      <c r="Z12" s="611"/>
      <c r="AA12" s="611"/>
      <c r="AB12" s="611"/>
      <c r="AC12" s="611"/>
      <c r="AD12" s="615"/>
      <c r="AE12" s="615"/>
      <c r="AF12" s="615"/>
      <c r="AG12" s="615"/>
      <c r="AH12" s="616"/>
      <c r="AI12" s="615"/>
      <c r="AJ12" s="615"/>
      <c r="AK12" s="615"/>
      <c r="AL12" s="615"/>
      <c r="AM12" s="615"/>
      <c r="AN12" s="615"/>
      <c r="AO12" s="615"/>
      <c r="BL12" s="600"/>
      <c r="BM12" s="600"/>
      <c r="BN12" s="600"/>
      <c r="BW12" s="600"/>
      <c r="BX12" s="600"/>
      <c r="BY12" s="600"/>
      <c r="BZ12" s="600"/>
      <c r="CA12" s="600"/>
      <c r="CB12" s="600"/>
      <c r="CC12" s="600"/>
      <c r="CD12" s="600"/>
      <c r="CE12" s="600"/>
      <c r="CF12" s="600"/>
      <c r="CG12" s="600"/>
      <c r="CH12" s="600"/>
      <c r="CI12" s="600"/>
      <c r="CJ12" s="600"/>
      <c r="CK12" s="600"/>
      <c r="CL12" s="600"/>
      <c r="CM12" s="600"/>
      <c r="CN12" s="600"/>
      <c r="CO12" s="600"/>
      <c r="CP12" s="600"/>
      <c r="CQ12" s="600"/>
      <c r="CR12" s="600"/>
      <c r="CS12" s="600"/>
      <c r="CT12" s="600"/>
      <c r="CU12" s="600"/>
      <c r="CV12" s="600"/>
      <c r="CW12" s="600"/>
      <c r="CX12" s="600"/>
      <c r="CY12" s="600"/>
      <c r="CZ12" s="600"/>
      <c r="DA12" s="600"/>
      <c r="DB12" s="600"/>
      <c r="DC12" s="600"/>
      <c r="DD12" s="600"/>
      <c r="DE12" s="600"/>
      <c r="DF12" s="600"/>
      <c r="DG12" s="600"/>
      <c r="DH12" s="600"/>
      <c r="DI12" s="600"/>
      <c r="DJ12" s="600"/>
      <c r="DK12" s="600"/>
      <c r="DL12" s="600"/>
      <c r="DM12" s="600"/>
      <c r="DN12" s="600"/>
      <c r="DO12" s="600"/>
      <c r="DP12" s="600"/>
      <c r="DQ12" s="600"/>
      <c r="DR12" s="600"/>
      <c r="DS12" s="600"/>
      <c r="DT12" s="600"/>
      <c r="DU12" s="600"/>
      <c r="DV12" s="600"/>
      <c r="DW12" s="600"/>
      <c r="DX12" s="600"/>
      <c r="DY12" s="600"/>
      <c r="DZ12" s="600"/>
      <c r="EA12" s="600"/>
      <c r="EB12" s="600"/>
      <c r="EC12" s="600"/>
      <c r="ED12" s="600"/>
      <c r="EE12" s="600"/>
      <c r="EF12" s="600"/>
      <c r="EG12" s="600"/>
      <c r="EH12" s="600"/>
      <c r="EI12" s="600"/>
      <c r="EJ12" s="600"/>
      <c r="EK12" s="600"/>
      <c r="EL12" s="600"/>
      <c r="EM12" s="600"/>
      <c r="EN12" s="600"/>
      <c r="EO12" s="600"/>
      <c r="EP12" s="600"/>
      <c r="EQ12" s="600"/>
      <c r="ER12" s="600"/>
      <c r="ES12" s="600"/>
      <c r="ET12" s="600"/>
      <c r="EU12" s="600"/>
      <c r="EV12" s="600"/>
      <c r="EW12" s="600"/>
      <c r="EX12" s="600"/>
      <c r="EY12" s="600"/>
      <c r="EZ12" s="600"/>
      <c r="FA12" s="595"/>
      <c r="FB12" s="600"/>
      <c r="FK12" s="596"/>
      <c r="FL12" s="597"/>
      <c r="FM12" s="597"/>
      <c r="FN12" s="597"/>
      <c r="FO12" s="597"/>
      <c r="FP12" s="597"/>
      <c r="FQ12" s="597"/>
      <c r="FR12" s="597"/>
      <c r="FS12" s="598"/>
      <c r="FT12" s="600"/>
      <c r="FU12" s="600"/>
      <c r="FV12" s="600"/>
      <c r="FW12" s="600"/>
      <c r="FX12" s="600"/>
      <c r="FY12" s="600"/>
      <c r="FZ12" s="600"/>
      <c r="GA12" s="600"/>
      <c r="GB12" s="600"/>
      <c r="GC12" s="600"/>
      <c r="GD12" s="600"/>
      <c r="GE12" s="600"/>
      <c r="GF12" s="600"/>
      <c r="GG12" s="617"/>
      <c r="GH12" s="618"/>
      <c r="GI12" s="618"/>
      <c r="GJ12" s="618"/>
      <c r="GK12" s="618"/>
      <c r="GL12" s="618"/>
      <c r="GM12" s="618"/>
      <c r="GN12" s="618"/>
      <c r="GO12" s="619"/>
      <c r="GP12" s="599"/>
      <c r="GQ12" s="599"/>
      <c r="GR12" s="617"/>
      <c r="GS12" s="618"/>
      <c r="GT12" s="618"/>
      <c r="GU12" s="618"/>
      <c r="GV12" s="618"/>
      <c r="GW12" s="618"/>
      <c r="GX12" s="618"/>
      <c r="GY12" s="618"/>
      <c r="GZ12" s="619"/>
      <c r="HA12" s="599"/>
      <c r="HB12" s="599"/>
      <c r="HC12" s="599"/>
      <c r="HD12" s="599"/>
      <c r="HE12" s="599"/>
      <c r="HF12" s="599"/>
      <c r="HG12" s="599"/>
      <c r="HH12" s="599"/>
      <c r="HI12" s="599"/>
      <c r="HJ12" s="599"/>
      <c r="HK12" s="599"/>
      <c r="HL12" s="599"/>
      <c r="HM12" s="599"/>
      <c r="HN12" s="599"/>
    </row>
    <row r="13" spans="1:226" ht="12" customHeight="1" x14ac:dyDescent="0.15">
      <c r="AH13" s="602"/>
      <c r="AI13" s="603"/>
      <c r="AJ13" s="603"/>
      <c r="AK13" s="603"/>
      <c r="AL13" s="603"/>
      <c r="AM13" s="603"/>
      <c r="AN13" s="603"/>
      <c r="AO13" s="603"/>
      <c r="AP13" s="603"/>
      <c r="AQ13" s="603"/>
      <c r="AR13" s="603"/>
      <c r="AS13" s="603"/>
      <c r="AT13" s="603"/>
      <c r="AU13" s="603"/>
      <c r="AV13" s="603"/>
      <c r="AW13" s="603"/>
      <c r="AX13" s="603"/>
      <c r="AY13" s="603"/>
      <c r="AZ13" s="603"/>
      <c r="BA13" s="603"/>
      <c r="BB13" s="603"/>
      <c r="BC13" s="603"/>
      <c r="BD13" s="603"/>
      <c r="BE13" s="603"/>
      <c r="BF13" s="603"/>
      <c r="BG13" s="603"/>
      <c r="BH13" s="603"/>
      <c r="BI13" s="603"/>
      <c r="BJ13" s="603"/>
      <c r="BK13" s="603"/>
      <c r="BL13" s="603"/>
      <c r="BM13" s="603"/>
      <c r="BN13" s="603"/>
      <c r="BO13" s="603"/>
      <c r="BP13" s="603"/>
      <c r="BQ13" s="603"/>
      <c r="BR13" s="603"/>
      <c r="BS13" s="603"/>
      <c r="BT13" s="603"/>
      <c r="BU13" s="603"/>
      <c r="BV13" s="603"/>
      <c r="BW13" s="603"/>
      <c r="BX13" s="603"/>
      <c r="BY13" s="603"/>
      <c r="BZ13" s="603"/>
      <c r="CA13" s="603"/>
      <c r="CB13" s="603"/>
      <c r="CC13" s="603"/>
      <c r="CD13" s="603"/>
      <c r="CE13" s="603"/>
      <c r="CF13" s="603"/>
      <c r="CG13" s="603"/>
      <c r="CH13" s="603"/>
      <c r="CI13" s="603"/>
      <c r="CJ13" s="603"/>
      <c r="CK13" s="603"/>
      <c r="CL13" s="603"/>
      <c r="CM13" s="603"/>
      <c r="CN13" s="603"/>
      <c r="CO13" s="603"/>
      <c r="CP13" s="603"/>
      <c r="CQ13" s="603"/>
      <c r="CR13" s="603"/>
      <c r="CS13" s="603"/>
      <c r="CT13" s="603"/>
      <c r="CU13" s="603"/>
      <c r="CV13" s="603"/>
      <c r="CW13" s="603"/>
      <c r="CX13" s="603"/>
      <c r="CY13" s="603"/>
      <c r="CZ13" s="603"/>
      <c r="DA13" s="603"/>
      <c r="DB13" s="603"/>
      <c r="DC13" s="603"/>
      <c r="DD13" s="603"/>
      <c r="DE13" s="603"/>
      <c r="DF13" s="603"/>
      <c r="DG13" s="603"/>
      <c r="DH13" s="603"/>
      <c r="DI13" s="603"/>
      <c r="DJ13" s="603"/>
      <c r="DK13" s="603"/>
      <c r="DL13" s="603"/>
      <c r="DM13" s="603"/>
      <c r="DN13" s="603"/>
      <c r="DO13" s="603"/>
      <c r="DP13" s="603"/>
      <c r="DQ13" s="603"/>
      <c r="DR13" s="603"/>
      <c r="DS13" s="620"/>
      <c r="DT13" s="595"/>
      <c r="DU13" s="600"/>
      <c r="DV13" s="600"/>
      <c r="DW13" s="600"/>
      <c r="DX13" s="600"/>
      <c r="DY13" s="600"/>
      <c r="DZ13" s="600"/>
      <c r="EA13" s="600"/>
      <c r="EB13" s="600"/>
      <c r="EC13" s="600"/>
      <c r="ED13" s="600"/>
      <c r="EE13" s="600"/>
      <c r="EF13" s="600"/>
      <c r="EG13" s="600"/>
      <c r="EH13" s="600"/>
      <c r="EI13" s="600"/>
      <c r="EJ13" s="600"/>
      <c r="EK13" s="600"/>
      <c r="EL13" s="600"/>
      <c r="EM13" s="600"/>
      <c r="EN13" s="600"/>
      <c r="EO13" s="600"/>
      <c r="EP13" s="600"/>
      <c r="EQ13" s="600"/>
      <c r="ER13" s="600"/>
      <c r="ES13" s="600"/>
      <c r="ET13" s="600"/>
      <c r="EU13" s="600"/>
      <c r="EV13" s="600"/>
      <c r="EW13" s="600"/>
      <c r="EX13" s="600"/>
      <c r="EY13" s="600"/>
      <c r="EZ13" s="600"/>
      <c r="FA13" s="595"/>
      <c r="FB13" s="600"/>
      <c r="FC13" s="600"/>
      <c r="FK13" s="600"/>
      <c r="FL13" s="602"/>
      <c r="FM13" s="600"/>
      <c r="FN13" s="600"/>
      <c r="FO13" s="600"/>
      <c r="FP13" s="600"/>
      <c r="FQ13" s="600"/>
      <c r="FR13" s="600"/>
      <c r="FS13" s="600"/>
      <c r="FT13" s="600"/>
      <c r="FU13" s="600"/>
      <c r="FV13" s="600"/>
      <c r="FW13" s="600"/>
      <c r="FX13" s="600"/>
      <c r="FY13" s="600"/>
      <c r="FZ13" s="600"/>
      <c r="GA13" s="600"/>
      <c r="GB13" s="600"/>
      <c r="GC13" s="600"/>
      <c r="GD13" s="600"/>
      <c r="GE13" s="600"/>
      <c r="GF13" s="600"/>
      <c r="GG13" s="600"/>
      <c r="GH13" s="595"/>
      <c r="GJ13" s="599"/>
      <c r="GK13" s="599"/>
      <c r="GL13" s="599"/>
      <c r="GM13" s="599"/>
      <c r="GN13" s="599"/>
      <c r="GO13" s="599"/>
      <c r="GP13" s="599"/>
      <c r="GQ13" s="599"/>
      <c r="GR13" s="599"/>
      <c r="GS13" s="621"/>
      <c r="GT13" s="599"/>
      <c r="GU13" s="599"/>
      <c r="GV13" s="599"/>
      <c r="GW13" s="599"/>
      <c r="GX13" s="599"/>
      <c r="GY13" s="599"/>
      <c r="GZ13" s="599"/>
      <c r="HA13" s="599"/>
      <c r="HB13" s="599"/>
      <c r="HC13" s="599"/>
      <c r="HD13" s="599"/>
      <c r="HE13" s="599"/>
      <c r="HF13" s="599"/>
      <c r="HG13" s="599"/>
      <c r="HH13" s="599"/>
      <c r="HI13" s="599"/>
      <c r="HJ13" s="599"/>
      <c r="HK13" s="599"/>
      <c r="HL13" s="599"/>
      <c r="HM13" s="599"/>
      <c r="HN13" s="599"/>
      <c r="HO13" s="599"/>
      <c r="HP13" s="599"/>
      <c r="HQ13" s="599"/>
      <c r="HR13" s="599"/>
    </row>
    <row r="14" spans="1:226" ht="12" customHeight="1" thickBot="1" x14ac:dyDescent="0.2">
      <c r="A14" s="622"/>
      <c r="B14" s="602"/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62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2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23"/>
      <c r="AJ14" s="603"/>
      <c r="AK14" s="603"/>
      <c r="AL14" s="603"/>
      <c r="AM14" s="603"/>
      <c r="AN14" s="603"/>
      <c r="AO14" s="603"/>
      <c r="AP14" s="603"/>
      <c r="AQ14" s="603"/>
      <c r="AR14" s="603"/>
      <c r="AS14" s="603"/>
      <c r="AT14" s="623"/>
      <c r="AU14" s="603"/>
      <c r="AV14" s="603"/>
      <c r="AW14" s="603"/>
      <c r="AX14" s="603"/>
      <c r="AY14" s="603"/>
      <c r="AZ14" s="603"/>
      <c r="BA14" s="603"/>
      <c r="BB14" s="603"/>
      <c r="BC14" s="603"/>
      <c r="BD14" s="603"/>
      <c r="BE14" s="623"/>
      <c r="BF14" s="603"/>
      <c r="BG14" s="603"/>
      <c r="BH14" s="603"/>
      <c r="BI14" s="603"/>
      <c r="BJ14" s="603"/>
      <c r="BK14" s="603"/>
      <c r="BL14" s="603"/>
      <c r="BM14" s="603"/>
      <c r="BN14" s="603"/>
      <c r="BO14" s="603"/>
      <c r="BP14" s="602"/>
      <c r="BQ14" s="603"/>
      <c r="BR14" s="603"/>
      <c r="BS14" s="603"/>
      <c r="BT14" s="603"/>
      <c r="BU14" s="603"/>
      <c r="BV14" s="603"/>
      <c r="BW14" s="603"/>
      <c r="BX14" s="603"/>
      <c r="BY14" s="603"/>
      <c r="BZ14" s="603"/>
      <c r="CA14" s="603"/>
      <c r="CB14" s="623"/>
      <c r="CC14" s="603"/>
      <c r="CD14" s="603"/>
      <c r="CE14" s="603"/>
      <c r="CF14" s="603"/>
      <c r="CG14" s="603"/>
      <c r="CH14" s="603"/>
      <c r="CI14" s="603"/>
      <c r="CJ14" s="603"/>
      <c r="CK14" s="603"/>
      <c r="CL14" s="603"/>
      <c r="CM14" s="623"/>
      <c r="CN14" s="603"/>
      <c r="CO14" s="603"/>
      <c r="CP14" s="603"/>
      <c r="CQ14" s="603"/>
      <c r="CR14" s="603"/>
      <c r="CS14" s="603"/>
      <c r="CT14" s="603"/>
      <c r="CU14" s="603"/>
      <c r="CV14" s="603"/>
      <c r="CW14" s="603"/>
      <c r="CX14" s="623"/>
      <c r="CY14" s="603"/>
      <c r="CZ14" s="603"/>
      <c r="DA14" s="603"/>
      <c r="DB14" s="603"/>
      <c r="DC14" s="603"/>
      <c r="DD14" s="603"/>
      <c r="DE14" s="603"/>
      <c r="DF14" s="603"/>
      <c r="DG14" s="603"/>
      <c r="DH14" s="603"/>
      <c r="DI14" s="606"/>
      <c r="DJ14" s="600"/>
      <c r="DK14" s="600"/>
      <c r="DL14" s="600"/>
      <c r="DM14" s="600"/>
      <c r="DN14" s="600"/>
      <c r="DO14" s="600"/>
      <c r="DP14" s="600"/>
      <c r="DQ14" s="615"/>
      <c r="DR14" s="615"/>
      <c r="DS14" s="600"/>
      <c r="DT14" s="606"/>
      <c r="FA14" s="624"/>
      <c r="FB14" s="625"/>
      <c r="FC14" s="626"/>
      <c r="FK14" s="600"/>
      <c r="FL14" s="623"/>
      <c r="FM14" s="603"/>
      <c r="FN14" s="603"/>
      <c r="FO14" s="603"/>
      <c r="FP14" s="603"/>
      <c r="FQ14" s="603"/>
      <c r="FR14" s="603"/>
      <c r="FS14" s="603"/>
      <c r="FT14" s="603"/>
      <c r="FU14" s="603"/>
      <c r="FV14" s="620"/>
      <c r="FW14" s="600"/>
      <c r="FX14" s="600"/>
      <c r="FY14" s="600"/>
      <c r="FZ14" s="600"/>
      <c r="GA14" s="600"/>
      <c r="GB14" s="600"/>
      <c r="GC14" s="600"/>
      <c r="GD14" s="600"/>
      <c r="GE14" s="600"/>
      <c r="GF14" s="600"/>
      <c r="GG14" s="600"/>
      <c r="GH14" s="595"/>
      <c r="GJ14" s="600"/>
      <c r="GK14" s="600"/>
      <c r="GL14" s="600"/>
      <c r="GM14" s="600"/>
      <c r="GN14" s="600"/>
      <c r="GO14" s="600"/>
      <c r="GP14" s="600"/>
      <c r="GQ14" s="600"/>
      <c r="GR14" s="600"/>
      <c r="GS14" s="606"/>
      <c r="GT14" s="600"/>
      <c r="GU14" s="600"/>
      <c r="GV14" s="600"/>
      <c r="GW14" s="600"/>
      <c r="GX14" s="600"/>
      <c r="GY14" s="600"/>
      <c r="GZ14" s="600"/>
      <c r="HA14" s="600"/>
      <c r="HB14" s="600"/>
      <c r="HC14" s="600"/>
      <c r="HD14" s="600"/>
      <c r="HE14" s="600"/>
      <c r="HF14" s="600"/>
      <c r="HG14" s="600"/>
      <c r="HH14" s="600"/>
      <c r="HI14" s="600"/>
      <c r="HJ14" s="600"/>
      <c r="HK14" s="600"/>
      <c r="HL14" s="600"/>
      <c r="HM14" s="600"/>
      <c r="HN14" s="600"/>
      <c r="HO14" s="599"/>
      <c r="HP14" s="599"/>
      <c r="HQ14" s="599"/>
      <c r="HR14" s="599"/>
    </row>
    <row r="15" spans="1:226" ht="12" customHeight="1" x14ac:dyDescent="0.15">
      <c r="A15" s="586" t="s">
        <v>753</v>
      </c>
      <c r="B15" s="587"/>
      <c r="C15" s="587"/>
      <c r="D15" s="587"/>
      <c r="E15" s="587"/>
      <c r="F15" s="587"/>
      <c r="G15" s="587"/>
      <c r="H15" s="587"/>
      <c r="I15" s="588"/>
      <c r="J15" s="627"/>
      <c r="K15" s="628"/>
      <c r="L15" s="586" t="s">
        <v>754</v>
      </c>
      <c r="M15" s="587"/>
      <c r="N15" s="587"/>
      <c r="O15" s="587"/>
      <c r="P15" s="587"/>
      <c r="Q15" s="587"/>
      <c r="R15" s="587"/>
      <c r="S15" s="587"/>
      <c r="T15" s="588"/>
      <c r="U15" s="627"/>
      <c r="V15" s="628"/>
      <c r="W15" s="586" t="s">
        <v>755</v>
      </c>
      <c r="X15" s="587"/>
      <c r="Y15" s="587"/>
      <c r="Z15" s="587"/>
      <c r="AA15" s="587"/>
      <c r="AB15" s="587"/>
      <c r="AC15" s="587"/>
      <c r="AD15" s="587"/>
      <c r="AE15" s="588"/>
      <c r="AF15" s="627"/>
      <c r="AG15" s="629"/>
      <c r="AH15" s="586" t="s">
        <v>756</v>
      </c>
      <c r="AI15" s="587"/>
      <c r="AJ15" s="587"/>
      <c r="AK15" s="587"/>
      <c r="AL15" s="587"/>
      <c r="AM15" s="587"/>
      <c r="AN15" s="587"/>
      <c r="AO15" s="587"/>
      <c r="AP15" s="588"/>
      <c r="AQ15" s="627"/>
      <c r="AR15" s="628"/>
      <c r="AS15" s="586" t="s">
        <v>757</v>
      </c>
      <c r="AT15" s="587"/>
      <c r="AU15" s="587"/>
      <c r="AV15" s="587"/>
      <c r="AW15" s="587"/>
      <c r="AX15" s="587"/>
      <c r="AY15" s="587"/>
      <c r="AZ15" s="587"/>
      <c r="BA15" s="588"/>
      <c r="BB15" s="627"/>
      <c r="BC15" s="629"/>
      <c r="BD15" s="586" t="s">
        <v>670</v>
      </c>
      <c r="BE15" s="587"/>
      <c r="BF15" s="587"/>
      <c r="BG15" s="587"/>
      <c r="BH15" s="587"/>
      <c r="BI15" s="587"/>
      <c r="BJ15" s="587"/>
      <c r="BK15" s="587"/>
      <c r="BL15" s="588"/>
      <c r="BM15" s="627"/>
      <c r="BN15" s="628"/>
      <c r="BO15" s="586" t="s">
        <v>685</v>
      </c>
      <c r="BP15" s="587"/>
      <c r="BQ15" s="587"/>
      <c r="BR15" s="587"/>
      <c r="BS15" s="587"/>
      <c r="BT15" s="587"/>
      <c r="BU15" s="587"/>
      <c r="BV15" s="587"/>
      <c r="BW15" s="588"/>
      <c r="BX15" s="627"/>
      <c r="BY15" s="628"/>
      <c r="BZ15" s="586" t="s">
        <v>698</v>
      </c>
      <c r="CA15" s="587"/>
      <c r="CB15" s="587"/>
      <c r="CC15" s="587"/>
      <c r="CD15" s="587"/>
      <c r="CE15" s="587"/>
      <c r="CF15" s="587"/>
      <c r="CG15" s="587"/>
      <c r="CH15" s="587"/>
      <c r="CI15" s="588"/>
      <c r="CJ15" s="627"/>
      <c r="CK15" s="629"/>
      <c r="CL15" s="586" t="s">
        <v>715</v>
      </c>
      <c r="CM15" s="587"/>
      <c r="CN15" s="587"/>
      <c r="CO15" s="587"/>
      <c r="CP15" s="587"/>
      <c r="CQ15" s="587"/>
      <c r="CR15" s="587"/>
      <c r="CS15" s="587"/>
      <c r="CT15" s="588"/>
      <c r="CU15" s="627"/>
      <c r="CV15" s="628"/>
      <c r="CW15" s="586" t="s">
        <v>729</v>
      </c>
      <c r="CX15" s="587"/>
      <c r="CY15" s="587"/>
      <c r="CZ15" s="587"/>
      <c r="DA15" s="587"/>
      <c r="DB15" s="587"/>
      <c r="DC15" s="587"/>
      <c r="DD15" s="587"/>
      <c r="DE15" s="588"/>
      <c r="DF15" s="627"/>
      <c r="DG15" s="628"/>
      <c r="DH15" s="586" t="s">
        <v>758</v>
      </c>
      <c r="DI15" s="587"/>
      <c r="DJ15" s="587"/>
      <c r="DK15" s="587"/>
      <c r="DL15" s="587"/>
      <c r="DM15" s="587"/>
      <c r="DN15" s="587"/>
      <c r="DO15" s="587"/>
      <c r="DP15" s="588"/>
      <c r="DQ15" s="627"/>
      <c r="DR15" s="630"/>
      <c r="DS15" s="586" t="s">
        <v>759</v>
      </c>
      <c r="DT15" s="587"/>
      <c r="DU15" s="587"/>
      <c r="DV15" s="587"/>
      <c r="DW15" s="587"/>
      <c r="DX15" s="587"/>
      <c r="DY15" s="587"/>
      <c r="DZ15" s="587"/>
      <c r="EA15" s="588"/>
      <c r="EB15" s="627"/>
      <c r="EC15" s="631"/>
      <c r="ED15" s="631"/>
      <c r="EE15" s="599"/>
      <c r="EF15" s="599"/>
      <c r="EG15" s="599"/>
      <c r="EH15" s="599"/>
      <c r="EI15" s="599"/>
      <c r="EJ15" s="599"/>
      <c r="EK15" s="599"/>
      <c r="EL15" s="599"/>
      <c r="EM15" s="599"/>
      <c r="EZ15" s="586" t="s">
        <v>760</v>
      </c>
      <c r="FA15" s="587"/>
      <c r="FB15" s="587"/>
      <c r="FC15" s="587"/>
      <c r="FD15" s="587"/>
      <c r="FE15" s="587"/>
      <c r="FF15" s="587"/>
      <c r="FG15" s="587"/>
      <c r="FH15" s="588"/>
      <c r="FI15" s="632"/>
      <c r="FJ15" s="633"/>
      <c r="FK15" s="586" t="s">
        <v>648</v>
      </c>
      <c r="FL15" s="587"/>
      <c r="FM15" s="587"/>
      <c r="FN15" s="587"/>
      <c r="FO15" s="587"/>
      <c r="FP15" s="587"/>
      <c r="FQ15" s="587"/>
      <c r="FR15" s="587"/>
      <c r="FS15" s="588"/>
      <c r="FT15" s="627"/>
      <c r="FU15" s="628"/>
      <c r="FV15" s="586" t="s">
        <v>659</v>
      </c>
      <c r="FW15" s="587"/>
      <c r="FX15" s="587"/>
      <c r="FY15" s="587"/>
      <c r="FZ15" s="587"/>
      <c r="GA15" s="587"/>
      <c r="GB15" s="587"/>
      <c r="GC15" s="587"/>
      <c r="GD15" s="588"/>
      <c r="GE15" s="627"/>
      <c r="GF15" s="634"/>
      <c r="GG15" s="635" t="s">
        <v>761</v>
      </c>
      <c r="GH15" s="636"/>
      <c r="GI15" s="636"/>
      <c r="GJ15" s="636"/>
      <c r="GK15" s="636"/>
      <c r="GL15" s="636"/>
      <c r="GM15" s="636"/>
      <c r="GN15" s="636"/>
      <c r="GO15" s="637"/>
      <c r="GP15" s="638"/>
      <c r="GQ15" s="639"/>
      <c r="GR15" s="635" t="s">
        <v>761</v>
      </c>
      <c r="GS15" s="636"/>
      <c r="GT15" s="636"/>
      <c r="GU15" s="636"/>
      <c r="GV15" s="636"/>
      <c r="GW15" s="636"/>
      <c r="GX15" s="636"/>
      <c r="GY15" s="636"/>
      <c r="GZ15" s="637"/>
      <c r="HA15" s="640"/>
      <c r="HB15" s="615"/>
      <c r="HC15" s="615"/>
      <c r="HD15" s="615"/>
      <c r="HE15" s="615"/>
      <c r="HF15" s="615"/>
      <c r="HG15" s="615"/>
      <c r="HH15" s="615"/>
      <c r="HI15" s="615"/>
      <c r="HJ15" s="615"/>
      <c r="HK15" s="615"/>
      <c r="HL15" s="615"/>
      <c r="HM15" s="615"/>
      <c r="HN15" s="615"/>
      <c r="HO15" s="599"/>
      <c r="HP15" s="599"/>
      <c r="HQ15" s="599"/>
      <c r="HR15" s="599"/>
    </row>
    <row r="16" spans="1:226" ht="12" customHeight="1" x14ac:dyDescent="0.15">
      <c r="A16" s="592"/>
      <c r="B16" s="593"/>
      <c r="C16" s="593"/>
      <c r="D16" s="593"/>
      <c r="E16" s="593"/>
      <c r="F16" s="593"/>
      <c r="G16" s="593"/>
      <c r="H16" s="593"/>
      <c r="I16" s="594"/>
      <c r="J16" s="627"/>
      <c r="K16" s="628"/>
      <c r="L16" s="592"/>
      <c r="M16" s="593"/>
      <c r="N16" s="593"/>
      <c r="O16" s="593"/>
      <c r="P16" s="593"/>
      <c r="Q16" s="593"/>
      <c r="R16" s="593"/>
      <c r="S16" s="593"/>
      <c r="T16" s="594"/>
      <c r="U16" s="627"/>
      <c r="V16" s="628"/>
      <c r="W16" s="592"/>
      <c r="X16" s="593"/>
      <c r="Y16" s="593"/>
      <c r="Z16" s="593"/>
      <c r="AA16" s="593"/>
      <c r="AB16" s="593"/>
      <c r="AC16" s="593"/>
      <c r="AD16" s="593"/>
      <c r="AE16" s="594"/>
      <c r="AF16" s="627"/>
      <c r="AG16" s="629"/>
      <c r="AH16" s="592"/>
      <c r="AI16" s="593"/>
      <c r="AJ16" s="593"/>
      <c r="AK16" s="593"/>
      <c r="AL16" s="593"/>
      <c r="AM16" s="593"/>
      <c r="AN16" s="593"/>
      <c r="AO16" s="593"/>
      <c r="AP16" s="594"/>
      <c r="AQ16" s="627"/>
      <c r="AR16" s="628"/>
      <c r="AS16" s="592"/>
      <c r="AT16" s="593"/>
      <c r="AU16" s="593"/>
      <c r="AV16" s="593"/>
      <c r="AW16" s="593"/>
      <c r="AX16" s="593"/>
      <c r="AY16" s="593"/>
      <c r="AZ16" s="593"/>
      <c r="BA16" s="594"/>
      <c r="BB16" s="627"/>
      <c r="BC16" s="629"/>
      <c r="BD16" s="592"/>
      <c r="BE16" s="593"/>
      <c r="BF16" s="593"/>
      <c r="BG16" s="593"/>
      <c r="BH16" s="593"/>
      <c r="BI16" s="593"/>
      <c r="BJ16" s="593"/>
      <c r="BK16" s="593"/>
      <c r="BL16" s="594"/>
      <c r="BM16" s="627"/>
      <c r="BN16" s="628"/>
      <c r="BO16" s="592"/>
      <c r="BP16" s="593"/>
      <c r="BQ16" s="593"/>
      <c r="BR16" s="593"/>
      <c r="BS16" s="593"/>
      <c r="BT16" s="593"/>
      <c r="BU16" s="593"/>
      <c r="BV16" s="593"/>
      <c r="BW16" s="594"/>
      <c r="BX16" s="627"/>
      <c r="BY16" s="628"/>
      <c r="BZ16" s="592"/>
      <c r="CA16" s="593"/>
      <c r="CB16" s="593"/>
      <c r="CC16" s="593"/>
      <c r="CD16" s="593"/>
      <c r="CE16" s="593"/>
      <c r="CF16" s="593"/>
      <c r="CG16" s="593"/>
      <c r="CH16" s="593"/>
      <c r="CI16" s="594"/>
      <c r="CJ16" s="627"/>
      <c r="CK16" s="629"/>
      <c r="CL16" s="592"/>
      <c r="CM16" s="593"/>
      <c r="CN16" s="593"/>
      <c r="CO16" s="593"/>
      <c r="CP16" s="593"/>
      <c r="CQ16" s="593"/>
      <c r="CR16" s="593"/>
      <c r="CS16" s="593"/>
      <c r="CT16" s="594"/>
      <c r="CU16" s="627"/>
      <c r="CV16" s="628"/>
      <c r="CW16" s="592"/>
      <c r="CX16" s="593"/>
      <c r="CY16" s="593"/>
      <c r="CZ16" s="593"/>
      <c r="DA16" s="593"/>
      <c r="DB16" s="593"/>
      <c r="DC16" s="593"/>
      <c r="DD16" s="593"/>
      <c r="DE16" s="594"/>
      <c r="DF16" s="627"/>
      <c r="DG16" s="628"/>
      <c r="DH16" s="592"/>
      <c r="DI16" s="593"/>
      <c r="DJ16" s="593"/>
      <c r="DK16" s="593"/>
      <c r="DL16" s="593"/>
      <c r="DM16" s="593"/>
      <c r="DN16" s="593"/>
      <c r="DO16" s="593"/>
      <c r="DP16" s="594"/>
      <c r="DQ16" s="627"/>
      <c r="DR16" s="630"/>
      <c r="DS16" s="592"/>
      <c r="DT16" s="593"/>
      <c r="DU16" s="593"/>
      <c r="DV16" s="593"/>
      <c r="DW16" s="593"/>
      <c r="DX16" s="593"/>
      <c r="DY16" s="593"/>
      <c r="DZ16" s="593"/>
      <c r="EA16" s="594"/>
      <c r="EB16" s="627"/>
      <c r="EC16" s="631"/>
      <c r="ED16" s="631"/>
      <c r="EE16" s="599"/>
      <c r="EF16" s="599"/>
      <c r="EG16" s="599"/>
      <c r="EH16" s="599"/>
      <c r="EI16" s="599"/>
      <c r="EJ16" s="599"/>
      <c r="EK16" s="599"/>
      <c r="EL16" s="599"/>
      <c r="EM16" s="599"/>
      <c r="EZ16" s="592"/>
      <c r="FA16" s="593"/>
      <c r="FB16" s="593"/>
      <c r="FC16" s="593"/>
      <c r="FD16" s="593"/>
      <c r="FE16" s="593"/>
      <c r="FF16" s="593"/>
      <c r="FG16" s="593"/>
      <c r="FH16" s="594"/>
      <c r="FI16" s="632"/>
      <c r="FJ16" s="633"/>
      <c r="FK16" s="592"/>
      <c r="FL16" s="593"/>
      <c r="FM16" s="593"/>
      <c r="FN16" s="593"/>
      <c r="FO16" s="593"/>
      <c r="FP16" s="593"/>
      <c r="FQ16" s="593"/>
      <c r="FR16" s="593"/>
      <c r="FS16" s="594"/>
      <c r="FT16" s="627"/>
      <c r="FU16" s="628"/>
      <c r="FV16" s="592"/>
      <c r="FW16" s="593"/>
      <c r="FX16" s="593"/>
      <c r="FY16" s="593"/>
      <c r="FZ16" s="593"/>
      <c r="GA16" s="593"/>
      <c r="GB16" s="593"/>
      <c r="GC16" s="593"/>
      <c r="GD16" s="594"/>
      <c r="GE16" s="627"/>
      <c r="GF16" s="634"/>
      <c r="GG16" s="641"/>
      <c r="GH16" s="593"/>
      <c r="GI16" s="593"/>
      <c r="GJ16" s="593"/>
      <c r="GK16" s="593"/>
      <c r="GL16" s="593"/>
      <c r="GM16" s="593"/>
      <c r="GN16" s="593"/>
      <c r="GO16" s="642"/>
      <c r="GP16" s="638"/>
      <c r="GQ16" s="639"/>
      <c r="GR16" s="641"/>
      <c r="GS16" s="593"/>
      <c r="GT16" s="593"/>
      <c r="GU16" s="593"/>
      <c r="GV16" s="593"/>
      <c r="GW16" s="593"/>
      <c r="GX16" s="593"/>
      <c r="GY16" s="593"/>
      <c r="GZ16" s="642"/>
      <c r="HA16" s="640"/>
      <c r="HB16" s="615"/>
      <c r="HC16" s="615"/>
      <c r="HD16" s="615"/>
      <c r="HE16" s="615"/>
      <c r="HF16" s="615"/>
      <c r="HG16" s="615"/>
      <c r="HH16" s="615"/>
      <c r="HI16" s="615"/>
      <c r="HJ16" s="615"/>
      <c r="HK16" s="615"/>
      <c r="HL16" s="615"/>
      <c r="HM16" s="615"/>
      <c r="HN16" s="615"/>
      <c r="HO16" s="600"/>
      <c r="HP16" s="600"/>
      <c r="HQ16" s="600"/>
      <c r="HR16" s="600"/>
    </row>
    <row r="17" spans="1:226" ht="12" customHeight="1" thickBot="1" x14ac:dyDescent="0.2">
      <c r="A17" s="596"/>
      <c r="B17" s="597"/>
      <c r="C17" s="597"/>
      <c r="D17" s="597"/>
      <c r="E17" s="597"/>
      <c r="F17" s="597"/>
      <c r="G17" s="597"/>
      <c r="H17" s="597"/>
      <c r="I17" s="598"/>
      <c r="J17" s="627"/>
      <c r="K17" s="628"/>
      <c r="L17" s="596"/>
      <c r="M17" s="597"/>
      <c r="N17" s="597"/>
      <c r="O17" s="597"/>
      <c r="P17" s="597"/>
      <c r="Q17" s="597"/>
      <c r="R17" s="597"/>
      <c r="S17" s="597"/>
      <c r="T17" s="598"/>
      <c r="U17" s="627"/>
      <c r="V17" s="628"/>
      <c r="W17" s="596"/>
      <c r="X17" s="597"/>
      <c r="Y17" s="597"/>
      <c r="Z17" s="597"/>
      <c r="AA17" s="597"/>
      <c r="AB17" s="597"/>
      <c r="AC17" s="597"/>
      <c r="AD17" s="597"/>
      <c r="AE17" s="598"/>
      <c r="AF17" s="627"/>
      <c r="AG17" s="629"/>
      <c r="AH17" s="596"/>
      <c r="AI17" s="597"/>
      <c r="AJ17" s="597"/>
      <c r="AK17" s="597"/>
      <c r="AL17" s="597"/>
      <c r="AM17" s="597"/>
      <c r="AN17" s="597"/>
      <c r="AO17" s="597"/>
      <c r="AP17" s="598"/>
      <c r="AQ17" s="627"/>
      <c r="AR17" s="628"/>
      <c r="AS17" s="596"/>
      <c r="AT17" s="597"/>
      <c r="AU17" s="597"/>
      <c r="AV17" s="597"/>
      <c r="AW17" s="597"/>
      <c r="AX17" s="597"/>
      <c r="AY17" s="597"/>
      <c r="AZ17" s="597"/>
      <c r="BA17" s="598"/>
      <c r="BB17" s="627"/>
      <c r="BC17" s="629"/>
      <c r="BD17" s="596"/>
      <c r="BE17" s="597"/>
      <c r="BF17" s="597"/>
      <c r="BG17" s="597"/>
      <c r="BH17" s="597"/>
      <c r="BI17" s="597"/>
      <c r="BJ17" s="597"/>
      <c r="BK17" s="597"/>
      <c r="BL17" s="598"/>
      <c r="BM17" s="627"/>
      <c r="BN17" s="628"/>
      <c r="BO17" s="596"/>
      <c r="BP17" s="597"/>
      <c r="BQ17" s="597"/>
      <c r="BR17" s="597"/>
      <c r="BS17" s="597"/>
      <c r="BT17" s="597"/>
      <c r="BU17" s="597"/>
      <c r="BV17" s="597"/>
      <c r="BW17" s="598"/>
      <c r="BX17" s="627"/>
      <c r="BY17" s="628"/>
      <c r="BZ17" s="596"/>
      <c r="CA17" s="597"/>
      <c r="CB17" s="597"/>
      <c r="CC17" s="597"/>
      <c r="CD17" s="597"/>
      <c r="CE17" s="597"/>
      <c r="CF17" s="597"/>
      <c r="CG17" s="597"/>
      <c r="CH17" s="597"/>
      <c r="CI17" s="598"/>
      <c r="CJ17" s="627"/>
      <c r="CK17" s="629"/>
      <c r="CL17" s="596"/>
      <c r="CM17" s="597"/>
      <c r="CN17" s="597"/>
      <c r="CO17" s="597"/>
      <c r="CP17" s="597"/>
      <c r="CQ17" s="597"/>
      <c r="CR17" s="597"/>
      <c r="CS17" s="597"/>
      <c r="CT17" s="598"/>
      <c r="CU17" s="627"/>
      <c r="CV17" s="628"/>
      <c r="CW17" s="596"/>
      <c r="CX17" s="597"/>
      <c r="CY17" s="597"/>
      <c r="CZ17" s="597"/>
      <c r="DA17" s="597"/>
      <c r="DB17" s="597"/>
      <c r="DC17" s="597"/>
      <c r="DD17" s="597"/>
      <c r="DE17" s="598"/>
      <c r="DF17" s="627"/>
      <c r="DG17" s="628"/>
      <c r="DH17" s="596"/>
      <c r="DI17" s="597"/>
      <c r="DJ17" s="597"/>
      <c r="DK17" s="597"/>
      <c r="DL17" s="597"/>
      <c r="DM17" s="597"/>
      <c r="DN17" s="597"/>
      <c r="DO17" s="597"/>
      <c r="DP17" s="598"/>
      <c r="DQ17" s="627"/>
      <c r="DR17" s="630"/>
      <c r="DS17" s="596"/>
      <c r="DT17" s="597"/>
      <c r="DU17" s="597"/>
      <c r="DV17" s="597"/>
      <c r="DW17" s="597"/>
      <c r="DX17" s="597"/>
      <c r="DY17" s="597"/>
      <c r="DZ17" s="597"/>
      <c r="EA17" s="598"/>
      <c r="EB17" s="627"/>
      <c r="EC17" s="631"/>
      <c r="ED17" s="631"/>
      <c r="EE17" s="599"/>
      <c r="EF17" s="599"/>
      <c r="EG17" s="599"/>
      <c r="EH17" s="599"/>
      <c r="EI17" s="599"/>
      <c r="EJ17" s="599"/>
      <c r="EK17" s="599"/>
      <c r="EL17" s="599"/>
      <c r="EM17" s="599"/>
      <c r="EZ17" s="596"/>
      <c r="FA17" s="597"/>
      <c r="FB17" s="597"/>
      <c r="FC17" s="597"/>
      <c r="FD17" s="597"/>
      <c r="FE17" s="597"/>
      <c r="FF17" s="597"/>
      <c r="FG17" s="597"/>
      <c r="FH17" s="598"/>
      <c r="FI17" s="632"/>
      <c r="FJ17" s="633"/>
      <c r="FK17" s="596"/>
      <c r="FL17" s="597"/>
      <c r="FM17" s="597"/>
      <c r="FN17" s="597"/>
      <c r="FO17" s="597"/>
      <c r="FP17" s="597"/>
      <c r="FQ17" s="597"/>
      <c r="FR17" s="597"/>
      <c r="FS17" s="598"/>
      <c r="FT17" s="627"/>
      <c r="FU17" s="628"/>
      <c r="FV17" s="596"/>
      <c r="FW17" s="597"/>
      <c r="FX17" s="597"/>
      <c r="FY17" s="597"/>
      <c r="FZ17" s="597"/>
      <c r="GA17" s="597"/>
      <c r="GB17" s="597"/>
      <c r="GC17" s="597"/>
      <c r="GD17" s="598"/>
      <c r="GE17" s="627"/>
      <c r="GF17" s="634"/>
      <c r="GG17" s="643"/>
      <c r="GH17" s="644"/>
      <c r="GI17" s="644"/>
      <c r="GJ17" s="644"/>
      <c r="GK17" s="644"/>
      <c r="GL17" s="644"/>
      <c r="GM17" s="644"/>
      <c r="GN17" s="644"/>
      <c r="GO17" s="645"/>
      <c r="GP17" s="638"/>
      <c r="GQ17" s="639"/>
      <c r="GR17" s="643"/>
      <c r="GS17" s="644"/>
      <c r="GT17" s="644"/>
      <c r="GU17" s="644"/>
      <c r="GV17" s="644"/>
      <c r="GW17" s="644"/>
      <c r="GX17" s="644"/>
      <c r="GY17" s="644"/>
      <c r="GZ17" s="645"/>
      <c r="HA17" s="640"/>
      <c r="HB17" s="615"/>
      <c r="HC17" s="615"/>
      <c r="HD17" s="615"/>
      <c r="HE17" s="615"/>
      <c r="HF17" s="615"/>
      <c r="HG17" s="615"/>
      <c r="HH17" s="615"/>
      <c r="HI17" s="615"/>
      <c r="HJ17" s="615"/>
      <c r="HK17" s="615"/>
      <c r="HL17" s="615"/>
      <c r="HM17" s="615"/>
      <c r="HN17" s="615"/>
      <c r="HO17" s="600"/>
      <c r="HP17" s="600"/>
      <c r="HQ17" s="600"/>
      <c r="HR17" s="600"/>
    </row>
    <row r="18" spans="1:226" ht="12" customHeight="1" x14ac:dyDescent="0.15">
      <c r="A18" s="646"/>
      <c r="B18" s="647"/>
      <c r="C18" s="648"/>
      <c r="D18" s="646"/>
      <c r="E18" s="646"/>
      <c r="F18" s="646"/>
      <c r="G18" s="646"/>
      <c r="H18" s="646"/>
      <c r="I18" s="646"/>
      <c r="M18" s="602"/>
      <c r="X18" s="602"/>
      <c r="AF18" s="649"/>
      <c r="AG18" s="649"/>
      <c r="AI18" s="602"/>
      <c r="AT18" s="602"/>
      <c r="BE18" s="602"/>
      <c r="BP18" s="595"/>
      <c r="BZ18" s="650"/>
      <c r="CA18" s="651"/>
      <c r="CB18" s="602"/>
      <c r="CJ18" s="649"/>
      <c r="CK18" s="649"/>
      <c r="CM18" s="602"/>
      <c r="CU18" s="649"/>
      <c r="CV18" s="649"/>
      <c r="CX18" s="602"/>
      <c r="DI18" s="602"/>
      <c r="DQ18" s="649"/>
      <c r="DR18" s="649"/>
      <c r="DT18" s="602"/>
      <c r="FA18" s="602"/>
      <c r="FK18" s="600"/>
      <c r="FL18" s="602"/>
      <c r="FM18" s="600"/>
      <c r="FN18" s="600"/>
      <c r="FO18" s="600"/>
      <c r="FP18" s="600"/>
      <c r="FQ18" s="600"/>
      <c r="FR18" s="600"/>
      <c r="FS18" s="600"/>
      <c r="FT18" s="600"/>
      <c r="FU18" s="600"/>
      <c r="FV18" s="600"/>
      <c r="FW18" s="602"/>
      <c r="FX18" s="600"/>
      <c r="FY18" s="600"/>
      <c r="FZ18" s="600"/>
      <c r="GA18" s="600"/>
      <c r="GB18" s="600"/>
      <c r="GC18" s="600"/>
      <c r="GD18" s="600"/>
      <c r="GE18" s="600"/>
      <c r="GF18" s="600"/>
      <c r="GH18" s="595"/>
      <c r="GI18" s="600"/>
      <c r="GJ18" s="600"/>
      <c r="GK18" s="600"/>
      <c r="GL18" s="600"/>
      <c r="GM18" s="600"/>
      <c r="GN18" s="600"/>
      <c r="GO18" s="600"/>
      <c r="GP18" s="600"/>
      <c r="GR18" s="600"/>
      <c r="GS18" s="602"/>
      <c r="GT18" s="600"/>
      <c r="GU18" s="600"/>
      <c r="GV18" s="600"/>
      <c r="GW18" s="600"/>
      <c r="GX18" s="600"/>
      <c r="GY18" s="600"/>
      <c r="GZ18" s="600"/>
      <c r="HA18" s="600"/>
      <c r="HB18" s="600"/>
      <c r="HC18" s="600"/>
      <c r="HD18" s="600"/>
      <c r="HE18" s="600"/>
      <c r="HF18" s="600"/>
      <c r="HG18" s="600"/>
      <c r="HH18" s="600"/>
      <c r="HI18" s="600"/>
      <c r="HJ18" s="600"/>
      <c r="HK18" s="600"/>
      <c r="HL18" s="600"/>
      <c r="HM18" s="600"/>
      <c r="HN18" s="600"/>
      <c r="HO18" s="600"/>
      <c r="HP18" s="600"/>
      <c r="HQ18" s="600"/>
      <c r="HR18" s="600"/>
    </row>
    <row r="19" spans="1:226" ht="12" customHeight="1" thickBot="1" x14ac:dyDescent="0.2">
      <c r="A19" s="646"/>
      <c r="B19" s="647"/>
      <c r="C19" s="647"/>
      <c r="D19" s="646"/>
      <c r="E19" s="646"/>
      <c r="F19" s="646"/>
      <c r="G19" s="646"/>
      <c r="H19" s="646"/>
      <c r="I19" s="646"/>
      <c r="M19" s="595"/>
      <c r="X19" s="595"/>
      <c r="AF19" s="649"/>
      <c r="AG19" s="649"/>
      <c r="AI19" s="595"/>
      <c r="AT19" s="595"/>
      <c r="BE19" s="595"/>
      <c r="BP19" s="595"/>
      <c r="BZ19" s="600"/>
      <c r="CA19" s="622"/>
      <c r="CB19" s="595"/>
      <c r="CJ19" s="649"/>
      <c r="CK19" s="649"/>
      <c r="CM19" s="595"/>
      <c r="CU19" s="649"/>
      <c r="CV19" s="649"/>
      <c r="CX19" s="595"/>
      <c r="DI19" s="595"/>
      <c r="DQ19" s="649"/>
      <c r="DR19" s="649"/>
      <c r="DT19" s="623"/>
      <c r="DU19" s="603"/>
      <c r="DV19" s="603"/>
      <c r="DW19" s="603"/>
      <c r="DX19" s="603"/>
      <c r="DY19" s="603"/>
      <c r="DZ19" s="603"/>
      <c r="EA19" s="603"/>
      <c r="EB19" s="603"/>
      <c r="EC19" s="603"/>
      <c r="ED19" s="603"/>
      <c r="EE19" s="603"/>
      <c r="EF19" s="603"/>
      <c r="EG19" s="603"/>
      <c r="EH19" s="603"/>
      <c r="EI19" s="603"/>
      <c r="EJ19" s="603"/>
      <c r="EK19" s="603"/>
      <c r="EL19" s="603"/>
      <c r="EM19" s="620"/>
      <c r="EN19" s="595"/>
      <c r="EO19" s="600"/>
      <c r="EP19" s="600"/>
      <c r="EQ19" s="600"/>
      <c r="ER19" s="600"/>
      <c r="ES19" s="600"/>
      <c r="ET19" s="600"/>
      <c r="EU19" s="600"/>
      <c r="EV19" s="600"/>
      <c r="EW19" s="600"/>
      <c r="EX19" s="600"/>
      <c r="EY19" s="600"/>
      <c r="EZ19" s="600"/>
      <c r="FA19" s="595"/>
      <c r="FK19" s="600"/>
      <c r="FL19" s="595"/>
      <c r="FM19" s="600"/>
      <c r="FN19" s="600"/>
      <c r="FO19" s="600"/>
      <c r="FP19" s="600"/>
      <c r="FQ19" s="600"/>
      <c r="FR19" s="600"/>
      <c r="FS19" s="600"/>
      <c r="FT19" s="600"/>
      <c r="FU19" s="600"/>
      <c r="FV19" s="600"/>
      <c r="FW19" s="595"/>
      <c r="FX19" s="600"/>
      <c r="FY19" s="600"/>
      <c r="FZ19" s="600"/>
      <c r="GA19" s="600"/>
      <c r="GB19" s="600"/>
      <c r="GC19" s="600"/>
      <c r="GD19" s="600"/>
      <c r="GE19" s="600"/>
      <c r="GF19" s="600"/>
      <c r="GH19" s="595"/>
      <c r="GI19" s="600"/>
      <c r="GJ19" s="600"/>
      <c r="GK19" s="600"/>
      <c r="GL19" s="600"/>
      <c r="GM19" s="600"/>
      <c r="GN19" s="600"/>
      <c r="GO19" s="600"/>
      <c r="GP19" s="600"/>
      <c r="GR19" s="600"/>
      <c r="GS19" s="595"/>
      <c r="GT19" s="600"/>
      <c r="GU19" s="600"/>
      <c r="GV19" s="600"/>
      <c r="GW19" s="600"/>
      <c r="GX19" s="600"/>
      <c r="GY19" s="600"/>
      <c r="GZ19" s="600"/>
      <c r="HA19" s="600"/>
      <c r="HB19" s="600"/>
      <c r="HC19" s="600"/>
      <c r="HD19" s="600"/>
      <c r="HE19" s="600"/>
      <c r="HF19" s="600"/>
      <c r="HG19" s="600"/>
      <c r="HH19" s="600"/>
      <c r="HI19" s="600"/>
      <c r="HJ19" s="600"/>
      <c r="HK19" s="600"/>
      <c r="HL19" s="600"/>
      <c r="HM19" s="600"/>
      <c r="HN19" s="600"/>
      <c r="HO19" s="600"/>
      <c r="HP19" s="600"/>
      <c r="HQ19" s="600"/>
      <c r="HR19" s="600"/>
    </row>
    <row r="20" spans="1:226" ht="12" customHeight="1" x14ac:dyDescent="0.15">
      <c r="A20" s="646"/>
      <c r="B20" s="647"/>
      <c r="C20" s="652"/>
      <c r="D20" s="653" t="s">
        <v>762</v>
      </c>
      <c r="E20" s="653"/>
      <c r="F20" s="653"/>
      <c r="G20" s="653"/>
      <c r="H20" s="653"/>
      <c r="I20" s="653"/>
      <c r="J20" s="631"/>
      <c r="K20" s="654"/>
      <c r="M20" s="606"/>
      <c r="N20" s="655" t="s">
        <v>763</v>
      </c>
      <c r="O20" s="656"/>
      <c r="P20" s="656"/>
      <c r="Q20" s="656"/>
      <c r="R20" s="656"/>
      <c r="S20" s="656"/>
      <c r="T20" s="657"/>
      <c r="U20" s="640"/>
      <c r="V20" s="601"/>
      <c r="X20" s="606"/>
      <c r="Y20" s="655" t="s">
        <v>629</v>
      </c>
      <c r="Z20" s="656"/>
      <c r="AA20" s="656"/>
      <c r="AB20" s="656"/>
      <c r="AC20" s="656"/>
      <c r="AD20" s="656"/>
      <c r="AE20" s="657"/>
      <c r="AF20" s="640"/>
      <c r="AG20" s="601"/>
      <c r="AI20" s="606"/>
      <c r="AJ20" s="655" t="s">
        <v>645</v>
      </c>
      <c r="AK20" s="656"/>
      <c r="AL20" s="656"/>
      <c r="AM20" s="656"/>
      <c r="AN20" s="656"/>
      <c r="AO20" s="656"/>
      <c r="AP20" s="657"/>
      <c r="AQ20" s="640"/>
      <c r="AR20" s="601"/>
      <c r="AT20" s="606"/>
      <c r="AU20" s="655" t="s">
        <v>662</v>
      </c>
      <c r="AV20" s="656"/>
      <c r="AW20" s="656"/>
      <c r="AX20" s="656"/>
      <c r="AY20" s="656"/>
      <c r="AZ20" s="656"/>
      <c r="BA20" s="657"/>
      <c r="BB20" s="640"/>
      <c r="BC20" s="601"/>
      <c r="BD20" s="600"/>
      <c r="BE20" s="606"/>
      <c r="BF20" s="655" t="s">
        <v>671</v>
      </c>
      <c r="BG20" s="656"/>
      <c r="BH20" s="656"/>
      <c r="BI20" s="656"/>
      <c r="BJ20" s="656"/>
      <c r="BK20" s="656"/>
      <c r="BL20" s="657"/>
      <c r="BM20" s="640"/>
      <c r="BN20" s="601"/>
      <c r="BP20" s="606"/>
      <c r="BQ20" s="655" t="s">
        <v>686</v>
      </c>
      <c r="BR20" s="656"/>
      <c r="BS20" s="656"/>
      <c r="BT20" s="656"/>
      <c r="BU20" s="656"/>
      <c r="BV20" s="656"/>
      <c r="BW20" s="657"/>
      <c r="BX20" s="640"/>
      <c r="BY20" s="601"/>
      <c r="BZ20" s="600"/>
      <c r="CA20" s="622"/>
      <c r="CB20" s="658"/>
      <c r="CC20" s="655" t="s">
        <v>699</v>
      </c>
      <c r="CD20" s="656"/>
      <c r="CE20" s="656"/>
      <c r="CF20" s="656"/>
      <c r="CG20" s="656"/>
      <c r="CH20" s="656"/>
      <c r="CI20" s="657"/>
      <c r="CJ20" s="640"/>
      <c r="CK20" s="601"/>
      <c r="CM20" s="606"/>
      <c r="CN20" s="655" t="s">
        <v>716</v>
      </c>
      <c r="CO20" s="656"/>
      <c r="CP20" s="656"/>
      <c r="CQ20" s="656"/>
      <c r="CR20" s="656"/>
      <c r="CS20" s="656"/>
      <c r="CT20" s="657"/>
      <c r="CU20" s="640"/>
      <c r="CV20" s="601"/>
      <c r="CX20" s="606"/>
      <c r="CY20" s="655" t="s">
        <v>764</v>
      </c>
      <c r="CZ20" s="656"/>
      <c r="DA20" s="656"/>
      <c r="DB20" s="656"/>
      <c r="DC20" s="656"/>
      <c r="DD20" s="656"/>
      <c r="DE20" s="657"/>
      <c r="DF20" s="631"/>
      <c r="DG20" s="601"/>
      <c r="DI20" s="606"/>
      <c r="DJ20" s="655" t="s">
        <v>765</v>
      </c>
      <c r="DK20" s="656"/>
      <c r="DL20" s="656"/>
      <c r="DM20" s="656"/>
      <c r="DN20" s="656"/>
      <c r="DO20" s="656"/>
      <c r="DP20" s="657"/>
      <c r="DQ20" s="640"/>
      <c r="DR20" s="630"/>
      <c r="DS20" s="586" t="s">
        <v>766</v>
      </c>
      <c r="DT20" s="587"/>
      <c r="DU20" s="587"/>
      <c r="DV20" s="587"/>
      <c r="DW20" s="587"/>
      <c r="DX20" s="587"/>
      <c r="DY20" s="587"/>
      <c r="DZ20" s="587"/>
      <c r="EA20" s="588"/>
      <c r="EB20" s="627"/>
      <c r="EC20" s="631"/>
      <c r="ED20" s="631"/>
      <c r="EE20" s="600"/>
      <c r="EF20" s="600"/>
      <c r="EG20" s="600"/>
      <c r="EH20" s="600"/>
      <c r="EI20" s="600"/>
      <c r="EJ20" s="600"/>
      <c r="EK20" s="600"/>
      <c r="EL20" s="600"/>
      <c r="EM20" s="600"/>
      <c r="EN20" s="606"/>
      <c r="EO20" s="586" t="s">
        <v>634</v>
      </c>
      <c r="EP20" s="587"/>
      <c r="EQ20" s="587"/>
      <c r="ER20" s="587"/>
      <c r="ES20" s="587"/>
      <c r="ET20" s="587"/>
      <c r="EU20" s="587"/>
      <c r="EV20" s="587"/>
      <c r="EW20" s="588"/>
      <c r="EX20" s="632"/>
      <c r="EY20" s="659"/>
      <c r="EZ20" s="600"/>
      <c r="FA20" s="606"/>
      <c r="FB20" s="655" t="s">
        <v>641</v>
      </c>
      <c r="FC20" s="656"/>
      <c r="FD20" s="656"/>
      <c r="FE20" s="656"/>
      <c r="FF20" s="656"/>
      <c r="FG20" s="656"/>
      <c r="FH20" s="657"/>
      <c r="FI20" s="660"/>
      <c r="FJ20" s="631"/>
      <c r="FK20" s="600"/>
      <c r="FL20" s="606"/>
      <c r="FM20" s="655" t="s">
        <v>767</v>
      </c>
      <c r="FN20" s="656"/>
      <c r="FO20" s="656"/>
      <c r="FP20" s="656"/>
      <c r="FQ20" s="656"/>
      <c r="FR20" s="656"/>
      <c r="FS20" s="657"/>
      <c r="FT20" s="640"/>
      <c r="FU20" s="600"/>
      <c r="FV20" s="600"/>
      <c r="FW20" s="606"/>
      <c r="FX20" s="655" t="s">
        <v>660</v>
      </c>
      <c r="FY20" s="656"/>
      <c r="FZ20" s="656"/>
      <c r="GA20" s="656"/>
      <c r="GB20" s="656"/>
      <c r="GC20" s="656"/>
      <c r="GD20" s="657"/>
      <c r="GE20" s="640"/>
      <c r="GF20" s="599"/>
      <c r="GH20" s="606"/>
      <c r="GI20" s="655" t="s">
        <v>768</v>
      </c>
      <c r="GJ20" s="656"/>
      <c r="GK20" s="656"/>
      <c r="GL20" s="656"/>
      <c r="GM20" s="656"/>
      <c r="GN20" s="656"/>
      <c r="GO20" s="657"/>
      <c r="GP20" s="640"/>
      <c r="GR20" s="600"/>
      <c r="GS20" s="606"/>
      <c r="GT20" s="655" t="s">
        <v>727</v>
      </c>
      <c r="GU20" s="656"/>
      <c r="GV20" s="656"/>
      <c r="GW20" s="656"/>
      <c r="GX20" s="656"/>
      <c r="GY20" s="656"/>
      <c r="GZ20" s="657"/>
      <c r="HA20" s="631"/>
      <c r="HB20" s="615"/>
      <c r="HC20" s="615"/>
      <c r="HD20" s="615"/>
      <c r="HE20" s="615"/>
      <c r="HF20" s="615"/>
      <c r="HG20" s="615"/>
      <c r="HH20" s="615"/>
      <c r="HI20" s="615"/>
      <c r="HJ20" s="615"/>
      <c r="HK20" s="615"/>
      <c r="HL20" s="615"/>
      <c r="HM20" s="615"/>
      <c r="HN20" s="615"/>
      <c r="HO20" s="600"/>
      <c r="HP20" s="600"/>
      <c r="HQ20" s="600"/>
      <c r="HR20" s="600"/>
    </row>
    <row r="21" spans="1:226" ht="12" customHeight="1" x14ac:dyDescent="0.15">
      <c r="A21" s="646"/>
      <c r="B21" s="647"/>
      <c r="C21" s="661"/>
      <c r="D21" s="653"/>
      <c r="E21" s="653"/>
      <c r="F21" s="653"/>
      <c r="G21" s="653"/>
      <c r="H21" s="653"/>
      <c r="I21" s="653"/>
      <c r="J21" s="631"/>
      <c r="K21" s="654"/>
      <c r="M21" s="602"/>
      <c r="N21" s="662"/>
      <c r="O21" s="663"/>
      <c r="P21" s="663"/>
      <c r="Q21" s="663"/>
      <c r="R21" s="663"/>
      <c r="S21" s="663"/>
      <c r="T21" s="664"/>
      <c r="U21" s="640"/>
      <c r="V21" s="601"/>
      <c r="X21" s="602"/>
      <c r="Y21" s="662"/>
      <c r="Z21" s="663"/>
      <c r="AA21" s="663"/>
      <c r="AB21" s="663"/>
      <c r="AC21" s="663"/>
      <c r="AD21" s="663"/>
      <c r="AE21" s="664"/>
      <c r="AF21" s="640"/>
      <c r="AG21" s="601"/>
      <c r="AI21" s="602"/>
      <c r="AJ21" s="662"/>
      <c r="AK21" s="663"/>
      <c r="AL21" s="663"/>
      <c r="AM21" s="663"/>
      <c r="AN21" s="663"/>
      <c r="AO21" s="663"/>
      <c r="AP21" s="664"/>
      <c r="AQ21" s="640"/>
      <c r="AR21" s="601"/>
      <c r="AT21" s="602"/>
      <c r="AU21" s="662"/>
      <c r="AV21" s="663"/>
      <c r="AW21" s="663"/>
      <c r="AX21" s="663"/>
      <c r="AY21" s="663"/>
      <c r="AZ21" s="663"/>
      <c r="BA21" s="664"/>
      <c r="BB21" s="640"/>
      <c r="BC21" s="601"/>
      <c r="BD21" s="600"/>
      <c r="BE21" s="602"/>
      <c r="BF21" s="662"/>
      <c r="BG21" s="663"/>
      <c r="BH21" s="663"/>
      <c r="BI21" s="663"/>
      <c r="BJ21" s="663"/>
      <c r="BK21" s="663"/>
      <c r="BL21" s="664"/>
      <c r="BM21" s="640"/>
      <c r="BN21" s="601"/>
      <c r="BP21" s="602"/>
      <c r="BQ21" s="662"/>
      <c r="BR21" s="663"/>
      <c r="BS21" s="663"/>
      <c r="BT21" s="663"/>
      <c r="BU21" s="663"/>
      <c r="BV21" s="663"/>
      <c r="BW21" s="664"/>
      <c r="BX21" s="640"/>
      <c r="BY21" s="601"/>
      <c r="BZ21" s="600"/>
      <c r="CA21" s="622"/>
      <c r="CB21" s="602"/>
      <c r="CC21" s="662"/>
      <c r="CD21" s="663"/>
      <c r="CE21" s="663"/>
      <c r="CF21" s="663"/>
      <c r="CG21" s="663"/>
      <c r="CH21" s="663"/>
      <c r="CI21" s="664"/>
      <c r="CJ21" s="640"/>
      <c r="CK21" s="601"/>
      <c r="CM21" s="602"/>
      <c r="CN21" s="662"/>
      <c r="CO21" s="663"/>
      <c r="CP21" s="663"/>
      <c r="CQ21" s="663"/>
      <c r="CR21" s="663"/>
      <c r="CS21" s="663"/>
      <c r="CT21" s="664"/>
      <c r="CU21" s="640"/>
      <c r="CV21" s="601"/>
      <c r="CX21" s="602"/>
      <c r="CY21" s="662"/>
      <c r="CZ21" s="663"/>
      <c r="DA21" s="663"/>
      <c r="DB21" s="663"/>
      <c r="DC21" s="663"/>
      <c r="DD21" s="663"/>
      <c r="DE21" s="664"/>
      <c r="DF21" s="631"/>
      <c r="DG21" s="601"/>
      <c r="DI21" s="602"/>
      <c r="DJ21" s="662"/>
      <c r="DK21" s="663"/>
      <c r="DL21" s="663"/>
      <c r="DM21" s="663"/>
      <c r="DN21" s="663"/>
      <c r="DO21" s="663"/>
      <c r="DP21" s="664"/>
      <c r="DQ21" s="640"/>
      <c r="DR21" s="630"/>
      <c r="DS21" s="592"/>
      <c r="DT21" s="593"/>
      <c r="DU21" s="593"/>
      <c r="DV21" s="593"/>
      <c r="DW21" s="593"/>
      <c r="DX21" s="593"/>
      <c r="DY21" s="593"/>
      <c r="DZ21" s="593"/>
      <c r="EA21" s="594"/>
      <c r="EB21" s="627"/>
      <c r="EC21" s="631"/>
      <c r="ED21" s="631"/>
      <c r="EE21" s="599"/>
      <c r="EF21" s="599"/>
      <c r="EG21" s="599"/>
      <c r="EH21" s="599"/>
      <c r="EI21" s="599"/>
      <c r="EJ21" s="599"/>
      <c r="EK21" s="599"/>
      <c r="EL21" s="599"/>
      <c r="EM21" s="599"/>
      <c r="EN21" s="665"/>
      <c r="EO21" s="592"/>
      <c r="EP21" s="593"/>
      <c r="EQ21" s="593"/>
      <c r="ER21" s="593"/>
      <c r="ES21" s="593"/>
      <c r="ET21" s="593"/>
      <c r="EU21" s="593"/>
      <c r="EV21" s="593"/>
      <c r="EW21" s="594"/>
      <c r="EX21" s="632"/>
      <c r="EY21" s="659"/>
      <c r="EZ21" s="600"/>
      <c r="FA21" s="600"/>
      <c r="FB21" s="662"/>
      <c r="FC21" s="663"/>
      <c r="FD21" s="663"/>
      <c r="FE21" s="663"/>
      <c r="FF21" s="663"/>
      <c r="FG21" s="663"/>
      <c r="FH21" s="664"/>
      <c r="FI21" s="660"/>
      <c r="FJ21" s="631"/>
      <c r="FK21" s="600"/>
      <c r="FL21" s="602"/>
      <c r="FM21" s="662"/>
      <c r="FN21" s="663"/>
      <c r="FO21" s="663"/>
      <c r="FP21" s="663"/>
      <c r="FQ21" s="663"/>
      <c r="FR21" s="663"/>
      <c r="FS21" s="664"/>
      <c r="FT21" s="640"/>
      <c r="FU21" s="600"/>
      <c r="FV21" s="600"/>
      <c r="FW21" s="602"/>
      <c r="FX21" s="662"/>
      <c r="FY21" s="663"/>
      <c r="FZ21" s="663"/>
      <c r="GA21" s="663"/>
      <c r="GB21" s="663"/>
      <c r="GC21" s="663"/>
      <c r="GD21" s="664"/>
      <c r="GE21" s="640"/>
      <c r="GF21" s="599"/>
      <c r="GH21" s="602"/>
      <c r="GI21" s="662"/>
      <c r="GJ21" s="663"/>
      <c r="GK21" s="663"/>
      <c r="GL21" s="663"/>
      <c r="GM21" s="663"/>
      <c r="GN21" s="663"/>
      <c r="GO21" s="664"/>
      <c r="GP21" s="640"/>
      <c r="GR21" s="600"/>
      <c r="GS21" s="602"/>
      <c r="GT21" s="662"/>
      <c r="GU21" s="663"/>
      <c r="GV21" s="663"/>
      <c r="GW21" s="663"/>
      <c r="GX21" s="663"/>
      <c r="GY21" s="663"/>
      <c r="GZ21" s="664"/>
      <c r="HA21" s="631"/>
      <c r="HB21" s="615"/>
      <c r="HC21" s="615"/>
      <c r="HD21" s="615"/>
      <c r="HE21" s="615"/>
      <c r="HF21" s="615"/>
      <c r="HG21" s="615"/>
      <c r="HH21" s="615"/>
      <c r="HI21" s="615"/>
      <c r="HJ21" s="615"/>
      <c r="HK21" s="615"/>
      <c r="HL21" s="615"/>
      <c r="HM21" s="615"/>
      <c r="HN21" s="615"/>
      <c r="HO21" s="600"/>
      <c r="HP21" s="600"/>
      <c r="HQ21" s="600"/>
      <c r="HR21" s="600"/>
    </row>
    <row r="22" spans="1:226" ht="12" customHeight="1" thickBot="1" x14ac:dyDescent="0.2">
      <c r="A22" s="646"/>
      <c r="B22" s="647"/>
      <c r="C22" s="646"/>
      <c r="D22" s="646"/>
      <c r="E22" s="646"/>
      <c r="F22" s="646"/>
      <c r="G22" s="646"/>
      <c r="H22" s="646"/>
      <c r="I22" s="646"/>
      <c r="M22" s="595"/>
      <c r="O22" s="603"/>
      <c r="P22" s="603"/>
      <c r="Q22" s="603"/>
      <c r="R22" s="603"/>
      <c r="S22" s="603"/>
      <c r="T22" s="603"/>
      <c r="X22" s="595"/>
      <c r="Z22" s="666"/>
      <c r="AA22" s="667"/>
      <c r="AB22" s="667"/>
      <c r="AC22" s="667"/>
      <c r="AD22" s="667"/>
      <c r="AE22" s="667"/>
      <c r="AF22" s="649"/>
      <c r="AG22" s="649"/>
      <c r="AI22" s="595"/>
      <c r="AK22" s="603"/>
      <c r="AT22" s="595"/>
      <c r="AV22" s="666"/>
      <c r="BB22" s="600"/>
      <c r="BD22" s="600"/>
      <c r="BE22" s="595"/>
      <c r="BG22" s="666"/>
      <c r="BM22" s="600"/>
      <c r="BP22" s="595"/>
      <c r="BR22" s="666"/>
      <c r="BX22" s="600"/>
      <c r="BZ22" s="600"/>
      <c r="CA22" s="622"/>
      <c r="CB22" s="595"/>
      <c r="CD22" s="666"/>
      <c r="CJ22" s="649"/>
      <c r="CK22" s="649"/>
      <c r="CM22" s="595"/>
      <c r="CO22" s="600"/>
      <c r="CP22" s="600"/>
      <c r="CQ22" s="600"/>
      <c r="CR22" s="600"/>
      <c r="CS22" s="600"/>
      <c r="CT22" s="600"/>
      <c r="CU22" s="615"/>
      <c r="CV22" s="649"/>
      <c r="CX22" s="595"/>
      <c r="CZ22" s="600"/>
      <c r="DA22" s="600"/>
      <c r="DB22" s="600"/>
      <c r="DC22" s="600"/>
      <c r="DD22" s="600"/>
      <c r="DE22" s="600"/>
      <c r="DF22" s="600"/>
      <c r="DI22" s="595"/>
      <c r="DK22" s="600"/>
      <c r="DL22" s="600"/>
      <c r="DM22" s="600"/>
      <c r="DN22" s="600"/>
      <c r="DO22" s="600"/>
      <c r="DP22" s="600"/>
      <c r="DQ22" s="615"/>
      <c r="DR22" s="649"/>
      <c r="DS22" s="596"/>
      <c r="DT22" s="597"/>
      <c r="DU22" s="597"/>
      <c r="DV22" s="597"/>
      <c r="DW22" s="597"/>
      <c r="DX22" s="597"/>
      <c r="DY22" s="597"/>
      <c r="DZ22" s="597"/>
      <c r="EA22" s="598"/>
      <c r="EB22" s="627"/>
      <c r="EC22" s="631"/>
      <c r="ED22" s="631"/>
      <c r="EE22" s="599"/>
      <c r="EF22" s="599"/>
      <c r="EG22" s="599"/>
      <c r="EH22" s="599"/>
      <c r="EI22" s="599"/>
      <c r="EJ22" s="599"/>
      <c r="EK22" s="599"/>
      <c r="EL22" s="599"/>
      <c r="EM22" s="599"/>
      <c r="EN22" s="668"/>
      <c r="EO22" s="596"/>
      <c r="EP22" s="597"/>
      <c r="EQ22" s="597"/>
      <c r="ER22" s="597"/>
      <c r="ES22" s="597"/>
      <c r="ET22" s="597"/>
      <c r="EU22" s="597"/>
      <c r="EV22" s="597"/>
      <c r="EW22" s="598"/>
      <c r="EX22" s="632"/>
      <c r="EY22" s="659"/>
      <c r="EZ22" s="600"/>
      <c r="FA22" s="600"/>
      <c r="FB22" s="600"/>
      <c r="FC22" s="600"/>
      <c r="FD22" s="600"/>
      <c r="FE22" s="600"/>
      <c r="FF22" s="600"/>
      <c r="FG22" s="600"/>
      <c r="FH22" s="600"/>
      <c r="FI22" s="600"/>
      <c r="FK22" s="600"/>
      <c r="FL22" s="595"/>
      <c r="FM22" s="600"/>
      <c r="FN22" s="603"/>
      <c r="FO22" s="600"/>
      <c r="FP22" s="600"/>
      <c r="FQ22" s="600"/>
      <c r="FR22" s="600"/>
      <c r="FS22" s="600"/>
      <c r="FT22" s="600"/>
      <c r="FU22" s="600"/>
      <c r="FV22" s="600"/>
      <c r="FW22" s="595"/>
      <c r="FX22" s="600"/>
      <c r="FY22" s="600"/>
      <c r="FZ22" s="600"/>
      <c r="GA22" s="600"/>
      <c r="GB22" s="600"/>
      <c r="GC22" s="600"/>
      <c r="GD22" s="600"/>
      <c r="GE22" s="600"/>
      <c r="GF22" s="600"/>
      <c r="GH22" s="595"/>
      <c r="GI22" s="600"/>
      <c r="GJ22" s="602"/>
      <c r="GK22" s="600"/>
      <c r="GL22" s="600"/>
      <c r="GM22" s="600"/>
      <c r="GN22" s="600"/>
      <c r="GO22" s="600"/>
      <c r="GP22" s="600"/>
      <c r="GR22" s="600"/>
      <c r="GS22" s="595"/>
      <c r="GT22" s="600"/>
      <c r="GU22" s="602"/>
      <c r="GV22" s="600"/>
      <c r="GW22" s="600"/>
      <c r="GX22" s="600"/>
      <c r="GY22" s="600"/>
      <c r="GZ22" s="600"/>
      <c r="HA22" s="600"/>
      <c r="HB22" s="600"/>
      <c r="HC22" s="600"/>
      <c r="HD22" s="600"/>
      <c r="HE22" s="600"/>
      <c r="HF22" s="600"/>
      <c r="HG22" s="600"/>
      <c r="HH22" s="600"/>
      <c r="HI22" s="600"/>
      <c r="HJ22" s="600"/>
      <c r="HK22" s="600"/>
      <c r="HL22" s="600"/>
      <c r="HM22" s="600"/>
      <c r="HN22" s="600"/>
      <c r="HO22" s="600"/>
      <c r="HP22" s="600"/>
      <c r="HQ22" s="600"/>
      <c r="HR22" s="600"/>
    </row>
    <row r="23" spans="1:226" ht="12" customHeight="1" x14ac:dyDescent="0.15">
      <c r="A23" s="646"/>
      <c r="B23" s="647"/>
      <c r="C23" s="646"/>
      <c r="D23" s="646"/>
      <c r="E23" s="646"/>
      <c r="F23" s="646"/>
      <c r="G23" s="646"/>
      <c r="H23" s="646"/>
      <c r="I23" s="646"/>
      <c r="M23" s="595"/>
      <c r="O23" s="600"/>
      <c r="P23" s="669"/>
      <c r="Q23" s="669"/>
      <c r="R23" s="669"/>
      <c r="S23" s="669"/>
      <c r="T23" s="669"/>
      <c r="U23" s="601"/>
      <c r="V23" s="601"/>
      <c r="X23" s="595"/>
      <c r="Z23" s="670"/>
      <c r="AA23" s="671" t="s">
        <v>631</v>
      </c>
      <c r="AB23" s="671"/>
      <c r="AC23" s="671"/>
      <c r="AD23" s="671"/>
      <c r="AE23" s="671"/>
      <c r="AF23" s="672"/>
      <c r="AG23" s="601"/>
      <c r="AI23" s="595"/>
      <c r="AK23" s="600"/>
      <c r="AL23" s="669"/>
      <c r="AM23" s="669"/>
      <c r="AN23" s="669"/>
      <c r="AO23" s="669"/>
      <c r="AP23" s="669"/>
      <c r="AQ23" s="601"/>
      <c r="AR23" s="601"/>
      <c r="AT23" s="595"/>
      <c r="AV23" s="670"/>
      <c r="AW23" s="671" t="s">
        <v>769</v>
      </c>
      <c r="AX23" s="671"/>
      <c r="AY23" s="671"/>
      <c r="AZ23" s="671"/>
      <c r="BA23" s="671"/>
      <c r="BB23" s="631"/>
      <c r="BC23" s="601"/>
      <c r="BD23" s="600"/>
      <c r="BE23" s="595"/>
      <c r="BG23" s="670"/>
      <c r="BH23" s="671" t="s">
        <v>673</v>
      </c>
      <c r="BI23" s="671"/>
      <c r="BJ23" s="671"/>
      <c r="BK23" s="671"/>
      <c r="BL23" s="671"/>
      <c r="BM23" s="631"/>
      <c r="BN23" s="601"/>
      <c r="BP23" s="595"/>
      <c r="BR23" s="670"/>
      <c r="BS23" s="671" t="s">
        <v>688</v>
      </c>
      <c r="BT23" s="671"/>
      <c r="BU23" s="671"/>
      <c r="BV23" s="671"/>
      <c r="BW23" s="671"/>
      <c r="BX23" s="631"/>
      <c r="BY23" s="601"/>
      <c r="BZ23" s="600"/>
      <c r="CA23" s="622"/>
      <c r="CB23" s="595"/>
      <c r="CD23" s="666"/>
      <c r="CE23" s="671" t="s">
        <v>770</v>
      </c>
      <c r="CF23" s="671"/>
      <c r="CG23" s="671"/>
      <c r="CH23" s="671"/>
      <c r="CI23" s="671"/>
      <c r="CJ23" s="672"/>
      <c r="CK23" s="601"/>
      <c r="CM23" s="595"/>
      <c r="CO23" s="600"/>
      <c r="CP23" s="669"/>
      <c r="CQ23" s="669"/>
      <c r="CR23" s="669"/>
      <c r="CS23" s="669"/>
      <c r="CT23" s="669"/>
      <c r="CU23" s="599"/>
      <c r="CV23" s="601"/>
      <c r="CX23" s="595"/>
      <c r="CZ23" s="600"/>
      <c r="DA23" s="669"/>
      <c r="DB23" s="669"/>
      <c r="DC23" s="669"/>
      <c r="DD23" s="669"/>
      <c r="DE23" s="669"/>
      <c r="DF23" s="599"/>
      <c r="DG23" s="601"/>
      <c r="DH23" s="630"/>
      <c r="DI23" s="595"/>
      <c r="DK23" s="600"/>
      <c r="DL23" s="669"/>
      <c r="DM23" s="669"/>
      <c r="DN23" s="669"/>
      <c r="DO23" s="669"/>
      <c r="DP23" s="669"/>
      <c r="DQ23" s="599"/>
      <c r="DR23" s="601"/>
      <c r="DT23" s="602"/>
      <c r="DU23" s="603"/>
      <c r="EN23" s="595"/>
      <c r="EP23" s="600"/>
      <c r="EQ23" s="600"/>
      <c r="ER23" s="600"/>
      <c r="ES23" s="600"/>
      <c r="ET23" s="600"/>
      <c r="EU23" s="600"/>
      <c r="EV23" s="600"/>
      <c r="EW23" s="600"/>
      <c r="FA23" s="600"/>
      <c r="FB23" s="600"/>
      <c r="FC23" s="600"/>
      <c r="FD23" s="669"/>
      <c r="FE23" s="669"/>
      <c r="FF23" s="669"/>
      <c r="FG23" s="669"/>
      <c r="FH23" s="669"/>
      <c r="FI23" s="599"/>
      <c r="FJ23" s="672"/>
      <c r="FK23" s="600"/>
      <c r="FL23" s="595"/>
      <c r="FM23" s="600"/>
      <c r="FN23" s="626"/>
      <c r="FO23" s="669"/>
      <c r="FP23" s="669"/>
      <c r="FQ23" s="669"/>
      <c r="FR23" s="669"/>
      <c r="FS23" s="669"/>
      <c r="FT23" s="599"/>
      <c r="FU23" s="599"/>
      <c r="FV23" s="630"/>
      <c r="FW23" s="595"/>
      <c r="FX23" s="600"/>
      <c r="FY23" s="600"/>
      <c r="FZ23" s="669"/>
      <c r="GA23" s="669"/>
      <c r="GB23" s="669"/>
      <c r="GC23" s="669"/>
      <c r="GD23" s="669"/>
      <c r="GE23" s="599"/>
      <c r="GF23" s="599"/>
      <c r="GH23" s="595"/>
      <c r="GI23" s="600"/>
      <c r="GJ23" s="606"/>
      <c r="GK23" s="671" t="s">
        <v>771</v>
      </c>
      <c r="GL23" s="671"/>
      <c r="GM23" s="671"/>
      <c r="GN23" s="671"/>
      <c r="GO23" s="671"/>
      <c r="GP23" s="672"/>
      <c r="GR23" s="600"/>
      <c r="GS23" s="595"/>
      <c r="GT23" s="600"/>
      <c r="GU23" s="606"/>
      <c r="GV23" s="671" t="s">
        <v>772</v>
      </c>
      <c r="GW23" s="671"/>
      <c r="GX23" s="671"/>
      <c r="GY23" s="671"/>
      <c r="GZ23" s="671"/>
      <c r="HA23" s="631"/>
      <c r="HB23" s="615"/>
      <c r="HC23" s="615"/>
      <c r="HD23" s="615"/>
      <c r="HE23" s="615"/>
      <c r="HF23" s="615"/>
      <c r="HG23" s="615"/>
      <c r="HH23" s="615"/>
      <c r="HI23" s="615"/>
      <c r="HJ23" s="615"/>
      <c r="HK23" s="615"/>
      <c r="HL23" s="615"/>
      <c r="HM23" s="615"/>
      <c r="HN23" s="615"/>
      <c r="HO23" s="600"/>
      <c r="HP23" s="600"/>
      <c r="HQ23" s="600"/>
      <c r="HR23" s="600"/>
    </row>
    <row r="24" spans="1:226" ht="12" customHeight="1" thickBot="1" x14ac:dyDescent="0.2">
      <c r="A24" s="646"/>
      <c r="B24" s="652"/>
      <c r="C24" s="655" t="s">
        <v>773</v>
      </c>
      <c r="D24" s="656"/>
      <c r="E24" s="656"/>
      <c r="F24" s="656"/>
      <c r="G24" s="656"/>
      <c r="H24" s="656"/>
      <c r="I24" s="657"/>
      <c r="J24" s="640"/>
      <c r="K24" s="654"/>
      <c r="M24" s="606"/>
      <c r="N24" s="655" t="s">
        <v>618</v>
      </c>
      <c r="O24" s="656"/>
      <c r="P24" s="656"/>
      <c r="Q24" s="656"/>
      <c r="R24" s="656"/>
      <c r="S24" s="656"/>
      <c r="T24" s="657"/>
      <c r="U24" s="640"/>
      <c r="V24" s="601"/>
      <c r="X24" s="595"/>
      <c r="Z24" s="600"/>
      <c r="AA24" s="671"/>
      <c r="AB24" s="671"/>
      <c r="AC24" s="671"/>
      <c r="AD24" s="671"/>
      <c r="AE24" s="671"/>
      <c r="AF24" s="672"/>
      <c r="AG24" s="601"/>
      <c r="AI24" s="606"/>
      <c r="AJ24" s="655" t="s">
        <v>647</v>
      </c>
      <c r="AK24" s="656"/>
      <c r="AL24" s="656"/>
      <c r="AM24" s="656"/>
      <c r="AN24" s="656"/>
      <c r="AO24" s="656"/>
      <c r="AP24" s="657"/>
      <c r="AQ24" s="640"/>
      <c r="AR24" s="601"/>
      <c r="AT24" s="595"/>
      <c r="AV24" s="673"/>
      <c r="AW24" s="671"/>
      <c r="AX24" s="671"/>
      <c r="AY24" s="671"/>
      <c r="AZ24" s="671"/>
      <c r="BA24" s="671"/>
      <c r="BB24" s="631"/>
      <c r="BC24" s="601"/>
      <c r="BD24" s="600"/>
      <c r="BE24" s="595"/>
      <c r="BG24" s="673"/>
      <c r="BH24" s="671"/>
      <c r="BI24" s="671"/>
      <c r="BJ24" s="671"/>
      <c r="BK24" s="671"/>
      <c r="BL24" s="671"/>
      <c r="BM24" s="631"/>
      <c r="BN24" s="601"/>
      <c r="BP24" s="595"/>
      <c r="BR24" s="600"/>
      <c r="BS24" s="671"/>
      <c r="BT24" s="671"/>
      <c r="BU24" s="671"/>
      <c r="BV24" s="671"/>
      <c r="BW24" s="671"/>
      <c r="BX24" s="631"/>
      <c r="BY24" s="601"/>
      <c r="BZ24" s="600"/>
      <c r="CA24" s="622"/>
      <c r="CB24" s="595"/>
      <c r="CD24" s="670"/>
      <c r="CE24" s="671"/>
      <c r="CF24" s="671"/>
      <c r="CG24" s="671"/>
      <c r="CH24" s="671"/>
      <c r="CI24" s="671"/>
      <c r="CJ24" s="672"/>
      <c r="CK24" s="601"/>
      <c r="CM24" s="606"/>
      <c r="CN24" s="674" t="s">
        <v>774</v>
      </c>
      <c r="CO24" s="675"/>
      <c r="CP24" s="675"/>
      <c r="CQ24" s="675"/>
      <c r="CR24" s="675"/>
      <c r="CS24" s="675"/>
      <c r="CT24" s="676"/>
      <c r="CU24" s="640"/>
      <c r="CV24" s="601"/>
      <c r="CX24" s="595"/>
      <c r="CY24" s="655" t="s">
        <v>732</v>
      </c>
      <c r="CZ24" s="656"/>
      <c r="DA24" s="656"/>
      <c r="DB24" s="656"/>
      <c r="DC24" s="656"/>
      <c r="DD24" s="656"/>
      <c r="DE24" s="657"/>
      <c r="DF24" s="640"/>
      <c r="DG24" s="601"/>
      <c r="DH24" s="630"/>
      <c r="DI24" s="606"/>
      <c r="DJ24" s="655" t="s">
        <v>775</v>
      </c>
      <c r="DK24" s="656"/>
      <c r="DL24" s="656"/>
      <c r="DM24" s="656"/>
      <c r="DN24" s="656"/>
      <c r="DO24" s="656"/>
      <c r="DP24" s="657"/>
      <c r="DQ24" s="640"/>
      <c r="DR24" s="601"/>
      <c r="DT24" s="602"/>
      <c r="DU24" s="603"/>
      <c r="DV24" s="603"/>
      <c r="DW24" s="603"/>
      <c r="DX24" s="603"/>
      <c r="DY24" s="603"/>
      <c r="DZ24" s="603"/>
      <c r="EA24" s="677"/>
      <c r="EB24" s="678"/>
      <c r="EC24" s="679"/>
      <c r="ED24" s="599"/>
      <c r="EE24" s="599"/>
      <c r="EF24" s="599"/>
      <c r="EG24" s="599"/>
      <c r="EH24" s="599"/>
      <c r="EI24" s="599"/>
      <c r="EJ24" s="599"/>
      <c r="EK24" s="599"/>
      <c r="EL24" s="601"/>
      <c r="EM24" s="601"/>
      <c r="EN24" s="595"/>
      <c r="EP24" s="600"/>
      <c r="EQ24" s="669"/>
      <c r="ER24" s="669"/>
      <c r="ES24" s="669"/>
      <c r="ET24" s="669"/>
      <c r="EU24" s="669"/>
      <c r="EV24" s="669"/>
      <c r="EW24" s="669"/>
      <c r="EX24" s="680"/>
      <c r="FA24" s="600"/>
      <c r="FB24" s="600"/>
      <c r="FC24" s="600"/>
      <c r="FD24" s="669"/>
      <c r="FE24" s="669"/>
      <c r="FF24" s="669"/>
      <c r="FG24" s="669"/>
      <c r="FH24" s="669"/>
      <c r="FI24" s="599"/>
      <c r="FJ24" s="672"/>
      <c r="FK24" s="600"/>
      <c r="FL24" s="606"/>
      <c r="FM24" s="655" t="s">
        <v>651</v>
      </c>
      <c r="FN24" s="656"/>
      <c r="FO24" s="656"/>
      <c r="FP24" s="656"/>
      <c r="FQ24" s="656"/>
      <c r="FR24" s="656"/>
      <c r="FS24" s="657"/>
      <c r="FT24" s="640"/>
      <c r="FU24" s="599"/>
      <c r="FV24" s="630"/>
      <c r="FW24" s="606"/>
      <c r="FX24" s="655" t="s">
        <v>776</v>
      </c>
      <c r="FY24" s="656"/>
      <c r="FZ24" s="656"/>
      <c r="GA24" s="656"/>
      <c r="GB24" s="656"/>
      <c r="GC24" s="656"/>
      <c r="GD24" s="657"/>
      <c r="GE24" s="640"/>
      <c r="GF24" s="599"/>
      <c r="GH24" s="595"/>
      <c r="GI24" s="600"/>
      <c r="GJ24" s="602"/>
      <c r="GK24" s="671"/>
      <c r="GL24" s="671"/>
      <c r="GM24" s="671"/>
      <c r="GN24" s="671"/>
      <c r="GO24" s="671"/>
      <c r="GP24" s="672"/>
      <c r="GR24" s="600"/>
      <c r="GS24" s="595"/>
      <c r="GT24" s="600"/>
      <c r="GU24" s="602"/>
      <c r="GV24" s="671"/>
      <c r="GW24" s="671"/>
      <c r="GX24" s="671"/>
      <c r="GY24" s="671"/>
      <c r="GZ24" s="671"/>
      <c r="HA24" s="631"/>
      <c r="HB24" s="615"/>
      <c r="HC24" s="615"/>
      <c r="HD24" s="615"/>
      <c r="HE24" s="615"/>
      <c r="HF24" s="615"/>
      <c r="HG24" s="615"/>
      <c r="HH24" s="615"/>
      <c r="HI24" s="615"/>
      <c r="HJ24" s="615"/>
      <c r="HK24" s="615"/>
      <c r="HL24" s="615"/>
      <c r="HM24" s="615"/>
      <c r="HN24" s="615"/>
      <c r="HO24" s="600"/>
      <c r="HP24" s="600"/>
      <c r="HQ24" s="600"/>
      <c r="HR24" s="600"/>
    </row>
    <row r="25" spans="1:226" ht="12" customHeight="1" x14ac:dyDescent="0.15">
      <c r="A25" s="646"/>
      <c r="B25" s="681"/>
      <c r="C25" s="662"/>
      <c r="D25" s="663"/>
      <c r="E25" s="663"/>
      <c r="F25" s="663"/>
      <c r="G25" s="663"/>
      <c r="H25" s="663"/>
      <c r="I25" s="664"/>
      <c r="J25" s="640"/>
      <c r="K25" s="654"/>
      <c r="M25" s="602"/>
      <c r="N25" s="662"/>
      <c r="O25" s="663"/>
      <c r="P25" s="663"/>
      <c r="Q25" s="663"/>
      <c r="R25" s="663"/>
      <c r="S25" s="663"/>
      <c r="T25" s="664"/>
      <c r="U25" s="640"/>
      <c r="X25" s="595"/>
      <c r="Z25" s="600"/>
      <c r="AA25" s="671"/>
      <c r="AB25" s="671"/>
      <c r="AC25" s="671"/>
      <c r="AD25" s="671"/>
      <c r="AE25" s="671"/>
      <c r="AF25" s="672"/>
      <c r="AG25" s="649"/>
      <c r="AI25" s="602"/>
      <c r="AJ25" s="662"/>
      <c r="AK25" s="663"/>
      <c r="AL25" s="663"/>
      <c r="AM25" s="663"/>
      <c r="AN25" s="663"/>
      <c r="AO25" s="663"/>
      <c r="AP25" s="664"/>
      <c r="AQ25" s="640"/>
      <c r="AT25" s="595"/>
      <c r="AV25" s="666"/>
      <c r="AW25" s="671"/>
      <c r="AX25" s="671"/>
      <c r="AY25" s="671"/>
      <c r="AZ25" s="671"/>
      <c r="BA25" s="671"/>
      <c r="BB25" s="631"/>
      <c r="BD25" s="600"/>
      <c r="BE25" s="595"/>
      <c r="BG25" s="666"/>
      <c r="BH25" s="671"/>
      <c r="BI25" s="671"/>
      <c r="BJ25" s="671"/>
      <c r="BK25" s="671"/>
      <c r="BL25" s="671"/>
      <c r="BM25" s="631"/>
      <c r="BP25" s="595"/>
      <c r="BR25" s="600"/>
      <c r="BS25" s="671"/>
      <c r="BT25" s="671"/>
      <c r="BU25" s="671"/>
      <c r="BV25" s="671"/>
      <c r="BW25" s="671"/>
      <c r="BX25" s="631"/>
      <c r="BZ25" s="600"/>
      <c r="CA25" s="622"/>
      <c r="CB25" s="595"/>
      <c r="CD25" s="682"/>
      <c r="CE25" s="671"/>
      <c r="CF25" s="671"/>
      <c r="CG25" s="671"/>
      <c r="CH25" s="671"/>
      <c r="CI25" s="671"/>
      <c r="CJ25" s="672"/>
      <c r="CK25" s="649"/>
      <c r="CM25" s="602"/>
      <c r="CN25" s="683"/>
      <c r="CO25" s="684"/>
      <c r="CP25" s="684"/>
      <c r="CQ25" s="684"/>
      <c r="CR25" s="684"/>
      <c r="CS25" s="684"/>
      <c r="CT25" s="685"/>
      <c r="CU25" s="640"/>
      <c r="CV25" s="649"/>
      <c r="CX25" s="686"/>
      <c r="CY25" s="662"/>
      <c r="CZ25" s="663"/>
      <c r="DA25" s="663"/>
      <c r="DB25" s="663"/>
      <c r="DC25" s="663"/>
      <c r="DD25" s="663"/>
      <c r="DE25" s="664"/>
      <c r="DF25" s="640"/>
      <c r="DI25" s="602"/>
      <c r="DJ25" s="662"/>
      <c r="DK25" s="663"/>
      <c r="DL25" s="663"/>
      <c r="DM25" s="663"/>
      <c r="DN25" s="663"/>
      <c r="DO25" s="663"/>
      <c r="DP25" s="664"/>
      <c r="DQ25" s="640"/>
      <c r="DR25" s="649"/>
      <c r="DT25" s="606"/>
      <c r="DU25" s="655" t="s">
        <v>630</v>
      </c>
      <c r="DV25" s="656"/>
      <c r="DW25" s="656"/>
      <c r="DX25" s="656"/>
      <c r="DY25" s="656"/>
      <c r="DZ25" s="656"/>
      <c r="EA25" s="657"/>
      <c r="EB25" s="679"/>
      <c r="EC25" s="687"/>
      <c r="ED25" s="688" t="s">
        <v>777</v>
      </c>
      <c r="EE25" s="689"/>
      <c r="EF25" s="689"/>
      <c r="EG25" s="689"/>
      <c r="EH25" s="689"/>
      <c r="EI25" s="689"/>
      <c r="EJ25" s="689"/>
      <c r="EK25" s="689"/>
      <c r="EL25" s="690"/>
      <c r="EM25" s="691"/>
      <c r="EN25" s="606"/>
      <c r="EO25" s="586" t="s">
        <v>778</v>
      </c>
      <c r="EP25" s="587"/>
      <c r="EQ25" s="587"/>
      <c r="ER25" s="587"/>
      <c r="ES25" s="587"/>
      <c r="ET25" s="587"/>
      <c r="EU25" s="587"/>
      <c r="EV25" s="587"/>
      <c r="EW25" s="588"/>
      <c r="EX25" s="692"/>
      <c r="EY25" s="693"/>
      <c r="FA25" s="600"/>
      <c r="FB25" s="600"/>
      <c r="FC25" s="600"/>
      <c r="FD25" s="600"/>
      <c r="FE25" s="600"/>
      <c r="FF25" s="600"/>
      <c r="FG25" s="600"/>
      <c r="FH25" s="600"/>
      <c r="FI25" s="600"/>
      <c r="FK25" s="600"/>
      <c r="FL25" s="602"/>
      <c r="FM25" s="662"/>
      <c r="FN25" s="663"/>
      <c r="FO25" s="663"/>
      <c r="FP25" s="663"/>
      <c r="FQ25" s="663"/>
      <c r="FR25" s="663"/>
      <c r="FS25" s="664"/>
      <c r="FT25" s="640"/>
      <c r="FU25" s="600"/>
      <c r="FV25" s="600"/>
      <c r="FW25" s="602"/>
      <c r="FX25" s="662"/>
      <c r="FY25" s="663"/>
      <c r="FZ25" s="663"/>
      <c r="GA25" s="663"/>
      <c r="GB25" s="663"/>
      <c r="GC25" s="663"/>
      <c r="GD25" s="664"/>
      <c r="GE25" s="640"/>
      <c r="GF25" s="600"/>
      <c r="GH25" s="595"/>
      <c r="GI25" s="600"/>
      <c r="GJ25" s="595"/>
      <c r="GK25" s="600"/>
      <c r="GL25" s="600"/>
      <c r="GM25" s="600"/>
      <c r="GN25" s="600"/>
      <c r="GO25" s="600"/>
      <c r="GP25" s="600"/>
      <c r="GR25" s="600"/>
      <c r="GS25" s="595"/>
      <c r="GT25" s="600"/>
      <c r="GU25" s="595"/>
      <c r="GV25" s="600"/>
      <c r="GW25" s="600"/>
      <c r="GX25" s="600"/>
      <c r="GY25" s="600"/>
      <c r="GZ25" s="600"/>
      <c r="HA25" s="600"/>
      <c r="HB25" s="600"/>
      <c r="HC25" s="600"/>
      <c r="HD25" s="600"/>
      <c r="HE25" s="600"/>
      <c r="HF25" s="600"/>
      <c r="HG25" s="600"/>
      <c r="HH25" s="600"/>
      <c r="HI25" s="600"/>
      <c r="HJ25" s="600"/>
      <c r="HK25" s="600"/>
      <c r="HL25" s="600"/>
      <c r="HM25" s="600"/>
      <c r="HN25" s="600"/>
      <c r="HO25" s="600"/>
      <c r="HP25" s="600"/>
      <c r="HQ25" s="600"/>
      <c r="HR25" s="600"/>
    </row>
    <row r="26" spans="1:226" ht="12" customHeight="1" x14ac:dyDescent="0.15">
      <c r="A26" s="646"/>
      <c r="B26" s="647"/>
      <c r="C26" s="646"/>
      <c r="D26" s="694"/>
      <c r="E26" s="669"/>
      <c r="F26" s="669"/>
      <c r="G26" s="669"/>
      <c r="H26" s="669"/>
      <c r="I26" s="669"/>
      <c r="M26" s="595"/>
      <c r="U26" s="599"/>
      <c r="V26" s="601"/>
      <c r="X26" s="595"/>
      <c r="AF26" s="601"/>
      <c r="AG26" s="601"/>
      <c r="AI26" s="595"/>
      <c r="AJ26" s="600"/>
      <c r="AK26" s="600"/>
      <c r="AL26" s="669"/>
      <c r="AM26" s="669"/>
      <c r="AN26" s="669"/>
      <c r="AO26" s="669"/>
      <c r="AP26" s="669"/>
      <c r="AQ26" s="601"/>
      <c r="AR26" s="601"/>
      <c r="AT26" s="595"/>
      <c r="AV26" s="670"/>
      <c r="AW26" s="671" t="s">
        <v>779</v>
      </c>
      <c r="AX26" s="671"/>
      <c r="AY26" s="671"/>
      <c r="AZ26" s="671"/>
      <c r="BA26" s="671"/>
      <c r="BB26" s="631"/>
      <c r="BC26" s="601"/>
      <c r="BD26" s="600"/>
      <c r="BE26" s="595"/>
      <c r="BG26" s="666"/>
      <c r="BH26" s="671"/>
      <c r="BI26" s="671"/>
      <c r="BJ26" s="671"/>
      <c r="BK26" s="671"/>
      <c r="BL26" s="671"/>
      <c r="BM26" s="631"/>
      <c r="BN26" s="599"/>
      <c r="BP26" s="595"/>
      <c r="BR26" s="600"/>
      <c r="BS26" s="669"/>
      <c r="BT26" s="669"/>
      <c r="BU26" s="669"/>
      <c r="BV26" s="669"/>
      <c r="BW26" s="669"/>
      <c r="BX26" s="599"/>
      <c r="BY26" s="601"/>
      <c r="BZ26" s="600"/>
      <c r="CA26" s="622"/>
      <c r="CB26" s="595"/>
      <c r="CD26" s="600"/>
      <c r="CE26" s="671"/>
      <c r="CF26" s="671"/>
      <c r="CG26" s="671"/>
      <c r="CH26" s="671"/>
      <c r="CI26" s="671"/>
      <c r="CJ26" s="672"/>
      <c r="CM26" s="595"/>
      <c r="CN26" s="695"/>
      <c r="CO26" s="603"/>
      <c r="CP26" s="696"/>
      <c r="CQ26" s="696"/>
      <c r="CR26" s="696"/>
      <c r="CS26" s="696"/>
      <c r="CT26" s="696"/>
      <c r="CU26" s="599"/>
      <c r="CV26" s="649"/>
      <c r="CX26" s="595"/>
      <c r="CY26" s="600"/>
      <c r="CZ26" s="600"/>
      <c r="DA26" s="697"/>
      <c r="DB26" s="697"/>
      <c r="DC26" s="697"/>
      <c r="DD26" s="697"/>
      <c r="DE26" s="697"/>
      <c r="DF26" s="599"/>
      <c r="DG26" s="601"/>
      <c r="DI26" s="595"/>
      <c r="DK26" s="666"/>
      <c r="DL26" s="669"/>
      <c r="DM26" s="669"/>
      <c r="DN26" s="669"/>
      <c r="DO26" s="669"/>
      <c r="DP26" s="669"/>
      <c r="DQ26" s="599"/>
      <c r="DR26" s="601"/>
      <c r="DT26" s="602"/>
      <c r="DU26" s="662"/>
      <c r="DV26" s="663"/>
      <c r="DW26" s="663"/>
      <c r="DX26" s="663"/>
      <c r="DY26" s="663"/>
      <c r="DZ26" s="663"/>
      <c r="EA26" s="664"/>
      <c r="EC26" s="602"/>
      <c r="ED26" s="698"/>
      <c r="EE26" s="699"/>
      <c r="EF26" s="699"/>
      <c r="EG26" s="699"/>
      <c r="EH26" s="699"/>
      <c r="EI26" s="699"/>
      <c r="EJ26" s="699"/>
      <c r="EK26" s="699"/>
      <c r="EL26" s="700"/>
      <c r="EM26" s="691"/>
      <c r="EO26" s="592"/>
      <c r="EP26" s="593"/>
      <c r="EQ26" s="593"/>
      <c r="ER26" s="593"/>
      <c r="ES26" s="593"/>
      <c r="ET26" s="593"/>
      <c r="EU26" s="593"/>
      <c r="EV26" s="593"/>
      <c r="EW26" s="594"/>
      <c r="EX26" s="692"/>
      <c r="EY26" s="693"/>
      <c r="FA26" s="600"/>
      <c r="FB26" s="600"/>
      <c r="FC26" s="600"/>
      <c r="FD26" s="669"/>
      <c r="FE26" s="669"/>
      <c r="FF26" s="669"/>
      <c r="FG26" s="669"/>
      <c r="FH26" s="669"/>
      <c r="FI26" s="599"/>
      <c r="FJ26" s="672"/>
      <c r="FK26" s="600"/>
      <c r="FL26" s="595"/>
      <c r="FN26" s="666"/>
      <c r="FO26" s="600"/>
      <c r="FP26" s="600"/>
      <c r="FQ26" s="600"/>
      <c r="FR26" s="600"/>
      <c r="FS26" s="600"/>
      <c r="FU26" s="600"/>
      <c r="FV26" s="600"/>
      <c r="FW26" s="595"/>
      <c r="FY26" s="600"/>
      <c r="FZ26" s="697"/>
      <c r="GA26" s="697"/>
      <c r="GB26" s="697"/>
      <c r="GC26" s="697"/>
      <c r="GD26" s="697"/>
      <c r="GE26" s="599"/>
      <c r="GF26" s="599"/>
      <c r="GH26" s="595"/>
      <c r="GI26" s="600"/>
      <c r="GJ26" s="606"/>
      <c r="GK26" s="671" t="s">
        <v>780</v>
      </c>
      <c r="GL26" s="671"/>
      <c r="GM26" s="671"/>
      <c r="GN26" s="671"/>
      <c r="GO26" s="671"/>
      <c r="GP26" s="631"/>
      <c r="GR26" s="600"/>
      <c r="GS26" s="595"/>
      <c r="GT26" s="600"/>
      <c r="GU26" s="606"/>
      <c r="GV26" s="671" t="s">
        <v>781</v>
      </c>
      <c r="GW26" s="671"/>
      <c r="GX26" s="671"/>
      <c r="GY26" s="671"/>
      <c r="GZ26" s="671"/>
      <c r="HA26" s="631"/>
      <c r="HB26" s="615"/>
      <c r="HC26" s="615"/>
      <c r="HD26" s="615"/>
      <c r="HE26" s="615"/>
      <c r="HF26" s="615"/>
      <c r="HG26" s="615"/>
      <c r="HH26" s="615"/>
      <c r="HI26" s="615"/>
      <c r="HJ26" s="615"/>
      <c r="HK26" s="615"/>
      <c r="HL26" s="615"/>
      <c r="HM26" s="615"/>
      <c r="HN26" s="615"/>
      <c r="HO26" s="600"/>
      <c r="HP26" s="600"/>
      <c r="HQ26" s="600"/>
      <c r="HR26" s="600"/>
    </row>
    <row r="27" spans="1:226" ht="12" customHeight="1" thickBot="1" x14ac:dyDescent="0.2">
      <c r="A27" s="646"/>
      <c r="B27" s="647"/>
      <c r="C27" s="646"/>
      <c r="D27" s="646"/>
      <c r="E27" s="646"/>
      <c r="F27" s="646"/>
      <c r="G27" s="646"/>
      <c r="H27" s="646"/>
      <c r="I27" s="646"/>
      <c r="J27" s="599"/>
      <c r="K27" s="599"/>
      <c r="M27" s="595"/>
      <c r="U27" s="599"/>
      <c r="V27" s="601"/>
      <c r="X27" s="606"/>
      <c r="Y27" s="655" t="s">
        <v>782</v>
      </c>
      <c r="Z27" s="656"/>
      <c r="AA27" s="656"/>
      <c r="AB27" s="656"/>
      <c r="AC27" s="656"/>
      <c r="AD27" s="656"/>
      <c r="AE27" s="657"/>
      <c r="AF27" s="640"/>
      <c r="AG27" s="601"/>
      <c r="AI27" s="595"/>
      <c r="AJ27" s="600"/>
      <c r="AK27" s="600"/>
      <c r="AL27" s="669"/>
      <c r="AM27" s="669"/>
      <c r="AN27" s="669"/>
      <c r="AO27" s="669"/>
      <c r="AP27" s="669"/>
      <c r="AQ27" s="601"/>
      <c r="AR27" s="601"/>
      <c r="AT27" s="595"/>
      <c r="AV27" s="673"/>
      <c r="AW27" s="671"/>
      <c r="AX27" s="671"/>
      <c r="AY27" s="671"/>
      <c r="AZ27" s="671"/>
      <c r="BA27" s="671"/>
      <c r="BB27" s="631"/>
      <c r="BC27" s="601"/>
      <c r="BD27" s="600"/>
      <c r="BE27" s="595"/>
      <c r="BG27" s="666"/>
      <c r="BM27" s="599"/>
      <c r="BN27" s="599"/>
      <c r="BP27" s="606"/>
      <c r="BQ27" s="655" t="s">
        <v>690</v>
      </c>
      <c r="BR27" s="656"/>
      <c r="BS27" s="656"/>
      <c r="BT27" s="656"/>
      <c r="BU27" s="656"/>
      <c r="BV27" s="656"/>
      <c r="BW27" s="657"/>
      <c r="BX27" s="640"/>
      <c r="BY27" s="601"/>
      <c r="BZ27" s="600"/>
      <c r="CA27" s="622"/>
      <c r="CB27" s="595"/>
      <c r="CD27" s="600"/>
      <c r="CE27" s="669"/>
      <c r="CF27" s="669"/>
      <c r="CG27" s="669"/>
      <c r="CH27" s="669"/>
      <c r="CI27" s="669"/>
      <c r="CJ27" s="601"/>
      <c r="CM27" s="595"/>
      <c r="CU27" s="615"/>
      <c r="CV27" s="649"/>
      <c r="CX27" s="595"/>
      <c r="CY27" s="600"/>
      <c r="CZ27" s="600"/>
      <c r="DA27" s="600"/>
      <c r="DB27" s="600"/>
      <c r="DC27" s="600"/>
      <c r="DD27" s="600"/>
      <c r="DE27" s="600"/>
      <c r="DF27" s="599"/>
      <c r="DG27" s="601"/>
      <c r="DI27" s="595"/>
      <c r="DK27" s="670"/>
      <c r="DL27" s="610" t="s">
        <v>783</v>
      </c>
      <c r="DM27" s="610"/>
      <c r="DN27" s="610"/>
      <c r="DO27" s="610"/>
      <c r="DP27" s="610"/>
      <c r="DQ27" s="631"/>
      <c r="DR27" s="601"/>
      <c r="DT27" s="595"/>
      <c r="DU27" s="600"/>
      <c r="DV27" s="603"/>
      <c r="EB27" s="599"/>
      <c r="EC27" s="679"/>
      <c r="ED27" s="599"/>
      <c r="EE27" s="679"/>
      <c r="EF27" s="599"/>
      <c r="EG27" s="599"/>
      <c r="EH27" s="599"/>
      <c r="EI27" s="599"/>
      <c r="EJ27" s="599"/>
      <c r="EK27" s="599"/>
      <c r="EL27" s="601"/>
      <c r="EM27" s="601"/>
      <c r="EO27" s="596"/>
      <c r="EP27" s="597"/>
      <c r="EQ27" s="597"/>
      <c r="ER27" s="597"/>
      <c r="ES27" s="597"/>
      <c r="ET27" s="597"/>
      <c r="EU27" s="597"/>
      <c r="EV27" s="597"/>
      <c r="EW27" s="598"/>
      <c r="EX27" s="692"/>
      <c r="EY27" s="693"/>
      <c r="FA27" s="600"/>
      <c r="FB27" s="600"/>
      <c r="FC27" s="600"/>
      <c r="FD27" s="669"/>
      <c r="FE27" s="669"/>
      <c r="FF27" s="669"/>
      <c r="FG27" s="669"/>
      <c r="FH27" s="669"/>
      <c r="FI27" s="599"/>
      <c r="FJ27" s="672"/>
      <c r="FK27" s="600"/>
      <c r="FL27" s="595"/>
      <c r="FN27" s="670"/>
      <c r="FO27" s="671" t="s">
        <v>784</v>
      </c>
      <c r="FP27" s="671"/>
      <c r="FQ27" s="671"/>
      <c r="FR27" s="671"/>
      <c r="FS27" s="671"/>
      <c r="FT27" s="672"/>
      <c r="FU27" s="600"/>
      <c r="FV27" s="600"/>
      <c r="FW27" s="595"/>
      <c r="GE27" s="599"/>
      <c r="GF27" s="599"/>
      <c r="GH27" s="595"/>
      <c r="GI27" s="600"/>
      <c r="GJ27" s="600"/>
      <c r="GK27" s="671"/>
      <c r="GL27" s="671"/>
      <c r="GM27" s="671"/>
      <c r="GN27" s="671"/>
      <c r="GO27" s="671"/>
      <c r="GP27" s="631"/>
      <c r="GR27" s="600"/>
      <c r="GS27" s="595"/>
      <c r="GT27" s="600"/>
      <c r="GU27" s="600"/>
      <c r="GV27" s="671"/>
      <c r="GW27" s="671"/>
      <c r="GX27" s="671"/>
      <c r="GY27" s="671"/>
      <c r="GZ27" s="671"/>
      <c r="HA27" s="631"/>
      <c r="HB27" s="615"/>
      <c r="HC27" s="615"/>
      <c r="HD27" s="615"/>
      <c r="HE27" s="615"/>
      <c r="HF27" s="615"/>
      <c r="HG27" s="615"/>
      <c r="HH27" s="615"/>
      <c r="HI27" s="615"/>
      <c r="HJ27" s="615"/>
      <c r="HK27" s="615"/>
      <c r="HL27" s="615"/>
      <c r="HM27" s="615"/>
      <c r="HN27" s="615"/>
      <c r="HO27" s="600"/>
      <c r="HP27" s="600"/>
      <c r="HQ27" s="600"/>
      <c r="HR27" s="600"/>
    </row>
    <row r="28" spans="1:226" ht="12" customHeight="1" x14ac:dyDescent="0.15">
      <c r="A28" s="646"/>
      <c r="B28" s="652"/>
      <c r="C28" s="655" t="s">
        <v>785</v>
      </c>
      <c r="D28" s="656"/>
      <c r="E28" s="656"/>
      <c r="F28" s="656"/>
      <c r="G28" s="656"/>
      <c r="H28" s="656"/>
      <c r="I28" s="657"/>
      <c r="J28" s="640"/>
      <c r="K28" s="599"/>
      <c r="M28" s="606"/>
      <c r="N28" s="655" t="s">
        <v>786</v>
      </c>
      <c r="O28" s="656"/>
      <c r="P28" s="656"/>
      <c r="Q28" s="656"/>
      <c r="R28" s="656"/>
      <c r="S28" s="656"/>
      <c r="T28" s="657"/>
      <c r="U28" s="640"/>
      <c r="X28" s="602"/>
      <c r="Y28" s="662"/>
      <c r="Z28" s="663"/>
      <c r="AA28" s="663"/>
      <c r="AB28" s="663"/>
      <c r="AC28" s="663"/>
      <c r="AD28" s="663"/>
      <c r="AE28" s="664"/>
      <c r="AF28" s="640"/>
      <c r="AI28" s="606"/>
      <c r="AJ28" s="655" t="s">
        <v>650</v>
      </c>
      <c r="AK28" s="656"/>
      <c r="AL28" s="656"/>
      <c r="AM28" s="656"/>
      <c r="AN28" s="656"/>
      <c r="AO28" s="656"/>
      <c r="AP28" s="657"/>
      <c r="AQ28" s="640"/>
      <c r="AT28" s="595"/>
      <c r="AV28" s="666"/>
      <c r="AW28" s="671"/>
      <c r="AX28" s="671"/>
      <c r="AY28" s="671"/>
      <c r="AZ28" s="671"/>
      <c r="BA28" s="671"/>
      <c r="BB28" s="631"/>
      <c r="BD28" s="600"/>
      <c r="BE28" s="595"/>
      <c r="BG28" s="670"/>
      <c r="BH28" s="671" t="s">
        <v>787</v>
      </c>
      <c r="BI28" s="671"/>
      <c r="BJ28" s="671"/>
      <c r="BK28" s="671"/>
      <c r="BL28" s="671"/>
      <c r="BM28" s="631"/>
      <c r="BP28" s="602"/>
      <c r="BQ28" s="662"/>
      <c r="BR28" s="663"/>
      <c r="BS28" s="663"/>
      <c r="BT28" s="663"/>
      <c r="BU28" s="663"/>
      <c r="BV28" s="663"/>
      <c r="BW28" s="664"/>
      <c r="BX28" s="640"/>
      <c r="BZ28" s="600"/>
      <c r="CA28" s="622"/>
      <c r="CB28" s="606"/>
      <c r="CC28" s="655" t="s">
        <v>788</v>
      </c>
      <c r="CD28" s="656"/>
      <c r="CE28" s="656"/>
      <c r="CF28" s="656"/>
      <c r="CG28" s="656"/>
      <c r="CH28" s="656"/>
      <c r="CI28" s="657"/>
      <c r="CJ28" s="640"/>
      <c r="CM28" s="606"/>
      <c r="CN28" s="674" t="s">
        <v>720</v>
      </c>
      <c r="CO28" s="675"/>
      <c r="CP28" s="675"/>
      <c r="CQ28" s="675"/>
      <c r="CR28" s="675"/>
      <c r="CS28" s="675"/>
      <c r="CT28" s="676"/>
      <c r="CU28" s="640"/>
      <c r="CV28" s="601"/>
      <c r="CX28" s="606"/>
      <c r="CY28" s="655" t="s">
        <v>789</v>
      </c>
      <c r="CZ28" s="656"/>
      <c r="DA28" s="656"/>
      <c r="DB28" s="656"/>
      <c r="DC28" s="656"/>
      <c r="DD28" s="656"/>
      <c r="DE28" s="657"/>
      <c r="DF28" s="640"/>
      <c r="DI28" s="595"/>
      <c r="DL28" s="610"/>
      <c r="DM28" s="610"/>
      <c r="DN28" s="610"/>
      <c r="DO28" s="610"/>
      <c r="DP28" s="610"/>
      <c r="DQ28" s="631"/>
      <c r="DR28" s="649"/>
      <c r="DT28" s="595"/>
      <c r="DU28" s="600"/>
      <c r="DV28" s="626"/>
      <c r="DW28" s="669"/>
      <c r="DX28" s="669"/>
      <c r="DY28" s="669"/>
      <c r="DZ28" s="669"/>
      <c r="EA28" s="669"/>
      <c r="EB28" s="599"/>
      <c r="EC28" s="679"/>
      <c r="ED28" s="599"/>
      <c r="EE28" s="595"/>
      <c r="EM28" s="701"/>
      <c r="EP28" s="602"/>
      <c r="EX28" s="680"/>
      <c r="FC28" s="600"/>
      <c r="FD28" s="600"/>
      <c r="FE28" s="600"/>
      <c r="FF28" s="600"/>
      <c r="FK28" s="600"/>
      <c r="FL28" s="595"/>
      <c r="FN28" s="673"/>
      <c r="FO28" s="671"/>
      <c r="FP28" s="671"/>
      <c r="FQ28" s="671"/>
      <c r="FR28" s="671"/>
      <c r="FS28" s="671"/>
      <c r="FT28" s="672"/>
      <c r="FU28" s="600"/>
      <c r="FV28" s="600"/>
      <c r="FW28" s="595"/>
      <c r="FX28" s="655" t="s">
        <v>669</v>
      </c>
      <c r="FY28" s="656"/>
      <c r="FZ28" s="656"/>
      <c r="GA28" s="656"/>
      <c r="GB28" s="656"/>
      <c r="GC28" s="656"/>
      <c r="GD28" s="657"/>
      <c r="GE28" s="640"/>
      <c r="GF28" s="600"/>
      <c r="GH28" s="595"/>
      <c r="GI28" s="600"/>
      <c r="GJ28" s="600"/>
      <c r="GK28" s="600"/>
      <c r="GL28" s="600"/>
      <c r="GM28" s="600"/>
      <c r="GN28" s="600"/>
      <c r="GO28" s="600"/>
      <c r="GP28" s="600"/>
      <c r="GR28" s="600"/>
      <c r="GS28" s="595"/>
      <c r="GT28" s="600"/>
      <c r="GU28" s="600"/>
      <c r="GV28" s="600"/>
      <c r="GW28" s="600"/>
      <c r="GX28" s="600"/>
      <c r="GY28" s="600"/>
      <c r="GZ28" s="600"/>
      <c r="HA28" s="600"/>
      <c r="HB28" s="600"/>
      <c r="HC28" s="600"/>
      <c r="HD28" s="600"/>
      <c r="HE28" s="600"/>
      <c r="HF28" s="600"/>
      <c r="HG28" s="600"/>
      <c r="HH28" s="600"/>
      <c r="HI28" s="600"/>
      <c r="HJ28" s="600"/>
      <c r="HK28" s="600"/>
      <c r="HL28" s="600"/>
      <c r="HM28" s="600"/>
      <c r="HN28" s="600"/>
      <c r="HO28" s="600"/>
      <c r="HP28" s="600"/>
      <c r="HQ28" s="600"/>
      <c r="HR28" s="600"/>
    </row>
    <row r="29" spans="1:226" ht="12" customHeight="1" x14ac:dyDescent="0.15">
      <c r="A29" s="646"/>
      <c r="B29" s="646"/>
      <c r="C29" s="662"/>
      <c r="D29" s="663"/>
      <c r="E29" s="663"/>
      <c r="F29" s="663"/>
      <c r="G29" s="663"/>
      <c r="H29" s="663"/>
      <c r="I29" s="664"/>
      <c r="J29" s="640"/>
      <c r="M29" s="602"/>
      <c r="N29" s="662"/>
      <c r="O29" s="663"/>
      <c r="P29" s="663"/>
      <c r="Q29" s="663"/>
      <c r="R29" s="663"/>
      <c r="S29" s="663"/>
      <c r="T29" s="664"/>
      <c r="U29" s="640"/>
      <c r="X29" s="595"/>
      <c r="AI29" s="602"/>
      <c r="AJ29" s="662"/>
      <c r="AK29" s="663"/>
      <c r="AL29" s="663"/>
      <c r="AM29" s="663"/>
      <c r="AN29" s="663"/>
      <c r="AO29" s="663"/>
      <c r="AP29" s="664"/>
      <c r="AQ29" s="640"/>
      <c r="AR29" s="601"/>
      <c r="AT29" s="595"/>
      <c r="AU29" s="600"/>
      <c r="AV29" s="670"/>
      <c r="AW29" s="671" t="s">
        <v>790</v>
      </c>
      <c r="AX29" s="671"/>
      <c r="AY29" s="671"/>
      <c r="AZ29" s="671"/>
      <c r="BA29" s="671"/>
      <c r="BB29" s="631"/>
      <c r="BE29" s="595"/>
      <c r="BG29" s="673"/>
      <c r="BH29" s="671"/>
      <c r="BI29" s="671"/>
      <c r="BJ29" s="671"/>
      <c r="BK29" s="671"/>
      <c r="BL29" s="671"/>
      <c r="BM29" s="631"/>
      <c r="BP29" s="595"/>
      <c r="BR29" s="666"/>
      <c r="BX29" s="599"/>
      <c r="BY29" s="601"/>
      <c r="BZ29" s="600"/>
      <c r="CA29" s="622"/>
      <c r="CB29" s="602"/>
      <c r="CC29" s="662"/>
      <c r="CD29" s="663"/>
      <c r="CE29" s="663"/>
      <c r="CF29" s="663"/>
      <c r="CG29" s="663"/>
      <c r="CH29" s="663"/>
      <c r="CI29" s="664"/>
      <c r="CJ29" s="640"/>
      <c r="CL29" s="630"/>
      <c r="CM29" s="602"/>
      <c r="CN29" s="683"/>
      <c r="CO29" s="684"/>
      <c r="CP29" s="684"/>
      <c r="CQ29" s="684"/>
      <c r="CR29" s="684"/>
      <c r="CS29" s="684"/>
      <c r="CT29" s="685"/>
      <c r="CU29" s="640"/>
      <c r="CV29" s="601"/>
      <c r="CX29" s="602"/>
      <c r="CY29" s="662"/>
      <c r="CZ29" s="663"/>
      <c r="DA29" s="663"/>
      <c r="DB29" s="663"/>
      <c r="DC29" s="663"/>
      <c r="DD29" s="663"/>
      <c r="DE29" s="664"/>
      <c r="DF29" s="640"/>
      <c r="DG29" s="601"/>
      <c r="DH29" s="599"/>
      <c r="DI29" s="595"/>
      <c r="DL29" s="610"/>
      <c r="DM29" s="610"/>
      <c r="DN29" s="610"/>
      <c r="DO29" s="610"/>
      <c r="DP29" s="610"/>
      <c r="DQ29" s="631"/>
      <c r="DT29" s="606"/>
      <c r="DU29" s="655" t="s">
        <v>791</v>
      </c>
      <c r="DV29" s="656"/>
      <c r="DW29" s="656"/>
      <c r="DX29" s="656"/>
      <c r="DY29" s="656"/>
      <c r="DZ29" s="656"/>
      <c r="EA29" s="657"/>
      <c r="EB29" s="600"/>
      <c r="EC29" s="595"/>
      <c r="ED29" s="600"/>
      <c r="EE29" s="687"/>
      <c r="EF29" s="702" t="s">
        <v>792</v>
      </c>
      <c r="EG29" s="703"/>
      <c r="EH29" s="703"/>
      <c r="EI29" s="703"/>
      <c r="EJ29" s="703"/>
      <c r="EK29" s="703"/>
      <c r="EL29" s="704"/>
      <c r="EM29" s="701"/>
      <c r="EP29" s="595"/>
      <c r="EW29" s="626"/>
      <c r="FC29" s="600"/>
      <c r="FD29" s="600"/>
      <c r="FE29" s="600"/>
      <c r="FF29" s="600"/>
      <c r="FK29" s="600"/>
      <c r="FL29" s="595"/>
      <c r="FN29" s="666"/>
      <c r="FO29" s="671"/>
      <c r="FP29" s="671"/>
      <c r="FQ29" s="671"/>
      <c r="FR29" s="671"/>
      <c r="FS29" s="671"/>
      <c r="FT29" s="672"/>
      <c r="FU29" s="600"/>
      <c r="FV29" s="600"/>
      <c r="FW29" s="686"/>
      <c r="FX29" s="662"/>
      <c r="FY29" s="663"/>
      <c r="FZ29" s="663"/>
      <c r="GA29" s="663"/>
      <c r="GB29" s="663"/>
      <c r="GC29" s="663"/>
      <c r="GD29" s="664"/>
      <c r="GE29" s="640"/>
      <c r="GF29" s="599"/>
      <c r="GH29" s="606"/>
      <c r="GI29" s="655" t="s">
        <v>793</v>
      </c>
      <c r="GJ29" s="656"/>
      <c r="GK29" s="656"/>
      <c r="GL29" s="656"/>
      <c r="GM29" s="656"/>
      <c r="GN29" s="656"/>
      <c r="GO29" s="657"/>
      <c r="GP29" s="640"/>
      <c r="GR29" s="600"/>
      <c r="GS29" s="606"/>
      <c r="GT29" s="655" t="s">
        <v>768</v>
      </c>
      <c r="GU29" s="656"/>
      <c r="GV29" s="656"/>
      <c r="GW29" s="656"/>
      <c r="GX29" s="656"/>
      <c r="GY29" s="656"/>
      <c r="GZ29" s="657"/>
      <c r="HA29" s="631"/>
      <c r="HB29" s="615"/>
      <c r="HC29" s="615"/>
      <c r="HD29" s="615"/>
      <c r="HE29" s="615"/>
      <c r="HF29" s="615"/>
      <c r="HG29" s="615"/>
      <c r="HH29" s="615"/>
      <c r="HI29" s="615"/>
      <c r="HJ29" s="615"/>
      <c r="HK29" s="615"/>
      <c r="HL29" s="615"/>
      <c r="HM29" s="615"/>
      <c r="HN29" s="615"/>
      <c r="HO29" s="600"/>
      <c r="HP29" s="600"/>
      <c r="HQ29" s="600"/>
      <c r="HR29" s="600"/>
    </row>
    <row r="30" spans="1:226" ht="12" customHeight="1" x14ac:dyDescent="0.15">
      <c r="A30" s="646"/>
      <c r="D30" s="603"/>
      <c r="E30" s="603"/>
      <c r="F30" s="603"/>
      <c r="G30" s="603"/>
      <c r="H30" s="603"/>
      <c r="I30" s="603"/>
      <c r="J30" s="631"/>
      <c r="K30" s="654"/>
      <c r="M30" s="595"/>
      <c r="O30" s="600"/>
      <c r="P30" s="669"/>
      <c r="Q30" s="669"/>
      <c r="R30" s="669"/>
      <c r="S30" s="669"/>
      <c r="T30" s="669"/>
      <c r="U30" s="601"/>
      <c r="V30" s="601"/>
      <c r="X30" s="595"/>
      <c r="AF30" s="599"/>
      <c r="AG30" s="601"/>
      <c r="AI30" s="595"/>
      <c r="AL30" s="669"/>
      <c r="AM30" s="669"/>
      <c r="AN30" s="669"/>
      <c r="AO30" s="669"/>
      <c r="AP30" s="669"/>
      <c r="AQ30" s="601"/>
      <c r="AR30" s="601"/>
      <c r="AT30" s="595"/>
      <c r="AV30" s="673"/>
      <c r="AW30" s="671"/>
      <c r="AX30" s="671"/>
      <c r="AY30" s="671"/>
      <c r="AZ30" s="671"/>
      <c r="BA30" s="671"/>
      <c r="BB30" s="631"/>
      <c r="BC30" s="601"/>
      <c r="BE30" s="595"/>
      <c r="BG30" s="666"/>
      <c r="BM30" s="599"/>
      <c r="BN30" s="601"/>
      <c r="BP30" s="595"/>
      <c r="BR30" s="670"/>
      <c r="BS30" s="671" t="s">
        <v>794</v>
      </c>
      <c r="BT30" s="671"/>
      <c r="BU30" s="671"/>
      <c r="BV30" s="671"/>
      <c r="BW30" s="671"/>
      <c r="BX30" s="631"/>
      <c r="BY30" s="601"/>
      <c r="BZ30" s="600"/>
      <c r="CA30" s="622"/>
      <c r="CB30" s="595"/>
      <c r="CD30" s="666"/>
      <c r="CL30" s="630"/>
      <c r="CM30" s="595"/>
      <c r="CU30" s="599"/>
      <c r="CV30" s="649"/>
      <c r="CX30" s="595"/>
      <c r="CZ30" s="600"/>
      <c r="DA30" s="600"/>
      <c r="DB30" s="600"/>
      <c r="DC30" s="600"/>
      <c r="DD30" s="600"/>
      <c r="DE30" s="600"/>
      <c r="DF30" s="599"/>
      <c r="DG30" s="601"/>
      <c r="DH30" s="599"/>
      <c r="DI30" s="595"/>
      <c r="DJ30" s="600"/>
      <c r="DK30" s="600"/>
      <c r="DL30" s="669"/>
      <c r="DM30" s="669"/>
      <c r="DN30" s="669"/>
      <c r="DO30" s="669"/>
      <c r="DP30" s="669"/>
      <c r="DQ30" s="599"/>
      <c r="DT30" s="602"/>
      <c r="DU30" s="662"/>
      <c r="DV30" s="663"/>
      <c r="DW30" s="663"/>
      <c r="DX30" s="663"/>
      <c r="DY30" s="663"/>
      <c r="DZ30" s="663"/>
      <c r="EA30" s="664"/>
      <c r="EB30" s="599"/>
      <c r="EC30" s="679"/>
      <c r="ED30" s="599"/>
      <c r="EE30" s="602"/>
      <c r="EF30" s="705"/>
      <c r="EG30" s="706"/>
      <c r="EH30" s="706"/>
      <c r="EI30" s="706"/>
      <c r="EJ30" s="706"/>
      <c r="EK30" s="706"/>
      <c r="EL30" s="707"/>
      <c r="EM30" s="701"/>
      <c r="EP30" s="606"/>
      <c r="EQ30" s="655" t="s">
        <v>637</v>
      </c>
      <c r="ER30" s="656"/>
      <c r="ES30" s="656"/>
      <c r="ET30" s="656"/>
      <c r="EU30" s="656"/>
      <c r="EV30" s="656"/>
      <c r="EW30" s="657"/>
      <c r="EX30" s="708"/>
      <c r="FC30" s="600"/>
      <c r="FD30" s="600"/>
      <c r="FE30" s="600"/>
      <c r="FF30" s="600"/>
      <c r="FK30" s="600"/>
      <c r="FL30" s="595"/>
      <c r="FM30" s="600"/>
      <c r="FN30" s="666"/>
      <c r="FT30" s="600"/>
      <c r="FU30" s="600"/>
      <c r="FV30" s="600"/>
      <c r="FW30" s="595"/>
      <c r="FX30" s="600"/>
      <c r="FY30" s="600"/>
      <c r="FZ30" s="600"/>
      <c r="GA30" s="600"/>
      <c r="GB30" s="600"/>
      <c r="GC30" s="600"/>
      <c r="GD30" s="600"/>
      <c r="GE30" s="599"/>
      <c r="GF30" s="599"/>
      <c r="GH30" s="602"/>
      <c r="GI30" s="662"/>
      <c r="GJ30" s="663"/>
      <c r="GK30" s="663"/>
      <c r="GL30" s="663"/>
      <c r="GM30" s="663"/>
      <c r="GN30" s="663"/>
      <c r="GO30" s="664"/>
      <c r="GP30" s="640"/>
      <c r="GR30" s="600"/>
      <c r="GS30" s="602"/>
      <c r="GT30" s="662"/>
      <c r="GU30" s="663"/>
      <c r="GV30" s="663"/>
      <c r="GW30" s="663"/>
      <c r="GX30" s="663"/>
      <c r="GY30" s="663"/>
      <c r="GZ30" s="664"/>
      <c r="HA30" s="631"/>
      <c r="HB30" s="615"/>
      <c r="HC30" s="615"/>
      <c r="HD30" s="615"/>
      <c r="HE30" s="615"/>
      <c r="HF30" s="615"/>
      <c r="HG30" s="615"/>
      <c r="HH30" s="615"/>
      <c r="HI30" s="615"/>
      <c r="HJ30" s="615"/>
      <c r="HK30" s="615"/>
      <c r="HL30" s="615"/>
      <c r="HM30" s="615"/>
      <c r="HN30" s="615"/>
      <c r="HO30" s="600"/>
      <c r="HP30" s="600"/>
      <c r="HQ30" s="600"/>
      <c r="HR30" s="600"/>
    </row>
    <row r="31" spans="1:226" ht="12" customHeight="1" x14ac:dyDescent="0.15">
      <c r="A31" s="646"/>
      <c r="D31" s="600"/>
      <c r="E31" s="600"/>
      <c r="F31" s="600"/>
      <c r="G31" s="600"/>
      <c r="H31" s="600"/>
      <c r="I31" s="600"/>
      <c r="J31" s="631"/>
      <c r="K31" s="654"/>
      <c r="M31" s="595"/>
      <c r="V31" s="601"/>
      <c r="X31" s="606"/>
      <c r="Y31" s="655" t="s">
        <v>795</v>
      </c>
      <c r="Z31" s="656"/>
      <c r="AA31" s="656"/>
      <c r="AB31" s="656"/>
      <c r="AC31" s="656"/>
      <c r="AD31" s="656"/>
      <c r="AE31" s="657"/>
      <c r="AF31" s="640"/>
      <c r="AG31" s="601"/>
      <c r="AI31" s="595"/>
      <c r="AT31" s="595"/>
      <c r="AV31" s="666"/>
      <c r="AW31" s="671"/>
      <c r="AX31" s="671"/>
      <c r="AY31" s="671"/>
      <c r="AZ31" s="671"/>
      <c r="BA31" s="671"/>
      <c r="BB31" s="631"/>
      <c r="BC31" s="601"/>
      <c r="BE31" s="595"/>
      <c r="BG31" s="670"/>
      <c r="BH31" s="671" t="s">
        <v>796</v>
      </c>
      <c r="BI31" s="671"/>
      <c r="BJ31" s="671"/>
      <c r="BK31" s="671"/>
      <c r="BL31" s="671"/>
      <c r="BM31" s="631"/>
      <c r="BN31" s="601"/>
      <c r="BP31" s="595"/>
      <c r="BR31" s="600"/>
      <c r="BS31" s="671"/>
      <c r="BT31" s="671"/>
      <c r="BU31" s="671"/>
      <c r="BV31" s="671"/>
      <c r="BW31" s="671"/>
      <c r="BX31" s="631"/>
      <c r="BZ31" s="600"/>
      <c r="CA31" s="622"/>
      <c r="CB31" s="595"/>
      <c r="CD31" s="670"/>
      <c r="CE31" s="671" t="s">
        <v>797</v>
      </c>
      <c r="CF31" s="671"/>
      <c r="CG31" s="671"/>
      <c r="CH31" s="671"/>
      <c r="CI31" s="671"/>
      <c r="CJ31" s="631"/>
      <c r="CK31" s="601"/>
      <c r="CM31" s="595"/>
      <c r="CU31" s="600"/>
      <c r="CV31" s="601"/>
      <c r="CX31" s="595"/>
      <c r="CZ31" s="600"/>
      <c r="DA31" s="669"/>
      <c r="DB31" s="669"/>
      <c r="DC31" s="669"/>
      <c r="DD31" s="669"/>
      <c r="DE31" s="669"/>
      <c r="DF31" s="599"/>
      <c r="DI31" s="709"/>
      <c r="DJ31" s="655" t="s">
        <v>798</v>
      </c>
      <c r="DK31" s="656"/>
      <c r="DL31" s="656"/>
      <c r="DM31" s="656"/>
      <c r="DN31" s="656"/>
      <c r="DO31" s="656"/>
      <c r="DP31" s="657"/>
      <c r="DQ31" s="640"/>
      <c r="DT31" s="595"/>
      <c r="DU31" s="600"/>
      <c r="DV31" s="600"/>
      <c r="DW31" s="669"/>
      <c r="DX31" s="669"/>
      <c r="DY31" s="669"/>
      <c r="DZ31" s="669"/>
      <c r="EA31" s="669"/>
      <c r="EB31" s="599"/>
      <c r="EC31" s="679"/>
      <c r="ED31" s="599"/>
      <c r="EE31" s="679"/>
      <c r="EF31" s="710"/>
      <c r="EG31" s="711"/>
      <c r="EH31" s="711"/>
      <c r="EI31" s="711"/>
      <c r="EJ31" s="711"/>
      <c r="EK31" s="711"/>
      <c r="EL31" s="712"/>
      <c r="EM31" s="601"/>
      <c r="EP31" s="602"/>
      <c r="EQ31" s="662"/>
      <c r="ER31" s="663"/>
      <c r="ES31" s="663"/>
      <c r="ET31" s="663"/>
      <c r="EU31" s="663"/>
      <c r="EV31" s="663"/>
      <c r="EW31" s="664"/>
      <c r="EX31" s="708"/>
      <c r="FA31" s="600"/>
      <c r="FB31" s="695"/>
      <c r="FC31" s="695"/>
      <c r="FD31" s="695"/>
      <c r="FE31" s="695"/>
      <c r="FF31" s="695"/>
      <c r="FG31" s="695"/>
      <c r="FH31" s="695"/>
      <c r="FK31" s="600"/>
      <c r="FL31" s="595"/>
      <c r="FM31" s="600"/>
      <c r="FN31" s="670"/>
      <c r="FO31" s="671" t="s">
        <v>653</v>
      </c>
      <c r="FP31" s="671"/>
      <c r="FQ31" s="671"/>
      <c r="FR31" s="671"/>
      <c r="FS31" s="671"/>
      <c r="FT31" s="631"/>
      <c r="FU31" s="600"/>
      <c r="FV31" s="600"/>
      <c r="FW31" s="595"/>
      <c r="GE31" s="599"/>
      <c r="GF31" s="600"/>
      <c r="GH31" s="595"/>
      <c r="GI31" s="600"/>
      <c r="GJ31" s="602"/>
      <c r="GK31" s="600"/>
      <c r="GL31" s="600"/>
      <c r="GM31" s="600"/>
      <c r="GN31" s="600"/>
      <c r="GO31" s="600"/>
      <c r="GP31" s="600"/>
      <c r="GR31" s="600"/>
      <c r="GS31" s="595"/>
      <c r="GT31" s="600"/>
      <c r="GU31" s="602"/>
      <c r="GV31" s="600"/>
      <c r="GW31" s="600"/>
      <c r="GX31" s="600"/>
      <c r="GY31" s="600"/>
      <c r="GZ31" s="600"/>
      <c r="HA31" s="600"/>
      <c r="HB31" s="600"/>
      <c r="HC31" s="600"/>
      <c r="HD31" s="600"/>
      <c r="HE31" s="600"/>
      <c r="HF31" s="600"/>
      <c r="HG31" s="600"/>
      <c r="HH31" s="600"/>
      <c r="HI31" s="600"/>
      <c r="HJ31" s="600"/>
      <c r="HK31" s="600"/>
      <c r="HL31" s="600"/>
      <c r="HM31" s="600"/>
      <c r="HN31" s="600"/>
      <c r="HO31" s="600"/>
      <c r="HP31" s="600"/>
      <c r="HQ31" s="600"/>
      <c r="HR31" s="600"/>
    </row>
    <row r="32" spans="1:226" ht="12" customHeight="1" x14ac:dyDescent="0.15">
      <c r="A32" s="646"/>
      <c r="B32" s="646"/>
      <c r="C32" s="646"/>
      <c r="D32" s="694"/>
      <c r="E32" s="694"/>
      <c r="F32" s="694"/>
      <c r="G32" s="694"/>
      <c r="H32" s="694"/>
      <c r="I32" s="694"/>
      <c r="M32" s="606"/>
      <c r="N32" s="655" t="s">
        <v>622</v>
      </c>
      <c r="O32" s="656"/>
      <c r="P32" s="656"/>
      <c r="Q32" s="656"/>
      <c r="R32" s="656"/>
      <c r="S32" s="656"/>
      <c r="T32" s="657"/>
      <c r="U32" s="640"/>
      <c r="X32" s="602"/>
      <c r="Y32" s="662"/>
      <c r="Z32" s="663"/>
      <c r="AA32" s="663"/>
      <c r="AB32" s="663"/>
      <c r="AC32" s="663"/>
      <c r="AD32" s="663"/>
      <c r="AE32" s="664"/>
      <c r="AF32" s="640"/>
      <c r="AG32" s="649"/>
      <c r="AI32" s="606"/>
      <c r="AJ32" s="655" t="s">
        <v>652</v>
      </c>
      <c r="AK32" s="656"/>
      <c r="AL32" s="656"/>
      <c r="AM32" s="656"/>
      <c r="AN32" s="656"/>
      <c r="AO32" s="656"/>
      <c r="AP32" s="657"/>
      <c r="AQ32" s="640"/>
      <c r="AR32" s="601"/>
      <c r="AT32" s="595"/>
      <c r="AV32" s="670"/>
      <c r="AW32" s="671" t="s">
        <v>799</v>
      </c>
      <c r="AX32" s="671"/>
      <c r="AY32" s="671"/>
      <c r="AZ32" s="671"/>
      <c r="BA32" s="671"/>
      <c r="BB32" s="672"/>
      <c r="BD32" s="600"/>
      <c r="BE32" s="595"/>
      <c r="BG32" s="673"/>
      <c r="BH32" s="671"/>
      <c r="BI32" s="671"/>
      <c r="BJ32" s="671"/>
      <c r="BK32" s="671"/>
      <c r="BL32" s="671"/>
      <c r="BM32" s="631"/>
      <c r="BP32" s="595"/>
      <c r="BS32" s="671"/>
      <c r="BT32" s="671"/>
      <c r="BU32" s="671"/>
      <c r="BV32" s="671"/>
      <c r="BW32" s="671"/>
      <c r="BX32" s="631"/>
      <c r="BY32" s="601"/>
      <c r="BZ32" s="600"/>
      <c r="CA32" s="622"/>
      <c r="CB32" s="595"/>
      <c r="CD32" s="600"/>
      <c r="CE32" s="671"/>
      <c r="CF32" s="671"/>
      <c r="CG32" s="671"/>
      <c r="CH32" s="671"/>
      <c r="CI32" s="671"/>
      <c r="CJ32" s="631"/>
      <c r="CK32" s="601"/>
      <c r="CM32" s="606"/>
      <c r="CN32" s="655" t="s">
        <v>722</v>
      </c>
      <c r="CO32" s="656"/>
      <c r="CP32" s="656"/>
      <c r="CQ32" s="656"/>
      <c r="CR32" s="656"/>
      <c r="CS32" s="656"/>
      <c r="CT32" s="657"/>
      <c r="CU32" s="640"/>
      <c r="CV32" s="601"/>
      <c r="CX32" s="606"/>
      <c r="CY32" s="655" t="s">
        <v>800</v>
      </c>
      <c r="CZ32" s="656"/>
      <c r="DA32" s="656"/>
      <c r="DB32" s="656"/>
      <c r="DC32" s="656"/>
      <c r="DD32" s="656"/>
      <c r="DE32" s="657"/>
      <c r="DF32" s="640"/>
      <c r="DG32" s="601"/>
      <c r="DI32" s="686"/>
      <c r="DJ32" s="662"/>
      <c r="DK32" s="663"/>
      <c r="DL32" s="663"/>
      <c r="DM32" s="663"/>
      <c r="DN32" s="663"/>
      <c r="DO32" s="663"/>
      <c r="DP32" s="664"/>
      <c r="DQ32" s="640"/>
      <c r="DR32" s="601"/>
      <c r="DT32" s="595"/>
      <c r="DU32" s="600"/>
      <c r="DV32" s="600"/>
      <c r="DW32" s="669"/>
      <c r="DX32" s="669"/>
      <c r="DY32" s="669"/>
      <c r="DZ32" s="669"/>
      <c r="EA32" s="669"/>
      <c r="EB32" s="600"/>
      <c r="EC32" s="595"/>
      <c r="ED32" s="600"/>
      <c r="EE32" s="679"/>
      <c r="EF32" s="599"/>
      <c r="EG32" s="678"/>
      <c r="EH32" s="599"/>
      <c r="EI32" s="599"/>
      <c r="EJ32" s="599"/>
      <c r="EK32" s="599"/>
      <c r="EL32" s="601"/>
      <c r="EM32" s="680"/>
      <c r="EP32" s="595"/>
      <c r="EX32" s="680"/>
      <c r="FA32" s="600"/>
      <c r="FB32" s="695"/>
      <c r="FC32" s="695"/>
      <c r="FD32" s="695"/>
      <c r="FE32" s="695"/>
      <c r="FF32" s="695"/>
      <c r="FG32" s="695"/>
      <c r="FH32" s="695"/>
      <c r="FK32" s="600"/>
      <c r="FL32" s="595"/>
      <c r="FM32" s="600"/>
      <c r="FN32" s="673"/>
      <c r="FO32" s="671"/>
      <c r="FP32" s="671"/>
      <c r="FQ32" s="671"/>
      <c r="FR32" s="671"/>
      <c r="FS32" s="671"/>
      <c r="FT32" s="631"/>
      <c r="FU32" s="600"/>
      <c r="FV32" s="600"/>
      <c r="FW32" s="606"/>
      <c r="FX32" s="655" t="s">
        <v>672</v>
      </c>
      <c r="FY32" s="656"/>
      <c r="FZ32" s="656"/>
      <c r="GA32" s="656"/>
      <c r="GB32" s="656"/>
      <c r="GC32" s="656"/>
      <c r="GD32" s="657"/>
      <c r="GE32" s="640"/>
      <c r="GF32" s="599"/>
      <c r="GH32" s="595"/>
      <c r="GI32" s="600"/>
      <c r="GJ32" s="606"/>
      <c r="GK32" s="671" t="s">
        <v>801</v>
      </c>
      <c r="GL32" s="671"/>
      <c r="GM32" s="671"/>
      <c r="GN32" s="671"/>
      <c r="GO32" s="671"/>
      <c r="GP32" s="631"/>
      <c r="GR32" s="600"/>
      <c r="GS32" s="595"/>
      <c r="GT32" s="600"/>
      <c r="GU32" s="606"/>
      <c r="GV32" s="671" t="s">
        <v>771</v>
      </c>
      <c r="GW32" s="671"/>
      <c r="GX32" s="671"/>
      <c r="GY32" s="671"/>
      <c r="GZ32" s="671"/>
      <c r="HA32" s="631"/>
      <c r="HB32" s="615"/>
      <c r="HC32" s="615"/>
      <c r="HD32" s="615"/>
      <c r="HE32" s="615"/>
      <c r="HF32" s="615"/>
      <c r="HG32" s="615"/>
      <c r="HH32" s="615"/>
      <c r="HI32" s="615"/>
      <c r="HJ32" s="615"/>
      <c r="HK32" s="615"/>
      <c r="HL32" s="615"/>
      <c r="HM32" s="615"/>
      <c r="HN32" s="615"/>
      <c r="HO32" s="600"/>
      <c r="HP32" s="600"/>
      <c r="HQ32" s="600"/>
      <c r="HR32" s="600"/>
    </row>
    <row r="33" spans="1:226" ht="12" customHeight="1" x14ac:dyDescent="0.15">
      <c r="A33" s="646"/>
      <c r="B33" s="646"/>
      <c r="C33" s="646"/>
      <c r="D33" s="694"/>
      <c r="E33" s="669"/>
      <c r="F33" s="669"/>
      <c r="G33" s="669"/>
      <c r="H33" s="669"/>
      <c r="I33" s="669"/>
      <c r="J33" s="672"/>
      <c r="K33" s="601"/>
      <c r="M33" s="602"/>
      <c r="N33" s="662"/>
      <c r="O33" s="663"/>
      <c r="P33" s="663"/>
      <c r="Q33" s="663"/>
      <c r="R33" s="663"/>
      <c r="S33" s="663"/>
      <c r="T33" s="664"/>
      <c r="U33" s="640"/>
      <c r="V33" s="601"/>
      <c r="X33" s="595"/>
      <c r="AF33" s="631"/>
      <c r="AG33" s="599"/>
      <c r="AI33" s="602"/>
      <c r="AJ33" s="662"/>
      <c r="AK33" s="663"/>
      <c r="AL33" s="663"/>
      <c r="AM33" s="663"/>
      <c r="AN33" s="663"/>
      <c r="AO33" s="663"/>
      <c r="AP33" s="664"/>
      <c r="AQ33" s="640"/>
      <c r="AR33" s="601"/>
      <c r="AT33" s="595"/>
      <c r="AW33" s="671"/>
      <c r="AX33" s="671"/>
      <c r="AY33" s="671"/>
      <c r="AZ33" s="671"/>
      <c r="BA33" s="671"/>
      <c r="BB33" s="672"/>
      <c r="BC33" s="601"/>
      <c r="BD33" s="600"/>
      <c r="BE33" s="595"/>
      <c r="BG33" s="666"/>
      <c r="BP33" s="595"/>
      <c r="BX33" s="601"/>
      <c r="BY33" s="601"/>
      <c r="BZ33" s="599"/>
      <c r="CA33" s="713"/>
      <c r="CB33" s="595"/>
      <c r="CC33" s="600"/>
      <c r="CD33" s="600"/>
      <c r="CE33" s="600"/>
      <c r="CF33" s="600"/>
      <c r="CG33" s="600"/>
      <c r="CH33" s="600"/>
      <c r="CI33" s="600"/>
      <c r="CJ33" s="599"/>
      <c r="CK33" s="649"/>
      <c r="CM33" s="602"/>
      <c r="CN33" s="662"/>
      <c r="CO33" s="663"/>
      <c r="CP33" s="663"/>
      <c r="CQ33" s="663"/>
      <c r="CR33" s="663"/>
      <c r="CS33" s="663"/>
      <c r="CT33" s="664"/>
      <c r="CU33" s="640"/>
      <c r="CV33" s="649"/>
      <c r="CX33" s="602"/>
      <c r="CY33" s="662"/>
      <c r="CZ33" s="663"/>
      <c r="DA33" s="663"/>
      <c r="DB33" s="663"/>
      <c r="DC33" s="663"/>
      <c r="DD33" s="663"/>
      <c r="DE33" s="664"/>
      <c r="DF33" s="640"/>
      <c r="DG33" s="601"/>
      <c r="DI33" s="595"/>
      <c r="DK33" s="600"/>
      <c r="DL33" s="669"/>
      <c r="DM33" s="669"/>
      <c r="DN33" s="669"/>
      <c r="DO33" s="669"/>
      <c r="DP33" s="669"/>
      <c r="DQ33" s="601"/>
      <c r="DR33" s="601"/>
      <c r="DT33" s="606"/>
      <c r="DU33" s="655" t="s">
        <v>632</v>
      </c>
      <c r="DV33" s="656"/>
      <c r="DW33" s="656"/>
      <c r="DX33" s="656"/>
      <c r="DY33" s="656"/>
      <c r="DZ33" s="656"/>
      <c r="EA33" s="657"/>
      <c r="EB33" s="599"/>
      <c r="EC33" s="679"/>
      <c r="ED33" s="599"/>
      <c r="EE33" s="595"/>
      <c r="EM33" s="680"/>
      <c r="EP33" s="595"/>
      <c r="EQ33" s="600"/>
      <c r="ER33" s="600"/>
      <c r="ES33" s="600"/>
      <c r="ET33" s="600"/>
      <c r="EU33" s="600"/>
      <c r="EV33" s="600"/>
      <c r="EW33" s="600"/>
      <c r="EX33" s="669"/>
      <c r="FA33" s="600"/>
      <c r="FB33" s="600"/>
      <c r="FC33" s="600"/>
      <c r="FD33" s="600"/>
      <c r="FE33" s="600"/>
      <c r="FF33" s="600"/>
      <c r="FG33" s="600"/>
      <c r="FH33" s="600"/>
      <c r="FK33" s="600"/>
      <c r="FL33" s="595"/>
      <c r="FM33" s="600"/>
      <c r="FN33" s="666"/>
      <c r="FO33" s="671"/>
      <c r="FP33" s="671"/>
      <c r="FQ33" s="671"/>
      <c r="FR33" s="671"/>
      <c r="FS33" s="671"/>
      <c r="FT33" s="631"/>
      <c r="FU33" s="600"/>
      <c r="FV33" s="600"/>
      <c r="FW33" s="602"/>
      <c r="FX33" s="662"/>
      <c r="FY33" s="663"/>
      <c r="FZ33" s="663"/>
      <c r="GA33" s="663"/>
      <c r="GB33" s="663"/>
      <c r="GC33" s="663"/>
      <c r="GD33" s="664"/>
      <c r="GE33" s="640"/>
      <c r="GF33" s="599"/>
      <c r="GH33" s="595"/>
      <c r="GI33" s="600"/>
      <c r="GJ33" s="602"/>
      <c r="GK33" s="671"/>
      <c r="GL33" s="671"/>
      <c r="GM33" s="671"/>
      <c r="GN33" s="671"/>
      <c r="GO33" s="671"/>
      <c r="GP33" s="631"/>
      <c r="GR33" s="600"/>
      <c r="GS33" s="595"/>
      <c r="GT33" s="600"/>
      <c r="GU33" s="602"/>
      <c r="GV33" s="671"/>
      <c r="GW33" s="671"/>
      <c r="GX33" s="671"/>
      <c r="GY33" s="671"/>
      <c r="GZ33" s="671"/>
      <c r="HA33" s="631"/>
      <c r="HB33" s="615"/>
      <c r="HC33" s="615"/>
      <c r="HD33" s="615"/>
      <c r="HE33" s="615"/>
      <c r="HF33" s="615"/>
      <c r="HG33" s="615"/>
      <c r="HH33" s="615"/>
      <c r="HI33" s="615"/>
      <c r="HJ33" s="615"/>
      <c r="HK33" s="615"/>
      <c r="HL33" s="615"/>
      <c r="HM33" s="615"/>
      <c r="HN33" s="615"/>
      <c r="HO33" s="600"/>
      <c r="HP33" s="600"/>
      <c r="HQ33" s="600"/>
      <c r="HR33" s="600"/>
    </row>
    <row r="34" spans="1:226" ht="12" customHeight="1" x14ac:dyDescent="0.15">
      <c r="A34" s="646"/>
      <c r="B34" s="646"/>
      <c r="C34" s="646"/>
      <c r="D34" s="694"/>
      <c r="E34" s="669"/>
      <c r="F34" s="669"/>
      <c r="G34" s="669"/>
      <c r="H34" s="669"/>
      <c r="I34" s="669"/>
      <c r="J34" s="672"/>
      <c r="K34" s="601"/>
      <c r="M34" s="595"/>
      <c r="O34" s="603"/>
      <c r="P34" s="603"/>
      <c r="Q34" s="603"/>
      <c r="R34" s="603"/>
      <c r="S34" s="603"/>
      <c r="T34" s="603"/>
      <c r="V34" s="601"/>
      <c r="X34" s="595"/>
      <c r="AF34" s="631"/>
      <c r="AG34" s="599"/>
      <c r="AI34" s="595"/>
      <c r="AJ34" s="600"/>
      <c r="AK34" s="666"/>
      <c r="AL34" s="600"/>
      <c r="AM34" s="600"/>
      <c r="AN34" s="600"/>
      <c r="AO34" s="600"/>
      <c r="AP34" s="600"/>
      <c r="AQ34" s="600"/>
      <c r="AT34" s="595"/>
      <c r="AW34" s="671"/>
      <c r="AX34" s="671"/>
      <c r="AY34" s="671"/>
      <c r="AZ34" s="671"/>
      <c r="BA34" s="671"/>
      <c r="BB34" s="672"/>
      <c r="BC34" s="601"/>
      <c r="BE34" s="595"/>
      <c r="BG34" s="670"/>
      <c r="BH34" s="671" t="s">
        <v>802</v>
      </c>
      <c r="BI34" s="671"/>
      <c r="BJ34" s="671"/>
      <c r="BK34" s="671"/>
      <c r="BL34" s="671"/>
      <c r="BM34" s="631"/>
      <c r="BN34" s="599"/>
      <c r="BP34" s="606"/>
      <c r="BQ34" s="655" t="s">
        <v>803</v>
      </c>
      <c r="BR34" s="656"/>
      <c r="BS34" s="656"/>
      <c r="BT34" s="656"/>
      <c r="BU34" s="656"/>
      <c r="BV34" s="656"/>
      <c r="BW34" s="657"/>
      <c r="BX34" s="640"/>
      <c r="BZ34" s="714" t="s">
        <v>703</v>
      </c>
      <c r="CA34" s="715"/>
      <c r="CB34" s="606"/>
      <c r="CC34" s="655" t="s">
        <v>705</v>
      </c>
      <c r="CD34" s="656"/>
      <c r="CE34" s="656"/>
      <c r="CF34" s="656"/>
      <c r="CG34" s="656"/>
      <c r="CH34" s="656"/>
      <c r="CI34" s="657"/>
      <c r="CJ34" s="640"/>
      <c r="CK34" s="601"/>
      <c r="CM34" s="595"/>
      <c r="CO34" s="666"/>
      <c r="CU34" s="615"/>
      <c r="CV34" s="599"/>
      <c r="CX34" s="595"/>
      <c r="CY34" s="600"/>
      <c r="CZ34" s="600"/>
      <c r="DA34" s="697"/>
      <c r="DB34" s="697"/>
      <c r="DC34" s="697"/>
      <c r="DD34" s="697"/>
      <c r="DE34" s="697"/>
      <c r="DF34" s="600"/>
      <c r="DI34" s="595"/>
      <c r="DK34" s="600"/>
      <c r="DQ34" s="601"/>
      <c r="DR34" s="649"/>
      <c r="DT34" s="603"/>
      <c r="DU34" s="662"/>
      <c r="DV34" s="663"/>
      <c r="DW34" s="663"/>
      <c r="DX34" s="663"/>
      <c r="DY34" s="663"/>
      <c r="DZ34" s="663"/>
      <c r="EA34" s="664"/>
      <c r="EB34" s="599"/>
      <c r="EC34" s="679"/>
      <c r="ED34" s="599"/>
      <c r="EE34" s="606"/>
      <c r="EF34" s="655" t="s">
        <v>804</v>
      </c>
      <c r="EG34" s="656"/>
      <c r="EH34" s="656"/>
      <c r="EI34" s="656"/>
      <c r="EJ34" s="656"/>
      <c r="EK34" s="656"/>
      <c r="EL34" s="657"/>
      <c r="EM34" s="601"/>
      <c r="EO34" s="600"/>
      <c r="EP34" s="606"/>
      <c r="EQ34" s="655" t="s">
        <v>639</v>
      </c>
      <c r="ER34" s="656"/>
      <c r="ES34" s="656"/>
      <c r="ET34" s="656"/>
      <c r="EU34" s="656"/>
      <c r="EV34" s="656"/>
      <c r="EW34" s="657"/>
      <c r="EX34" s="708"/>
      <c r="FA34" s="600"/>
      <c r="FB34" s="600"/>
      <c r="FC34" s="600"/>
      <c r="FD34" s="599"/>
      <c r="FE34" s="599"/>
      <c r="FF34" s="599"/>
      <c r="FG34" s="599"/>
      <c r="FH34" s="599"/>
      <c r="FK34" s="600"/>
      <c r="FL34" s="595"/>
      <c r="FM34" s="600"/>
      <c r="FN34" s="666"/>
      <c r="FO34" s="600"/>
      <c r="FP34" s="600"/>
      <c r="FQ34" s="600"/>
      <c r="FR34" s="600"/>
      <c r="FS34" s="600"/>
      <c r="FT34" s="599"/>
      <c r="FU34" s="600"/>
      <c r="FV34" s="600"/>
      <c r="FW34" s="595"/>
      <c r="FX34" s="600"/>
      <c r="FY34" s="666"/>
      <c r="FZ34" s="600"/>
      <c r="GA34" s="600"/>
      <c r="GB34" s="600"/>
      <c r="GC34" s="600"/>
      <c r="GD34" s="600"/>
      <c r="GE34" s="600"/>
      <c r="GF34" s="600"/>
      <c r="GH34" s="595"/>
      <c r="GI34" s="600"/>
      <c r="GJ34" s="595"/>
      <c r="GK34" s="600"/>
      <c r="GL34" s="600"/>
      <c r="GM34" s="600"/>
      <c r="GN34" s="600"/>
      <c r="GO34" s="600"/>
      <c r="GP34" s="600"/>
      <c r="GR34" s="600"/>
      <c r="GS34" s="595"/>
      <c r="GT34" s="600"/>
      <c r="GU34" s="595"/>
      <c r="GV34" s="600"/>
      <c r="GW34" s="600"/>
      <c r="GX34" s="600"/>
      <c r="GY34" s="600"/>
      <c r="GZ34" s="600"/>
      <c r="HA34" s="600"/>
      <c r="HB34" s="600"/>
      <c r="HC34" s="600"/>
      <c r="HD34" s="600"/>
      <c r="HE34" s="600"/>
      <c r="HF34" s="600"/>
      <c r="HG34" s="600"/>
      <c r="HH34" s="600"/>
      <c r="HI34" s="600"/>
      <c r="HJ34" s="600"/>
      <c r="HK34" s="600"/>
      <c r="HL34" s="600"/>
      <c r="HM34" s="600"/>
      <c r="HN34" s="600"/>
      <c r="HO34" s="600"/>
      <c r="HP34" s="600"/>
      <c r="HQ34" s="600"/>
      <c r="HR34" s="600"/>
    </row>
    <row r="35" spans="1:226" ht="12" customHeight="1" x14ac:dyDescent="0.15">
      <c r="A35" s="646"/>
      <c r="B35" s="646"/>
      <c r="C35" s="646"/>
      <c r="D35" s="694"/>
      <c r="E35" s="694"/>
      <c r="F35" s="694"/>
      <c r="G35" s="694"/>
      <c r="H35" s="694"/>
      <c r="I35" s="694"/>
      <c r="M35" s="595"/>
      <c r="O35" s="600"/>
      <c r="P35" s="669"/>
      <c r="Q35" s="669"/>
      <c r="R35" s="669"/>
      <c r="S35" s="669"/>
      <c r="T35" s="669"/>
      <c r="U35" s="601"/>
      <c r="X35" s="606"/>
      <c r="Y35" s="655" t="s">
        <v>638</v>
      </c>
      <c r="Z35" s="656"/>
      <c r="AA35" s="656"/>
      <c r="AB35" s="656"/>
      <c r="AC35" s="656"/>
      <c r="AD35" s="656"/>
      <c r="AE35" s="657"/>
      <c r="AF35" s="640"/>
      <c r="AG35" s="649"/>
      <c r="AI35" s="595"/>
      <c r="AJ35" s="600"/>
      <c r="AK35" s="670"/>
      <c r="AL35" s="716" t="s">
        <v>805</v>
      </c>
      <c r="AM35" s="716"/>
      <c r="AN35" s="716"/>
      <c r="AO35" s="716"/>
      <c r="AP35" s="716"/>
      <c r="AQ35" s="631"/>
      <c r="AR35" s="601"/>
      <c r="AT35" s="595"/>
      <c r="BB35" s="601"/>
      <c r="BE35" s="595"/>
      <c r="BH35" s="671"/>
      <c r="BI35" s="671"/>
      <c r="BJ35" s="671"/>
      <c r="BK35" s="671"/>
      <c r="BL35" s="671"/>
      <c r="BM35" s="631"/>
      <c r="BN35" s="599"/>
      <c r="BQ35" s="662"/>
      <c r="BR35" s="663"/>
      <c r="BS35" s="663"/>
      <c r="BT35" s="663"/>
      <c r="BU35" s="663"/>
      <c r="BV35" s="663"/>
      <c r="BW35" s="664"/>
      <c r="BX35" s="640"/>
      <c r="BY35" s="599"/>
      <c r="BZ35" s="717"/>
      <c r="CA35" s="718"/>
      <c r="CB35" s="602"/>
      <c r="CC35" s="662"/>
      <c r="CD35" s="663"/>
      <c r="CE35" s="663"/>
      <c r="CF35" s="663"/>
      <c r="CG35" s="663"/>
      <c r="CH35" s="663"/>
      <c r="CI35" s="664"/>
      <c r="CJ35" s="640"/>
      <c r="CK35" s="601"/>
      <c r="CM35" s="595"/>
      <c r="CN35" s="600"/>
      <c r="CO35" s="666"/>
      <c r="CP35" s="671" t="s">
        <v>806</v>
      </c>
      <c r="CQ35" s="671"/>
      <c r="CR35" s="671"/>
      <c r="CS35" s="671"/>
      <c r="CT35" s="671"/>
      <c r="CU35" s="599"/>
      <c r="CV35" s="599"/>
      <c r="CX35" s="595"/>
      <c r="CY35" s="600"/>
      <c r="CZ35" s="600"/>
      <c r="DA35" s="600"/>
      <c r="DB35" s="600"/>
      <c r="DC35" s="600"/>
      <c r="DD35" s="600"/>
      <c r="DE35" s="600"/>
      <c r="DF35" s="599"/>
      <c r="DG35" s="601"/>
      <c r="DH35" s="599"/>
      <c r="DI35" s="606"/>
      <c r="DJ35" s="655" t="s">
        <v>807</v>
      </c>
      <c r="DK35" s="656"/>
      <c r="DL35" s="656"/>
      <c r="DM35" s="656"/>
      <c r="DN35" s="656"/>
      <c r="DO35" s="656"/>
      <c r="DP35" s="657"/>
      <c r="DQ35" s="640"/>
      <c r="DR35" s="601"/>
      <c r="DV35" s="600"/>
      <c r="DW35" s="600"/>
      <c r="EB35" s="600"/>
      <c r="EC35" s="595"/>
      <c r="ED35" s="600"/>
      <c r="EE35" s="621"/>
      <c r="EF35" s="662"/>
      <c r="EG35" s="663"/>
      <c r="EH35" s="663"/>
      <c r="EI35" s="663"/>
      <c r="EJ35" s="663"/>
      <c r="EK35" s="663"/>
      <c r="EL35" s="664"/>
      <c r="EM35" s="680"/>
      <c r="EO35" s="600"/>
      <c r="EQ35" s="662"/>
      <c r="ER35" s="663"/>
      <c r="ES35" s="663"/>
      <c r="ET35" s="663"/>
      <c r="EU35" s="663"/>
      <c r="EV35" s="663"/>
      <c r="EW35" s="664"/>
      <c r="EX35" s="708"/>
      <c r="FK35" s="600"/>
      <c r="FL35" s="595"/>
      <c r="FM35" s="600"/>
      <c r="FN35" s="670"/>
      <c r="FO35" s="671" t="s">
        <v>808</v>
      </c>
      <c r="FP35" s="671"/>
      <c r="FQ35" s="671"/>
      <c r="FR35" s="671"/>
      <c r="FS35" s="671"/>
      <c r="FT35" s="631"/>
      <c r="FU35" s="600"/>
      <c r="FV35" s="600"/>
      <c r="FW35" s="595"/>
      <c r="FX35" s="600"/>
      <c r="FY35" s="670"/>
      <c r="FZ35" s="671" t="s">
        <v>809</v>
      </c>
      <c r="GA35" s="671"/>
      <c r="GB35" s="671"/>
      <c r="GC35" s="671"/>
      <c r="GD35" s="671"/>
      <c r="GE35" s="631"/>
      <c r="GF35" s="599"/>
      <c r="GH35" s="595"/>
      <c r="GI35" s="600"/>
      <c r="GJ35" s="606"/>
      <c r="GK35" s="671" t="s">
        <v>810</v>
      </c>
      <c r="GL35" s="671"/>
      <c r="GM35" s="671"/>
      <c r="GN35" s="671"/>
      <c r="GO35" s="671"/>
      <c r="GP35" s="631"/>
      <c r="GR35" s="600"/>
      <c r="GS35" s="595"/>
      <c r="GT35" s="600"/>
      <c r="GU35" s="606"/>
      <c r="GV35" s="671" t="s">
        <v>811</v>
      </c>
      <c r="GW35" s="671"/>
      <c r="GX35" s="671"/>
      <c r="GY35" s="671"/>
      <c r="GZ35" s="671"/>
      <c r="HA35" s="631"/>
      <c r="HB35" s="615"/>
      <c r="HC35" s="615"/>
      <c r="HD35" s="615"/>
      <c r="HE35" s="615"/>
      <c r="HF35" s="615"/>
      <c r="HG35" s="615"/>
      <c r="HH35" s="615"/>
      <c r="HI35" s="615"/>
      <c r="HJ35" s="615"/>
      <c r="HK35" s="615"/>
      <c r="HL35" s="615"/>
      <c r="HM35" s="615"/>
      <c r="HN35" s="615"/>
      <c r="HO35" s="600"/>
      <c r="HP35" s="600"/>
      <c r="HQ35" s="600"/>
      <c r="HR35" s="600"/>
    </row>
    <row r="36" spans="1:226" ht="12" customHeight="1" x14ac:dyDescent="0.15">
      <c r="A36" s="646"/>
      <c r="B36" s="646"/>
      <c r="C36" s="646"/>
      <c r="D36" s="694"/>
      <c r="E36" s="669"/>
      <c r="F36" s="669"/>
      <c r="G36" s="669"/>
      <c r="H36" s="669"/>
      <c r="I36" s="669"/>
      <c r="J36" s="672"/>
      <c r="K36" s="601"/>
      <c r="M36" s="606"/>
      <c r="N36" s="655" t="s">
        <v>812</v>
      </c>
      <c r="O36" s="656"/>
      <c r="P36" s="656"/>
      <c r="Q36" s="656"/>
      <c r="R36" s="656"/>
      <c r="S36" s="656"/>
      <c r="T36" s="657"/>
      <c r="U36" s="640"/>
      <c r="V36" s="601"/>
      <c r="X36" s="602"/>
      <c r="Y36" s="662"/>
      <c r="Z36" s="663"/>
      <c r="AA36" s="663"/>
      <c r="AB36" s="663"/>
      <c r="AC36" s="663"/>
      <c r="AD36" s="663"/>
      <c r="AE36" s="664"/>
      <c r="AF36" s="640"/>
      <c r="AG36" s="601"/>
      <c r="AI36" s="595"/>
      <c r="AJ36" s="600"/>
      <c r="AK36" s="673"/>
      <c r="AL36" s="716"/>
      <c r="AM36" s="716"/>
      <c r="AN36" s="716"/>
      <c r="AO36" s="716"/>
      <c r="AP36" s="716"/>
      <c r="AQ36" s="631"/>
      <c r="AR36" s="601"/>
      <c r="AT36" s="606"/>
      <c r="AU36" s="655" t="s">
        <v>813</v>
      </c>
      <c r="AV36" s="656"/>
      <c r="AW36" s="656"/>
      <c r="AX36" s="656"/>
      <c r="AY36" s="656"/>
      <c r="AZ36" s="656"/>
      <c r="BA36" s="657"/>
      <c r="BB36" s="640"/>
      <c r="BC36" s="599"/>
      <c r="BE36" s="595"/>
      <c r="BQ36" s="600"/>
      <c r="BR36" s="666"/>
      <c r="BX36" s="599"/>
      <c r="BY36" s="599"/>
      <c r="BZ36" s="717"/>
      <c r="CA36" s="718"/>
      <c r="CB36" s="595"/>
      <c r="CC36" s="600"/>
      <c r="CD36" s="666"/>
      <c r="CJ36" s="599"/>
      <c r="CK36" s="649"/>
      <c r="CM36" s="595"/>
      <c r="CO36" s="670"/>
      <c r="CP36" s="671"/>
      <c r="CQ36" s="671"/>
      <c r="CR36" s="671"/>
      <c r="CS36" s="671"/>
      <c r="CT36" s="671"/>
      <c r="CU36" s="631"/>
      <c r="CV36" s="615"/>
      <c r="CX36" s="606"/>
      <c r="CY36" s="655" t="s">
        <v>814</v>
      </c>
      <c r="CZ36" s="656"/>
      <c r="DA36" s="656"/>
      <c r="DB36" s="656"/>
      <c r="DC36" s="656"/>
      <c r="DD36" s="656"/>
      <c r="DE36" s="657"/>
      <c r="DF36" s="640"/>
      <c r="DG36" s="601"/>
      <c r="DH36" s="599"/>
      <c r="DI36" s="602"/>
      <c r="DJ36" s="662"/>
      <c r="DK36" s="663"/>
      <c r="DL36" s="663"/>
      <c r="DM36" s="663"/>
      <c r="DN36" s="663"/>
      <c r="DO36" s="663"/>
      <c r="DP36" s="664"/>
      <c r="DQ36" s="640"/>
      <c r="DR36" s="601"/>
      <c r="DT36" s="600"/>
      <c r="DU36" s="600"/>
      <c r="DV36" s="600"/>
      <c r="DW36" s="600"/>
      <c r="DX36" s="600"/>
      <c r="DY36" s="600"/>
      <c r="DZ36" s="600"/>
      <c r="EA36" s="600"/>
      <c r="EB36" s="599"/>
      <c r="EC36" s="679"/>
      <c r="ED36" s="599"/>
      <c r="EE36" s="595"/>
      <c r="EM36" s="680"/>
      <c r="EN36" s="600"/>
      <c r="FK36" s="600"/>
      <c r="FL36" s="595"/>
      <c r="FM36" s="600"/>
      <c r="FN36" s="673"/>
      <c r="FO36" s="671"/>
      <c r="FP36" s="671"/>
      <c r="FQ36" s="671"/>
      <c r="FR36" s="671"/>
      <c r="FS36" s="671"/>
      <c r="FT36" s="631"/>
      <c r="FU36" s="600"/>
      <c r="FV36" s="600"/>
      <c r="FW36" s="595"/>
      <c r="FX36" s="600"/>
      <c r="FY36" s="673"/>
      <c r="FZ36" s="671"/>
      <c r="GA36" s="671"/>
      <c r="GB36" s="671"/>
      <c r="GC36" s="671"/>
      <c r="GD36" s="671"/>
      <c r="GE36" s="631"/>
      <c r="GF36" s="599"/>
      <c r="GH36" s="595"/>
      <c r="GI36" s="600"/>
      <c r="GJ36" s="602"/>
      <c r="GK36" s="671"/>
      <c r="GL36" s="671"/>
      <c r="GM36" s="671"/>
      <c r="GN36" s="671"/>
      <c r="GO36" s="671"/>
      <c r="GP36" s="631"/>
      <c r="GR36" s="600"/>
      <c r="GS36" s="595"/>
      <c r="GT36" s="600"/>
      <c r="GU36" s="602"/>
      <c r="GV36" s="671"/>
      <c r="GW36" s="671"/>
      <c r="GX36" s="671"/>
      <c r="GY36" s="671"/>
      <c r="GZ36" s="671"/>
      <c r="HA36" s="631"/>
      <c r="HB36" s="615"/>
      <c r="HC36" s="615"/>
      <c r="HD36" s="615"/>
      <c r="HE36" s="615"/>
      <c r="HF36" s="615"/>
      <c r="HG36" s="615"/>
      <c r="HH36" s="615"/>
      <c r="HI36" s="615"/>
      <c r="HJ36" s="615"/>
      <c r="HK36" s="615"/>
      <c r="HL36" s="615"/>
      <c r="HM36" s="615"/>
      <c r="HN36" s="615"/>
      <c r="HO36" s="600"/>
      <c r="HP36" s="600"/>
      <c r="HQ36" s="600"/>
      <c r="HR36" s="600"/>
    </row>
    <row r="37" spans="1:226" ht="12" customHeight="1" x14ac:dyDescent="0.15">
      <c r="A37" s="646"/>
      <c r="B37" s="646"/>
      <c r="C37" s="646"/>
      <c r="D37" s="694"/>
      <c r="E37" s="669"/>
      <c r="F37" s="669"/>
      <c r="G37" s="669"/>
      <c r="H37" s="669"/>
      <c r="I37" s="669"/>
      <c r="J37" s="672"/>
      <c r="K37" s="601"/>
      <c r="M37" s="602"/>
      <c r="N37" s="662"/>
      <c r="O37" s="663"/>
      <c r="P37" s="663"/>
      <c r="Q37" s="663"/>
      <c r="R37" s="663"/>
      <c r="S37" s="663"/>
      <c r="T37" s="664"/>
      <c r="U37" s="640"/>
      <c r="V37" s="601"/>
      <c r="X37" s="595"/>
      <c r="Z37" s="603"/>
      <c r="AA37" s="669"/>
      <c r="AB37" s="669"/>
      <c r="AC37" s="669"/>
      <c r="AD37" s="669"/>
      <c r="AE37" s="669"/>
      <c r="AF37" s="601"/>
      <c r="AG37" s="601"/>
      <c r="AI37" s="595"/>
      <c r="AJ37" s="600"/>
      <c r="AK37" s="666"/>
      <c r="AQ37" s="600"/>
      <c r="AT37" s="602"/>
      <c r="AU37" s="662"/>
      <c r="AV37" s="663"/>
      <c r="AW37" s="663"/>
      <c r="AX37" s="663"/>
      <c r="AY37" s="663"/>
      <c r="AZ37" s="663"/>
      <c r="BA37" s="664"/>
      <c r="BB37" s="640"/>
      <c r="BC37" s="599"/>
      <c r="BE37" s="606"/>
      <c r="BF37" s="655" t="s">
        <v>675</v>
      </c>
      <c r="BG37" s="656"/>
      <c r="BH37" s="656"/>
      <c r="BI37" s="656"/>
      <c r="BJ37" s="656"/>
      <c r="BK37" s="656"/>
      <c r="BL37" s="657"/>
      <c r="BM37" s="640"/>
      <c r="BN37" s="601"/>
      <c r="BQ37" s="600"/>
      <c r="BR37" s="670"/>
      <c r="BS37" s="671" t="s">
        <v>815</v>
      </c>
      <c r="BT37" s="671"/>
      <c r="BU37" s="671"/>
      <c r="BV37" s="671"/>
      <c r="BW37" s="671"/>
      <c r="BX37" s="631"/>
      <c r="BY37" s="599"/>
      <c r="BZ37" s="717"/>
      <c r="CA37" s="718"/>
      <c r="CB37" s="595"/>
      <c r="CC37" s="600"/>
      <c r="CD37" s="670"/>
      <c r="CE37" s="716" t="s">
        <v>707</v>
      </c>
      <c r="CF37" s="716"/>
      <c r="CG37" s="716"/>
      <c r="CH37" s="716"/>
      <c r="CI37" s="716"/>
      <c r="CJ37" s="631"/>
      <c r="CK37" s="601"/>
      <c r="CM37" s="595"/>
      <c r="CP37" s="671"/>
      <c r="CQ37" s="671"/>
      <c r="CR37" s="671"/>
      <c r="CS37" s="671"/>
      <c r="CT37" s="671"/>
      <c r="CU37" s="631"/>
      <c r="CV37" s="599"/>
      <c r="CW37" s="599"/>
      <c r="CX37" s="602"/>
      <c r="CY37" s="662"/>
      <c r="CZ37" s="663"/>
      <c r="DA37" s="663"/>
      <c r="DB37" s="663"/>
      <c r="DC37" s="663"/>
      <c r="DD37" s="663"/>
      <c r="DE37" s="664"/>
      <c r="DF37" s="640"/>
      <c r="DI37" s="595"/>
      <c r="DK37" s="600"/>
      <c r="DQ37" s="601"/>
      <c r="DR37" s="649"/>
      <c r="DT37" s="602"/>
      <c r="DU37" s="719"/>
      <c r="DV37" s="719"/>
      <c r="DW37" s="719"/>
      <c r="DX37" s="719"/>
      <c r="DY37" s="719"/>
      <c r="DZ37" s="719"/>
      <c r="EA37" s="719"/>
      <c r="EB37" s="603"/>
      <c r="EC37" s="599"/>
      <c r="ED37" s="599"/>
      <c r="EE37" s="595"/>
      <c r="EM37" s="601"/>
      <c r="EW37" s="600"/>
      <c r="EX37" s="659"/>
      <c r="EY37" s="599"/>
      <c r="FK37" s="600"/>
      <c r="FL37" s="595"/>
      <c r="FM37" s="600"/>
      <c r="FN37" s="666"/>
      <c r="FO37" s="671"/>
      <c r="FP37" s="671"/>
      <c r="FQ37" s="671"/>
      <c r="FR37" s="671"/>
      <c r="FS37" s="671"/>
      <c r="FT37" s="631"/>
      <c r="FU37" s="600"/>
      <c r="FV37" s="600"/>
      <c r="FW37" s="595"/>
      <c r="FX37" s="600"/>
      <c r="FY37" s="666"/>
      <c r="FZ37" s="671"/>
      <c r="GA37" s="671"/>
      <c r="GB37" s="671"/>
      <c r="GC37" s="671"/>
      <c r="GD37" s="671"/>
      <c r="GE37" s="631"/>
      <c r="GF37" s="600"/>
      <c r="GH37" s="595"/>
      <c r="GI37" s="600"/>
      <c r="GJ37" s="595"/>
      <c r="GK37" s="600"/>
      <c r="GL37" s="600"/>
      <c r="GM37" s="600"/>
      <c r="GN37" s="600"/>
      <c r="GO37" s="600"/>
      <c r="GP37" s="600"/>
      <c r="GR37" s="600"/>
      <c r="GS37" s="595"/>
      <c r="GT37" s="600"/>
      <c r="GU37" s="595"/>
      <c r="GV37" s="600"/>
      <c r="GW37" s="600"/>
      <c r="GX37" s="600"/>
      <c r="GY37" s="600"/>
      <c r="GZ37" s="600"/>
      <c r="HA37" s="600"/>
      <c r="HB37" s="600"/>
      <c r="HC37" s="600"/>
      <c r="HD37" s="600"/>
      <c r="HE37" s="600"/>
      <c r="HF37" s="600"/>
      <c r="HG37" s="600"/>
      <c r="HH37" s="600"/>
      <c r="HI37" s="600"/>
      <c r="HJ37" s="600"/>
      <c r="HK37" s="600"/>
      <c r="HL37" s="600"/>
      <c r="HM37" s="600"/>
      <c r="HN37" s="600"/>
      <c r="HO37" s="600"/>
      <c r="HP37" s="600"/>
      <c r="HQ37" s="600"/>
      <c r="HR37" s="600"/>
    </row>
    <row r="38" spans="1:226" ht="12" customHeight="1" x14ac:dyDescent="0.15">
      <c r="D38" s="600"/>
      <c r="E38" s="600"/>
      <c r="F38" s="600"/>
      <c r="G38" s="600"/>
      <c r="H38" s="600"/>
      <c r="I38" s="600"/>
      <c r="M38" s="595"/>
      <c r="O38" s="600"/>
      <c r="P38" s="697"/>
      <c r="Q38" s="697"/>
      <c r="R38" s="697"/>
      <c r="S38" s="697"/>
      <c r="T38" s="697"/>
      <c r="W38" s="599"/>
      <c r="X38" s="595"/>
      <c r="Z38" s="626"/>
      <c r="AF38" s="649"/>
      <c r="AG38" s="649"/>
      <c r="AI38" s="595"/>
      <c r="AJ38" s="600"/>
      <c r="AK38" s="670"/>
      <c r="AL38" s="671" t="s">
        <v>816</v>
      </c>
      <c r="AM38" s="671"/>
      <c r="AN38" s="671"/>
      <c r="AO38" s="671"/>
      <c r="AP38" s="671"/>
      <c r="AQ38" s="631"/>
      <c r="AR38" s="601"/>
      <c r="AT38" s="595"/>
      <c r="BB38" s="599"/>
      <c r="BE38" s="602"/>
      <c r="BF38" s="662"/>
      <c r="BG38" s="663"/>
      <c r="BH38" s="663"/>
      <c r="BI38" s="663"/>
      <c r="BJ38" s="663"/>
      <c r="BK38" s="663"/>
      <c r="BL38" s="664"/>
      <c r="BM38" s="640"/>
      <c r="BN38" s="601"/>
      <c r="BP38" s="600"/>
      <c r="BQ38" s="600"/>
      <c r="BR38" s="673"/>
      <c r="BS38" s="671"/>
      <c r="BT38" s="671"/>
      <c r="BU38" s="671"/>
      <c r="BV38" s="671"/>
      <c r="BW38" s="671"/>
      <c r="BX38" s="631"/>
      <c r="BY38" s="599"/>
      <c r="BZ38" s="717"/>
      <c r="CA38" s="718"/>
      <c r="CB38" s="595"/>
      <c r="CC38" s="600"/>
      <c r="CD38" s="600"/>
      <c r="CE38" s="716"/>
      <c r="CF38" s="716"/>
      <c r="CG38" s="716"/>
      <c r="CH38" s="716"/>
      <c r="CI38" s="716"/>
      <c r="CJ38" s="631"/>
      <c r="CK38" s="601"/>
      <c r="CM38" s="595"/>
      <c r="CN38" s="600"/>
      <c r="CP38" s="671"/>
      <c r="CQ38" s="671"/>
      <c r="CR38" s="671"/>
      <c r="CS38" s="671"/>
      <c r="CT38" s="671"/>
      <c r="CU38" s="599"/>
      <c r="CV38" s="599"/>
      <c r="CW38" s="599"/>
      <c r="CX38" s="595"/>
      <c r="CY38" s="600"/>
      <c r="CZ38" s="600"/>
      <c r="DA38" s="600"/>
      <c r="DB38" s="600"/>
      <c r="DC38" s="600"/>
      <c r="DD38" s="600"/>
      <c r="DE38" s="600"/>
      <c r="DF38" s="599"/>
      <c r="DG38" s="601"/>
      <c r="DI38" s="595"/>
      <c r="DK38" s="600"/>
      <c r="DL38" s="669"/>
      <c r="DM38" s="669"/>
      <c r="DN38" s="669"/>
      <c r="DO38" s="669"/>
      <c r="DP38" s="669"/>
      <c r="DQ38" s="601"/>
      <c r="DR38" s="601"/>
      <c r="DT38" s="658"/>
      <c r="DU38" s="655" t="s">
        <v>817</v>
      </c>
      <c r="DV38" s="656"/>
      <c r="DW38" s="656"/>
      <c r="DX38" s="656"/>
      <c r="DY38" s="656"/>
      <c r="DZ38" s="656"/>
      <c r="EA38" s="657"/>
      <c r="EB38" s="600"/>
      <c r="EC38" s="600"/>
      <c r="ED38" s="600"/>
      <c r="EE38" s="606"/>
      <c r="EF38" s="655" t="s">
        <v>619</v>
      </c>
      <c r="EG38" s="656"/>
      <c r="EH38" s="656"/>
      <c r="EI38" s="656"/>
      <c r="EJ38" s="656"/>
      <c r="EK38" s="656"/>
      <c r="EL38" s="657"/>
      <c r="EM38" s="720"/>
      <c r="EW38" s="600"/>
      <c r="EX38" s="659"/>
      <c r="EY38" s="599"/>
      <c r="FK38" s="600"/>
      <c r="FL38" s="595"/>
      <c r="FM38" s="600"/>
      <c r="FN38" s="666"/>
      <c r="FO38" s="669"/>
      <c r="FP38" s="669"/>
      <c r="FQ38" s="669"/>
      <c r="FR38" s="669"/>
      <c r="FS38" s="669"/>
      <c r="FT38" s="599"/>
      <c r="FU38" s="600"/>
      <c r="FV38" s="600"/>
      <c r="FW38" s="595"/>
      <c r="FX38" s="600"/>
      <c r="FY38" s="666"/>
      <c r="FZ38" s="599"/>
      <c r="GA38" s="599"/>
      <c r="GB38" s="599"/>
      <c r="GC38" s="599"/>
      <c r="GD38" s="599"/>
      <c r="GE38" s="599"/>
      <c r="GF38" s="599"/>
      <c r="GH38" s="595"/>
      <c r="GI38" s="600"/>
      <c r="GJ38" s="606"/>
      <c r="GK38" s="671" t="s">
        <v>818</v>
      </c>
      <c r="GL38" s="671"/>
      <c r="GM38" s="671"/>
      <c r="GN38" s="671"/>
      <c r="GO38" s="671"/>
      <c r="GP38" s="631"/>
      <c r="GR38" s="600"/>
      <c r="GS38" s="595"/>
      <c r="GT38" s="600"/>
      <c r="GU38" s="606"/>
      <c r="GV38" s="671" t="s">
        <v>819</v>
      </c>
      <c r="GW38" s="671"/>
      <c r="GX38" s="671"/>
      <c r="GY38" s="671"/>
      <c r="GZ38" s="671"/>
      <c r="HA38" s="631"/>
      <c r="HB38" s="615"/>
      <c r="HC38" s="615"/>
      <c r="HD38" s="615"/>
      <c r="HE38" s="615"/>
      <c r="HF38" s="615"/>
      <c r="HG38" s="615"/>
      <c r="HH38" s="615"/>
      <c r="HI38" s="615"/>
      <c r="HJ38" s="615"/>
      <c r="HK38" s="615"/>
      <c r="HL38" s="615"/>
      <c r="HM38" s="615"/>
      <c r="HN38" s="615"/>
      <c r="HO38" s="600"/>
      <c r="HP38" s="600"/>
      <c r="HQ38" s="600"/>
      <c r="HR38" s="600"/>
    </row>
    <row r="39" spans="1:226" ht="12" customHeight="1" x14ac:dyDescent="0.15">
      <c r="M39" s="595"/>
      <c r="V39" s="601"/>
      <c r="W39" s="599"/>
      <c r="X39" s="606"/>
      <c r="Y39" s="655" t="s">
        <v>820</v>
      </c>
      <c r="Z39" s="656"/>
      <c r="AA39" s="656"/>
      <c r="AB39" s="656"/>
      <c r="AC39" s="656"/>
      <c r="AD39" s="656"/>
      <c r="AE39" s="657"/>
      <c r="AF39" s="640"/>
      <c r="AG39" s="601"/>
      <c r="AI39" s="595"/>
      <c r="AJ39" s="600"/>
      <c r="AL39" s="671"/>
      <c r="AM39" s="671"/>
      <c r="AN39" s="671"/>
      <c r="AO39" s="671"/>
      <c r="AP39" s="671"/>
      <c r="AQ39" s="631"/>
      <c r="AR39" s="601"/>
      <c r="AT39" s="595"/>
      <c r="BB39" s="601"/>
      <c r="BC39" s="601"/>
      <c r="BE39" s="595"/>
      <c r="BM39" s="601"/>
      <c r="BP39" s="600"/>
      <c r="BQ39" s="600"/>
      <c r="BR39" s="666"/>
      <c r="BS39" s="671"/>
      <c r="BT39" s="671"/>
      <c r="BU39" s="671"/>
      <c r="BV39" s="671"/>
      <c r="BW39" s="671"/>
      <c r="BX39" s="631"/>
      <c r="BY39" s="721"/>
      <c r="BZ39" s="717"/>
      <c r="CA39" s="718"/>
      <c r="CB39" s="595"/>
      <c r="CC39" s="600"/>
      <c r="CD39" s="600"/>
      <c r="CE39" s="600"/>
      <c r="CF39" s="600"/>
      <c r="CG39" s="600"/>
      <c r="CH39" s="600"/>
      <c r="CI39" s="600"/>
      <c r="CJ39" s="601"/>
      <c r="CK39" s="649"/>
      <c r="CM39" s="595"/>
      <c r="CN39" s="600"/>
      <c r="CU39" s="631"/>
      <c r="CV39" s="615"/>
      <c r="CW39" s="649"/>
      <c r="CX39" s="595"/>
      <c r="CY39" s="600"/>
      <c r="CZ39" s="600"/>
      <c r="DA39" s="669"/>
      <c r="DB39" s="669"/>
      <c r="DC39" s="669"/>
      <c r="DD39" s="669"/>
      <c r="DE39" s="669"/>
      <c r="DF39" s="599"/>
      <c r="DG39" s="601"/>
      <c r="DI39" s="606"/>
      <c r="DJ39" s="655" t="s">
        <v>821</v>
      </c>
      <c r="DK39" s="656"/>
      <c r="DL39" s="656"/>
      <c r="DM39" s="656"/>
      <c r="DN39" s="656"/>
      <c r="DO39" s="656"/>
      <c r="DP39" s="657"/>
      <c r="DQ39" s="640"/>
      <c r="DR39" s="601"/>
      <c r="DT39" s="602"/>
      <c r="DU39" s="662"/>
      <c r="DV39" s="663"/>
      <c r="DW39" s="663"/>
      <c r="DX39" s="663"/>
      <c r="DY39" s="663"/>
      <c r="DZ39" s="663"/>
      <c r="EA39" s="664"/>
      <c r="EB39" s="599"/>
      <c r="EC39" s="599"/>
      <c r="ED39" s="599"/>
      <c r="EE39" s="602"/>
      <c r="EF39" s="662"/>
      <c r="EG39" s="663"/>
      <c r="EH39" s="663"/>
      <c r="EI39" s="663"/>
      <c r="EJ39" s="663"/>
      <c r="EK39" s="663"/>
      <c r="EL39" s="664"/>
      <c r="EM39" s="720"/>
      <c r="EW39" s="600"/>
      <c r="EX39" s="659"/>
      <c r="EY39" s="599"/>
      <c r="FK39" s="600"/>
      <c r="FL39" s="595"/>
      <c r="FM39" s="600"/>
      <c r="FN39" s="666"/>
      <c r="FO39" s="600"/>
      <c r="FP39" s="600"/>
      <c r="FQ39" s="600"/>
      <c r="FR39" s="600"/>
      <c r="FS39" s="600"/>
      <c r="FT39" s="600"/>
      <c r="FU39" s="600"/>
      <c r="FV39" s="600"/>
      <c r="FW39" s="595"/>
      <c r="FX39" s="600"/>
      <c r="FY39" s="670"/>
      <c r="FZ39" s="671" t="s">
        <v>822</v>
      </c>
      <c r="GA39" s="671"/>
      <c r="GB39" s="671"/>
      <c r="GC39" s="671"/>
      <c r="GD39" s="671"/>
      <c r="GE39" s="631"/>
      <c r="GF39" s="599"/>
      <c r="GH39" s="595"/>
      <c r="GI39" s="600"/>
      <c r="GJ39" s="600"/>
      <c r="GK39" s="671"/>
      <c r="GL39" s="671"/>
      <c r="GM39" s="671"/>
      <c r="GN39" s="671"/>
      <c r="GO39" s="671"/>
      <c r="GP39" s="631"/>
      <c r="GR39" s="600"/>
      <c r="GS39" s="595"/>
      <c r="GT39" s="600"/>
      <c r="GU39" s="600"/>
      <c r="GV39" s="671"/>
      <c r="GW39" s="671"/>
      <c r="GX39" s="671"/>
      <c r="GY39" s="671"/>
      <c r="GZ39" s="671"/>
      <c r="HA39" s="631"/>
      <c r="HB39" s="615"/>
      <c r="HC39" s="615"/>
      <c r="HD39" s="615"/>
      <c r="HE39" s="615"/>
      <c r="HF39" s="615"/>
      <c r="HG39" s="615"/>
      <c r="HH39" s="615"/>
      <c r="HI39" s="615"/>
      <c r="HJ39" s="615"/>
      <c r="HK39" s="615"/>
      <c r="HL39" s="615"/>
      <c r="HM39" s="615"/>
      <c r="HN39" s="615"/>
      <c r="HO39" s="600"/>
      <c r="HP39" s="600"/>
      <c r="HQ39" s="600"/>
      <c r="HR39" s="600"/>
    </row>
    <row r="40" spans="1:226" ht="12" customHeight="1" x14ac:dyDescent="0.15">
      <c r="M40" s="722"/>
      <c r="N40" s="702" t="s">
        <v>626</v>
      </c>
      <c r="O40" s="703"/>
      <c r="P40" s="703"/>
      <c r="Q40" s="703"/>
      <c r="R40" s="703"/>
      <c r="S40" s="703"/>
      <c r="T40" s="704"/>
      <c r="U40" s="640"/>
      <c r="V40" s="601"/>
      <c r="X40" s="602"/>
      <c r="Y40" s="662"/>
      <c r="Z40" s="663"/>
      <c r="AA40" s="663"/>
      <c r="AB40" s="663"/>
      <c r="AC40" s="663"/>
      <c r="AD40" s="663"/>
      <c r="AE40" s="664"/>
      <c r="AF40" s="640"/>
      <c r="AG40" s="601"/>
      <c r="AI40" s="595"/>
      <c r="AJ40" s="600"/>
      <c r="AK40" s="600"/>
      <c r="AL40" s="600"/>
      <c r="AM40" s="600"/>
      <c r="AN40" s="600"/>
      <c r="AO40" s="600"/>
      <c r="AP40" s="600"/>
      <c r="AQ40" s="600"/>
      <c r="AT40" s="606"/>
      <c r="AU40" s="655" t="s">
        <v>668</v>
      </c>
      <c r="AV40" s="656"/>
      <c r="AW40" s="656"/>
      <c r="AX40" s="656"/>
      <c r="AY40" s="656"/>
      <c r="AZ40" s="656"/>
      <c r="BA40" s="657"/>
      <c r="BB40" s="640"/>
      <c r="BC40" s="601"/>
      <c r="BE40" s="595"/>
      <c r="BM40" s="601"/>
      <c r="BN40" s="601"/>
      <c r="BP40" s="600"/>
      <c r="BQ40" s="600"/>
      <c r="BR40" s="666"/>
      <c r="BX40" s="599"/>
      <c r="BY40" s="721"/>
      <c r="BZ40" s="717"/>
      <c r="CA40" s="718"/>
      <c r="CB40" s="606"/>
      <c r="CC40" s="655" t="s">
        <v>823</v>
      </c>
      <c r="CD40" s="656"/>
      <c r="CE40" s="656"/>
      <c r="CF40" s="656"/>
      <c r="CG40" s="656"/>
      <c r="CH40" s="656"/>
      <c r="CI40" s="657"/>
      <c r="CJ40" s="640"/>
      <c r="CK40" s="601"/>
      <c r="CM40" s="658"/>
      <c r="CN40" s="655" t="s">
        <v>724</v>
      </c>
      <c r="CO40" s="656"/>
      <c r="CP40" s="656"/>
      <c r="CQ40" s="656"/>
      <c r="CR40" s="656"/>
      <c r="CS40" s="656"/>
      <c r="CT40" s="657"/>
      <c r="CU40" s="631"/>
      <c r="CV40" s="600"/>
      <c r="CW40" s="649"/>
      <c r="CX40" s="606"/>
      <c r="CY40" s="655" t="s">
        <v>824</v>
      </c>
      <c r="CZ40" s="656"/>
      <c r="DA40" s="656"/>
      <c r="DB40" s="656"/>
      <c r="DC40" s="656"/>
      <c r="DD40" s="656"/>
      <c r="DE40" s="657"/>
      <c r="DF40" s="640"/>
      <c r="DI40" s="603"/>
      <c r="DJ40" s="662"/>
      <c r="DK40" s="663"/>
      <c r="DL40" s="663"/>
      <c r="DM40" s="663"/>
      <c r="DN40" s="663"/>
      <c r="DO40" s="663"/>
      <c r="DP40" s="664"/>
      <c r="DQ40" s="640"/>
      <c r="DT40" s="595"/>
      <c r="DU40" s="600"/>
      <c r="DV40" s="602"/>
      <c r="DW40" s="600"/>
      <c r="DX40" s="600"/>
      <c r="DY40" s="600"/>
      <c r="DZ40" s="600"/>
      <c r="EA40" s="600"/>
      <c r="EB40" s="599"/>
      <c r="EC40" s="599"/>
      <c r="ED40" s="599"/>
      <c r="EE40" s="595"/>
      <c r="EM40" s="601"/>
      <c r="EW40" s="600"/>
      <c r="EX40" s="600"/>
      <c r="FK40" s="600"/>
      <c r="FL40" s="595"/>
      <c r="FM40" s="600"/>
      <c r="FN40" s="670"/>
      <c r="FO40" s="671" t="s">
        <v>825</v>
      </c>
      <c r="FP40" s="671"/>
      <c r="FQ40" s="671"/>
      <c r="FR40" s="671"/>
      <c r="FS40" s="671"/>
      <c r="FT40" s="631"/>
      <c r="FU40" s="600"/>
      <c r="FV40" s="600"/>
      <c r="FW40" s="595"/>
      <c r="FX40" s="600"/>
      <c r="FY40" s="673"/>
      <c r="FZ40" s="671"/>
      <c r="GA40" s="671"/>
      <c r="GB40" s="671"/>
      <c r="GC40" s="671"/>
      <c r="GD40" s="671"/>
      <c r="GE40" s="631"/>
      <c r="GF40" s="600"/>
      <c r="GH40" s="595"/>
      <c r="GI40" s="600"/>
      <c r="GJ40" s="600"/>
      <c r="GK40" s="600"/>
      <c r="GL40" s="600"/>
      <c r="GM40" s="600"/>
      <c r="GN40" s="600"/>
      <c r="GO40" s="600"/>
      <c r="GP40" s="600"/>
      <c r="GR40" s="600"/>
      <c r="GS40" s="595"/>
      <c r="GT40" s="600"/>
      <c r="GU40" s="600"/>
      <c r="GV40" s="600"/>
      <c r="GW40" s="600"/>
      <c r="GX40" s="600"/>
      <c r="GY40" s="600"/>
      <c r="GZ40" s="600"/>
      <c r="HA40" s="600"/>
      <c r="HB40" s="600"/>
      <c r="HC40" s="600"/>
      <c r="HD40" s="600"/>
      <c r="HE40" s="600"/>
      <c r="HF40" s="600"/>
      <c r="HG40" s="600"/>
      <c r="HH40" s="600"/>
      <c r="HI40" s="600"/>
      <c r="HJ40" s="600"/>
      <c r="HK40" s="600"/>
      <c r="HL40" s="600"/>
      <c r="HM40" s="600"/>
      <c r="HN40" s="600"/>
      <c r="HO40" s="600"/>
      <c r="HP40" s="600"/>
      <c r="HQ40" s="600"/>
      <c r="HR40" s="600"/>
    </row>
    <row r="41" spans="1:226" ht="12" customHeight="1" x14ac:dyDescent="0.15">
      <c r="M41" s="603"/>
      <c r="N41" s="705"/>
      <c r="O41" s="706"/>
      <c r="P41" s="706"/>
      <c r="Q41" s="706"/>
      <c r="R41" s="706"/>
      <c r="S41" s="706"/>
      <c r="T41" s="707"/>
      <c r="U41" s="640"/>
      <c r="X41" s="595"/>
      <c r="AF41" s="649"/>
      <c r="AG41" s="649"/>
      <c r="AI41" s="606"/>
      <c r="AJ41" s="655" t="s">
        <v>826</v>
      </c>
      <c r="AK41" s="656"/>
      <c r="AL41" s="656"/>
      <c r="AM41" s="656"/>
      <c r="AN41" s="656"/>
      <c r="AO41" s="656"/>
      <c r="AP41" s="657"/>
      <c r="AQ41" s="640"/>
      <c r="AR41" s="601"/>
      <c r="AT41" s="603"/>
      <c r="AU41" s="662"/>
      <c r="AV41" s="663"/>
      <c r="AW41" s="663"/>
      <c r="AX41" s="663"/>
      <c r="AY41" s="663"/>
      <c r="AZ41" s="663"/>
      <c r="BA41" s="664"/>
      <c r="BB41" s="640"/>
      <c r="BE41" s="606"/>
      <c r="BF41" s="655" t="s">
        <v>827</v>
      </c>
      <c r="BG41" s="656"/>
      <c r="BH41" s="656"/>
      <c r="BI41" s="656"/>
      <c r="BJ41" s="656"/>
      <c r="BK41" s="656"/>
      <c r="BL41" s="657"/>
      <c r="BM41" s="640"/>
      <c r="BN41" s="601"/>
      <c r="BP41" s="600"/>
      <c r="BQ41" s="600"/>
      <c r="BR41" s="670"/>
      <c r="BS41" s="671" t="s">
        <v>828</v>
      </c>
      <c r="BT41" s="671"/>
      <c r="BU41" s="671"/>
      <c r="BV41" s="671"/>
      <c r="BW41" s="671"/>
      <c r="BX41" s="672"/>
      <c r="BY41" s="721"/>
      <c r="BZ41" s="717"/>
      <c r="CA41" s="718"/>
      <c r="CB41" s="602"/>
      <c r="CC41" s="662"/>
      <c r="CD41" s="663"/>
      <c r="CE41" s="663"/>
      <c r="CF41" s="663"/>
      <c r="CG41" s="663"/>
      <c r="CH41" s="663"/>
      <c r="CI41" s="664"/>
      <c r="CJ41" s="640"/>
      <c r="CK41" s="601"/>
      <c r="CM41" s="595"/>
      <c r="CN41" s="662"/>
      <c r="CO41" s="663"/>
      <c r="CP41" s="663"/>
      <c r="CQ41" s="663"/>
      <c r="CR41" s="663"/>
      <c r="CS41" s="663"/>
      <c r="CT41" s="664"/>
      <c r="CU41" s="631"/>
      <c r="CV41" s="600"/>
      <c r="CW41" s="649"/>
      <c r="CY41" s="662"/>
      <c r="CZ41" s="663"/>
      <c r="DA41" s="663"/>
      <c r="DB41" s="663"/>
      <c r="DC41" s="663"/>
      <c r="DD41" s="663"/>
      <c r="DE41" s="664"/>
      <c r="DF41" s="640"/>
      <c r="DG41" s="601"/>
      <c r="DH41" s="599"/>
      <c r="DI41" s="600"/>
      <c r="DK41" s="600"/>
      <c r="DL41" s="667"/>
      <c r="DM41" s="667"/>
      <c r="DN41" s="667"/>
      <c r="DO41" s="667"/>
      <c r="DP41" s="667"/>
      <c r="DQ41" s="601"/>
      <c r="DR41" s="601"/>
      <c r="DS41" s="599"/>
      <c r="DT41" s="595"/>
      <c r="DV41" s="606"/>
      <c r="DW41" s="671" t="s">
        <v>829</v>
      </c>
      <c r="DX41" s="671"/>
      <c r="DY41" s="671"/>
      <c r="DZ41" s="671"/>
      <c r="EA41" s="671"/>
      <c r="EB41" s="600"/>
      <c r="EC41" s="600"/>
      <c r="ED41" s="600"/>
      <c r="EE41" s="595"/>
      <c r="EM41" s="680"/>
      <c r="EW41" s="600"/>
      <c r="EX41" s="723"/>
      <c r="EY41" s="599"/>
      <c r="FK41" s="600"/>
      <c r="FL41" s="595"/>
      <c r="FM41" s="600"/>
      <c r="FN41" s="673"/>
      <c r="FO41" s="671"/>
      <c r="FP41" s="671"/>
      <c r="FQ41" s="671"/>
      <c r="FR41" s="671"/>
      <c r="FS41" s="671"/>
      <c r="FT41" s="631"/>
      <c r="FU41" s="600"/>
      <c r="FV41" s="600"/>
      <c r="FW41" s="595"/>
      <c r="FX41" s="600"/>
      <c r="FY41" s="666"/>
      <c r="FZ41" s="671"/>
      <c r="GA41" s="671"/>
      <c r="GB41" s="671"/>
      <c r="GC41" s="671"/>
      <c r="GD41" s="671"/>
      <c r="GE41" s="631"/>
      <c r="GF41" s="599"/>
      <c r="GH41" s="606"/>
      <c r="GI41" s="655" t="s">
        <v>830</v>
      </c>
      <c r="GJ41" s="656"/>
      <c r="GK41" s="656"/>
      <c r="GL41" s="656"/>
      <c r="GM41" s="656"/>
      <c r="GN41" s="656"/>
      <c r="GO41" s="657"/>
      <c r="GP41" s="640"/>
      <c r="GR41" s="600"/>
      <c r="GS41" s="606"/>
      <c r="GT41" s="702" t="s">
        <v>731</v>
      </c>
      <c r="GU41" s="703"/>
      <c r="GV41" s="703"/>
      <c r="GW41" s="703"/>
      <c r="GX41" s="703"/>
      <c r="GY41" s="703"/>
      <c r="GZ41" s="704"/>
      <c r="HA41" s="640"/>
      <c r="HB41" s="615"/>
      <c r="HC41" s="615"/>
      <c r="HD41" s="615"/>
      <c r="HE41" s="615"/>
      <c r="HF41" s="615"/>
      <c r="HG41" s="615"/>
      <c r="HH41" s="615"/>
      <c r="HI41" s="615"/>
      <c r="HJ41" s="615"/>
      <c r="HK41" s="615"/>
      <c r="HL41" s="615"/>
      <c r="HM41" s="615"/>
      <c r="HN41" s="615"/>
      <c r="HO41" s="600"/>
      <c r="HP41" s="600"/>
      <c r="HQ41" s="600"/>
      <c r="HR41" s="600"/>
    </row>
    <row r="42" spans="1:226" ht="12" customHeight="1" x14ac:dyDescent="0.15">
      <c r="M42" s="600"/>
      <c r="N42" s="705"/>
      <c r="O42" s="706"/>
      <c r="P42" s="706"/>
      <c r="Q42" s="706"/>
      <c r="R42" s="706"/>
      <c r="S42" s="706"/>
      <c r="T42" s="707"/>
      <c r="U42" s="640"/>
      <c r="X42" s="595"/>
      <c r="AE42" s="626"/>
      <c r="AF42" s="601"/>
      <c r="AG42" s="601"/>
      <c r="AI42" s="602"/>
      <c r="AJ42" s="662"/>
      <c r="AK42" s="663"/>
      <c r="AL42" s="663"/>
      <c r="AM42" s="663"/>
      <c r="AN42" s="663"/>
      <c r="AO42" s="663"/>
      <c r="AP42" s="664"/>
      <c r="AQ42" s="640"/>
      <c r="AR42" s="601"/>
      <c r="AT42" s="600"/>
      <c r="AV42" s="666"/>
      <c r="BB42" s="601"/>
      <c r="BE42" s="602"/>
      <c r="BF42" s="662"/>
      <c r="BG42" s="663"/>
      <c r="BH42" s="663"/>
      <c r="BI42" s="663"/>
      <c r="BJ42" s="663"/>
      <c r="BK42" s="663"/>
      <c r="BL42" s="664"/>
      <c r="BM42" s="640"/>
      <c r="BP42" s="600"/>
      <c r="BQ42" s="600"/>
      <c r="BR42" s="673"/>
      <c r="BS42" s="671"/>
      <c r="BT42" s="671"/>
      <c r="BU42" s="671"/>
      <c r="BV42" s="671"/>
      <c r="BW42" s="671"/>
      <c r="BX42" s="672"/>
      <c r="BY42" s="721"/>
      <c r="BZ42" s="717"/>
      <c r="CA42" s="718"/>
      <c r="CB42" s="595"/>
      <c r="CC42" s="600"/>
      <c r="CD42" s="666"/>
      <c r="CJ42" s="599"/>
      <c r="CK42" s="649"/>
      <c r="CM42" s="595"/>
      <c r="CN42" s="600"/>
      <c r="CU42" s="631"/>
      <c r="CV42" s="599"/>
      <c r="CW42" s="615"/>
      <c r="CX42" s="600"/>
      <c r="CY42" s="600"/>
      <c r="CZ42" s="600"/>
      <c r="DA42" s="697"/>
      <c r="DB42" s="697"/>
      <c r="DC42" s="697"/>
      <c r="DD42" s="697"/>
      <c r="DE42" s="697"/>
      <c r="DF42" s="599"/>
      <c r="DG42" s="601"/>
      <c r="DH42" s="599"/>
      <c r="DI42" s="600"/>
      <c r="DQ42" s="601"/>
      <c r="DR42" s="601"/>
      <c r="DS42" s="599"/>
      <c r="DT42" s="595"/>
      <c r="DW42" s="671"/>
      <c r="DX42" s="671"/>
      <c r="DY42" s="671"/>
      <c r="DZ42" s="671"/>
      <c r="EA42" s="671"/>
      <c r="EB42" s="599"/>
      <c r="EC42" s="599"/>
      <c r="ED42" s="599"/>
      <c r="EE42" s="606"/>
      <c r="EF42" s="702" t="s">
        <v>621</v>
      </c>
      <c r="EG42" s="703"/>
      <c r="EH42" s="703"/>
      <c r="EI42" s="703"/>
      <c r="EJ42" s="703"/>
      <c r="EK42" s="703"/>
      <c r="EL42" s="704"/>
      <c r="EM42" s="680"/>
      <c r="EW42" s="600"/>
      <c r="EX42" s="723"/>
      <c r="EY42" s="599"/>
      <c r="FK42" s="600"/>
      <c r="FL42" s="595"/>
      <c r="FM42" s="600"/>
      <c r="FN42" s="666"/>
      <c r="FO42" s="671"/>
      <c r="FP42" s="671"/>
      <c r="FQ42" s="671"/>
      <c r="FR42" s="671"/>
      <c r="FS42" s="671"/>
      <c r="FT42" s="631"/>
      <c r="FU42" s="600"/>
      <c r="FV42" s="600"/>
      <c r="FW42" s="595"/>
      <c r="FX42" s="600"/>
      <c r="FY42" s="666"/>
      <c r="GE42" s="599"/>
      <c r="GF42" s="599"/>
      <c r="GH42" s="602"/>
      <c r="GI42" s="662"/>
      <c r="GJ42" s="663"/>
      <c r="GK42" s="663"/>
      <c r="GL42" s="663"/>
      <c r="GM42" s="663"/>
      <c r="GN42" s="663"/>
      <c r="GO42" s="664"/>
      <c r="GP42" s="640"/>
      <c r="GR42" s="600"/>
      <c r="GS42" s="602"/>
      <c r="GT42" s="705"/>
      <c r="GU42" s="706"/>
      <c r="GV42" s="706"/>
      <c r="GW42" s="706"/>
      <c r="GX42" s="706"/>
      <c r="GY42" s="706"/>
      <c r="GZ42" s="707"/>
      <c r="HA42" s="640"/>
      <c r="HB42" s="615"/>
      <c r="HC42" s="615"/>
      <c r="HD42" s="615"/>
      <c r="HE42" s="615"/>
      <c r="HF42" s="615"/>
      <c r="HG42" s="615"/>
      <c r="HH42" s="615"/>
      <c r="HI42" s="615"/>
      <c r="HJ42" s="615"/>
      <c r="HK42" s="615"/>
      <c r="HL42" s="615"/>
      <c r="HM42" s="615"/>
      <c r="HN42" s="615"/>
      <c r="HO42" s="600"/>
      <c r="HP42" s="600"/>
      <c r="HQ42" s="600"/>
      <c r="HR42" s="600"/>
    </row>
    <row r="43" spans="1:226" ht="12" customHeight="1" x14ac:dyDescent="0.15">
      <c r="M43" s="600"/>
      <c r="N43" s="710"/>
      <c r="O43" s="711"/>
      <c r="P43" s="711"/>
      <c r="Q43" s="711"/>
      <c r="R43" s="711"/>
      <c r="S43" s="711"/>
      <c r="T43" s="712"/>
      <c r="U43" s="640"/>
      <c r="X43" s="606"/>
      <c r="Y43" s="655" t="s">
        <v>642</v>
      </c>
      <c r="Z43" s="656"/>
      <c r="AA43" s="656"/>
      <c r="AB43" s="656"/>
      <c r="AC43" s="656"/>
      <c r="AD43" s="656"/>
      <c r="AE43" s="657"/>
      <c r="AF43" s="640"/>
      <c r="AG43" s="601"/>
      <c r="AI43" s="595"/>
      <c r="AT43" s="600"/>
      <c r="AV43" s="670"/>
      <c r="AW43" s="671" t="s">
        <v>831</v>
      </c>
      <c r="AX43" s="671"/>
      <c r="AY43" s="671"/>
      <c r="AZ43" s="671"/>
      <c r="BA43" s="671"/>
      <c r="BB43" s="672"/>
      <c r="BC43" s="601"/>
      <c r="BE43" s="595"/>
      <c r="BG43" s="600"/>
      <c r="BH43" s="669"/>
      <c r="BI43" s="669"/>
      <c r="BJ43" s="669"/>
      <c r="BK43" s="669"/>
      <c r="BL43" s="669"/>
      <c r="BM43" s="601"/>
      <c r="BN43" s="601"/>
      <c r="BP43" s="600"/>
      <c r="BQ43" s="600"/>
      <c r="BR43" s="666"/>
      <c r="BS43" s="671"/>
      <c r="BT43" s="671"/>
      <c r="BU43" s="671"/>
      <c r="BV43" s="671"/>
      <c r="BW43" s="671"/>
      <c r="BX43" s="672"/>
      <c r="BY43" s="721"/>
      <c r="BZ43" s="717"/>
      <c r="CA43" s="718"/>
      <c r="CB43" s="595"/>
      <c r="CC43" s="600"/>
      <c r="CD43" s="670"/>
      <c r="CE43" s="716" t="s">
        <v>832</v>
      </c>
      <c r="CF43" s="716"/>
      <c r="CG43" s="716"/>
      <c r="CH43" s="716"/>
      <c r="CI43" s="716"/>
      <c r="CJ43" s="631"/>
      <c r="CK43" s="601"/>
      <c r="CM43" s="595"/>
      <c r="CU43" s="599"/>
      <c r="CV43" s="599"/>
      <c r="CW43" s="599"/>
      <c r="CX43" s="600"/>
      <c r="DF43" s="600"/>
      <c r="DI43" s="600"/>
      <c r="DQ43" s="649"/>
      <c r="DR43" s="649"/>
      <c r="DS43" s="649"/>
      <c r="DT43" s="595"/>
      <c r="EB43" s="599"/>
      <c r="EC43" s="599"/>
      <c r="ED43" s="599"/>
      <c r="EE43" s="602"/>
      <c r="EF43" s="705"/>
      <c r="EG43" s="706"/>
      <c r="EH43" s="706"/>
      <c r="EI43" s="706"/>
      <c r="EJ43" s="706"/>
      <c r="EK43" s="706"/>
      <c r="EL43" s="707"/>
      <c r="EM43" s="680"/>
      <c r="EX43" s="600"/>
      <c r="EY43" s="600"/>
      <c r="EZ43" s="600"/>
      <c r="FK43" s="600"/>
      <c r="FL43" s="595"/>
      <c r="FN43" s="666"/>
      <c r="FO43" s="669"/>
      <c r="FP43" s="669"/>
      <c r="FQ43" s="669"/>
      <c r="FR43" s="669"/>
      <c r="FS43" s="669"/>
      <c r="FU43" s="600"/>
      <c r="FV43" s="600"/>
      <c r="FW43" s="595"/>
      <c r="FX43" s="600"/>
      <c r="FY43" s="670"/>
      <c r="FZ43" s="671" t="s">
        <v>833</v>
      </c>
      <c r="GA43" s="671"/>
      <c r="GB43" s="671"/>
      <c r="GC43" s="671"/>
      <c r="GD43" s="671"/>
      <c r="GE43" s="631"/>
      <c r="GF43" s="600"/>
      <c r="GH43" s="595"/>
      <c r="GI43" s="600"/>
      <c r="GJ43" s="602"/>
      <c r="GK43" s="600"/>
      <c r="GL43" s="600"/>
      <c r="GM43" s="600"/>
      <c r="GN43" s="600"/>
      <c r="GO43" s="600"/>
      <c r="GP43" s="600"/>
      <c r="GR43" s="600"/>
      <c r="GS43" s="595"/>
      <c r="GT43" s="710"/>
      <c r="GU43" s="711"/>
      <c r="GV43" s="711"/>
      <c r="GW43" s="711"/>
      <c r="GX43" s="711"/>
      <c r="GY43" s="711"/>
      <c r="GZ43" s="712"/>
      <c r="HA43" s="640"/>
      <c r="HB43" s="615"/>
      <c r="HC43" s="615"/>
      <c r="HD43" s="615"/>
      <c r="HE43" s="615"/>
      <c r="HF43" s="615"/>
      <c r="HG43" s="615"/>
      <c r="HH43" s="615"/>
      <c r="HI43" s="615"/>
      <c r="HJ43" s="615"/>
      <c r="HK43" s="615"/>
      <c r="HL43" s="615"/>
      <c r="HM43" s="615"/>
      <c r="HN43" s="615"/>
      <c r="HO43" s="600"/>
      <c r="HP43" s="600"/>
      <c r="HQ43" s="600"/>
      <c r="HR43" s="600"/>
    </row>
    <row r="44" spans="1:226" ht="12" customHeight="1" x14ac:dyDescent="0.15">
      <c r="M44" s="600"/>
      <c r="O44" s="724"/>
      <c r="U44" s="601"/>
      <c r="V44" s="601"/>
      <c r="Y44" s="662"/>
      <c r="Z44" s="663"/>
      <c r="AA44" s="663"/>
      <c r="AB44" s="663"/>
      <c r="AC44" s="663"/>
      <c r="AD44" s="663"/>
      <c r="AE44" s="664"/>
      <c r="AF44" s="640"/>
      <c r="AG44" s="649"/>
      <c r="AH44" s="630"/>
      <c r="AK44" s="600"/>
      <c r="AL44" s="600"/>
      <c r="AM44" s="600"/>
      <c r="AN44" s="600"/>
      <c r="AO44" s="600"/>
      <c r="AP44" s="600"/>
      <c r="AQ44" s="599"/>
      <c r="AR44" s="601"/>
      <c r="AT44" s="600"/>
      <c r="AW44" s="671"/>
      <c r="AX44" s="671"/>
      <c r="AY44" s="671"/>
      <c r="AZ44" s="671"/>
      <c r="BA44" s="671"/>
      <c r="BB44" s="672"/>
      <c r="BC44" s="601"/>
      <c r="BD44" s="725"/>
      <c r="BE44" s="595"/>
      <c r="BM44" s="599"/>
      <c r="BN44" s="601"/>
      <c r="BP44" s="600"/>
      <c r="BR44" s="666"/>
      <c r="BY44" s="721"/>
      <c r="BZ44" s="717"/>
      <c r="CA44" s="718"/>
      <c r="CB44" s="595"/>
      <c r="CC44" s="600"/>
      <c r="CD44" s="673"/>
      <c r="CE44" s="716"/>
      <c r="CF44" s="716"/>
      <c r="CG44" s="716"/>
      <c r="CH44" s="716"/>
      <c r="CI44" s="716"/>
      <c r="CJ44" s="631"/>
      <c r="CK44" s="601"/>
      <c r="CM44" s="606"/>
      <c r="CN44" s="655" t="s">
        <v>726</v>
      </c>
      <c r="CO44" s="656"/>
      <c r="CP44" s="656"/>
      <c r="CQ44" s="656"/>
      <c r="CR44" s="656"/>
      <c r="CS44" s="656"/>
      <c r="CT44" s="657"/>
      <c r="CU44" s="640"/>
      <c r="CV44" s="649"/>
      <c r="CW44" s="599"/>
      <c r="CX44" s="600"/>
      <c r="CY44" s="600"/>
      <c r="CZ44" s="600"/>
      <c r="DA44" s="600"/>
      <c r="DB44" s="600"/>
      <c r="DC44" s="600"/>
      <c r="DD44" s="600"/>
      <c r="DE44" s="600"/>
      <c r="DF44" s="599"/>
      <c r="DG44" s="599"/>
      <c r="DI44" s="600"/>
      <c r="DQ44" s="649"/>
      <c r="DR44" s="649"/>
      <c r="DS44" s="649"/>
      <c r="DT44" s="606"/>
      <c r="DU44" s="655" t="s">
        <v>834</v>
      </c>
      <c r="DV44" s="656"/>
      <c r="DW44" s="656"/>
      <c r="DX44" s="656"/>
      <c r="DY44" s="656"/>
      <c r="DZ44" s="656"/>
      <c r="EA44" s="657"/>
      <c r="EB44" s="600"/>
      <c r="EC44" s="600"/>
      <c r="ED44" s="600"/>
      <c r="EE44" s="595"/>
      <c r="EF44" s="710"/>
      <c r="EG44" s="711"/>
      <c r="EH44" s="711"/>
      <c r="EI44" s="711"/>
      <c r="EJ44" s="711"/>
      <c r="EK44" s="711"/>
      <c r="EL44" s="712"/>
      <c r="EX44" s="599"/>
      <c r="EY44" s="599"/>
      <c r="EZ44" s="599"/>
      <c r="FK44" s="600"/>
      <c r="FL44" s="595"/>
      <c r="FN44" s="670"/>
      <c r="FO44" s="671" t="s">
        <v>835</v>
      </c>
      <c r="FP44" s="671"/>
      <c r="FQ44" s="671"/>
      <c r="FR44" s="671"/>
      <c r="FS44" s="671"/>
      <c r="FT44" s="631"/>
      <c r="FU44" s="600"/>
      <c r="FV44" s="600"/>
      <c r="FW44" s="595"/>
      <c r="FX44" s="600"/>
      <c r="FZ44" s="671"/>
      <c r="GA44" s="671"/>
      <c r="GB44" s="671"/>
      <c r="GC44" s="671"/>
      <c r="GD44" s="671"/>
      <c r="GE44" s="631"/>
      <c r="GF44" s="599"/>
      <c r="GH44" s="595"/>
      <c r="GI44" s="600"/>
      <c r="GJ44" s="606"/>
      <c r="GK44" s="671" t="s">
        <v>836</v>
      </c>
      <c r="GL44" s="671"/>
      <c r="GM44" s="671"/>
      <c r="GN44" s="671"/>
      <c r="GO44" s="671"/>
      <c r="GP44" s="631"/>
      <c r="GS44" s="595"/>
      <c r="GT44" s="622"/>
      <c r="HA44" s="599"/>
      <c r="HB44" s="599"/>
      <c r="HC44" s="599"/>
      <c r="HD44" s="599"/>
      <c r="HE44" s="599"/>
      <c r="HF44" s="599"/>
      <c r="HG44" s="599"/>
      <c r="HH44" s="599"/>
      <c r="HI44" s="599"/>
      <c r="HJ44" s="599"/>
      <c r="HK44" s="599"/>
      <c r="HL44" s="599"/>
      <c r="HM44" s="599"/>
      <c r="HN44" s="599"/>
      <c r="HO44" s="600"/>
      <c r="HP44" s="600"/>
      <c r="HQ44" s="600"/>
      <c r="HR44" s="600"/>
    </row>
    <row r="45" spans="1:226" ht="12" customHeight="1" x14ac:dyDescent="0.15">
      <c r="M45" s="726"/>
      <c r="O45" s="670"/>
      <c r="P45" s="671" t="s">
        <v>837</v>
      </c>
      <c r="Q45" s="671"/>
      <c r="R45" s="671"/>
      <c r="S45" s="671"/>
      <c r="T45" s="671"/>
      <c r="U45" s="649"/>
      <c r="V45" s="601"/>
      <c r="X45" s="600"/>
      <c r="Y45" s="600"/>
      <c r="Z45" s="600"/>
      <c r="AA45" s="600"/>
      <c r="AB45" s="600"/>
      <c r="AC45" s="600"/>
      <c r="AD45" s="600"/>
      <c r="AE45" s="600"/>
      <c r="AG45" s="601"/>
      <c r="AH45" s="630"/>
      <c r="AI45" s="606"/>
      <c r="AJ45" s="655" t="s">
        <v>838</v>
      </c>
      <c r="AK45" s="656"/>
      <c r="AL45" s="656"/>
      <c r="AM45" s="656"/>
      <c r="AN45" s="656"/>
      <c r="AO45" s="656"/>
      <c r="AP45" s="657"/>
      <c r="AQ45" s="640"/>
      <c r="AR45" s="601"/>
      <c r="AT45" s="600"/>
      <c r="AW45" s="671"/>
      <c r="AX45" s="671"/>
      <c r="AY45" s="671"/>
      <c r="AZ45" s="671"/>
      <c r="BA45" s="671"/>
      <c r="BB45" s="672"/>
      <c r="BD45" s="725"/>
      <c r="BE45" s="606"/>
      <c r="BF45" s="655" t="s">
        <v>679</v>
      </c>
      <c r="BG45" s="656"/>
      <c r="BH45" s="656"/>
      <c r="BI45" s="656"/>
      <c r="BJ45" s="656"/>
      <c r="BK45" s="656"/>
      <c r="BL45" s="657"/>
      <c r="BM45" s="640"/>
      <c r="BP45" s="600"/>
      <c r="BQ45" s="600"/>
      <c r="BR45" s="670"/>
      <c r="BS45" s="671" t="s">
        <v>839</v>
      </c>
      <c r="BT45" s="671"/>
      <c r="BU45" s="671"/>
      <c r="BV45" s="671"/>
      <c r="BW45" s="671"/>
      <c r="BX45" s="631"/>
      <c r="BY45" s="721"/>
      <c r="BZ45" s="717"/>
      <c r="CA45" s="718"/>
      <c r="CB45" s="595"/>
      <c r="CD45" s="666"/>
      <c r="CJ45" s="615"/>
      <c r="CK45" s="649"/>
      <c r="CN45" s="662"/>
      <c r="CO45" s="663"/>
      <c r="CP45" s="663"/>
      <c r="CQ45" s="663"/>
      <c r="CR45" s="663"/>
      <c r="CS45" s="663"/>
      <c r="CT45" s="664"/>
      <c r="CU45" s="640"/>
      <c r="CW45" s="615"/>
      <c r="CX45" s="600"/>
      <c r="DE45" s="600"/>
      <c r="DF45" s="599"/>
      <c r="DG45" s="599"/>
      <c r="DI45" s="600"/>
      <c r="DQ45" s="649"/>
      <c r="DR45" s="601"/>
      <c r="DS45" s="649"/>
      <c r="DU45" s="662"/>
      <c r="DV45" s="663"/>
      <c r="DW45" s="663"/>
      <c r="DX45" s="663"/>
      <c r="DY45" s="663"/>
      <c r="DZ45" s="663"/>
      <c r="EA45" s="664"/>
      <c r="EB45" s="599"/>
      <c r="EC45" s="599"/>
      <c r="ED45" s="599"/>
      <c r="EE45" s="595"/>
      <c r="EM45" s="680"/>
      <c r="EX45" s="599"/>
      <c r="EY45" s="599"/>
      <c r="EZ45" s="599"/>
      <c r="FK45" s="600"/>
      <c r="FL45" s="595"/>
      <c r="FN45" s="673"/>
      <c r="FO45" s="671"/>
      <c r="FP45" s="671"/>
      <c r="FQ45" s="671"/>
      <c r="FR45" s="671"/>
      <c r="FS45" s="671"/>
      <c r="FT45" s="631"/>
      <c r="FU45" s="600"/>
      <c r="FV45" s="600"/>
      <c r="FW45" s="595"/>
      <c r="FX45" s="600"/>
      <c r="FY45" s="600"/>
      <c r="FZ45" s="671"/>
      <c r="GA45" s="671"/>
      <c r="GB45" s="671"/>
      <c r="GC45" s="671"/>
      <c r="GD45" s="671"/>
      <c r="GE45" s="631"/>
      <c r="GF45" s="599"/>
      <c r="GH45" s="595"/>
      <c r="GI45" s="600"/>
      <c r="GJ45" s="602"/>
      <c r="GK45" s="671"/>
      <c r="GL45" s="671"/>
      <c r="GM45" s="671"/>
      <c r="GN45" s="671"/>
      <c r="GO45" s="671"/>
      <c r="GP45" s="631"/>
      <c r="GS45" s="595"/>
      <c r="GT45" s="600"/>
      <c r="GU45" s="606"/>
      <c r="GV45" s="671" t="s">
        <v>840</v>
      </c>
      <c r="GW45" s="671"/>
      <c r="GX45" s="671"/>
      <c r="GY45" s="671"/>
      <c r="GZ45" s="671"/>
      <c r="HA45" s="631"/>
      <c r="HB45" s="615"/>
      <c r="HC45" s="615"/>
      <c r="HD45" s="615"/>
      <c r="HE45" s="615"/>
      <c r="HF45" s="615"/>
      <c r="HG45" s="615"/>
      <c r="HH45" s="615"/>
      <c r="HI45" s="615"/>
      <c r="HJ45" s="615"/>
      <c r="HK45" s="615"/>
      <c r="HL45" s="615"/>
      <c r="HM45" s="615"/>
      <c r="HN45" s="615"/>
      <c r="HO45" s="600"/>
      <c r="HP45" s="600"/>
      <c r="HQ45" s="600"/>
      <c r="HR45" s="600"/>
    </row>
    <row r="46" spans="1:226" ht="12" customHeight="1" x14ac:dyDescent="0.15">
      <c r="M46" s="726"/>
      <c r="O46" s="600"/>
      <c r="P46" s="671"/>
      <c r="Q46" s="671"/>
      <c r="R46" s="671"/>
      <c r="S46" s="671"/>
      <c r="T46" s="671"/>
      <c r="U46" s="672"/>
      <c r="X46" s="600"/>
      <c r="Y46" s="600"/>
      <c r="Z46" s="600"/>
      <c r="AA46" s="600"/>
      <c r="AB46" s="600"/>
      <c r="AC46" s="600"/>
      <c r="AD46" s="600"/>
      <c r="AE46" s="600"/>
      <c r="AF46" s="599"/>
      <c r="AG46" s="601"/>
      <c r="AJ46" s="662"/>
      <c r="AK46" s="663"/>
      <c r="AL46" s="663"/>
      <c r="AM46" s="663"/>
      <c r="AN46" s="663"/>
      <c r="AO46" s="663"/>
      <c r="AP46" s="664"/>
      <c r="AQ46" s="640"/>
      <c r="AT46" s="600"/>
      <c r="AU46" s="600"/>
      <c r="AV46" s="600"/>
      <c r="AW46" s="600"/>
      <c r="AX46" s="600"/>
      <c r="AY46" s="600"/>
      <c r="AZ46" s="600"/>
      <c r="BA46" s="600"/>
      <c r="BB46" s="599"/>
      <c r="BC46" s="654"/>
      <c r="BE46" s="602"/>
      <c r="BF46" s="662"/>
      <c r="BG46" s="663"/>
      <c r="BH46" s="663"/>
      <c r="BI46" s="663"/>
      <c r="BJ46" s="663"/>
      <c r="BK46" s="663"/>
      <c r="BL46" s="664"/>
      <c r="BM46" s="640"/>
      <c r="BN46" s="601"/>
      <c r="BP46" s="600"/>
      <c r="BQ46" s="600"/>
      <c r="BR46" s="682"/>
      <c r="BS46" s="671"/>
      <c r="BT46" s="671"/>
      <c r="BU46" s="671"/>
      <c r="BV46" s="671"/>
      <c r="BW46" s="671"/>
      <c r="BX46" s="631"/>
      <c r="BY46" s="721"/>
      <c r="BZ46" s="717"/>
      <c r="CA46" s="718"/>
      <c r="CB46" s="595"/>
      <c r="CD46" s="670"/>
      <c r="CE46" s="716" t="s">
        <v>841</v>
      </c>
      <c r="CF46" s="716"/>
      <c r="CG46" s="716"/>
      <c r="CH46" s="716"/>
      <c r="CI46" s="716"/>
      <c r="CJ46" s="631"/>
      <c r="CK46" s="601"/>
      <c r="CN46" s="600"/>
      <c r="CO46" s="666"/>
      <c r="CU46" s="599"/>
      <c r="CV46" s="599"/>
      <c r="CW46" s="599"/>
      <c r="CX46" s="600"/>
      <c r="DE46" s="600"/>
      <c r="DF46" s="600"/>
      <c r="DG46" s="600"/>
      <c r="DI46" s="600"/>
      <c r="DJ46" s="600"/>
      <c r="DK46" s="600"/>
      <c r="DL46" s="600"/>
      <c r="DM46" s="600"/>
      <c r="DN46" s="600"/>
      <c r="DO46" s="600"/>
      <c r="DP46" s="600"/>
      <c r="DQ46" s="601"/>
      <c r="DR46" s="601"/>
      <c r="DS46" s="649"/>
      <c r="DV46" s="595"/>
      <c r="EB46" s="599"/>
      <c r="EC46" s="599"/>
      <c r="ED46" s="599"/>
      <c r="EE46" s="595"/>
      <c r="EM46" s="680"/>
      <c r="EX46" s="600"/>
      <c r="EY46" s="600"/>
      <c r="EZ46" s="600"/>
      <c r="FK46" s="600"/>
      <c r="FL46" s="595"/>
      <c r="FN46" s="666"/>
      <c r="FO46" s="600"/>
      <c r="FP46" s="600"/>
      <c r="FQ46" s="600"/>
      <c r="FR46" s="600"/>
      <c r="FS46" s="600"/>
      <c r="FT46" s="599"/>
      <c r="FU46" s="600"/>
      <c r="FV46" s="600"/>
      <c r="FW46" s="595"/>
      <c r="GE46" s="599"/>
      <c r="GF46" s="600"/>
      <c r="GH46" s="595"/>
      <c r="GI46" s="600"/>
      <c r="GJ46" s="595"/>
      <c r="GK46" s="600"/>
      <c r="GL46" s="600"/>
      <c r="GM46" s="600"/>
      <c r="GN46" s="600"/>
      <c r="GO46" s="600"/>
      <c r="GP46" s="600"/>
      <c r="GS46" s="595"/>
      <c r="GT46" s="600"/>
      <c r="GU46" s="602"/>
      <c r="GV46" s="671"/>
      <c r="GW46" s="671"/>
      <c r="GX46" s="671"/>
      <c r="GY46" s="671"/>
      <c r="GZ46" s="671"/>
      <c r="HA46" s="631"/>
      <c r="HB46" s="615"/>
      <c r="HC46" s="615"/>
      <c r="HD46" s="615"/>
      <c r="HE46" s="615"/>
      <c r="HF46" s="615"/>
      <c r="HG46" s="615"/>
      <c r="HH46" s="615"/>
      <c r="HI46" s="615"/>
      <c r="HJ46" s="615"/>
      <c r="HK46" s="615"/>
      <c r="HL46" s="615"/>
      <c r="HM46" s="615"/>
      <c r="HN46" s="615"/>
      <c r="HO46" s="600"/>
      <c r="HP46" s="600"/>
      <c r="HQ46" s="600"/>
      <c r="HR46" s="600"/>
    </row>
    <row r="47" spans="1:226" ht="12" customHeight="1" x14ac:dyDescent="0.15">
      <c r="M47" s="726"/>
      <c r="O47" s="600"/>
      <c r="P47" s="671"/>
      <c r="Q47" s="671"/>
      <c r="R47" s="671"/>
      <c r="S47" s="671"/>
      <c r="T47" s="671"/>
      <c r="U47" s="672"/>
      <c r="V47" s="601"/>
      <c r="X47" s="600"/>
      <c r="Y47" s="600"/>
      <c r="Z47" s="600"/>
      <c r="AA47" s="600"/>
      <c r="AB47" s="600"/>
      <c r="AC47" s="600"/>
      <c r="AD47" s="600"/>
      <c r="AE47" s="600"/>
      <c r="AF47" s="599"/>
      <c r="AI47" s="600"/>
      <c r="AK47" s="600"/>
      <c r="AL47" s="669"/>
      <c r="AM47" s="669"/>
      <c r="AN47" s="669"/>
      <c r="AO47" s="669"/>
      <c r="AP47" s="669"/>
      <c r="AQ47" s="601"/>
      <c r="AR47" s="601"/>
      <c r="BB47" s="599"/>
      <c r="BC47" s="654"/>
      <c r="BE47" s="595"/>
      <c r="BG47" s="666"/>
      <c r="BM47" s="599"/>
      <c r="BN47" s="601"/>
      <c r="BP47" s="600"/>
      <c r="BR47" s="600"/>
      <c r="BS47" s="671"/>
      <c r="BT47" s="671"/>
      <c r="BU47" s="671"/>
      <c r="BV47" s="671"/>
      <c r="BW47" s="671"/>
      <c r="BX47" s="631"/>
      <c r="BY47" s="721"/>
      <c r="BZ47" s="717"/>
      <c r="CA47" s="718"/>
      <c r="CB47" s="595"/>
      <c r="CD47" s="600"/>
      <c r="CE47" s="716"/>
      <c r="CF47" s="716"/>
      <c r="CG47" s="716"/>
      <c r="CH47" s="716"/>
      <c r="CI47" s="716"/>
      <c r="CJ47" s="631"/>
      <c r="CK47" s="601"/>
      <c r="CM47" s="600"/>
      <c r="CN47" s="600"/>
      <c r="CO47" s="670"/>
      <c r="CP47" s="671" t="s">
        <v>728</v>
      </c>
      <c r="CQ47" s="671"/>
      <c r="CR47" s="671"/>
      <c r="CS47" s="671"/>
      <c r="CT47" s="671"/>
      <c r="CU47" s="631"/>
      <c r="CV47" s="599"/>
      <c r="CW47" s="599"/>
      <c r="CX47" s="600"/>
      <c r="DE47" s="669"/>
      <c r="DF47" s="599"/>
      <c r="DG47" s="599"/>
      <c r="DH47" s="599"/>
      <c r="DI47" s="600"/>
      <c r="DJ47" s="600"/>
      <c r="DK47" s="600"/>
      <c r="DL47" s="600"/>
      <c r="DM47" s="600"/>
      <c r="DN47" s="600"/>
      <c r="DO47" s="600"/>
      <c r="DP47" s="600"/>
      <c r="DQ47" s="631"/>
      <c r="DR47" s="649"/>
      <c r="DS47" s="649"/>
      <c r="DV47" s="606"/>
      <c r="DW47" s="671" t="s">
        <v>842</v>
      </c>
      <c r="DX47" s="671"/>
      <c r="DY47" s="671"/>
      <c r="DZ47" s="671"/>
      <c r="EA47" s="671"/>
      <c r="EB47" s="600"/>
      <c r="EC47" s="600"/>
      <c r="ED47" s="600"/>
      <c r="EE47" s="595"/>
      <c r="EF47" s="655" t="s">
        <v>623</v>
      </c>
      <c r="EG47" s="656"/>
      <c r="EH47" s="656"/>
      <c r="EI47" s="656"/>
      <c r="EJ47" s="656"/>
      <c r="EK47" s="656"/>
      <c r="EL47" s="657"/>
      <c r="EM47" s="680"/>
      <c r="EX47" s="599"/>
      <c r="EY47" s="599"/>
      <c r="EZ47" s="599"/>
      <c r="FK47" s="600"/>
      <c r="FL47" s="595"/>
      <c r="FN47" s="670"/>
      <c r="FO47" s="671" t="s">
        <v>843</v>
      </c>
      <c r="FP47" s="671"/>
      <c r="FQ47" s="671"/>
      <c r="FR47" s="671"/>
      <c r="FS47" s="671"/>
      <c r="FT47" s="672"/>
      <c r="FU47" s="600"/>
      <c r="FV47" s="600"/>
      <c r="FW47" s="595"/>
      <c r="FX47" s="655" t="s">
        <v>680</v>
      </c>
      <c r="FY47" s="656"/>
      <c r="FZ47" s="656"/>
      <c r="GA47" s="656"/>
      <c r="GB47" s="656"/>
      <c r="GC47" s="656"/>
      <c r="GD47" s="657"/>
      <c r="GE47" s="640"/>
      <c r="GF47" s="599"/>
      <c r="GH47" s="595"/>
      <c r="GI47" s="600"/>
      <c r="GJ47" s="606"/>
      <c r="GK47" s="671" t="s">
        <v>844</v>
      </c>
      <c r="GL47" s="671"/>
      <c r="GM47" s="671"/>
      <c r="GN47" s="671"/>
      <c r="GO47" s="671"/>
      <c r="GP47" s="631"/>
      <c r="GS47" s="595"/>
      <c r="GT47" s="600"/>
      <c r="GU47" s="595"/>
      <c r="GV47" s="600"/>
      <c r="GW47" s="600"/>
      <c r="GX47" s="600"/>
      <c r="GY47" s="600"/>
      <c r="GZ47" s="600"/>
      <c r="HA47" s="599"/>
      <c r="HB47" s="599"/>
      <c r="HC47" s="599"/>
      <c r="HD47" s="599"/>
      <c r="HE47" s="599"/>
      <c r="HF47" s="599"/>
      <c r="HG47" s="599"/>
      <c r="HH47" s="599"/>
      <c r="HI47" s="599"/>
      <c r="HJ47" s="599"/>
      <c r="HK47" s="599"/>
      <c r="HL47" s="599"/>
      <c r="HM47" s="599"/>
      <c r="HN47" s="599"/>
      <c r="HO47" s="600"/>
      <c r="HP47" s="600"/>
      <c r="HQ47" s="600"/>
      <c r="HR47" s="600"/>
    </row>
    <row r="48" spans="1:226" ht="12" customHeight="1" x14ac:dyDescent="0.15">
      <c r="M48" s="726"/>
      <c r="V48" s="601"/>
      <c r="X48" s="600"/>
      <c r="Y48" s="600"/>
      <c r="Z48" s="600"/>
      <c r="AA48" s="600"/>
      <c r="AB48" s="600"/>
      <c r="AC48" s="600"/>
      <c r="AD48" s="600"/>
      <c r="AE48" s="600"/>
      <c r="AF48" s="649"/>
      <c r="AI48" s="600"/>
      <c r="AK48" s="600"/>
      <c r="AL48" s="669"/>
      <c r="AM48" s="669"/>
      <c r="AN48" s="669"/>
      <c r="AO48" s="669"/>
      <c r="AP48" s="669"/>
      <c r="AQ48" s="601"/>
      <c r="AR48" s="601"/>
      <c r="BB48" s="600"/>
      <c r="BE48" s="595"/>
      <c r="BG48" s="727"/>
      <c r="BH48" s="671" t="s">
        <v>845</v>
      </c>
      <c r="BI48" s="671"/>
      <c r="BJ48" s="671"/>
      <c r="BK48" s="671"/>
      <c r="BL48" s="671"/>
      <c r="BM48" s="631"/>
      <c r="BP48" s="600"/>
      <c r="BY48" s="721"/>
      <c r="BZ48" s="717"/>
      <c r="CA48" s="718"/>
      <c r="CB48" s="595"/>
      <c r="CC48" s="600"/>
      <c r="CD48" s="600"/>
      <c r="CE48" s="600"/>
      <c r="CF48" s="600"/>
      <c r="CG48" s="600"/>
      <c r="CH48" s="600"/>
      <c r="CI48" s="600"/>
      <c r="CJ48" s="599"/>
      <c r="CK48" s="649"/>
      <c r="CM48" s="600"/>
      <c r="CN48" s="600"/>
      <c r="CP48" s="671"/>
      <c r="CQ48" s="671"/>
      <c r="CR48" s="671"/>
      <c r="CS48" s="671"/>
      <c r="CT48" s="671"/>
      <c r="CU48" s="631"/>
      <c r="CV48" s="649"/>
      <c r="CW48" s="615"/>
      <c r="CX48" s="600"/>
      <c r="DE48" s="669"/>
      <c r="DF48" s="599"/>
      <c r="DG48" s="599"/>
      <c r="DH48" s="599"/>
      <c r="DI48" s="600"/>
      <c r="DJ48" s="600"/>
      <c r="DK48" s="600"/>
      <c r="DL48" s="600"/>
      <c r="DM48" s="600"/>
      <c r="DN48" s="600"/>
      <c r="DO48" s="600"/>
      <c r="DP48" s="600"/>
      <c r="DQ48" s="631"/>
      <c r="DR48" s="649"/>
      <c r="DS48" s="649"/>
      <c r="DV48" s="595"/>
      <c r="DW48" s="671"/>
      <c r="DX48" s="671"/>
      <c r="DY48" s="671"/>
      <c r="DZ48" s="671"/>
      <c r="EA48" s="671"/>
      <c r="EB48" s="599"/>
      <c r="EC48" s="599"/>
      <c r="ED48" s="599"/>
      <c r="EE48" s="686"/>
      <c r="EF48" s="663"/>
      <c r="EG48" s="663"/>
      <c r="EH48" s="663"/>
      <c r="EI48" s="663"/>
      <c r="EJ48" s="663"/>
      <c r="EK48" s="663"/>
      <c r="EL48" s="664"/>
      <c r="EO48" s="600"/>
      <c r="EP48" s="600"/>
      <c r="EQ48" s="600"/>
      <c r="ER48" s="600"/>
      <c r="ES48" s="669"/>
      <c r="ET48" s="669"/>
      <c r="EU48" s="669"/>
      <c r="EV48" s="669"/>
      <c r="EW48" s="669"/>
      <c r="EX48" s="599"/>
      <c r="EY48" s="599"/>
      <c r="EZ48" s="599"/>
      <c r="FJ48" s="695"/>
      <c r="FK48" s="600"/>
      <c r="FL48" s="595"/>
      <c r="FN48" s="673"/>
      <c r="FO48" s="671"/>
      <c r="FP48" s="671"/>
      <c r="FQ48" s="671"/>
      <c r="FR48" s="671"/>
      <c r="FS48" s="671"/>
      <c r="FT48" s="672"/>
      <c r="FU48" s="600"/>
      <c r="FV48" s="600"/>
      <c r="FW48" s="686"/>
      <c r="FX48" s="662"/>
      <c r="FY48" s="663"/>
      <c r="FZ48" s="663"/>
      <c r="GA48" s="663"/>
      <c r="GB48" s="663"/>
      <c r="GC48" s="663"/>
      <c r="GD48" s="664"/>
      <c r="GE48" s="640"/>
      <c r="GF48" s="599"/>
      <c r="GH48" s="595"/>
      <c r="GI48" s="600"/>
      <c r="GJ48" s="602"/>
      <c r="GK48" s="671"/>
      <c r="GL48" s="671"/>
      <c r="GM48" s="671"/>
      <c r="GN48" s="671"/>
      <c r="GO48" s="671"/>
      <c r="GP48" s="631"/>
      <c r="GS48" s="595"/>
      <c r="GT48" s="600"/>
      <c r="GU48" s="606"/>
      <c r="GV48" s="671" t="s">
        <v>846</v>
      </c>
      <c r="GW48" s="671"/>
      <c r="GX48" s="671"/>
      <c r="GY48" s="671"/>
      <c r="GZ48" s="671"/>
      <c r="HA48" s="631"/>
      <c r="HB48" s="615"/>
      <c r="HC48" s="615"/>
      <c r="HD48" s="615"/>
      <c r="HE48" s="615"/>
      <c r="HF48" s="615"/>
      <c r="HG48" s="615"/>
      <c r="HH48" s="615"/>
      <c r="HI48" s="615"/>
      <c r="HJ48" s="615"/>
      <c r="HK48" s="615"/>
      <c r="HL48" s="615"/>
      <c r="HM48" s="615"/>
      <c r="HN48" s="615"/>
      <c r="HO48" s="600"/>
      <c r="HP48" s="600"/>
      <c r="HQ48" s="600"/>
      <c r="HR48" s="600"/>
    </row>
    <row r="49" spans="1:226" ht="12" customHeight="1" x14ac:dyDescent="0.15">
      <c r="M49" s="600"/>
      <c r="N49" s="600"/>
      <c r="U49" s="631"/>
      <c r="V49" s="649"/>
      <c r="X49" s="600"/>
      <c r="Y49" s="600"/>
      <c r="Z49" s="600"/>
      <c r="AA49" s="669"/>
      <c r="AB49" s="669"/>
      <c r="AC49" s="669"/>
      <c r="AD49" s="669"/>
      <c r="AE49" s="669"/>
      <c r="AF49" s="601"/>
      <c r="AI49" s="600"/>
      <c r="AK49" s="600"/>
      <c r="AL49" s="600"/>
      <c r="AM49" s="600"/>
      <c r="AN49" s="600"/>
      <c r="AO49" s="600"/>
      <c r="AP49" s="600"/>
      <c r="BB49" s="599"/>
      <c r="BE49" s="595"/>
      <c r="BG49" s="728"/>
      <c r="BH49" s="671"/>
      <c r="BI49" s="671"/>
      <c r="BJ49" s="671"/>
      <c r="BK49" s="671"/>
      <c r="BL49" s="671"/>
      <c r="BM49" s="631"/>
      <c r="BN49" s="601"/>
      <c r="BQ49" s="600"/>
      <c r="BX49" s="599"/>
      <c r="BY49" s="721"/>
      <c r="BZ49" s="717"/>
      <c r="CA49" s="718"/>
      <c r="CB49" s="606"/>
      <c r="CC49" s="655" t="s">
        <v>713</v>
      </c>
      <c r="CD49" s="656"/>
      <c r="CE49" s="656"/>
      <c r="CF49" s="656"/>
      <c r="CG49" s="656"/>
      <c r="CH49" s="656"/>
      <c r="CI49" s="657"/>
      <c r="CJ49" s="640"/>
      <c r="CK49" s="649"/>
      <c r="CM49" s="600"/>
      <c r="CN49" s="600"/>
      <c r="CO49" s="600"/>
      <c r="CP49" s="671"/>
      <c r="CQ49" s="671"/>
      <c r="CR49" s="671"/>
      <c r="CS49" s="671"/>
      <c r="CT49" s="671"/>
      <c r="CU49" s="631"/>
      <c r="CV49" s="601"/>
      <c r="CW49" s="615"/>
      <c r="CX49" s="600"/>
      <c r="DE49" s="697"/>
      <c r="DF49" s="600"/>
      <c r="DG49" s="600"/>
      <c r="DI49" s="600"/>
      <c r="DJ49" s="600"/>
      <c r="DK49" s="600"/>
      <c r="DL49" s="600"/>
      <c r="DM49" s="600"/>
      <c r="DN49" s="600"/>
      <c r="DO49" s="600"/>
      <c r="DP49" s="600"/>
      <c r="DQ49" s="649"/>
      <c r="DR49" s="601"/>
      <c r="DS49" s="649"/>
      <c r="DV49" s="595"/>
      <c r="EB49" s="599"/>
      <c r="EC49" s="599"/>
      <c r="ED49" s="599"/>
      <c r="EE49" s="595"/>
      <c r="EM49" s="680"/>
      <c r="EO49" s="600"/>
      <c r="EP49" s="600"/>
      <c r="EQ49" s="600"/>
      <c r="ER49" s="600"/>
      <c r="ES49" s="600"/>
      <c r="ET49" s="600"/>
      <c r="EU49" s="600"/>
      <c r="EV49" s="600"/>
      <c r="EW49" s="600"/>
      <c r="EX49" s="600"/>
      <c r="EY49" s="600"/>
      <c r="EZ49" s="600"/>
      <c r="FJ49" s="695"/>
      <c r="FK49" s="600"/>
      <c r="FL49" s="595"/>
      <c r="FN49" s="666"/>
      <c r="FO49" s="671"/>
      <c r="FP49" s="671"/>
      <c r="FQ49" s="671"/>
      <c r="FR49" s="671"/>
      <c r="FS49" s="671"/>
      <c r="FT49" s="672"/>
      <c r="FU49" s="600"/>
      <c r="FV49" s="600"/>
      <c r="FW49" s="595"/>
      <c r="GE49" s="599"/>
      <c r="GF49" s="599"/>
      <c r="GH49" s="595"/>
      <c r="GI49" s="600"/>
      <c r="GJ49" s="595"/>
      <c r="GK49" s="600"/>
      <c r="GL49" s="600"/>
      <c r="GM49" s="600"/>
      <c r="GN49" s="600"/>
      <c r="GO49" s="600"/>
      <c r="GP49" s="600"/>
      <c r="GS49" s="595"/>
      <c r="GT49" s="600"/>
      <c r="GU49" s="600"/>
      <c r="GV49" s="671"/>
      <c r="GW49" s="671"/>
      <c r="GX49" s="671"/>
      <c r="GY49" s="671"/>
      <c r="GZ49" s="671"/>
      <c r="HA49" s="631"/>
      <c r="HB49" s="615"/>
      <c r="HC49" s="615"/>
      <c r="HD49" s="615"/>
      <c r="HE49" s="615"/>
      <c r="HF49" s="615"/>
      <c r="HG49" s="615"/>
      <c r="HH49" s="615"/>
      <c r="HI49" s="615"/>
      <c r="HJ49" s="615"/>
      <c r="HK49" s="615"/>
      <c r="HL49" s="615"/>
      <c r="HM49" s="615"/>
      <c r="HN49" s="615"/>
      <c r="HO49" s="600"/>
      <c r="HP49" s="600"/>
      <c r="HQ49" s="600"/>
      <c r="HR49" s="600"/>
    </row>
    <row r="50" spans="1:226" ht="12" customHeight="1" thickBot="1" x14ac:dyDescent="0.2">
      <c r="M50" s="600"/>
      <c r="N50" s="600"/>
      <c r="U50" s="631"/>
      <c r="V50" s="601"/>
      <c r="X50" s="600"/>
      <c r="Y50" s="600"/>
      <c r="Z50" s="600"/>
      <c r="AA50" s="669"/>
      <c r="AB50" s="669"/>
      <c r="AC50" s="669"/>
      <c r="AD50" s="669"/>
      <c r="AE50" s="669"/>
      <c r="AF50" s="601"/>
      <c r="AG50" s="601"/>
      <c r="AQ50" s="601"/>
      <c r="AR50" s="601"/>
      <c r="BB50" s="599"/>
      <c r="BE50" s="595"/>
      <c r="BG50" s="666"/>
      <c r="BM50" s="599"/>
      <c r="BN50" s="601"/>
      <c r="BQ50" s="600"/>
      <c r="BX50" s="599"/>
      <c r="BY50" s="721"/>
      <c r="BZ50" s="729"/>
      <c r="CA50" s="730"/>
      <c r="CB50" s="620"/>
      <c r="CC50" s="662"/>
      <c r="CD50" s="663"/>
      <c r="CE50" s="663"/>
      <c r="CF50" s="663"/>
      <c r="CG50" s="663"/>
      <c r="CH50" s="663"/>
      <c r="CI50" s="664"/>
      <c r="CJ50" s="640"/>
      <c r="CK50" s="601"/>
      <c r="CU50" s="615"/>
      <c r="CV50" s="601"/>
      <c r="CW50" s="615"/>
      <c r="CX50" s="600"/>
      <c r="CY50" s="600"/>
      <c r="CZ50" s="600"/>
      <c r="DA50" s="697"/>
      <c r="DB50" s="697"/>
      <c r="DC50" s="697"/>
      <c r="DD50" s="697"/>
      <c r="DE50" s="697"/>
      <c r="DF50" s="599"/>
      <c r="DG50" s="599"/>
      <c r="DH50" s="599"/>
      <c r="DI50" s="600"/>
      <c r="DJ50" s="600"/>
      <c r="DK50" s="600"/>
      <c r="DL50" s="669"/>
      <c r="DM50" s="669"/>
      <c r="DN50" s="669"/>
      <c r="DO50" s="669"/>
      <c r="DP50" s="669"/>
      <c r="DQ50" s="672"/>
      <c r="DR50" s="601"/>
      <c r="DS50" s="649"/>
      <c r="DV50" s="606"/>
      <c r="DW50" s="671" t="s">
        <v>847</v>
      </c>
      <c r="DX50" s="671"/>
      <c r="DY50" s="671"/>
      <c r="DZ50" s="671"/>
      <c r="EA50" s="671"/>
      <c r="EC50" s="600"/>
      <c r="ED50" s="600"/>
      <c r="EE50" s="595"/>
      <c r="EM50" s="680"/>
      <c r="EO50" s="600"/>
      <c r="EP50" s="600"/>
      <c r="EQ50" s="600"/>
      <c r="ER50" s="600"/>
      <c r="ES50" s="669"/>
      <c r="ET50" s="669"/>
      <c r="EU50" s="669"/>
      <c r="EV50" s="669"/>
      <c r="EW50" s="669"/>
      <c r="EX50" s="599"/>
      <c r="EY50" s="599"/>
      <c r="EZ50" s="599"/>
      <c r="FJ50" s="600"/>
      <c r="FK50" s="600"/>
      <c r="FL50" s="595"/>
      <c r="FN50" s="666"/>
      <c r="FU50" s="600"/>
      <c r="FV50" s="600"/>
      <c r="FW50" s="595"/>
      <c r="FX50" s="600"/>
      <c r="FY50" s="600"/>
      <c r="FZ50" s="600"/>
      <c r="GA50" s="600"/>
      <c r="GB50" s="600"/>
      <c r="GC50" s="600"/>
      <c r="GD50" s="600"/>
      <c r="GE50" s="599"/>
      <c r="GF50" s="599"/>
      <c r="GH50" s="595"/>
      <c r="GI50" s="600"/>
      <c r="GJ50" s="606"/>
      <c r="GK50" s="671" t="s">
        <v>848</v>
      </c>
      <c r="GL50" s="671"/>
      <c r="GM50" s="671"/>
      <c r="GN50" s="671"/>
      <c r="GO50" s="671"/>
      <c r="GP50" s="631"/>
      <c r="GS50" s="595"/>
      <c r="GT50" s="600"/>
      <c r="GU50" s="600"/>
      <c r="GV50" s="600"/>
      <c r="GW50" s="600"/>
      <c r="GX50" s="600"/>
      <c r="GY50" s="600"/>
      <c r="GZ50" s="600"/>
      <c r="HA50" s="599"/>
      <c r="HB50" s="599"/>
      <c r="HC50" s="599"/>
      <c r="HD50" s="599"/>
      <c r="HE50" s="599"/>
      <c r="HF50" s="599"/>
      <c r="HG50" s="599"/>
      <c r="HH50" s="599"/>
      <c r="HI50" s="599"/>
      <c r="HJ50" s="599"/>
      <c r="HK50" s="599"/>
      <c r="HL50" s="599"/>
      <c r="HM50" s="599"/>
      <c r="HN50" s="599"/>
      <c r="HO50" s="600"/>
      <c r="HP50" s="600"/>
      <c r="HQ50" s="600"/>
      <c r="HR50" s="600"/>
    </row>
    <row r="51" spans="1:226" ht="12" customHeight="1" x14ac:dyDescent="0.15">
      <c r="A51" s="586" t="s">
        <v>849</v>
      </c>
      <c r="B51" s="587"/>
      <c r="C51" s="587"/>
      <c r="D51" s="587"/>
      <c r="E51" s="587"/>
      <c r="F51" s="587"/>
      <c r="G51" s="587"/>
      <c r="H51" s="587"/>
      <c r="I51" s="588"/>
      <c r="J51" s="627"/>
      <c r="K51" s="672"/>
      <c r="M51" s="600"/>
      <c r="N51" s="600"/>
      <c r="U51" s="600"/>
      <c r="V51" s="601"/>
      <c r="X51" s="600"/>
      <c r="Y51" s="600"/>
      <c r="Z51" s="600"/>
      <c r="AA51" s="697"/>
      <c r="AB51" s="697"/>
      <c r="AC51" s="697"/>
      <c r="AD51" s="697"/>
      <c r="AE51" s="697"/>
      <c r="AG51" s="601"/>
      <c r="AQ51" s="601"/>
      <c r="AR51" s="601"/>
      <c r="BB51" s="600"/>
      <c r="BC51" s="601"/>
      <c r="BE51" s="595"/>
      <c r="BG51" s="670"/>
      <c r="BH51" s="671" t="s">
        <v>850</v>
      </c>
      <c r="BI51" s="671"/>
      <c r="BJ51" s="671"/>
      <c r="BK51" s="671"/>
      <c r="BL51" s="671"/>
      <c r="BM51" s="631"/>
      <c r="BP51" s="600"/>
      <c r="BQ51" s="600"/>
      <c r="BX51" s="600"/>
      <c r="BY51" s="721"/>
      <c r="CJ51" s="599"/>
      <c r="CU51" s="599"/>
      <c r="CV51" s="649"/>
      <c r="CW51" s="615"/>
      <c r="CX51" s="600"/>
      <c r="CY51" s="600"/>
      <c r="CZ51" s="600"/>
      <c r="DA51" s="600"/>
      <c r="DB51" s="600"/>
      <c r="DC51" s="600"/>
      <c r="DD51" s="600"/>
      <c r="DE51" s="600"/>
      <c r="DF51" s="599"/>
      <c r="DG51" s="599"/>
      <c r="DH51" s="599"/>
      <c r="DI51" s="600"/>
      <c r="DJ51" s="600"/>
      <c r="DK51" s="600"/>
      <c r="DL51" s="669"/>
      <c r="DM51" s="669"/>
      <c r="DN51" s="669"/>
      <c r="DO51" s="669"/>
      <c r="DP51" s="669"/>
      <c r="DQ51" s="672"/>
      <c r="DR51" s="649"/>
      <c r="DS51" s="649"/>
      <c r="DV51" s="595"/>
      <c r="DW51" s="671"/>
      <c r="DX51" s="671"/>
      <c r="DY51" s="671"/>
      <c r="DZ51" s="671"/>
      <c r="EA51" s="671"/>
      <c r="EB51" s="599"/>
      <c r="EC51" s="599"/>
      <c r="ED51" s="599"/>
      <c r="EE51" s="658"/>
      <c r="EF51" s="655" t="s">
        <v>851</v>
      </c>
      <c r="EG51" s="656"/>
      <c r="EH51" s="656"/>
      <c r="EI51" s="656"/>
      <c r="EJ51" s="656"/>
      <c r="EK51" s="656"/>
      <c r="EL51" s="657"/>
      <c r="EO51" s="600"/>
      <c r="EP51" s="600"/>
      <c r="EQ51" s="600"/>
      <c r="ER51" s="600"/>
      <c r="ES51" s="669"/>
      <c r="ET51" s="669"/>
      <c r="EU51" s="669"/>
      <c r="EV51" s="669"/>
      <c r="EW51" s="669"/>
      <c r="EX51" s="599"/>
      <c r="EY51" s="599"/>
      <c r="EZ51" s="599"/>
      <c r="FJ51" s="669"/>
      <c r="FK51" s="600"/>
      <c r="FL51" s="595"/>
      <c r="FN51" s="670"/>
      <c r="FO51" s="671" t="s">
        <v>852</v>
      </c>
      <c r="FP51" s="671"/>
      <c r="FQ51" s="671"/>
      <c r="FR51" s="671"/>
      <c r="FS51" s="671"/>
      <c r="FT51" s="672"/>
      <c r="FU51" s="600"/>
      <c r="FV51" s="600"/>
      <c r="FW51" s="606"/>
      <c r="FX51" s="655" t="s">
        <v>853</v>
      </c>
      <c r="FY51" s="656"/>
      <c r="FZ51" s="656"/>
      <c r="GA51" s="656"/>
      <c r="GB51" s="656"/>
      <c r="GC51" s="656"/>
      <c r="GD51" s="657"/>
      <c r="GE51" s="640"/>
      <c r="GF51" s="599"/>
      <c r="GH51" s="595"/>
      <c r="GI51" s="600"/>
      <c r="GJ51" s="600"/>
      <c r="GK51" s="671"/>
      <c r="GL51" s="671"/>
      <c r="GM51" s="671"/>
      <c r="GN51" s="671"/>
      <c r="GO51" s="671"/>
      <c r="GP51" s="631"/>
      <c r="GS51" s="606"/>
      <c r="GT51" s="702" t="s">
        <v>733</v>
      </c>
      <c r="GU51" s="703"/>
      <c r="GV51" s="703"/>
      <c r="GW51" s="703"/>
      <c r="GX51" s="703"/>
      <c r="GY51" s="703"/>
      <c r="GZ51" s="704"/>
      <c r="HA51" s="640"/>
      <c r="HB51" s="615"/>
      <c r="HC51" s="615"/>
      <c r="HD51" s="615"/>
      <c r="HE51" s="615"/>
      <c r="HF51" s="615"/>
      <c r="HG51" s="615"/>
      <c r="HH51" s="615"/>
      <c r="HI51" s="615"/>
      <c r="HJ51" s="615"/>
      <c r="HK51" s="615"/>
      <c r="HL51" s="615"/>
      <c r="HM51" s="615"/>
      <c r="HN51" s="615"/>
      <c r="HO51" s="600"/>
      <c r="HP51" s="600"/>
      <c r="HQ51" s="600"/>
      <c r="HR51" s="600"/>
    </row>
    <row r="52" spans="1:226" ht="12" customHeight="1" x14ac:dyDescent="0.15">
      <c r="A52" s="592"/>
      <c r="B52" s="593"/>
      <c r="C52" s="593"/>
      <c r="D52" s="593"/>
      <c r="E52" s="593"/>
      <c r="F52" s="593"/>
      <c r="G52" s="593"/>
      <c r="H52" s="593"/>
      <c r="I52" s="594"/>
      <c r="J52" s="627"/>
      <c r="K52" s="672"/>
      <c r="M52" s="600"/>
      <c r="N52" s="600"/>
      <c r="U52" s="631"/>
      <c r="X52" s="600"/>
      <c r="Y52" s="600"/>
      <c r="Z52" s="600"/>
      <c r="AA52" s="697"/>
      <c r="AB52" s="697"/>
      <c r="AC52" s="697"/>
      <c r="AD52" s="697"/>
      <c r="AE52" s="697"/>
      <c r="AG52" s="649"/>
      <c r="BB52" s="600"/>
      <c r="BC52" s="601"/>
      <c r="BE52" s="595"/>
      <c r="BG52" s="600"/>
      <c r="BH52" s="671"/>
      <c r="BI52" s="671"/>
      <c r="BJ52" s="671"/>
      <c r="BK52" s="671"/>
      <c r="BL52" s="671"/>
      <c r="BM52" s="631"/>
      <c r="BN52" s="601"/>
      <c r="BP52" s="600"/>
      <c r="BQ52" s="600"/>
      <c r="BX52" s="599"/>
      <c r="BY52" s="721"/>
      <c r="CJ52" s="599"/>
      <c r="CW52" s="615"/>
      <c r="CX52" s="600"/>
      <c r="CY52" s="600"/>
      <c r="CZ52" s="600"/>
      <c r="DA52" s="600"/>
      <c r="DB52" s="600"/>
      <c r="DC52" s="600"/>
      <c r="DD52" s="600"/>
      <c r="DE52" s="600"/>
      <c r="DF52" s="599"/>
      <c r="DG52" s="600"/>
      <c r="DI52" s="600"/>
      <c r="DJ52" s="600"/>
      <c r="DK52" s="600"/>
      <c r="DL52" s="600"/>
      <c r="DM52" s="600"/>
      <c r="DN52" s="600"/>
      <c r="DO52" s="600"/>
      <c r="DP52" s="600"/>
      <c r="DQ52" s="649"/>
      <c r="DR52" s="601"/>
      <c r="DS52" s="649"/>
      <c r="DV52" s="595"/>
      <c r="EB52" s="599"/>
      <c r="EC52" s="599"/>
      <c r="ED52" s="599"/>
      <c r="EE52" s="595"/>
      <c r="EF52" s="662"/>
      <c r="EG52" s="663"/>
      <c r="EH52" s="663"/>
      <c r="EI52" s="663"/>
      <c r="EJ52" s="663"/>
      <c r="EK52" s="663"/>
      <c r="EL52" s="664"/>
      <c r="EM52" s="680"/>
      <c r="EO52" s="600"/>
      <c r="EX52" s="600"/>
      <c r="EY52" s="600"/>
      <c r="EZ52" s="600"/>
      <c r="FJ52" s="669"/>
      <c r="FK52" s="600"/>
      <c r="FL52" s="595"/>
      <c r="FN52" s="600"/>
      <c r="FO52" s="671"/>
      <c r="FP52" s="671"/>
      <c r="FQ52" s="671"/>
      <c r="FR52" s="671"/>
      <c r="FS52" s="671"/>
      <c r="FT52" s="672"/>
      <c r="FU52" s="600"/>
      <c r="FV52" s="600"/>
      <c r="FW52" s="602"/>
      <c r="FX52" s="662"/>
      <c r="FY52" s="663"/>
      <c r="FZ52" s="663"/>
      <c r="GA52" s="663"/>
      <c r="GB52" s="663"/>
      <c r="GC52" s="663"/>
      <c r="GD52" s="664"/>
      <c r="GE52" s="640"/>
      <c r="GF52" s="600"/>
      <c r="GH52" s="595"/>
      <c r="GI52" s="600"/>
      <c r="GJ52" s="600"/>
      <c r="GK52" s="600"/>
      <c r="GL52" s="600"/>
      <c r="GM52" s="600"/>
      <c r="GN52" s="600"/>
      <c r="GO52" s="600"/>
      <c r="GP52" s="600"/>
      <c r="GS52" s="602"/>
      <c r="GT52" s="705"/>
      <c r="GU52" s="706"/>
      <c r="GV52" s="706"/>
      <c r="GW52" s="706"/>
      <c r="GX52" s="706"/>
      <c r="GY52" s="706"/>
      <c r="GZ52" s="707"/>
      <c r="HA52" s="640"/>
      <c r="HB52" s="615"/>
      <c r="HC52" s="615"/>
      <c r="HD52" s="615"/>
      <c r="HE52" s="615"/>
      <c r="HF52" s="615"/>
      <c r="HG52" s="615"/>
      <c r="HH52" s="615"/>
      <c r="HI52" s="615"/>
      <c r="HJ52" s="615"/>
      <c r="HK52" s="615"/>
      <c r="HL52" s="615"/>
      <c r="HM52" s="615"/>
      <c r="HN52" s="615"/>
      <c r="HO52" s="600"/>
      <c r="HP52" s="600"/>
      <c r="HQ52" s="600"/>
      <c r="HR52" s="600"/>
    </row>
    <row r="53" spans="1:226" ht="12" customHeight="1" thickBot="1" x14ac:dyDescent="0.2">
      <c r="A53" s="596"/>
      <c r="B53" s="597"/>
      <c r="C53" s="597"/>
      <c r="D53" s="597"/>
      <c r="E53" s="597"/>
      <c r="F53" s="597"/>
      <c r="G53" s="597"/>
      <c r="H53" s="597"/>
      <c r="I53" s="598"/>
      <c r="J53" s="627"/>
      <c r="K53" s="672"/>
      <c r="M53" s="600"/>
      <c r="N53" s="600"/>
      <c r="U53" s="631"/>
      <c r="V53" s="601"/>
      <c r="X53" s="600"/>
      <c r="Y53" s="600"/>
      <c r="Z53" s="600"/>
      <c r="AA53" s="600"/>
      <c r="AB53" s="600"/>
      <c r="AC53" s="600"/>
      <c r="AD53" s="600"/>
      <c r="AE53" s="600"/>
      <c r="AG53" s="601"/>
      <c r="AQ53" s="672"/>
      <c r="AR53" s="601"/>
      <c r="BB53" s="600"/>
      <c r="BE53" s="595"/>
      <c r="BM53" s="599"/>
      <c r="BN53" s="601"/>
      <c r="BP53" s="600"/>
      <c r="BQ53" s="600"/>
      <c r="BX53" s="599"/>
      <c r="BY53" s="599"/>
      <c r="BZ53" s="600"/>
      <c r="CA53" s="600"/>
      <c r="CJ53" s="599"/>
      <c r="CK53" s="599"/>
      <c r="CW53" s="615"/>
      <c r="CX53" s="600"/>
      <c r="CY53" s="600"/>
      <c r="CZ53" s="600"/>
      <c r="DA53" s="600"/>
      <c r="DB53" s="600"/>
      <c r="DC53" s="600"/>
      <c r="DD53" s="600"/>
      <c r="DE53" s="600"/>
      <c r="DF53" s="599"/>
      <c r="DG53" s="599"/>
      <c r="DH53" s="599"/>
      <c r="DI53" s="600"/>
      <c r="DJ53" s="600"/>
      <c r="DK53" s="600"/>
      <c r="DL53" s="669"/>
      <c r="DM53" s="669"/>
      <c r="DN53" s="669"/>
      <c r="DO53" s="669"/>
      <c r="DP53" s="669"/>
      <c r="DQ53" s="631"/>
      <c r="DR53" s="601"/>
      <c r="DS53" s="649"/>
      <c r="DV53" s="606"/>
      <c r="DW53" s="671" t="s">
        <v>854</v>
      </c>
      <c r="DX53" s="671"/>
      <c r="DY53" s="671"/>
      <c r="DZ53" s="671"/>
      <c r="EA53" s="671"/>
      <c r="EB53" s="600"/>
      <c r="EC53" s="600"/>
      <c r="ED53" s="600"/>
      <c r="EE53" s="595"/>
      <c r="EM53" s="680"/>
      <c r="EO53" s="600"/>
      <c r="EP53" s="600"/>
      <c r="EQ53" s="600"/>
      <c r="ER53" s="600"/>
      <c r="ES53" s="600"/>
      <c r="ET53" s="600"/>
      <c r="EX53" s="731"/>
      <c r="EY53" s="599"/>
      <c r="EZ53" s="599"/>
      <c r="FK53" s="600"/>
      <c r="FL53" s="595"/>
      <c r="FN53" s="600"/>
      <c r="FO53" s="671"/>
      <c r="FP53" s="671"/>
      <c r="FQ53" s="671"/>
      <c r="FR53" s="671"/>
      <c r="FS53" s="671"/>
      <c r="FT53" s="672"/>
      <c r="FU53" s="600"/>
      <c r="FV53" s="600"/>
      <c r="FW53" s="595"/>
      <c r="FX53" s="600"/>
      <c r="FY53" s="600"/>
      <c r="FZ53" s="600"/>
      <c r="GA53" s="600"/>
      <c r="GB53" s="600"/>
      <c r="GC53" s="600"/>
      <c r="GD53" s="600"/>
      <c r="GE53" s="599"/>
      <c r="GF53" s="599"/>
      <c r="GH53" s="606"/>
      <c r="GI53" s="655" t="s">
        <v>855</v>
      </c>
      <c r="GJ53" s="656"/>
      <c r="GK53" s="656"/>
      <c r="GL53" s="656"/>
      <c r="GM53" s="656"/>
      <c r="GN53" s="656"/>
      <c r="GO53" s="657"/>
      <c r="GP53" s="640"/>
      <c r="GS53" s="595"/>
      <c r="GT53" s="710"/>
      <c r="GU53" s="711"/>
      <c r="GV53" s="711"/>
      <c r="GW53" s="711"/>
      <c r="GX53" s="711"/>
      <c r="GY53" s="711"/>
      <c r="GZ53" s="712"/>
      <c r="HA53" s="640"/>
      <c r="HB53" s="615"/>
      <c r="HC53" s="615"/>
      <c r="HD53" s="615"/>
      <c r="HE53" s="615"/>
      <c r="HF53" s="615"/>
      <c r="HG53" s="615"/>
      <c r="HH53" s="615"/>
      <c r="HI53" s="615"/>
      <c r="HJ53" s="615"/>
      <c r="HK53" s="615"/>
      <c r="HL53" s="615"/>
      <c r="HM53" s="615"/>
      <c r="HN53" s="615"/>
      <c r="HO53" s="600"/>
      <c r="HP53" s="600"/>
      <c r="HQ53" s="600"/>
      <c r="HR53" s="600"/>
    </row>
    <row r="54" spans="1:226" ht="12" customHeight="1" thickBot="1" x14ac:dyDescent="0.2">
      <c r="B54" s="732"/>
      <c r="M54" s="600"/>
      <c r="N54" s="600"/>
      <c r="U54" s="600"/>
      <c r="V54" s="601"/>
      <c r="X54" s="600"/>
      <c r="Y54" s="600"/>
      <c r="Z54" s="600"/>
      <c r="AA54" s="600"/>
      <c r="AB54" s="600"/>
      <c r="AC54" s="600"/>
      <c r="AD54" s="600"/>
      <c r="AE54" s="600"/>
      <c r="AF54" s="599"/>
      <c r="AG54" s="601"/>
      <c r="AQ54" s="672"/>
      <c r="AR54" s="601"/>
      <c r="BB54" s="631"/>
      <c r="BC54" s="601"/>
      <c r="BE54" s="606"/>
      <c r="BF54" s="655" t="s">
        <v>681</v>
      </c>
      <c r="BG54" s="656"/>
      <c r="BH54" s="656"/>
      <c r="BI54" s="656"/>
      <c r="BJ54" s="656"/>
      <c r="BK54" s="656"/>
      <c r="BL54" s="657"/>
      <c r="BM54" s="640"/>
      <c r="BQ54" s="600"/>
      <c r="BX54" s="600"/>
      <c r="BY54" s="599"/>
      <c r="BZ54" s="600"/>
      <c r="CA54" s="600"/>
      <c r="CJ54" s="599"/>
      <c r="CK54" s="599"/>
      <c r="CW54" s="615"/>
      <c r="CX54" s="600"/>
      <c r="CY54" s="600"/>
      <c r="CZ54" s="600"/>
      <c r="DA54" s="600"/>
      <c r="DB54" s="600"/>
      <c r="DC54" s="600"/>
      <c r="DD54" s="600"/>
      <c r="DE54" s="600"/>
      <c r="DF54" s="599"/>
      <c r="DG54" s="599"/>
      <c r="DH54" s="599"/>
      <c r="DI54" s="600"/>
      <c r="DJ54" s="600"/>
      <c r="DK54" s="600"/>
      <c r="DL54" s="669"/>
      <c r="DM54" s="669"/>
      <c r="DN54" s="669"/>
      <c r="DO54" s="669"/>
      <c r="DP54" s="669"/>
      <c r="DQ54" s="631"/>
      <c r="DR54" s="649"/>
      <c r="DV54" s="595"/>
      <c r="DW54" s="671"/>
      <c r="DX54" s="671"/>
      <c r="DY54" s="671"/>
      <c r="DZ54" s="671"/>
      <c r="EA54" s="671"/>
      <c r="EC54" s="600"/>
      <c r="ED54" s="600"/>
      <c r="EE54" s="595"/>
      <c r="EF54" s="600"/>
      <c r="EG54" s="600"/>
      <c r="EH54" s="669"/>
      <c r="EI54" s="669"/>
      <c r="EJ54" s="669"/>
      <c r="EK54" s="669"/>
      <c r="EL54" s="669"/>
      <c r="EM54" s="680"/>
      <c r="EO54" s="600"/>
      <c r="EP54" s="599"/>
      <c r="EQ54" s="599"/>
      <c r="ER54" s="599"/>
      <c r="ES54" s="599"/>
      <c r="ET54" s="599"/>
      <c r="EU54" s="599"/>
      <c r="EV54" s="599"/>
      <c r="EW54" s="601"/>
      <c r="EX54" s="731"/>
      <c r="EY54" s="599"/>
      <c r="EZ54" s="599"/>
      <c r="FK54" s="600"/>
      <c r="FL54" s="595"/>
      <c r="FU54" s="600"/>
      <c r="FV54" s="600"/>
      <c r="FW54" s="595"/>
      <c r="GE54" s="599"/>
      <c r="GF54" s="599"/>
      <c r="GH54" s="602"/>
      <c r="GI54" s="662"/>
      <c r="GJ54" s="663"/>
      <c r="GK54" s="663"/>
      <c r="GL54" s="663"/>
      <c r="GM54" s="663"/>
      <c r="GN54" s="663"/>
      <c r="GO54" s="664"/>
      <c r="GP54" s="640"/>
      <c r="GS54" s="595"/>
      <c r="GU54" s="602"/>
      <c r="HA54" s="599"/>
      <c r="HB54" s="599"/>
      <c r="HC54" s="599"/>
      <c r="HD54" s="599"/>
      <c r="HE54" s="599"/>
      <c r="HF54" s="599"/>
      <c r="HG54" s="599"/>
      <c r="HH54" s="599"/>
      <c r="HI54" s="599"/>
      <c r="HJ54" s="599"/>
      <c r="HK54" s="599"/>
      <c r="HL54" s="599"/>
      <c r="HM54" s="599"/>
      <c r="HN54" s="599"/>
      <c r="HO54" s="600"/>
      <c r="HP54" s="600"/>
      <c r="HQ54" s="600"/>
      <c r="HR54" s="600"/>
    </row>
    <row r="55" spans="1:226" ht="12" customHeight="1" x14ac:dyDescent="0.15">
      <c r="A55" s="586" t="s">
        <v>761</v>
      </c>
      <c r="B55" s="587"/>
      <c r="C55" s="587"/>
      <c r="D55" s="587"/>
      <c r="E55" s="587"/>
      <c r="F55" s="587"/>
      <c r="G55" s="587"/>
      <c r="H55" s="587"/>
      <c r="I55" s="588"/>
      <c r="J55" s="627"/>
      <c r="K55" s="672"/>
      <c r="M55" s="600"/>
      <c r="N55" s="600"/>
      <c r="U55" s="631"/>
      <c r="W55" s="599"/>
      <c r="X55" s="600"/>
      <c r="Y55" s="600"/>
      <c r="Z55" s="600"/>
      <c r="AA55" s="600"/>
      <c r="AB55" s="600"/>
      <c r="AC55" s="600"/>
      <c r="AD55" s="600"/>
      <c r="AE55" s="600"/>
      <c r="AF55" s="599"/>
      <c r="AG55" s="649"/>
      <c r="BB55" s="631"/>
      <c r="BC55" s="601"/>
      <c r="BE55" s="602"/>
      <c r="BF55" s="662"/>
      <c r="BG55" s="663"/>
      <c r="BH55" s="663"/>
      <c r="BI55" s="663"/>
      <c r="BJ55" s="663"/>
      <c r="BK55" s="663"/>
      <c r="BL55" s="664"/>
      <c r="BM55" s="640"/>
      <c r="BN55" s="601"/>
      <c r="BQ55" s="600"/>
      <c r="BX55" s="599"/>
      <c r="CJ55" s="599"/>
      <c r="CK55" s="600"/>
      <c r="CW55" s="615"/>
      <c r="CX55" s="600"/>
      <c r="CY55" s="600"/>
      <c r="CZ55" s="600"/>
      <c r="DA55" s="669"/>
      <c r="DB55" s="669"/>
      <c r="DC55" s="669"/>
      <c r="DD55" s="669"/>
      <c r="DE55" s="669"/>
      <c r="DF55" s="599"/>
      <c r="DG55" s="600"/>
      <c r="DI55" s="600"/>
      <c r="DJ55" s="600"/>
      <c r="DK55" s="600"/>
      <c r="DL55" s="600"/>
      <c r="DM55" s="600"/>
      <c r="DN55" s="600"/>
      <c r="DO55" s="600"/>
      <c r="DP55" s="600"/>
      <c r="DQ55" s="649"/>
      <c r="DR55" s="601"/>
      <c r="DV55" s="595"/>
      <c r="EC55" s="600"/>
      <c r="ED55" s="600"/>
      <c r="EE55" s="658"/>
      <c r="EF55" s="655" t="s">
        <v>856</v>
      </c>
      <c r="EG55" s="656"/>
      <c r="EH55" s="656"/>
      <c r="EI55" s="656"/>
      <c r="EJ55" s="656"/>
      <c r="EK55" s="656"/>
      <c r="EL55" s="657"/>
      <c r="EO55" s="600"/>
      <c r="EP55" s="600"/>
      <c r="EQ55" s="600"/>
      <c r="ER55" s="600"/>
      <c r="ES55" s="600"/>
      <c r="ET55" s="600"/>
      <c r="EX55" s="600"/>
      <c r="EY55" s="600"/>
      <c r="EZ55" s="600"/>
      <c r="FK55" s="600"/>
      <c r="FL55" s="606"/>
      <c r="FM55" s="655" t="s">
        <v>857</v>
      </c>
      <c r="FN55" s="656"/>
      <c r="FO55" s="656"/>
      <c r="FP55" s="656"/>
      <c r="FQ55" s="656"/>
      <c r="FR55" s="656"/>
      <c r="FS55" s="657"/>
      <c r="FT55" s="640"/>
      <c r="FU55" s="600"/>
      <c r="FV55" s="600"/>
      <c r="FW55" s="606"/>
      <c r="FX55" s="655" t="s">
        <v>858</v>
      </c>
      <c r="FY55" s="656"/>
      <c r="FZ55" s="656"/>
      <c r="GA55" s="656"/>
      <c r="GB55" s="656"/>
      <c r="GC55" s="656"/>
      <c r="GD55" s="657"/>
      <c r="GE55" s="640"/>
      <c r="GF55" s="599"/>
      <c r="GH55" s="595"/>
      <c r="GI55" s="600"/>
      <c r="GJ55" s="602"/>
      <c r="GK55" s="600"/>
      <c r="GL55" s="600"/>
      <c r="GM55" s="600"/>
      <c r="GN55" s="600"/>
      <c r="GO55" s="600"/>
      <c r="GP55" s="600"/>
      <c r="GS55" s="595"/>
      <c r="GU55" s="606"/>
      <c r="GV55" s="671" t="s">
        <v>859</v>
      </c>
      <c r="GW55" s="671"/>
      <c r="GX55" s="671"/>
      <c r="GY55" s="671"/>
      <c r="GZ55" s="671"/>
      <c r="HA55" s="631"/>
      <c r="HB55" s="615"/>
      <c r="HC55" s="615"/>
      <c r="HD55" s="615"/>
      <c r="HE55" s="615"/>
      <c r="HF55" s="615"/>
      <c r="HG55" s="615"/>
      <c r="HH55" s="615"/>
      <c r="HI55" s="615"/>
      <c r="HJ55" s="615"/>
      <c r="HK55" s="615"/>
      <c r="HL55" s="615"/>
      <c r="HM55" s="615"/>
      <c r="HN55" s="615"/>
      <c r="HO55" s="600"/>
      <c r="HP55" s="600"/>
      <c r="HQ55" s="600"/>
      <c r="HR55" s="600"/>
    </row>
    <row r="56" spans="1:226" ht="12" customHeight="1" x14ac:dyDescent="0.15">
      <c r="A56" s="592"/>
      <c r="B56" s="593"/>
      <c r="C56" s="593"/>
      <c r="D56" s="593"/>
      <c r="E56" s="593"/>
      <c r="F56" s="593"/>
      <c r="G56" s="593"/>
      <c r="H56" s="593"/>
      <c r="I56" s="594"/>
      <c r="J56" s="627"/>
      <c r="K56" s="672"/>
      <c r="M56" s="600"/>
      <c r="N56" s="600"/>
      <c r="U56" s="631"/>
      <c r="V56" s="601"/>
      <c r="W56" s="599"/>
      <c r="X56" s="600"/>
      <c r="Y56" s="600"/>
      <c r="Z56" s="600"/>
      <c r="AA56" s="600"/>
      <c r="AB56" s="600"/>
      <c r="AC56" s="600"/>
      <c r="AD56" s="600"/>
      <c r="AE56" s="600"/>
      <c r="AF56" s="649"/>
      <c r="AQ56" s="672"/>
      <c r="AR56" s="601"/>
      <c r="BB56" s="600"/>
      <c r="BE56" s="595"/>
      <c r="BM56" s="599"/>
      <c r="BN56" s="601"/>
      <c r="BQ56" s="600"/>
      <c r="BR56" s="600"/>
      <c r="BS56" s="669"/>
      <c r="BT56" s="669"/>
      <c r="BU56" s="669"/>
      <c r="BV56" s="669"/>
      <c r="BW56" s="669"/>
      <c r="BX56" s="599"/>
      <c r="BY56" s="599"/>
      <c r="CJ56" s="599"/>
      <c r="CK56" s="599"/>
      <c r="CW56" s="615"/>
      <c r="CX56" s="600"/>
      <c r="CY56" s="600"/>
      <c r="CZ56" s="600"/>
      <c r="DA56" s="669"/>
      <c r="DB56" s="669"/>
      <c r="DC56" s="669"/>
      <c r="DD56" s="669"/>
      <c r="DE56" s="669"/>
      <c r="DF56" s="599"/>
      <c r="DG56" s="600"/>
      <c r="DI56" s="600"/>
      <c r="DJ56" s="600"/>
      <c r="DK56" s="600"/>
      <c r="DL56" s="600"/>
      <c r="DM56" s="600"/>
      <c r="DN56" s="600"/>
      <c r="DO56" s="600"/>
      <c r="DP56" s="600"/>
      <c r="DQ56" s="631"/>
      <c r="DR56" s="601"/>
      <c r="DV56" s="606"/>
      <c r="DW56" s="671" t="s">
        <v>860</v>
      </c>
      <c r="DX56" s="671"/>
      <c r="DY56" s="671"/>
      <c r="DZ56" s="671"/>
      <c r="EA56" s="671"/>
      <c r="EC56" s="600"/>
      <c r="ED56" s="600"/>
      <c r="EE56" s="595"/>
      <c r="EF56" s="662"/>
      <c r="EG56" s="663"/>
      <c r="EH56" s="663"/>
      <c r="EI56" s="663"/>
      <c r="EJ56" s="663"/>
      <c r="EK56" s="663"/>
      <c r="EL56" s="664"/>
      <c r="EM56" s="680"/>
      <c r="EO56" s="600"/>
      <c r="EP56" s="600"/>
      <c r="EQ56" s="600"/>
      <c r="ER56" s="600"/>
      <c r="ES56" s="600"/>
      <c r="ET56" s="600"/>
      <c r="EX56" s="599"/>
      <c r="EY56" s="599"/>
      <c r="EZ56" s="599"/>
      <c r="FK56" s="600"/>
      <c r="FL56" s="602"/>
      <c r="FM56" s="662"/>
      <c r="FN56" s="663"/>
      <c r="FO56" s="663"/>
      <c r="FP56" s="663"/>
      <c r="FQ56" s="663"/>
      <c r="FR56" s="663"/>
      <c r="FS56" s="664"/>
      <c r="FT56" s="640"/>
      <c r="FU56" s="600"/>
      <c r="FV56" s="600"/>
      <c r="FW56" s="600"/>
      <c r="FX56" s="662"/>
      <c r="FY56" s="663"/>
      <c r="FZ56" s="663"/>
      <c r="GA56" s="663"/>
      <c r="GB56" s="663"/>
      <c r="GC56" s="663"/>
      <c r="GD56" s="664"/>
      <c r="GE56" s="640"/>
      <c r="GF56" s="600"/>
      <c r="GH56" s="595"/>
      <c r="GI56" s="600"/>
      <c r="GJ56" s="606"/>
      <c r="GK56" s="671" t="s">
        <v>861</v>
      </c>
      <c r="GL56" s="671"/>
      <c r="GM56" s="671"/>
      <c r="GN56" s="671"/>
      <c r="GO56" s="671"/>
      <c r="GP56" s="631"/>
      <c r="GS56" s="595"/>
      <c r="GU56" s="600"/>
      <c r="GV56" s="671"/>
      <c r="GW56" s="671"/>
      <c r="GX56" s="671"/>
      <c r="GY56" s="671"/>
      <c r="GZ56" s="671"/>
      <c r="HA56" s="631"/>
      <c r="HB56" s="615"/>
      <c r="HC56" s="615"/>
      <c r="HD56" s="615"/>
      <c r="HE56" s="615"/>
      <c r="HF56" s="615"/>
      <c r="HG56" s="615"/>
      <c r="HH56" s="615"/>
      <c r="HI56" s="615"/>
      <c r="HJ56" s="615"/>
      <c r="HK56" s="615"/>
      <c r="HL56" s="615"/>
      <c r="HM56" s="615"/>
      <c r="HN56" s="615"/>
      <c r="HO56" s="600"/>
      <c r="HP56" s="600"/>
      <c r="HQ56" s="600"/>
      <c r="HR56" s="600"/>
    </row>
    <row r="57" spans="1:226" ht="12" customHeight="1" thickBot="1" x14ac:dyDescent="0.2">
      <c r="A57" s="596"/>
      <c r="B57" s="597"/>
      <c r="C57" s="597"/>
      <c r="D57" s="597"/>
      <c r="E57" s="597"/>
      <c r="F57" s="597"/>
      <c r="G57" s="597"/>
      <c r="H57" s="597"/>
      <c r="I57" s="598"/>
      <c r="J57" s="627"/>
      <c r="K57" s="672"/>
      <c r="M57" s="600"/>
      <c r="N57" s="600"/>
      <c r="V57" s="601"/>
      <c r="W57" s="599"/>
      <c r="X57" s="600"/>
      <c r="Y57" s="600"/>
      <c r="Z57" s="600"/>
      <c r="AA57" s="669"/>
      <c r="AB57" s="669"/>
      <c r="AC57" s="669"/>
      <c r="AD57" s="669"/>
      <c r="AE57" s="669"/>
      <c r="AF57" s="601"/>
      <c r="AQ57" s="672"/>
      <c r="AR57" s="601"/>
      <c r="BB57" s="631"/>
      <c r="BC57" s="601"/>
      <c r="BE57" s="595"/>
      <c r="BM57" s="599"/>
      <c r="BQ57" s="600"/>
      <c r="BR57" s="600"/>
      <c r="BS57" s="600"/>
      <c r="BT57" s="600"/>
      <c r="BU57" s="600"/>
      <c r="BV57" s="600"/>
      <c r="BW57" s="600"/>
      <c r="BX57" s="600"/>
      <c r="BY57" s="599"/>
      <c r="CJ57" s="599"/>
      <c r="CK57" s="599"/>
      <c r="CW57" s="615"/>
      <c r="CX57" s="600"/>
      <c r="CY57" s="600"/>
      <c r="CZ57" s="600"/>
      <c r="DA57" s="697"/>
      <c r="DB57" s="697"/>
      <c r="DC57" s="697"/>
      <c r="DD57" s="697"/>
      <c r="DE57" s="697"/>
      <c r="DF57" s="600"/>
      <c r="DG57" s="600"/>
      <c r="DH57" s="600"/>
      <c r="DI57" s="600"/>
      <c r="DJ57" s="600"/>
      <c r="DK57" s="600"/>
      <c r="DL57" s="600"/>
      <c r="DM57" s="600"/>
      <c r="DN57" s="600"/>
      <c r="DO57" s="600"/>
      <c r="DP57" s="600"/>
      <c r="DQ57" s="631"/>
      <c r="DR57" s="649"/>
      <c r="DV57" s="595"/>
      <c r="DW57" s="671"/>
      <c r="DX57" s="671"/>
      <c r="DY57" s="671"/>
      <c r="DZ57" s="671"/>
      <c r="EA57" s="671"/>
      <c r="EC57" s="600"/>
      <c r="ED57" s="600"/>
      <c r="EE57" s="595"/>
      <c r="EF57" s="600"/>
      <c r="EG57" s="599"/>
      <c r="EH57" s="669"/>
      <c r="EI57" s="669"/>
      <c r="EJ57" s="669"/>
      <c r="EK57" s="669"/>
      <c r="EL57" s="669"/>
      <c r="EM57" s="680"/>
      <c r="EO57" s="600"/>
      <c r="EP57" s="600"/>
      <c r="EQ57" s="600"/>
      <c r="ER57" s="600"/>
      <c r="ES57" s="600"/>
      <c r="ET57" s="600"/>
      <c r="EX57" s="599"/>
      <c r="EY57" s="599"/>
      <c r="EZ57" s="599"/>
      <c r="FK57" s="600"/>
      <c r="FL57" s="595"/>
      <c r="FN57" s="724"/>
      <c r="FU57" s="600"/>
      <c r="FV57" s="600"/>
      <c r="FW57" s="600"/>
      <c r="FX57" s="600"/>
      <c r="FY57" s="600"/>
      <c r="FZ57" s="600"/>
      <c r="GA57" s="600"/>
      <c r="GB57" s="600"/>
      <c r="GC57" s="600"/>
      <c r="GD57" s="600"/>
      <c r="GE57" s="600"/>
      <c r="GF57" s="600"/>
      <c r="GH57" s="595"/>
      <c r="GI57" s="600"/>
      <c r="GJ57" s="602"/>
      <c r="GK57" s="671"/>
      <c r="GL57" s="671"/>
      <c r="GM57" s="671"/>
      <c r="GN57" s="671"/>
      <c r="GO57" s="671"/>
      <c r="GP57" s="631"/>
      <c r="GS57" s="595"/>
      <c r="GV57" s="671"/>
      <c r="GW57" s="671"/>
      <c r="GX57" s="671"/>
      <c r="GY57" s="671"/>
      <c r="GZ57" s="671"/>
      <c r="HA57" s="631"/>
      <c r="HB57" s="615"/>
      <c r="HC57" s="615"/>
      <c r="HD57" s="615"/>
      <c r="HE57" s="615"/>
      <c r="HF57" s="615"/>
      <c r="HG57" s="615"/>
      <c r="HH57" s="615"/>
      <c r="HI57" s="615"/>
      <c r="HJ57" s="615"/>
      <c r="HK57" s="615"/>
      <c r="HL57" s="615"/>
      <c r="HM57" s="615"/>
      <c r="HN57" s="615"/>
      <c r="HO57" s="600"/>
      <c r="HP57" s="600"/>
      <c r="HQ57" s="600"/>
      <c r="HR57" s="600"/>
    </row>
    <row r="58" spans="1:226" ht="12" customHeight="1" thickBot="1" x14ac:dyDescent="0.2">
      <c r="B58" s="733"/>
      <c r="M58" s="600"/>
      <c r="N58" s="600"/>
      <c r="U58" s="631"/>
      <c r="W58" s="599"/>
      <c r="X58" s="600"/>
      <c r="Y58" s="600"/>
      <c r="Z58" s="600"/>
      <c r="AA58" s="669"/>
      <c r="AB58" s="669"/>
      <c r="AC58" s="669"/>
      <c r="AD58" s="669"/>
      <c r="AE58" s="669"/>
      <c r="AF58" s="601"/>
      <c r="BB58" s="631"/>
      <c r="BC58" s="601"/>
      <c r="BE58" s="595"/>
      <c r="BF58" s="655" t="s">
        <v>683</v>
      </c>
      <c r="BG58" s="656"/>
      <c r="BH58" s="656"/>
      <c r="BI58" s="656"/>
      <c r="BJ58" s="656"/>
      <c r="BK58" s="656"/>
      <c r="BL58" s="657"/>
      <c r="BM58" s="640"/>
      <c r="BN58" s="599"/>
      <c r="BQ58" s="600"/>
      <c r="BR58" s="600"/>
      <c r="BS58" s="600"/>
      <c r="BT58" s="600"/>
      <c r="BU58" s="600"/>
      <c r="BV58" s="600"/>
      <c r="BW58" s="600"/>
      <c r="BX58" s="599"/>
      <c r="CJ58" s="599"/>
      <c r="CK58" s="600"/>
      <c r="CW58" s="615"/>
      <c r="CX58" s="600"/>
      <c r="CY58" s="600"/>
      <c r="CZ58" s="600"/>
      <c r="DA58" s="697"/>
      <c r="DB58" s="697"/>
      <c r="DC58" s="697"/>
      <c r="DD58" s="697"/>
      <c r="DE58" s="697"/>
      <c r="DF58" s="600"/>
      <c r="DG58" s="600"/>
      <c r="DH58" s="600"/>
      <c r="DI58" s="600"/>
      <c r="DJ58" s="600"/>
      <c r="DK58" s="600"/>
      <c r="DL58" s="600"/>
      <c r="DM58" s="600"/>
      <c r="DN58" s="600"/>
      <c r="DO58" s="600"/>
      <c r="DP58" s="600"/>
      <c r="DQ58" s="649"/>
      <c r="DR58" s="601"/>
      <c r="DV58" s="595"/>
      <c r="EC58" s="600"/>
      <c r="ED58" s="600"/>
      <c r="EE58" s="595"/>
      <c r="EF58" s="600"/>
      <c r="EG58" s="600"/>
      <c r="EH58" s="669"/>
      <c r="EI58" s="669"/>
      <c r="EJ58" s="669"/>
      <c r="EK58" s="669"/>
      <c r="EL58" s="669"/>
      <c r="EM58" s="680"/>
      <c r="EO58" s="600"/>
      <c r="EP58" s="600"/>
      <c r="EQ58" s="600"/>
      <c r="ER58" s="600"/>
      <c r="ES58" s="600"/>
      <c r="ET58" s="600"/>
      <c r="EX58" s="600"/>
      <c r="EY58" s="600"/>
      <c r="EZ58" s="600"/>
      <c r="FK58" s="600"/>
      <c r="FL58" s="595"/>
      <c r="FN58" s="670"/>
      <c r="FO58" s="671" t="s">
        <v>862</v>
      </c>
      <c r="FP58" s="671"/>
      <c r="FQ58" s="671"/>
      <c r="FR58" s="671"/>
      <c r="FS58" s="671"/>
      <c r="FT58" s="672"/>
      <c r="FU58" s="600"/>
      <c r="FV58" s="600"/>
      <c r="FW58" s="600"/>
      <c r="FX58" s="600"/>
      <c r="FY58" s="600"/>
      <c r="FZ58" s="600"/>
      <c r="GA58" s="600"/>
      <c r="GB58" s="600"/>
      <c r="GC58" s="600"/>
      <c r="GD58" s="600"/>
      <c r="GE58" s="599"/>
      <c r="GF58" s="599"/>
      <c r="GH58" s="595"/>
      <c r="GI58" s="600"/>
      <c r="GJ58" s="595"/>
      <c r="GK58" s="600"/>
      <c r="GL58" s="600"/>
      <c r="GM58" s="600"/>
      <c r="GN58" s="600"/>
      <c r="GO58" s="600"/>
      <c r="GP58" s="600"/>
      <c r="GS58" s="595"/>
      <c r="GT58" s="600"/>
      <c r="GU58" s="600"/>
      <c r="GV58" s="600"/>
      <c r="GW58" s="600"/>
      <c r="GX58" s="600"/>
      <c r="GY58" s="600"/>
      <c r="GZ58" s="600"/>
      <c r="HA58" s="600"/>
      <c r="HB58" s="600"/>
      <c r="HC58" s="600"/>
      <c r="HD58" s="600"/>
      <c r="HE58" s="600"/>
      <c r="HF58" s="600"/>
      <c r="HG58" s="600"/>
      <c r="HH58" s="600"/>
      <c r="HI58" s="600"/>
      <c r="HJ58" s="600"/>
      <c r="HK58" s="600"/>
      <c r="HL58" s="600"/>
      <c r="HM58" s="600"/>
      <c r="HN58" s="600"/>
      <c r="HO58" s="600"/>
      <c r="HP58" s="600"/>
      <c r="HQ58" s="600"/>
      <c r="HR58" s="600"/>
    </row>
    <row r="59" spans="1:226" ht="12" customHeight="1" x14ac:dyDescent="0.15">
      <c r="B59" s="606"/>
      <c r="C59" s="655" t="s">
        <v>863</v>
      </c>
      <c r="D59" s="656"/>
      <c r="E59" s="656"/>
      <c r="F59" s="656"/>
      <c r="G59" s="656"/>
      <c r="H59" s="656"/>
      <c r="I59" s="657"/>
      <c r="J59" s="640"/>
      <c r="M59" s="600"/>
      <c r="N59" s="600"/>
      <c r="U59" s="631"/>
      <c r="V59" s="601"/>
      <c r="X59" s="600"/>
      <c r="Y59" s="600"/>
      <c r="Z59" s="600"/>
      <c r="AA59" s="600"/>
      <c r="AB59" s="600"/>
      <c r="AC59" s="600"/>
      <c r="AD59" s="600"/>
      <c r="AE59" s="600"/>
      <c r="AF59" s="649"/>
      <c r="AG59" s="601"/>
      <c r="AQ59" s="631"/>
      <c r="AR59" s="601"/>
      <c r="BB59" s="600"/>
      <c r="BE59" s="686"/>
      <c r="BF59" s="662"/>
      <c r="BG59" s="663"/>
      <c r="BH59" s="663"/>
      <c r="BI59" s="663"/>
      <c r="BJ59" s="663"/>
      <c r="BK59" s="663"/>
      <c r="BL59" s="664"/>
      <c r="BM59" s="640"/>
      <c r="BN59" s="599"/>
      <c r="BQ59" s="600"/>
      <c r="BR59" s="600"/>
      <c r="BS59" s="600"/>
      <c r="BT59" s="600"/>
      <c r="BU59" s="600"/>
      <c r="BV59" s="600"/>
      <c r="BW59" s="600"/>
      <c r="BX59" s="599"/>
      <c r="BY59" s="601"/>
      <c r="BZ59" s="586" t="s">
        <v>689</v>
      </c>
      <c r="CA59" s="587"/>
      <c r="CB59" s="587"/>
      <c r="CC59" s="587"/>
      <c r="CD59" s="587"/>
      <c r="CE59" s="587"/>
      <c r="CF59" s="587"/>
      <c r="CG59" s="587"/>
      <c r="CH59" s="587"/>
      <c r="CI59" s="588"/>
      <c r="CJ59" s="627"/>
      <c r="CK59" s="631"/>
      <c r="CW59" s="615"/>
      <c r="CX59" s="600"/>
      <c r="CY59" s="600"/>
      <c r="CZ59" s="600"/>
      <c r="DA59" s="600"/>
      <c r="DB59" s="600"/>
      <c r="DC59" s="600"/>
      <c r="DD59" s="600"/>
      <c r="DE59" s="600"/>
      <c r="DF59" s="600"/>
      <c r="DG59" s="600"/>
      <c r="DH59" s="600"/>
      <c r="DI59" s="600"/>
      <c r="DJ59" s="600"/>
      <c r="DK59" s="600"/>
      <c r="DL59" s="669"/>
      <c r="DM59" s="669"/>
      <c r="DN59" s="669"/>
      <c r="DO59" s="669"/>
      <c r="DP59" s="669"/>
      <c r="DQ59" s="672"/>
      <c r="DR59" s="601"/>
      <c r="DV59" s="606"/>
      <c r="DW59" s="671" t="s">
        <v>864</v>
      </c>
      <c r="DX59" s="671"/>
      <c r="DY59" s="671"/>
      <c r="DZ59" s="671"/>
      <c r="EA59" s="671"/>
      <c r="EC59" s="600"/>
      <c r="ED59" s="600"/>
      <c r="EE59" s="606"/>
      <c r="EF59" s="655" t="s">
        <v>627</v>
      </c>
      <c r="EG59" s="656"/>
      <c r="EH59" s="656"/>
      <c r="EI59" s="656"/>
      <c r="EJ59" s="656"/>
      <c r="EK59" s="656"/>
      <c r="EL59" s="657"/>
      <c r="EM59" s="601"/>
      <c r="EO59" s="600"/>
      <c r="EP59" s="600"/>
      <c r="EQ59" s="600"/>
      <c r="ER59" s="600"/>
      <c r="ES59" s="600"/>
      <c r="ET59" s="600"/>
      <c r="EX59" s="599"/>
      <c r="EY59" s="599"/>
      <c r="EZ59" s="599"/>
      <c r="FK59" s="600"/>
      <c r="FL59" s="595"/>
      <c r="FN59" s="673"/>
      <c r="FO59" s="671"/>
      <c r="FP59" s="671"/>
      <c r="FQ59" s="671"/>
      <c r="FR59" s="671"/>
      <c r="FS59" s="671"/>
      <c r="FT59" s="672"/>
      <c r="FU59" s="600"/>
      <c r="FV59" s="600"/>
      <c r="FW59" s="600"/>
      <c r="FX59" s="600"/>
      <c r="FY59" s="600"/>
      <c r="FZ59" s="600"/>
      <c r="GA59" s="600"/>
      <c r="GB59" s="600"/>
      <c r="GC59" s="600"/>
      <c r="GD59" s="600"/>
      <c r="GE59" s="599"/>
      <c r="GF59" s="599"/>
      <c r="GH59" s="595"/>
      <c r="GI59" s="600"/>
      <c r="GJ59" s="606"/>
      <c r="GK59" s="671" t="s">
        <v>865</v>
      </c>
      <c r="GL59" s="671"/>
      <c r="GM59" s="671"/>
      <c r="GN59" s="671"/>
      <c r="GO59" s="671"/>
      <c r="GP59" s="631"/>
      <c r="GS59" s="606"/>
      <c r="GT59" s="655" t="s">
        <v>735</v>
      </c>
      <c r="GU59" s="656"/>
      <c r="GV59" s="656"/>
      <c r="GW59" s="656"/>
      <c r="GX59" s="656"/>
      <c r="GY59" s="656"/>
      <c r="GZ59" s="657"/>
      <c r="HA59" s="640"/>
      <c r="HB59" s="615"/>
      <c r="HC59" s="615"/>
      <c r="HD59" s="615"/>
      <c r="HE59" s="615"/>
      <c r="HF59" s="615"/>
      <c r="HG59" s="615"/>
      <c r="HH59" s="615"/>
      <c r="HI59" s="615"/>
      <c r="HJ59" s="615"/>
      <c r="HK59" s="615"/>
      <c r="HL59" s="615"/>
      <c r="HM59" s="615"/>
      <c r="HN59" s="615"/>
      <c r="HO59" s="600"/>
      <c r="HP59" s="600"/>
      <c r="HQ59" s="600"/>
      <c r="HR59" s="600"/>
    </row>
    <row r="60" spans="1:226" ht="12" customHeight="1" x14ac:dyDescent="0.15">
      <c r="C60" s="662"/>
      <c r="D60" s="663"/>
      <c r="E60" s="663"/>
      <c r="F60" s="663"/>
      <c r="G60" s="663"/>
      <c r="H60" s="663"/>
      <c r="I60" s="664"/>
      <c r="J60" s="640"/>
      <c r="M60" s="600"/>
      <c r="N60" s="600"/>
      <c r="U60" s="631"/>
      <c r="V60" s="601"/>
      <c r="X60" s="600"/>
      <c r="Y60" s="600"/>
      <c r="Z60" s="600"/>
      <c r="AA60" s="669"/>
      <c r="AB60" s="669"/>
      <c r="AC60" s="669"/>
      <c r="AD60" s="669"/>
      <c r="AE60" s="669"/>
      <c r="AF60" s="672"/>
      <c r="AG60" s="601"/>
      <c r="AQ60" s="631"/>
      <c r="AR60" s="601"/>
      <c r="BB60" s="631"/>
      <c r="BE60" s="595"/>
      <c r="BM60" s="599"/>
      <c r="BQ60" s="600"/>
      <c r="BR60" s="600"/>
      <c r="BS60" s="600"/>
      <c r="BT60" s="600"/>
      <c r="BU60" s="600"/>
      <c r="BV60" s="600"/>
      <c r="BW60" s="600"/>
      <c r="BX60" s="599"/>
      <c r="BY60" s="601"/>
      <c r="BZ60" s="592"/>
      <c r="CA60" s="593"/>
      <c r="CB60" s="593"/>
      <c r="CC60" s="593"/>
      <c r="CD60" s="593"/>
      <c r="CE60" s="593"/>
      <c r="CF60" s="593"/>
      <c r="CG60" s="593"/>
      <c r="CH60" s="593"/>
      <c r="CI60" s="594"/>
      <c r="CJ60" s="627"/>
      <c r="CK60" s="631"/>
      <c r="CW60" s="615"/>
      <c r="CX60" s="600"/>
      <c r="CY60" s="600"/>
      <c r="CZ60" s="600"/>
      <c r="DA60" s="600"/>
      <c r="DB60" s="600"/>
      <c r="DC60" s="600"/>
      <c r="DD60" s="600"/>
      <c r="DE60" s="600"/>
      <c r="DF60" s="599"/>
      <c r="DG60" s="600"/>
      <c r="DH60" s="600"/>
      <c r="DI60" s="600"/>
      <c r="DJ60" s="600"/>
      <c r="DK60" s="600"/>
      <c r="DL60" s="669"/>
      <c r="DM60" s="669"/>
      <c r="DN60" s="669"/>
      <c r="DO60" s="669"/>
      <c r="DP60" s="669"/>
      <c r="DQ60" s="672"/>
      <c r="DR60" s="649"/>
      <c r="DV60" s="595"/>
      <c r="DW60" s="671"/>
      <c r="DX60" s="671"/>
      <c r="DY60" s="671"/>
      <c r="DZ60" s="671"/>
      <c r="EA60" s="671"/>
      <c r="EC60" s="600"/>
      <c r="ED60" s="600"/>
      <c r="EF60" s="662"/>
      <c r="EG60" s="663"/>
      <c r="EH60" s="663"/>
      <c r="EI60" s="663"/>
      <c r="EJ60" s="663"/>
      <c r="EK60" s="663"/>
      <c r="EL60" s="664"/>
      <c r="EM60" s="720"/>
      <c r="EO60" s="600"/>
      <c r="EP60" s="600"/>
      <c r="EQ60" s="600"/>
      <c r="ER60" s="600"/>
      <c r="ES60" s="600"/>
      <c r="ET60" s="600"/>
      <c r="EX60" s="599"/>
      <c r="EY60" s="599"/>
      <c r="EZ60" s="599"/>
      <c r="FK60" s="600"/>
      <c r="FL60" s="595"/>
      <c r="FN60" s="666"/>
      <c r="FO60" s="671"/>
      <c r="FP60" s="671"/>
      <c r="FQ60" s="671"/>
      <c r="FR60" s="671"/>
      <c r="FS60" s="671"/>
      <c r="FT60" s="672"/>
      <c r="FU60" s="600"/>
      <c r="FV60" s="600"/>
      <c r="GE60" s="599"/>
      <c r="GF60" s="600"/>
      <c r="GH60" s="595"/>
      <c r="GI60" s="600"/>
      <c r="GJ60" s="600"/>
      <c r="GK60" s="671"/>
      <c r="GL60" s="671"/>
      <c r="GM60" s="671"/>
      <c r="GN60" s="671"/>
      <c r="GO60" s="671"/>
      <c r="GP60" s="631"/>
      <c r="GS60" s="600"/>
      <c r="GT60" s="662"/>
      <c r="GU60" s="663"/>
      <c r="GV60" s="663"/>
      <c r="GW60" s="663"/>
      <c r="GX60" s="663"/>
      <c r="GY60" s="663"/>
      <c r="GZ60" s="664"/>
      <c r="HA60" s="640"/>
      <c r="HB60" s="615"/>
      <c r="HC60" s="615"/>
      <c r="HD60" s="615"/>
      <c r="HE60" s="615"/>
      <c r="HF60" s="615"/>
      <c r="HG60" s="615"/>
      <c r="HH60" s="615"/>
      <c r="HI60" s="615"/>
      <c r="HJ60" s="615"/>
      <c r="HK60" s="615"/>
      <c r="HL60" s="615"/>
      <c r="HM60" s="615"/>
      <c r="HN60" s="615"/>
      <c r="HO60" s="600"/>
      <c r="HP60" s="600"/>
      <c r="HQ60" s="600"/>
      <c r="HR60" s="600"/>
    </row>
    <row r="61" spans="1:226" ht="12" customHeight="1" thickBot="1" x14ac:dyDescent="0.2">
      <c r="M61" s="600"/>
      <c r="N61" s="600"/>
      <c r="O61" s="600"/>
      <c r="P61" s="600"/>
      <c r="Q61" s="600"/>
      <c r="R61" s="600"/>
      <c r="S61" s="600"/>
      <c r="T61" s="600"/>
      <c r="U61" s="631"/>
      <c r="X61" s="600"/>
      <c r="Y61" s="600"/>
      <c r="Z61" s="600"/>
      <c r="AA61" s="669"/>
      <c r="AB61" s="669"/>
      <c r="AC61" s="669"/>
      <c r="AD61" s="669"/>
      <c r="AE61" s="669"/>
      <c r="AF61" s="672"/>
      <c r="AG61" s="649"/>
      <c r="BB61" s="631"/>
      <c r="BC61" s="601"/>
      <c r="BE61" s="595"/>
      <c r="BM61" s="599"/>
      <c r="BN61" s="601"/>
      <c r="BQ61" s="600"/>
      <c r="BR61" s="600"/>
      <c r="BS61" s="600"/>
      <c r="BT61" s="600"/>
      <c r="BU61" s="600"/>
      <c r="BV61" s="600"/>
      <c r="BW61" s="600"/>
      <c r="BX61" s="600"/>
      <c r="BZ61" s="596"/>
      <c r="CA61" s="597"/>
      <c r="CB61" s="597"/>
      <c r="CC61" s="597"/>
      <c r="CD61" s="597"/>
      <c r="CE61" s="597"/>
      <c r="CF61" s="597"/>
      <c r="CG61" s="597"/>
      <c r="CH61" s="597"/>
      <c r="CI61" s="598"/>
      <c r="CJ61" s="627"/>
      <c r="CK61" s="631"/>
      <c r="CW61" s="615"/>
      <c r="CX61" s="600"/>
      <c r="CY61" s="600"/>
      <c r="CZ61" s="600"/>
      <c r="DA61" s="600"/>
      <c r="DB61" s="600"/>
      <c r="DC61" s="600"/>
      <c r="DD61" s="600"/>
      <c r="DE61" s="600"/>
      <c r="DF61" s="599"/>
      <c r="DG61" s="600"/>
      <c r="DH61" s="600"/>
      <c r="DI61" s="600"/>
      <c r="DJ61" s="600"/>
      <c r="DK61" s="600"/>
      <c r="DL61" s="600"/>
      <c r="DM61" s="600"/>
      <c r="DN61" s="600"/>
      <c r="DO61" s="600"/>
      <c r="DP61" s="600"/>
      <c r="DQ61" s="649"/>
      <c r="DR61" s="601"/>
      <c r="DV61" s="595"/>
      <c r="EC61" s="600"/>
      <c r="ED61" s="600"/>
      <c r="EE61" s="600"/>
      <c r="EF61" s="695"/>
      <c r="EG61" s="695"/>
      <c r="EH61" s="695"/>
      <c r="EI61" s="695"/>
      <c r="EJ61" s="695"/>
      <c r="EK61" s="695"/>
      <c r="EL61" s="695"/>
      <c r="EM61" s="720"/>
      <c r="EO61" s="600"/>
      <c r="EP61" s="600"/>
      <c r="EQ61" s="600"/>
      <c r="ER61" s="600"/>
      <c r="ES61" s="600"/>
      <c r="ET61" s="600"/>
      <c r="EX61" s="600"/>
      <c r="EY61" s="600"/>
      <c r="EZ61" s="600"/>
      <c r="FK61" s="600"/>
      <c r="FL61" s="595"/>
      <c r="FN61" s="666"/>
      <c r="FU61" s="600"/>
      <c r="FV61" s="600"/>
      <c r="GE61" s="599"/>
      <c r="GF61" s="599"/>
      <c r="GH61" s="595"/>
      <c r="GI61" s="600"/>
      <c r="GJ61" s="600"/>
      <c r="GK61" s="600"/>
      <c r="GL61" s="600"/>
      <c r="GM61" s="600"/>
      <c r="GN61" s="600"/>
      <c r="GO61" s="600"/>
      <c r="GP61" s="600"/>
      <c r="GS61" s="600"/>
      <c r="GT61" s="600"/>
      <c r="GU61" s="602"/>
      <c r="GV61" s="600"/>
      <c r="GW61" s="600"/>
      <c r="GX61" s="600"/>
      <c r="GY61" s="600"/>
      <c r="GZ61" s="600"/>
      <c r="HO61" s="600"/>
      <c r="HP61" s="600"/>
      <c r="HQ61" s="600"/>
      <c r="HR61" s="600"/>
    </row>
    <row r="62" spans="1:226" ht="12" customHeight="1" x14ac:dyDescent="0.15">
      <c r="M62" s="600"/>
      <c r="N62" s="600"/>
      <c r="O62" s="600"/>
      <c r="P62" s="697"/>
      <c r="Q62" s="697"/>
      <c r="R62" s="697"/>
      <c r="S62" s="697"/>
      <c r="T62" s="697"/>
      <c r="V62" s="599"/>
      <c r="X62" s="600"/>
      <c r="Y62" s="600"/>
      <c r="Z62" s="600"/>
      <c r="AA62" s="600"/>
      <c r="AB62" s="600"/>
      <c r="AC62" s="600"/>
      <c r="AD62" s="600"/>
      <c r="AE62" s="600"/>
      <c r="AG62" s="601"/>
      <c r="AQ62" s="672"/>
      <c r="AR62" s="601"/>
      <c r="BB62" s="631"/>
      <c r="BC62" s="601"/>
      <c r="BE62" s="595"/>
      <c r="BF62" s="702" t="s">
        <v>866</v>
      </c>
      <c r="BG62" s="703"/>
      <c r="BH62" s="703"/>
      <c r="BI62" s="703"/>
      <c r="BJ62" s="703"/>
      <c r="BK62" s="703"/>
      <c r="BL62" s="704"/>
      <c r="BM62" s="640"/>
      <c r="BN62" s="601"/>
      <c r="BQ62" s="600"/>
      <c r="BR62" s="600"/>
      <c r="BS62" s="600"/>
      <c r="BT62" s="600"/>
      <c r="BU62" s="600"/>
      <c r="BV62" s="600"/>
      <c r="BW62" s="600"/>
      <c r="BX62" s="599"/>
      <c r="CA62" s="733"/>
      <c r="CB62" s="602"/>
      <c r="CC62" s="600"/>
      <c r="CD62" s="600"/>
      <c r="CE62" s="600"/>
      <c r="CF62" s="600"/>
      <c r="CG62" s="600"/>
      <c r="CH62" s="600"/>
      <c r="CI62" s="600"/>
      <c r="CJ62" s="599"/>
      <c r="CK62" s="599"/>
      <c r="CW62" s="615"/>
      <c r="CX62" s="600"/>
      <c r="CY62" s="600"/>
      <c r="CZ62" s="600"/>
      <c r="DA62" s="600"/>
      <c r="DB62" s="600"/>
      <c r="DC62" s="600"/>
      <c r="DD62" s="600"/>
      <c r="DE62" s="600"/>
      <c r="DF62" s="600"/>
      <c r="DG62" s="600"/>
      <c r="DH62" s="600"/>
      <c r="DI62" s="600"/>
      <c r="DJ62" s="600"/>
      <c r="DK62" s="600"/>
      <c r="DL62" s="669"/>
      <c r="DM62" s="669"/>
      <c r="DN62" s="669"/>
      <c r="DO62" s="669"/>
      <c r="DP62" s="669"/>
      <c r="DQ62" s="631"/>
      <c r="DR62" s="601"/>
      <c r="DV62" s="606"/>
      <c r="DW62" s="671" t="s">
        <v>867</v>
      </c>
      <c r="DX62" s="671"/>
      <c r="DY62" s="671"/>
      <c r="DZ62" s="671"/>
      <c r="EA62" s="671"/>
      <c r="EC62" s="600"/>
      <c r="ED62" s="600"/>
      <c r="EE62" s="600"/>
      <c r="EF62" s="600"/>
      <c r="EG62" s="600"/>
      <c r="EH62" s="600"/>
      <c r="EI62" s="600"/>
      <c r="EJ62" s="600"/>
      <c r="EK62" s="600"/>
      <c r="EL62" s="600"/>
      <c r="EO62" s="600"/>
      <c r="EP62" s="600"/>
      <c r="EQ62" s="600"/>
      <c r="ER62" s="600"/>
      <c r="ES62" s="600"/>
      <c r="ET62" s="600"/>
      <c r="EX62" s="599"/>
      <c r="EY62" s="599"/>
      <c r="EZ62" s="599"/>
      <c r="FK62" s="600"/>
      <c r="FL62" s="595"/>
      <c r="FN62" s="670"/>
      <c r="FO62" s="671" t="s">
        <v>868</v>
      </c>
      <c r="FP62" s="671"/>
      <c r="FQ62" s="671"/>
      <c r="FR62" s="671"/>
      <c r="FS62" s="671"/>
      <c r="FT62" s="672"/>
      <c r="FU62" s="600"/>
      <c r="FV62" s="600"/>
      <c r="GE62" s="599"/>
      <c r="GF62" s="599"/>
      <c r="GH62" s="606"/>
      <c r="GI62" s="626"/>
      <c r="GJ62" s="626"/>
      <c r="GK62" s="671" t="s">
        <v>869</v>
      </c>
      <c r="GL62" s="671"/>
      <c r="GM62" s="671"/>
      <c r="GN62" s="671"/>
      <c r="GO62" s="671"/>
      <c r="GP62" s="631"/>
      <c r="GS62" s="600"/>
      <c r="GT62" s="600"/>
      <c r="GU62" s="606"/>
      <c r="GV62" s="671" t="s">
        <v>870</v>
      </c>
      <c r="GW62" s="671"/>
      <c r="GX62" s="671"/>
      <c r="GY62" s="671"/>
      <c r="GZ62" s="671"/>
      <c r="HA62" s="672"/>
      <c r="HB62" s="649"/>
      <c r="HC62" s="649"/>
      <c r="HD62" s="649"/>
      <c r="HE62" s="649"/>
      <c r="HF62" s="649"/>
      <c r="HG62" s="649"/>
      <c r="HH62" s="649"/>
      <c r="HI62" s="649"/>
      <c r="HJ62" s="649"/>
      <c r="HK62" s="649"/>
      <c r="HL62" s="649"/>
      <c r="HM62" s="649"/>
      <c r="HN62" s="649"/>
      <c r="HO62" s="600"/>
      <c r="HP62" s="600"/>
      <c r="HQ62" s="600"/>
      <c r="HR62" s="600"/>
    </row>
    <row r="63" spans="1:226" ht="12" customHeight="1" x14ac:dyDescent="0.15">
      <c r="M63" s="600"/>
      <c r="U63" s="631"/>
      <c r="V63" s="599"/>
      <c r="X63" s="600"/>
      <c r="Y63" s="600"/>
      <c r="Z63" s="600"/>
      <c r="AA63" s="600"/>
      <c r="AB63" s="600"/>
      <c r="AC63" s="600"/>
      <c r="AD63" s="600"/>
      <c r="AE63" s="600"/>
      <c r="AF63" s="631"/>
      <c r="AG63" s="601"/>
      <c r="AQ63" s="672"/>
      <c r="AR63" s="601"/>
      <c r="BE63" s="603"/>
      <c r="BF63" s="705"/>
      <c r="BG63" s="706"/>
      <c r="BH63" s="706"/>
      <c r="BI63" s="706"/>
      <c r="BJ63" s="706"/>
      <c r="BK63" s="706"/>
      <c r="BL63" s="707"/>
      <c r="BM63" s="640"/>
      <c r="BP63" s="600"/>
      <c r="BQ63" s="600"/>
      <c r="BR63" s="600"/>
      <c r="BS63" s="600"/>
      <c r="BT63" s="600"/>
      <c r="BU63" s="600"/>
      <c r="BV63" s="600"/>
      <c r="BW63" s="600"/>
      <c r="BX63" s="599"/>
      <c r="BY63" s="601"/>
      <c r="CA63" s="595"/>
      <c r="CB63" s="595"/>
      <c r="CC63" s="600"/>
      <c r="CD63" s="600"/>
      <c r="CE63" s="600"/>
      <c r="CF63" s="600"/>
      <c r="CG63" s="600"/>
      <c r="CH63" s="600"/>
      <c r="CI63" s="600"/>
      <c r="CJ63" s="599"/>
      <c r="CK63" s="599"/>
      <c r="CW63" s="615"/>
      <c r="CX63" s="600"/>
      <c r="CY63" s="600"/>
      <c r="CZ63" s="600"/>
      <c r="DA63" s="669"/>
      <c r="DB63" s="669"/>
      <c r="DC63" s="669"/>
      <c r="DD63" s="669"/>
      <c r="DE63" s="669"/>
      <c r="DF63" s="599"/>
      <c r="DG63" s="600"/>
      <c r="DH63" s="600"/>
      <c r="DI63" s="600"/>
      <c r="DJ63" s="600"/>
      <c r="DK63" s="600"/>
      <c r="DL63" s="669"/>
      <c r="DM63" s="669"/>
      <c r="DN63" s="669"/>
      <c r="DO63" s="669"/>
      <c r="DP63" s="669"/>
      <c r="DQ63" s="631"/>
      <c r="DR63" s="649"/>
      <c r="DV63" s="595"/>
      <c r="DW63" s="671"/>
      <c r="DX63" s="671"/>
      <c r="DY63" s="671"/>
      <c r="DZ63" s="671"/>
      <c r="EA63" s="671"/>
      <c r="EC63" s="600"/>
      <c r="ED63" s="600"/>
      <c r="EM63" s="720"/>
      <c r="EO63" s="600"/>
      <c r="EP63" s="600"/>
      <c r="EQ63" s="600"/>
      <c r="ER63" s="600"/>
      <c r="ES63" s="600"/>
      <c r="ET63" s="600"/>
      <c r="EX63" s="599"/>
      <c r="EY63" s="599"/>
      <c r="EZ63" s="599"/>
      <c r="FK63" s="600"/>
      <c r="FL63" s="595"/>
      <c r="FN63" s="673"/>
      <c r="FO63" s="671"/>
      <c r="FP63" s="671"/>
      <c r="FQ63" s="671"/>
      <c r="FR63" s="671"/>
      <c r="FS63" s="671"/>
      <c r="FT63" s="672"/>
      <c r="FU63" s="600"/>
      <c r="FV63" s="600"/>
      <c r="GE63" s="599"/>
      <c r="GF63" s="600"/>
      <c r="GH63" s="600"/>
      <c r="GI63" s="600"/>
      <c r="GJ63" s="600"/>
      <c r="GK63" s="671"/>
      <c r="GL63" s="671"/>
      <c r="GM63" s="671"/>
      <c r="GN63" s="671"/>
      <c r="GO63" s="671"/>
      <c r="GP63" s="631"/>
      <c r="GS63" s="600"/>
      <c r="GT63" s="600"/>
      <c r="GU63" s="600"/>
      <c r="GV63" s="671"/>
      <c r="GW63" s="671"/>
      <c r="GX63" s="671"/>
      <c r="GY63" s="671"/>
      <c r="GZ63" s="671"/>
      <c r="HA63" s="672"/>
      <c r="HB63" s="649"/>
      <c r="HC63" s="649"/>
      <c r="HD63" s="649"/>
      <c r="HE63" s="649"/>
      <c r="HF63" s="649"/>
      <c r="HG63" s="649"/>
      <c r="HH63" s="649"/>
      <c r="HI63" s="649"/>
      <c r="HJ63" s="649"/>
      <c r="HK63" s="649"/>
      <c r="HL63" s="649"/>
      <c r="HM63" s="649"/>
      <c r="HN63" s="649"/>
      <c r="HO63" s="600"/>
      <c r="HP63" s="600"/>
      <c r="HQ63" s="600"/>
      <c r="HR63" s="600"/>
    </row>
    <row r="64" spans="1:226" ht="12" customHeight="1" x14ac:dyDescent="0.15">
      <c r="M64" s="600"/>
      <c r="U64" s="631"/>
      <c r="V64" s="599"/>
      <c r="X64" s="600"/>
      <c r="Y64" s="600"/>
      <c r="Z64" s="600"/>
      <c r="AA64" s="600"/>
      <c r="AB64" s="600"/>
      <c r="AC64" s="600"/>
      <c r="AD64" s="600"/>
      <c r="AE64" s="600"/>
      <c r="AF64" s="631"/>
      <c r="BB64" s="672"/>
      <c r="BF64" s="705"/>
      <c r="BG64" s="706"/>
      <c r="BH64" s="706"/>
      <c r="BI64" s="706"/>
      <c r="BJ64" s="706"/>
      <c r="BK64" s="706"/>
      <c r="BL64" s="707"/>
      <c r="BM64" s="640"/>
      <c r="BN64" s="601"/>
      <c r="BQ64" s="600"/>
      <c r="BR64" s="600"/>
      <c r="BS64" s="600"/>
      <c r="BT64" s="600"/>
      <c r="BU64" s="600"/>
      <c r="BV64" s="600"/>
      <c r="BW64" s="600"/>
      <c r="BX64" s="599"/>
      <c r="BY64" s="601"/>
      <c r="CA64" s="595"/>
      <c r="CB64" s="606"/>
      <c r="CC64" s="655" t="s">
        <v>768</v>
      </c>
      <c r="CD64" s="656"/>
      <c r="CE64" s="656"/>
      <c r="CF64" s="656"/>
      <c r="CG64" s="656"/>
      <c r="CH64" s="656"/>
      <c r="CI64" s="657"/>
      <c r="CJ64" s="640"/>
      <c r="CK64" s="600"/>
      <c r="CW64" s="615"/>
      <c r="CX64" s="600"/>
      <c r="CY64" s="600"/>
      <c r="CZ64" s="600"/>
      <c r="DA64" s="669"/>
      <c r="DB64" s="669"/>
      <c r="DC64" s="669"/>
      <c r="DD64" s="669"/>
      <c r="DE64" s="669"/>
      <c r="DF64" s="599"/>
      <c r="DG64" s="600"/>
      <c r="DH64" s="600"/>
      <c r="DI64" s="600"/>
      <c r="DJ64" s="600"/>
      <c r="DK64" s="600"/>
      <c r="DL64" s="600"/>
      <c r="DM64" s="600"/>
      <c r="DN64" s="600"/>
      <c r="DO64" s="600"/>
      <c r="DP64" s="600"/>
      <c r="DQ64" s="649"/>
      <c r="DR64" s="601"/>
      <c r="DV64" s="595"/>
      <c r="EC64" s="600"/>
      <c r="ED64" s="600"/>
      <c r="EM64" s="720"/>
      <c r="EO64" s="600"/>
      <c r="EP64" s="600"/>
      <c r="EQ64" s="600"/>
      <c r="ER64" s="600"/>
      <c r="ES64" s="600"/>
      <c r="ET64" s="600"/>
      <c r="EX64" s="600"/>
      <c r="EY64" s="600"/>
      <c r="EZ64" s="600"/>
      <c r="FK64" s="600"/>
      <c r="FL64" s="595"/>
      <c r="FN64" s="666"/>
      <c r="FU64" s="600"/>
      <c r="FV64" s="600"/>
      <c r="GE64" s="599"/>
      <c r="GF64" s="600"/>
      <c r="GG64" s="600"/>
      <c r="GH64" s="600"/>
      <c r="GJ64" s="600"/>
      <c r="GK64" s="600"/>
      <c r="GL64" s="600"/>
      <c r="GM64" s="600"/>
      <c r="GN64" s="600"/>
      <c r="GO64" s="600"/>
      <c r="GP64" s="600"/>
      <c r="GS64" s="600"/>
      <c r="HO64" s="600"/>
      <c r="HP64" s="600"/>
      <c r="HQ64" s="600"/>
      <c r="HR64" s="600"/>
    </row>
    <row r="65" spans="1:226" ht="12" customHeight="1" x14ac:dyDescent="0.15">
      <c r="M65" s="600"/>
      <c r="U65" s="631"/>
      <c r="V65" s="599"/>
      <c r="X65" s="600"/>
      <c r="Y65" s="600"/>
      <c r="Z65" s="600"/>
      <c r="AA65" s="600"/>
      <c r="AB65" s="600"/>
      <c r="AC65" s="600"/>
      <c r="AD65" s="600"/>
      <c r="AE65" s="600"/>
      <c r="AF65" s="649"/>
      <c r="AQ65" s="672"/>
      <c r="AR65" s="601"/>
      <c r="BB65" s="672"/>
      <c r="BF65" s="710"/>
      <c r="BG65" s="711"/>
      <c r="BH65" s="711"/>
      <c r="BI65" s="711"/>
      <c r="BJ65" s="711"/>
      <c r="BK65" s="711"/>
      <c r="BL65" s="712"/>
      <c r="BM65" s="640"/>
      <c r="BN65" s="601"/>
      <c r="BQ65" s="600"/>
      <c r="BR65" s="600"/>
      <c r="BS65" s="600"/>
      <c r="BT65" s="600"/>
      <c r="BU65" s="600"/>
      <c r="BV65" s="600"/>
      <c r="BW65" s="600"/>
      <c r="BX65" s="600"/>
      <c r="CA65" s="595"/>
      <c r="CB65" s="602"/>
      <c r="CC65" s="662"/>
      <c r="CD65" s="663"/>
      <c r="CE65" s="663"/>
      <c r="CF65" s="663"/>
      <c r="CG65" s="663"/>
      <c r="CH65" s="663"/>
      <c r="CI65" s="664"/>
      <c r="CJ65" s="640"/>
      <c r="CK65" s="599"/>
      <c r="CW65" s="615"/>
      <c r="CX65" s="600"/>
      <c r="CY65" s="600"/>
      <c r="CZ65" s="600"/>
      <c r="DA65" s="697"/>
      <c r="DB65" s="697"/>
      <c r="DC65" s="697"/>
      <c r="DD65" s="697"/>
      <c r="DE65" s="697"/>
      <c r="DF65" s="600"/>
      <c r="DG65" s="600"/>
      <c r="DH65" s="600"/>
      <c r="DI65" s="600"/>
      <c r="DJ65" s="600"/>
      <c r="DK65" s="600"/>
      <c r="DL65" s="600"/>
      <c r="DM65" s="600"/>
      <c r="DN65" s="600"/>
      <c r="DO65" s="600"/>
      <c r="DP65" s="600"/>
      <c r="DQ65" s="631"/>
      <c r="DR65" s="601"/>
      <c r="DV65" s="606"/>
      <c r="DW65" s="671" t="s">
        <v>871</v>
      </c>
      <c r="DX65" s="671"/>
      <c r="DY65" s="671"/>
      <c r="DZ65" s="671"/>
      <c r="EA65" s="671"/>
      <c r="EC65" s="600"/>
      <c r="ED65" s="600"/>
      <c r="EM65" s="601"/>
      <c r="EO65" s="600"/>
      <c r="EP65" s="600"/>
      <c r="EQ65" s="600"/>
      <c r="ER65" s="600"/>
      <c r="ES65" s="600"/>
      <c r="ET65" s="600"/>
      <c r="EX65" s="600"/>
      <c r="EY65" s="599"/>
      <c r="EZ65" s="599"/>
      <c r="FK65" s="600"/>
      <c r="FL65" s="595"/>
      <c r="FN65" s="670"/>
      <c r="FO65" s="671" t="s">
        <v>872</v>
      </c>
      <c r="FP65" s="671"/>
      <c r="FQ65" s="671"/>
      <c r="FR65" s="671"/>
      <c r="FS65" s="671"/>
      <c r="FT65" s="672"/>
      <c r="FU65" s="600"/>
      <c r="FV65" s="600"/>
      <c r="GE65" s="600"/>
      <c r="GF65" s="600"/>
      <c r="GG65" s="600"/>
      <c r="GH65" s="600"/>
      <c r="GR65" s="607" t="s">
        <v>873</v>
      </c>
      <c r="GS65" s="608"/>
      <c r="GT65" s="608"/>
      <c r="GU65" s="608"/>
      <c r="GV65" s="608"/>
      <c r="GW65" s="608"/>
      <c r="GX65" s="608"/>
      <c r="GY65" s="608"/>
      <c r="GZ65" s="609"/>
      <c r="HA65" s="640"/>
      <c r="HB65" s="615"/>
      <c r="HC65" s="615"/>
      <c r="HD65" s="615"/>
      <c r="HE65" s="615"/>
      <c r="HF65" s="615"/>
      <c r="HG65" s="615"/>
      <c r="HH65" s="615"/>
      <c r="HI65" s="615"/>
      <c r="HJ65" s="615"/>
      <c r="HK65" s="615"/>
      <c r="HL65" s="615"/>
      <c r="HM65" s="615"/>
      <c r="HN65" s="615"/>
      <c r="HO65" s="600"/>
      <c r="HP65" s="600"/>
      <c r="HQ65" s="600"/>
      <c r="HR65" s="600"/>
    </row>
    <row r="66" spans="1:226" ht="12" customHeight="1" x14ac:dyDescent="0.15">
      <c r="M66" s="600"/>
      <c r="U66" s="599"/>
      <c r="X66" s="600"/>
      <c r="Y66" s="600"/>
      <c r="Z66" s="600"/>
      <c r="AA66" s="669"/>
      <c r="AB66" s="669"/>
      <c r="AC66" s="669"/>
      <c r="AD66" s="669"/>
      <c r="AE66" s="669"/>
      <c r="AF66" s="672"/>
      <c r="AQ66" s="672"/>
      <c r="AR66" s="601"/>
      <c r="BB66" s="672"/>
      <c r="BM66" s="601"/>
      <c r="BN66" s="601"/>
      <c r="CA66" s="595"/>
      <c r="CB66" s="595"/>
      <c r="CD66" s="600"/>
      <c r="CE66" s="600"/>
      <c r="CF66" s="600"/>
      <c r="CG66" s="600"/>
      <c r="CH66" s="600"/>
      <c r="CI66" s="600"/>
      <c r="CJ66" s="599"/>
      <c r="CK66" s="599"/>
      <c r="CW66" s="615"/>
      <c r="CX66" s="600"/>
      <c r="CY66" s="600"/>
      <c r="CZ66" s="600"/>
      <c r="DA66" s="697"/>
      <c r="DB66" s="697"/>
      <c r="DC66" s="697"/>
      <c r="DD66" s="697"/>
      <c r="DE66" s="697"/>
      <c r="DF66" s="600"/>
      <c r="DG66" s="600"/>
      <c r="DH66" s="600"/>
      <c r="DI66" s="600"/>
      <c r="DJ66" s="600"/>
      <c r="DK66" s="600"/>
      <c r="DL66" s="600"/>
      <c r="DM66" s="600"/>
      <c r="DN66" s="600"/>
      <c r="DO66" s="600"/>
      <c r="DP66" s="600"/>
      <c r="DQ66" s="631"/>
      <c r="DR66" s="649"/>
      <c r="DV66" s="595"/>
      <c r="DW66" s="671"/>
      <c r="DX66" s="671"/>
      <c r="DY66" s="671"/>
      <c r="DZ66" s="671"/>
      <c r="EA66" s="671"/>
      <c r="EC66" s="600"/>
      <c r="ED66" s="600"/>
      <c r="EM66" s="680"/>
      <c r="EO66" s="600"/>
      <c r="EP66" s="600"/>
      <c r="EQ66" s="600"/>
      <c r="ER66" s="600"/>
      <c r="ES66" s="600"/>
      <c r="ET66" s="600"/>
      <c r="EX66" s="600"/>
      <c r="EY66" s="599"/>
      <c r="EZ66" s="599"/>
      <c r="FK66" s="600"/>
      <c r="FL66" s="595"/>
      <c r="FO66" s="671"/>
      <c r="FP66" s="671"/>
      <c r="FQ66" s="671"/>
      <c r="FR66" s="671"/>
      <c r="FS66" s="671"/>
      <c r="FT66" s="672"/>
      <c r="FU66" s="600"/>
      <c r="FV66" s="600"/>
      <c r="GE66" s="599"/>
      <c r="GF66" s="600"/>
      <c r="GG66" s="600"/>
      <c r="GH66" s="600"/>
      <c r="GR66" s="612"/>
      <c r="GS66" s="613"/>
      <c r="GT66" s="613"/>
      <c r="GU66" s="613"/>
      <c r="GV66" s="613"/>
      <c r="GW66" s="613"/>
      <c r="GX66" s="613"/>
      <c r="GY66" s="613"/>
      <c r="GZ66" s="614"/>
      <c r="HA66" s="640"/>
      <c r="HB66" s="615"/>
      <c r="HC66" s="615"/>
      <c r="HD66" s="615"/>
      <c r="HE66" s="615"/>
      <c r="HF66" s="615"/>
      <c r="HG66" s="615"/>
      <c r="HH66" s="615"/>
      <c r="HI66" s="615"/>
      <c r="HJ66" s="615"/>
      <c r="HK66" s="615"/>
      <c r="HL66" s="615"/>
      <c r="HM66" s="615"/>
      <c r="HN66" s="615"/>
      <c r="HO66" s="600"/>
      <c r="HP66" s="600"/>
      <c r="HQ66" s="600"/>
      <c r="HR66" s="600"/>
    </row>
    <row r="67" spans="1:226" ht="12" customHeight="1" x14ac:dyDescent="0.15">
      <c r="M67" s="600"/>
      <c r="V67" s="599"/>
      <c r="X67" s="600"/>
      <c r="Y67" s="600"/>
      <c r="Z67" s="600"/>
      <c r="AA67" s="669"/>
      <c r="AB67" s="669"/>
      <c r="AC67" s="669"/>
      <c r="AD67" s="669"/>
      <c r="AE67" s="669"/>
      <c r="AF67" s="672"/>
      <c r="BM67" s="601"/>
      <c r="BN67" s="601"/>
      <c r="CA67" s="595"/>
      <c r="CB67" s="595"/>
      <c r="CD67" s="600"/>
      <c r="CE67" s="669"/>
      <c r="CF67" s="669"/>
      <c r="CG67" s="669"/>
      <c r="CH67" s="669"/>
      <c r="CI67" s="669"/>
      <c r="CJ67" s="599"/>
      <c r="CK67" s="600"/>
      <c r="CW67" s="649"/>
      <c r="DI67" s="600"/>
      <c r="DJ67" s="600"/>
      <c r="DK67" s="600"/>
      <c r="DL67" s="600"/>
      <c r="DM67" s="600"/>
      <c r="DN67" s="600"/>
      <c r="DO67" s="600"/>
      <c r="DP67" s="600"/>
      <c r="DQ67" s="649"/>
      <c r="DR67" s="601"/>
      <c r="DV67" s="595"/>
      <c r="EC67" s="600"/>
      <c r="ED67" s="600"/>
      <c r="EM67" s="680"/>
      <c r="EO67" s="600"/>
      <c r="EP67" s="600"/>
      <c r="EQ67" s="600"/>
      <c r="ER67" s="600"/>
      <c r="ES67" s="600"/>
      <c r="ET67" s="600"/>
      <c r="FK67" s="600"/>
      <c r="FL67" s="595"/>
      <c r="FN67" s="600"/>
      <c r="FO67" s="669"/>
      <c r="FP67" s="669"/>
      <c r="FQ67" s="669"/>
      <c r="FR67" s="669"/>
      <c r="FS67" s="669"/>
      <c r="FT67" s="599"/>
      <c r="FU67" s="600"/>
      <c r="FV67" s="600"/>
      <c r="GE67" s="599"/>
      <c r="GF67" s="600"/>
      <c r="GG67" s="600"/>
      <c r="GH67" s="600"/>
      <c r="GR67" s="617"/>
      <c r="GS67" s="618"/>
      <c r="GT67" s="618"/>
      <c r="GU67" s="618"/>
      <c r="GV67" s="618"/>
      <c r="GW67" s="618"/>
      <c r="GX67" s="618"/>
      <c r="GY67" s="618"/>
      <c r="GZ67" s="619"/>
      <c r="HA67" s="640"/>
      <c r="HB67" s="615"/>
      <c r="HC67" s="615"/>
      <c r="HD67" s="615"/>
      <c r="HE67" s="615"/>
      <c r="HF67" s="615"/>
      <c r="HG67" s="615"/>
      <c r="HH67" s="615"/>
      <c r="HI67" s="615"/>
      <c r="HJ67" s="615"/>
      <c r="HK67" s="615"/>
      <c r="HL67" s="615"/>
      <c r="HM67" s="615"/>
      <c r="HN67" s="615"/>
      <c r="HO67" s="600"/>
      <c r="HP67" s="600"/>
      <c r="HQ67" s="600"/>
      <c r="HR67" s="600"/>
    </row>
    <row r="68" spans="1:226" ht="12" customHeight="1" thickBot="1" x14ac:dyDescent="0.2">
      <c r="M68" s="600"/>
      <c r="V68" s="599"/>
      <c r="X68" s="600"/>
      <c r="Y68" s="600"/>
      <c r="Z68" s="600"/>
      <c r="AA68" s="600"/>
      <c r="AB68" s="600"/>
      <c r="AC68" s="600"/>
      <c r="AD68" s="600"/>
      <c r="AE68" s="600"/>
      <c r="AQ68" s="649"/>
      <c r="AR68" s="601"/>
      <c r="BM68" s="601"/>
      <c r="BN68" s="601"/>
      <c r="CA68" s="595"/>
      <c r="CB68" s="606"/>
      <c r="CC68" s="655" t="s">
        <v>693</v>
      </c>
      <c r="CD68" s="656"/>
      <c r="CE68" s="656"/>
      <c r="CF68" s="656"/>
      <c r="CG68" s="656"/>
      <c r="CH68" s="656"/>
      <c r="CI68" s="657"/>
      <c r="CJ68" s="640"/>
      <c r="CK68" s="599"/>
      <c r="CW68" s="649"/>
      <c r="DI68" s="600"/>
      <c r="DJ68" s="600"/>
      <c r="DK68" s="600"/>
      <c r="DL68" s="669"/>
      <c r="DM68" s="669"/>
      <c r="DN68" s="669"/>
      <c r="DO68" s="669"/>
      <c r="DP68" s="669"/>
      <c r="DQ68" s="672"/>
      <c r="DR68" s="601"/>
      <c r="DT68" s="600"/>
      <c r="DU68" s="695"/>
      <c r="DV68" s="606"/>
      <c r="DW68" s="671" t="s">
        <v>874</v>
      </c>
      <c r="DX68" s="671"/>
      <c r="DY68" s="671"/>
      <c r="DZ68" s="671"/>
      <c r="EA68" s="671"/>
      <c r="EC68" s="600"/>
      <c r="ED68" s="600"/>
      <c r="EY68" s="601"/>
      <c r="EZ68" s="601"/>
      <c r="FK68" s="600"/>
      <c r="FL68" s="606"/>
      <c r="FM68" s="655" t="s">
        <v>657</v>
      </c>
      <c r="FN68" s="656"/>
      <c r="FO68" s="656"/>
      <c r="FP68" s="656"/>
      <c r="FQ68" s="656"/>
      <c r="FR68" s="656"/>
      <c r="FS68" s="657"/>
      <c r="FT68" s="640"/>
      <c r="FU68" s="600"/>
      <c r="FV68" s="600"/>
      <c r="GE68" s="599"/>
      <c r="GF68" s="600"/>
      <c r="GG68" s="600"/>
      <c r="GR68" s="600"/>
      <c r="GS68" s="602"/>
      <c r="GT68" s="600"/>
      <c r="GU68" s="600"/>
      <c r="GV68" s="600"/>
      <c r="GW68" s="600"/>
      <c r="GX68" s="600"/>
      <c r="GY68" s="600"/>
      <c r="GZ68" s="600"/>
      <c r="HO68" s="600"/>
      <c r="HP68" s="600"/>
      <c r="HQ68" s="600"/>
      <c r="HR68" s="600"/>
    </row>
    <row r="69" spans="1:226" ht="12" customHeight="1" x14ac:dyDescent="0.15">
      <c r="A69" s="586" t="s">
        <v>875</v>
      </c>
      <c r="B69" s="587"/>
      <c r="C69" s="587"/>
      <c r="D69" s="587"/>
      <c r="E69" s="587"/>
      <c r="F69" s="587"/>
      <c r="G69" s="587"/>
      <c r="H69" s="587"/>
      <c r="I69" s="588"/>
      <c r="L69" s="586" t="s">
        <v>876</v>
      </c>
      <c r="M69" s="587"/>
      <c r="N69" s="587"/>
      <c r="O69" s="587"/>
      <c r="P69" s="587"/>
      <c r="Q69" s="587"/>
      <c r="R69" s="587"/>
      <c r="S69" s="587"/>
      <c r="T69" s="588"/>
      <c r="W69" s="586" t="s">
        <v>877</v>
      </c>
      <c r="X69" s="587"/>
      <c r="Y69" s="587"/>
      <c r="Z69" s="587"/>
      <c r="AA69" s="587"/>
      <c r="AB69" s="587"/>
      <c r="AC69" s="587"/>
      <c r="AD69" s="587"/>
      <c r="AE69" s="588"/>
      <c r="AF69" s="627"/>
      <c r="AG69" s="628"/>
      <c r="AH69" s="586" t="s">
        <v>878</v>
      </c>
      <c r="AI69" s="587"/>
      <c r="AJ69" s="587"/>
      <c r="AK69" s="587"/>
      <c r="AL69" s="587"/>
      <c r="AM69" s="587"/>
      <c r="AN69" s="587"/>
      <c r="AO69" s="587"/>
      <c r="AP69" s="588"/>
      <c r="AQ69" s="627"/>
      <c r="AR69" s="628"/>
      <c r="AS69" s="734" t="s">
        <v>879</v>
      </c>
      <c r="AT69" s="735"/>
      <c r="AU69" s="735"/>
      <c r="AV69" s="735"/>
      <c r="AW69" s="735"/>
      <c r="AX69" s="735"/>
      <c r="AY69" s="735"/>
      <c r="AZ69" s="735"/>
      <c r="BA69" s="736"/>
      <c r="BB69" s="627"/>
      <c r="BC69" s="628"/>
      <c r="BD69" s="586" t="s">
        <v>880</v>
      </c>
      <c r="BE69" s="587"/>
      <c r="BF69" s="587"/>
      <c r="BG69" s="587"/>
      <c r="BH69" s="587"/>
      <c r="BI69" s="587"/>
      <c r="BJ69" s="587"/>
      <c r="BK69" s="587"/>
      <c r="BL69" s="588"/>
      <c r="BM69" s="627"/>
      <c r="BN69" s="672"/>
      <c r="CA69" s="595"/>
      <c r="CB69" s="602"/>
      <c r="CC69" s="662"/>
      <c r="CD69" s="663"/>
      <c r="CE69" s="663"/>
      <c r="CF69" s="663"/>
      <c r="CG69" s="663"/>
      <c r="CH69" s="663"/>
      <c r="CI69" s="664"/>
      <c r="CJ69" s="640"/>
      <c r="CK69" s="599"/>
      <c r="CL69" s="599"/>
      <c r="CW69" s="615"/>
      <c r="DI69" s="600"/>
      <c r="DJ69" s="600"/>
      <c r="DK69" s="600"/>
      <c r="DL69" s="669"/>
      <c r="DM69" s="669"/>
      <c r="DN69" s="669"/>
      <c r="DO69" s="669"/>
      <c r="DP69" s="669"/>
      <c r="DQ69" s="672"/>
      <c r="DR69" s="649"/>
      <c r="DT69" s="600"/>
      <c r="DU69" s="695"/>
      <c r="DV69" s="595"/>
      <c r="DW69" s="671"/>
      <c r="DX69" s="671"/>
      <c r="DY69" s="671"/>
      <c r="DZ69" s="671"/>
      <c r="EA69" s="671"/>
      <c r="EC69" s="600"/>
      <c r="ED69" s="600"/>
      <c r="EM69" s="680"/>
      <c r="EZ69" s="601"/>
      <c r="FK69" s="600"/>
      <c r="FL69" s="600"/>
      <c r="FM69" s="662"/>
      <c r="FN69" s="663"/>
      <c r="FO69" s="663"/>
      <c r="FP69" s="663"/>
      <c r="FQ69" s="663"/>
      <c r="FR69" s="663"/>
      <c r="FS69" s="664"/>
      <c r="FT69" s="640"/>
      <c r="FU69" s="600"/>
      <c r="FV69" s="600"/>
      <c r="GE69" s="600"/>
      <c r="GF69" s="600"/>
      <c r="GG69" s="600"/>
      <c r="GR69" s="635" t="s">
        <v>761</v>
      </c>
      <c r="GS69" s="636"/>
      <c r="GT69" s="636"/>
      <c r="GU69" s="636"/>
      <c r="GV69" s="636"/>
      <c r="GW69" s="636"/>
      <c r="GX69" s="636"/>
      <c r="GY69" s="636"/>
      <c r="GZ69" s="637"/>
      <c r="HA69" s="640"/>
      <c r="HB69" s="615"/>
      <c r="HC69" s="615"/>
      <c r="HD69" s="615"/>
      <c r="HE69" s="615"/>
      <c r="HF69" s="615"/>
      <c r="HG69" s="615"/>
      <c r="HH69" s="615"/>
      <c r="HI69" s="615"/>
      <c r="HJ69" s="615"/>
      <c r="HK69" s="615"/>
      <c r="HL69" s="615"/>
      <c r="HM69" s="615"/>
      <c r="HN69" s="615"/>
      <c r="HO69" s="600"/>
      <c r="HP69" s="600"/>
      <c r="HQ69" s="600"/>
      <c r="HR69" s="600"/>
    </row>
    <row r="70" spans="1:226" ht="12" customHeight="1" x14ac:dyDescent="0.15">
      <c r="A70" s="592"/>
      <c r="B70" s="593"/>
      <c r="C70" s="593"/>
      <c r="D70" s="593"/>
      <c r="E70" s="593"/>
      <c r="F70" s="593"/>
      <c r="G70" s="593"/>
      <c r="H70" s="593"/>
      <c r="I70" s="594"/>
      <c r="L70" s="592"/>
      <c r="M70" s="593"/>
      <c r="N70" s="593"/>
      <c r="O70" s="593"/>
      <c r="P70" s="593"/>
      <c r="Q70" s="593"/>
      <c r="R70" s="593"/>
      <c r="S70" s="593"/>
      <c r="T70" s="594"/>
      <c r="W70" s="592"/>
      <c r="X70" s="593"/>
      <c r="Y70" s="593"/>
      <c r="Z70" s="593"/>
      <c r="AA70" s="593"/>
      <c r="AB70" s="593"/>
      <c r="AC70" s="593"/>
      <c r="AD70" s="593"/>
      <c r="AE70" s="594"/>
      <c r="AF70" s="627"/>
      <c r="AG70" s="628"/>
      <c r="AH70" s="592"/>
      <c r="AI70" s="593"/>
      <c r="AJ70" s="593"/>
      <c r="AK70" s="593"/>
      <c r="AL70" s="593"/>
      <c r="AM70" s="593"/>
      <c r="AN70" s="593"/>
      <c r="AO70" s="593"/>
      <c r="AP70" s="594"/>
      <c r="AQ70" s="627"/>
      <c r="AR70" s="628"/>
      <c r="AS70" s="737"/>
      <c r="AT70" s="738"/>
      <c r="AU70" s="738"/>
      <c r="AV70" s="738"/>
      <c r="AW70" s="738"/>
      <c r="AX70" s="738"/>
      <c r="AY70" s="738"/>
      <c r="AZ70" s="738"/>
      <c r="BA70" s="739"/>
      <c r="BB70" s="627"/>
      <c r="BC70" s="628"/>
      <c r="BD70" s="592"/>
      <c r="BE70" s="593"/>
      <c r="BF70" s="593"/>
      <c r="BG70" s="593"/>
      <c r="BH70" s="593"/>
      <c r="BI70" s="593"/>
      <c r="BJ70" s="593"/>
      <c r="BK70" s="593"/>
      <c r="BL70" s="594"/>
      <c r="BM70" s="627"/>
      <c r="BN70" s="672"/>
      <c r="CA70" s="595"/>
      <c r="CB70" s="595"/>
      <c r="CD70" s="600"/>
      <c r="CE70" s="697"/>
      <c r="CF70" s="697"/>
      <c r="CG70" s="697"/>
      <c r="CH70" s="697"/>
      <c r="CI70" s="697"/>
      <c r="CJ70" s="599"/>
      <c r="CK70" s="600"/>
      <c r="CL70" s="600"/>
      <c r="CW70" s="615"/>
      <c r="DI70" s="600"/>
      <c r="DJ70" s="600"/>
      <c r="DK70" s="600"/>
      <c r="DL70" s="600"/>
      <c r="DM70" s="600"/>
      <c r="DN70" s="600"/>
      <c r="DO70" s="600"/>
      <c r="DP70" s="600"/>
      <c r="DR70" s="601"/>
      <c r="DT70" s="600"/>
      <c r="DU70" s="600"/>
      <c r="DV70" s="595"/>
      <c r="EC70" s="600"/>
      <c r="ED70" s="600"/>
      <c r="EM70" s="680"/>
      <c r="FK70" s="600"/>
      <c r="FL70" s="600"/>
      <c r="FM70" s="600"/>
      <c r="FN70" s="600"/>
      <c r="FO70" s="669"/>
      <c r="FP70" s="669"/>
      <c r="FQ70" s="669"/>
      <c r="FR70" s="669"/>
      <c r="FS70" s="669"/>
      <c r="FT70" s="599"/>
      <c r="FU70" s="600"/>
      <c r="FV70" s="600"/>
      <c r="GE70" s="599"/>
      <c r="GF70" s="600"/>
      <c r="GG70" s="600"/>
      <c r="GR70" s="641"/>
      <c r="GS70" s="593"/>
      <c r="GT70" s="593"/>
      <c r="GU70" s="593"/>
      <c r="GV70" s="593"/>
      <c r="GW70" s="593"/>
      <c r="GX70" s="593"/>
      <c r="GY70" s="593"/>
      <c r="GZ70" s="642"/>
      <c r="HA70" s="640"/>
      <c r="HB70" s="615"/>
      <c r="HC70" s="615"/>
      <c r="HD70" s="615"/>
      <c r="HE70" s="615"/>
      <c r="HF70" s="615"/>
      <c r="HG70" s="615"/>
      <c r="HH70" s="615"/>
      <c r="HI70" s="615"/>
      <c r="HJ70" s="615"/>
      <c r="HK70" s="615"/>
      <c r="HL70" s="615"/>
      <c r="HM70" s="615"/>
      <c r="HN70" s="615"/>
      <c r="HO70" s="600"/>
      <c r="HP70" s="600"/>
      <c r="HQ70" s="600"/>
      <c r="HR70" s="600"/>
    </row>
    <row r="71" spans="1:226" ht="12" customHeight="1" thickBot="1" x14ac:dyDescent="0.2">
      <c r="A71" s="596"/>
      <c r="B71" s="597"/>
      <c r="C71" s="597"/>
      <c r="D71" s="597"/>
      <c r="E71" s="597"/>
      <c r="F71" s="597"/>
      <c r="G71" s="597"/>
      <c r="H71" s="597"/>
      <c r="I71" s="598"/>
      <c r="L71" s="596"/>
      <c r="M71" s="597"/>
      <c r="N71" s="597"/>
      <c r="O71" s="597"/>
      <c r="P71" s="597"/>
      <c r="Q71" s="597"/>
      <c r="R71" s="597"/>
      <c r="S71" s="597"/>
      <c r="T71" s="598"/>
      <c r="W71" s="596"/>
      <c r="X71" s="597"/>
      <c r="Y71" s="597"/>
      <c r="Z71" s="597"/>
      <c r="AA71" s="597"/>
      <c r="AB71" s="597"/>
      <c r="AC71" s="597"/>
      <c r="AD71" s="597"/>
      <c r="AE71" s="598"/>
      <c r="AF71" s="627"/>
      <c r="AG71" s="628"/>
      <c r="AH71" s="596"/>
      <c r="AI71" s="597"/>
      <c r="AJ71" s="597"/>
      <c r="AK71" s="597"/>
      <c r="AL71" s="597"/>
      <c r="AM71" s="597"/>
      <c r="AN71" s="597"/>
      <c r="AO71" s="597"/>
      <c r="AP71" s="598"/>
      <c r="AQ71" s="627"/>
      <c r="AR71" s="628"/>
      <c r="AS71" s="740"/>
      <c r="AT71" s="741"/>
      <c r="AU71" s="741"/>
      <c r="AV71" s="741"/>
      <c r="AW71" s="741"/>
      <c r="AX71" s="741"/>
      <c r="AY71" s="741"/>
      <c r="AZ71" s="741"/>
      <c r="BA71" s="742"/>
      <c r="BB71" s="627"/>
      <c r="BC71" s="628"/>
      <c r="BD71" s="596"/>
      <c r="BE71" s="597"/>
      <c r="BF71" s="597"/>
      <c r="BG71" s="597"/>
      <c r="BH71" s="597"/>
      <c r="BI71" s="597"/>
      <c r="BJ71" s="597"/>
      <c r="BK71" s="597"/>
      <c r="BL71" s="598"/>
      <c r="BM71" s="627"/>
      <c r="BN71" s="672"/>
      <c r="CA71" s="595"/>
      <c r="CB71" s="595"/>
      <c r="CD71" s="600"/>
      <c r="CE71" s="600"/>
      <c r="CF71" s="600"/>
      <c r="CG71" s="600"/>
      <c r="CH71" s="600"/>
      <c r="CI71" s="600"/>
      <c r="CJ71" s="600"/>
      <c r="CK71" s="599"/>
      <c r="CL71" s="599"/>
      <c r="CW71" s="615"/>
      <c r="DI71" s="600"/>
      <c r="DJ71" s="600"/>
      <c r="DK71" s="600"/>
      <c r="DL71" s="669"/>
      <c r="DM71" s="669"/>
      <c r="DN71" s="669"/>
      <c r="DO71" s="669"/>
      <c r="DP71" s="669"/>
      <c r="DQ71" s="672"/>
      <c r="DR71" s="601"/>
      <c r="DT71" s="600"/>
      <c r="DU71" s="695"/>
      <c r="DV71" s="606"/>
      <c r="DW71" s="671" t="s">
        <v>881</v>
      </c>
      <c r="DX71" s="671"/>
      <c r="DY71" s="671"/>
      <c r="DZ71" s="671"/>
      <c r="EA71" s="671"/>
      <c r="EC71" s="600"/>
      <c r="ED71" s="600"/>
      <c r="FK71" s="600"/>
      <c r="FL71" s="600"/>
      <c r="FM71" s="600"/>
      <c r="FN71" s="600"/>
      <c r="FO71" s="669"/>
      <c r="FP71" s="669"/>
      <c r="FQ71" s="669"/>
      <c r="FR71" s="669"/>
      <c r="FS71" s="669"/>
      <c r="FT71" s="599"/>
      <c r="FU71" s="600"/>
      <c r="FV71" s="600"/>
      <c r="GE71" s="599"/>
      <c r="GF71" s="600"/>
      <c r="GG71" s="600"/>
      <c r="GR71" s="643"/>
      <c r="GS71" s="644"/>
      <c r="GT71" s="644"/>
      <c r="GU71" s="644"/>
      <c r="GV71" s="644"/>
      <c r="GW71" s="644"/>
      <c r="GX71" s="644"/>
      <c r="GY71" s="644"/>
      <c r="GZ71" s="645"/>
      <c r="HA71" s="640"/>
      <c r="HB71" s="615"/>
      <c r="HC71" s="615"/>
      <c r="HD71" s="615"/>
      <c r="HE71" s="615"/>
      <c r="HF71" s="615"/>
      <c r="HG71" s="615"/>
      <c r="HH71" s="615"/>
      <c r="HI71" s="615"/>
      <c r="HJ71" s="615"/>
      <c r="HK71" s="615"/>
      <c r="HL71" s="615"/>
      <c r="HM71" s="615"/>
      <c r="HN71" s="615"/>
      <c r="HO71" s="600"/>
      <c r="HP71" s="600"/>
      <c r="HQ71" s="600"/>
      <c r="HR71" s="600"/>
    </row>
    <row r="72" spans="1:226" ht="12" customHeight="1" thickBot="1" x14ac:dyDescent="0.2">
      <c r="B72" s="732"/>
      <c r="M72" s="732"/>
      <c r="X72" s="733"/>
      <c r="AI72" s="732"/>
      <c r="BB72" s="600"/>
      <c r="BC72" s="600"/>
      <c r="BF72" s="732"/>
      <c r="BM72" s="601"/>
      <c r="BN72" s="601"/>
      <c r="CA72" s="595"/>
      <c r="CB72" s="606"/>
      <c r="CC72" s="655" t="s">
        <v>695</v>
      </c>
      <c r="CD72" s="656"/>
      <c r="CE72" s="656"/>
      <c r="CF72" s="656"/>
      <c r="CG72" s="656"/>
      <c r="CH72" s="656"/>
      <c r="CI72" s="657"/>
      <c r="CJ72" s="640"/>
      <c r="CK72" s="600"/>
      <c r="CU72" s="615"/>
      <c r="CV72" s="601"/>
      <c r="CW72" s="649"/>
      <c r="DI72" s="600"/>
      <c r="DJ72" s="600"/>
      <c r="DK72" s="600"/>
      <c r="DL72" s="669"/>
      <c r="DM72" s="669"/>
      <c r="DN72" s="669"/>
      <c r="DO72" s="669"/>
      <c r="DP72" s="669"/>
      <c r="DQ72" s="672"/>
      <c r="DR72" s="649"/>
      <c r="DT72" s="600"/>
      <c r="DU72" s="695"/>
      <c r="DV72" s="595"/>
      <c r="DW72" s="671"/>
      <c r="DX72" s="671"/>
      <c r="DY72" s="671"/>
      <c r="DZ72" s="671"/>
      <c r="EA72" s="671"/>
      <c r="EC72" s="600"/>
      <c r="ED72" s="600"/>
      <c r="EM72" s="680"/>
      <c r="FK72" s="600"/>
      <c r="FL72" s="600"/>
      <c r="FM72" s="600"/>
      <c r="FN72" s="600"/>
      <c r="FO72" s="600"/>
      <c r="FP72" s="600"/>
      <c r="FQ72" s="600"/>
      <c r="FR72" s="600"/>
      <c r="FS72" s="600"/>
      <c r="FT72" s="600"/>
      <c r="FU72" s="600"/>
      <c r="FV72" s="600"/>
      <c r="GE72" s="600"/>
      <c r="GF72" s="600"/>
      <c r="GG72" s="600"/>
      <c r="GR72" s="600"/>
      <c r="GS72" s="600"/>
      <c r="GT72" s="600"/>
      <c r="GU72" s="602"/>
      <c r="GV72" s="600"/>
      <c r="GW72" s="600"/>
      <c r="GX72" s="600"/>
      <c r="GY72" s="600"/>
      <c r="GZ72" s="600"/>
      <c r="HO72" s="600"/>
      <c r="HP72" s="600"/>
      <c r="HQ72" s="600"/>
      <c r="HR72" s="600"/>
    </row>
    <row r="73" spans="1:226" ht="12" customHeight="1" x14ac:dyDescent="0.15">
      <c r="A73" s="586" t="s">
        <v>761</v>
      </c>
      <c r="B73" s="587"/>
      <c r="C73" s="587"/>
      <c r="D73" s="587"/>
      <c r="E73" s="587"/>
      <c r="F73" s="587"/>
      <c r="G73" s="587"/>
      <c r="H73" s="587"/>
      <c r="I73" s="588"/>
      <c r="J73" s="627"/>
      <c r="K73" s="628"/>
      <c r="L73" s="586" t="s">
        <v>761</v>
      </c>
      <c r="M73" s="587"/>
      <c r="N73" s="587"/>
      <c r="O73" s="587"/>
      <c r="P73" s="587"/>
      <c r="Q73" s="587"/>
      <c r="R73" s="587"/>
      <c r="S73" s="587"/>
      <c r="T73" s="588"/>
      <c r="U73" s="627"/>
      <c r="V73" s="631"/>
      <c r="X73" s="595"/>
      <c r="AH73" s="586" t="s">
        <v>761</v>
      </c>
      <c r="AI73" s="587"/>
      <c r="AJ73" s="587"/>
      <c r="AK73" s="587"/>
      <c r="AL73" s="587"/>
      <c r="AM73" s="587"/>
      <c r="AN73" s="587"/>
      <c r="AO73" s="587"/>
      <c r="AP73" s="588"/>
      <c r="AQ73" s="627"/>
      <c r="AR73" s="631"/>
      <c r="BB73" s="600"/>
      <c r="BC73" s="600"/>
      <c r="BD73" s="586" t="s">
        <v>761</v>
      </c>
      <c r="BE73" s="587"/>
      <c r="BF73" s="587"/>
      <c r="BG73" s="587"/>
      <c r="BH73" s="587"/>
      <c r="BI73" s="587"/>
      <c r="BJ73" s="587"/>
      <c r="BK73" s="587"/>
      <c r="BL73" s="588"/>
      <c r="BM73" s="627"/>
      <c r="BN73" s="631"/>
      <c r="CA73" s="595"/>
      <c r="CB73" s="602"/>
      <c r="CC73" s="662"/>
      <c r="CD73" s="663"/>
      <c r="CE73" s="663"/>
      <c r="CF73" s="663"/>
      <c r="CG73" s="663"/>
      <c r="CH73" s="663"/>
      <c r="CI73" s="664"/>
      <c r="CJ73" s="640"/>
      <c r="CK73" s="600"/>
      <c r="CU73" s="599"/>
      <c r="CV73" s="649"/>
      <c r="CW73" s="649"/>
      <c r="DJ73" s="600"/>
      <c r="DK73" s="600"/>
      <c r="DL73" s="600"/>
      <c r="DM73" s="600"/>
      <c r="DN73" s="600"/>
      <c r="DO73" s="600"/>
      <c r="DP73" s="600"/>
      <c r="DR73" s="601"/>
      <c r="DT73" s="600"/>
      <c r="DU73" s="600"/>
      <c r="DV73" s="595"/>
      <c r="EC73" s="600"/>
      <c r="ED73" s="600"/>
      <c r="EM73" s="680"/>
      <c r="FK73" s="600"/>
      <c r="FL73" s="600"/>
      <c r="FM73" s="600"/>
      <c r="FU73" s="600"/>
      <c r="FV73" s="600"/>
      <c r="GE73" s="631"/>
      <c r="GF73" s="600"/>
      <c r="GG73" s="600"/>
      <c r="GR73" s="600"/>
      <c r="GS73" s="600"/>
      <c r="GT73" s="600"/>
      <c r="GU73" s="606"/>
      <c r="GV73" s="671" t="s">
        <v>882</v>
      </c>
      <c r="GW73" s="671"/>
      <c r="GX73" s="671"/>
      <c r="GY73" s="671"/>
      <c r="GZ73" s="671"/>
      <c r="HA73" s="672"/>
      <c r="HB73" s="649"/>
      <c r="HC73" s="649"/>
      <c r="HD73" s="649"/>
      <c r="HE73" s="649"/>
      <c r="HF73" s="649"/>
      <c r="HG73" s="649"/>
      <c r="HH73" s="649"/>
      <c r="HI73" s="649"/>
      <c r="HJ73" s="649"/>
      <c r="HK73" s="649"/>
      <c r="HL73" s="649"/>
      <c r="HM73" s="649"/>
      <c r="HN73" s="649"/>
      <c r="HO73" s="600"/>
      <c r="HP73" s="600"/>
      <c r="HQ73" s="600"/>
      <c r="HR73" s="600"/>
    </row>
    <row r="74" spans="1:226" ht="12" customHeight="1" x14ac:dyDescent="0.15">
      <c r="A74" s="592"/>
      <c r="B74" s="593"/>
      <c r="C74" s="593"/>
      <c r="D74" s="593"/>
      <c r="E74" s="593"/>
      <c r="F74" s="593"/>
      <c r="G74" s="593"/>
      <c r="H74" s="593"/>
      <c r="I74" s="594"/>
      <c r="J74" s="627"/>
      <c r="K74" s="628"/>
      <c r="L74" s="592"/>
      <c r="M74" s="593"/>
      <c r="N74" s="593"/>
      <c r="O74" s="593"/>
      <c r="P74" s="593"/>
      <c r="Q74" s="593"/>
      <c r="R74" s="593"/>
      <c r="S74" s="593"/>
      <c r="T74" s="594"/>
      <c r="U74" s="627"/>
      <c r="V74" s="631"/>
      <c r="X74" s="606"/>
      <c r="Y74" s="655" t="s">
        <v>761</v>
      </c>
      <c r="Z74" s="656"/>
      <c r="AA74" s="656"/>
      <c r="AB74" s="656"/>
      <c r="AC74" s="656"/>
      <c r="AD74" s="656"/>
      <c r="AE74" s="657"/>
      <c r="AF74" s="640"/>
      <c r="AG74" s="628"/>
      <c r="AH74" s="592"/>
      <c r="AI74" s="593"/>
      <c r="AJ74" s="593"/>
      <c r="AK74" s="593"/>
      <c r="AL74" s="593"/>
      <c r="AM74" s="593"/>
      <c r="AN74" s="593"/>
      <c r="AO74" s="593"/>
      <c r="AP74" s="594"/>
      <c r="AQ74" s="627"/>
      <c r="AR74" s="631"/>
      <c r="BC74" s="600"/>
      <c r="BD74" s="592"/>
      <c r="BE74" s="593"/>
      <c r="BF74" s="593"/>
      <c r="BG74" s="593"/>
      <c r="BH74" s="593"/>
      <c r="BI74" s="593"/>
      <c r="BJ74" s="593"/>
      <c r="BK74" s="593"/>
      <c r="BL74" s="594"/>
      <c r="BM74" s="627"/>
      <c r="BN74" s="631"/>
      <c r="CA74" s="595"/>
      <c r="CB74" s="595"/>
      <c r="CD74" s="600"/>
      <c r="CE74" s="600"/>
      <c r="CF74" s="600"/>
      <c r="CG74" s="600"/>
      <c r="CH74" s="600"/>
      <c r="CI74" s="600"/>
      <c r="CJ74" s="600"/>
      <c r="CK74" s="600"/>
      <c r="CU74" s="599"/>
      <c r="CV74" s="649"/>
      <c r="DR74" s="601"/>
      <c r="DT74" s="600"/>
      <c r="DU74" s="600"/>
      <c r="DV74" s="743"/>
      <c r="DW74" s="671" t="s">
        <v>883</v>
      </c>
      <c r="DX74" s="671"/>
      <c r="DY74" s="671"/>
      <c r="DZ74" s="671"/>
      <c r="EA74" s="671"/>
      <c r="EC74" s="600"/>
      <c r="ED74" s="600"/>
      <c r="EM74" s="680"/>
      <c r="FK74" s="600"/>
      <c r="FL74" s="600"/>
      <c r="FM74" s="600"/>
      <c r="FU74" s="600"/>
      <c r="FV74" s="600"/>
      <c r="GE74" s="631"/>
      <c r="GF74" s="600"/>
      <c r="GG74" s="600"/>
      <c r="GR74" s="600"/>
      <c r="GS74" s="600"/>
      <c r="GT74" s="600"/>
      <c r="GU74" s="600"/>
      <c r="GV74" s="671"/>
      <c r="GW74" s="671"/>
      <c r="GX74" s="671"/>
      <c r="GY74" s="671"/>
      <c r="GZ74" s="671"/>
      <c r="HA74" s="672"/>
      <c r="HB74" s="649"/>
      <c r="HC74" s="649"/>
      <c r="HD74" s="649"/>
      <c r="HE74" s="649"/>
      <c r="HF74" s="649"/>
      <c r="HG74" s="649"/>
      <c r="HH74" s="649"/>
      <c r="HI74" s="649"/>
      <c r="HJ74" s="649"/>
      <c r="HK74" s="649"/>
      <c r="HL74" s="649"/>
      <c r="HM74" s="649"/>
      <c r="HN74" s="649"/>
      <c r="HO74" s="600"/>
      <c r="HP74" s="600"/>
      <c r="HQ74" s="600"/>
      <c r="HR74" s="600"/>
    </row>
    <row r="75" spans="1:226" ht="12" customHeight="1" thickBot="1" x14ac:dyDescent="0.2">
      <c r="A75" s="596"/>
      <c r="B75" s="597"/>
      <c r="C75" s="597"/>
      <c r="D75" s="597"/>
      <c r="E75" s="597"/>
      <c r="F75" s="597"/>
      <c r="G75" s="597"/>
      <c r="H75" s="597"/>
      <c r="I75" s="598"/>
      <c r="J75" s="627"/>
      <c r="K75" s="628"/>
      <c r="L75" s="596"/>
      <c r="M75" s="597"/>
      <c r="N75" s="597"/>
      <c r="O75" s="597"/>
      <c r="P75" s="597"/>
      <c r="Q75" s="597"/>
      <c r="R75" s="597"/>
      <c r="S75" s="597"/>
      <c r="T75" s="598"/>
      <c r="U75" s="627"/>
      <c r="V75" s="631"/>
      <c r="Y75" s="662"/>
      <c r="Z75" s="663"/>
      <c r="AA75" s="663"/>
      <c r="AB75" s="663"/>
      <c r="AC75" s="663"/>
      <c r="AD75" s="663"/>
      <c r="AE75" s="664"/>
      <c r="AF75" s="640"/>
      <c r="AG75" s="628"/>
      <c r="AH75" s="596"/>
      <c r="AI75" s="597"/>
      <c r="AJ75" s="597"/>
      <c r="AK75" s="597"/>
      <c r="AL75" s="597"/>
      <c r="AM75" s="597"/>
      <c r="AN75" s="597"/>
      <c r="AO75" s="597"/>
      <c r="AP75" s="598"/>
      <c r="AQ75" s="627"/>
      <c r="AR75" s="631"/>
      <c r="BC75" s="600"/>
      <c r="BD75" s="596"/>
      <c r="BE75" s="597"/>
      <c r="BF75" s="597"/>
      <c r="BG75" s="597"/>
      <c r="BH75" s="597"/>
      <c r="BI75" s="597"/>
      <c r="BJ75" s="597"/>
      <c r="BK75" s="597"/>
      <c r="BL75" s="598"/>
      <c r="BM75" s="627"/>
      <c r="BN75" s="631"/>
      <c r="CA75" s="595"/>
      <c r="CB75" s="595"/>
      <c r="CD75" s="600"/>
      <c r="CE75" s="669"/>
      <c r="CF75" s="669"/>
      <c r="CG75" s="669"/>
      <c r="CH75" s="669"/>
      <c r="CI75" s="669"/>
      <c r="CJ75" s="599"/>
      <c r="CK75" s="600"/>
      <c r="CU75" s="615"/>
      <c r="CV75" s="601"/>
      <c r="DT75" s="600"/>
      <c r="DU75" s="600"/>
      <c r="DV75" s="744"/>
      <c r="DW75" s="671"/>
      <c r="DX75" s="671"/>
      <c r="DY75" s="671"/>
      <c r="DZ75" s="671"/>
      <c r="EA75" s="671"/>
      <c r="EC75" s="600"/>
      <c r="ED75" s="600"/>
      <c r="FK75" s="600"/>
      <c r="FT75" s="600"/>
      <c r="FU75" s="600"/>
      <c r="FV75" s="600"/>
      <c r="GE75" s="600"/>
      <c r="GF75" s="600"/>
      <c r="GG75" s="600"/>
      <c r="HO75" s="600"/>
      <c r="HP75" s="600"/>
      <c r="HQ75" s="600"/>
      <c r="HR75" s="600"/>
    </row>
    <row r="76" spans="1:226" ht="12" customHeight="1" x14ac:dyDescent="0.15">
      <c r="I76" s="600"/>
      <c r="J76" s="600"/>
      <c r="K76" s="600"/>
      <c r="L76" s="600"/>
      <c r="M76" s="733"/>
      <c r="U76" s="601"/>
      <c r="AI76" s="600"/>
      <c r="AQ76" s="601"/>
      <c r="AR76" s="601"/>
      <c r="AS76" s="601"/>
      <c r="AT76" s="601"/>
      <c r="AU76" s="601"/>
      <c r="AV76" s="601"/>
      <c r="AW76" s="601"/>
      <c r="AX76" s="601"/>
      <c r="AY76" s="601"/>
      <c r="AZ76" s="601"/>
      <c r="BA76" s="601"/>
      <c r="BM76" s="599"/>
      <c r="BN76" s="599"/>
      <c r="CA76" s="595"/>
      <c r="CB76" s="606"/>
      <c r="CC76" s="655" t="s">
        <v>700</v>
      </c>
      <c r="CD76" s="656"/>
      <c r="CE76" s="656"/>
      <c r="CF76" s="656"/>
      <c r="CG76" s="656"/>
      <c r="CH76" s="656"/>
      <c r="CI76" s="657"/>
      <c r="CJ76" s="640"/>
      <c r="CK76" s="600"/>
      <c r="CU76" s="599"/>
      <c r="CV76" s="601"/>
      <c r="DT76" s="600"/>
      <c r="DU76" s="600"/>
      <c r="DV76" s="595"/>
      <c r="DW76" s="600"/>
      <c r="DX76" s="600"/>
      <c r="DY76" s="600"/>
      <c r="DZ76" s="600"/>
      <c r="EA76" s="600"/>
      <c r="EC76" s="600"/>
      <c r="ED76" s="600"/>
      <c r="EM76" s="680"/>
      <c r="FK76" s="600"/>
      <c r="FT76" s="631"/>
      <c r="FU76" s="600"/>
      <c r="FV76" s="600"/>
      <c r="GE76" s="600"/>
      <c r="GF76" s="600"/>
      <c r="GG76" s="600"/>
      <c r="HO76" s="600"/>
      <c r="HP76" s="600"/>
      <c r="HQ76" s="600"/>
      <c r="HR76" s="600"/>
    </row>
    <row r="77" spans="1:226" ht="12" customHeight="1" x14ac:dyDescent="0.15">
      <c r="I77" s="600"/>
      <c r="J77" s="599"/>
      <c r="K77" s="600"/>
      <c r="L77" s="600"/>
      <c r="M77" s="606"/>
      <c r="N77" s="655" t="s">
        <v>884</v>
      </c>
      <c r="O77" s="656"/>
      <c r="P77" s="656"/>
      <c r="Q77" s="656"/>
      <c r="R77" s="656"/>
      <c r="S77" s="656"/>
      <c r="T77" s="657"/>
      <c r="U77" s="640"/>
      <c r="AI77" s="600"/>
      <c r="AQ77" s="672"/>
      <c r="AR77" s="601"/>
      <c r="BM77" s="599"/>
      <c r="CA77" s="595"/>
      <c r="CB77" s="602"/>
      <c r="CC77" s="662"/>
      <c r="CD77" s="663"/>
      <c r="CE77" s="663"/>
      <c r="CF77" s="663"/>
      <c r="CG77" s="663"/>
      <c r="CH77" s="663"/>
      <c r="CI77" s="664"/>
      <c r="CJ77" s="640"/>
      <c r="CK77" s="600"/>
      <c r="CU77" s="599"/>
      <c r="DT77" s="600"/>
      <c r="DU77" s="600"/>
      <c r="DV77" s="743"/>
      <c r="DW77" s="671" t="s">
        <v>885</v>
      </c>
      <c r="DX77" s="671"/>
      <c r="DY77" s="671"/>
      <c r="DZ77" s="671"/>
      <c r="EA77" s="671"/>
      <c r="EC77" s="600"/>
      <c r="ED77" s="600"/>
      <c r="EM77" s="680"/>
      <c r="FK77" s="600"/>
      <c r="FT77" s="631"/>
      <c r="FU77" s="600"/>
      <c r="FV77" s="600"/>
      <c r="GE77" s="600"/>
      <c r="GF77" s="600"/>
      <c r="GG77" s="600"/>
      <c r="HO77" s="600"/>
      <c r="HP77" s="600"/>
      <c r="HQ77" s="600"/>
      <c r="HR77" s="600"/>
    </row>
    <row r="78" spans="1:226" ht="12" customHeight="1" x14ac:dyDescent="0.15">
      <c r="I78" s="600"/>
      <c r="J78" s="599"/>
      <c r="K78" s="600"/>
      <c r="L78" s="600"/>
      <c r="N78" s="662"/>
      <c r="O78" s="663"/>
      <c r="P78" s="663"/>
      <c r="Q78" s="663"/>
      <c r="R78" s="663"/>
      <c r="S78" s="663"/>
      <c r="T78" s="664"/>
      <c r="U78" s="640"/>
      <c r="AI78" s="600"/>
      <c r="AQ78" s="672"/>
      <c r="AR78" s="601"/>
      <c r="BM78" s="599"/>
      <c r="BN78" s="601"/>
      <c r="CA78" s="595"/>
      <c r="CB78" s="595"/>
      <c r="CJ78" s="599"/>
      <c r="CU78" s="599"/>
      <c r="DT78" s="600"/>
      <c r="DU78" s="600"/>
      <c r="DV78" s="744"/>
      <c r="DW78" s="671"/>
      <c r="DX78" s="671"/>
      <c r="DY78" s="671"/>
      <c r="DZ78" s="671"/>
      <c r="EA78" s="671"/>
      <c r="EC78" s="600"/>
      <c r="ED78" s="600"/>
      <c r="FK78" s="600"/>
      <c r="FT78" s="631"/>
      <c r="FU78" s="600"/>
      <c r="FV78" s="600"/>
      <c r="GE78" s="600"/>
      <c r="GF78" s="600"/>
      <c r="GG78" s="600"/>
      <c r="HO78" s="600"/>
      <c r="HP78" s="600"/>
      <c r="HQ78" s="600"/>
      <c r="HR78" s="600"/>
    </row>
    <row r="79" spans="1:226" ht="12" customHeight="1" x14ac:dyDescent="0.15">
      <c r="D79" s="600"/>
      <c r="E79" s="600"/>
      <c r="F79" s="600"/>
      <c r="G79" s="600"/>
      <c r="H79" s="600"/>
      <c r="I79" s="600"/>
      <c r="J79" s="600"/>
      <c r="K79" s="600"/>
      <c r="L79" s="600"/>
      <c r="AI79" s="600"/>
      <c r="AK79" s="600"/>
      <c r="AL79" s="600"/>
      <c r="AM79" s="600"/>
      <c r="AN79" s="600"/>
      <c r="AO79" s="600"/>
      <c r="AP79" s="600"/>
      <c r="AQ79" s="600"/>
      <c r="BM79" s="599"/>
      <c r="BN79" s="601"/>
      <c r="CA79" s="595"/>
      <c r="CB79" s="595"/>
      <c r="CJ79" s="599"/>
      <c r="DT79" s="600"/>
      <c r="DU79" s="600"/>
      <c r="DV79" s="595"/>
      <c r="DW79" s="600"/>
      <c r="DX79" s="600"/>
      <c r="DY79" s="600"/>
      <c r="DZ79" s="600"/>
      <c r="EA79" s="600"/>
      <c r="EC79" s="600"/>
      <c r="ED79" s="600"/>
      <c r="EM79" s="680"/>
      <c r="FK79" s="600"/>
      <c r="FT79" s="599"/>
      <c r="FU79" s="600"/>
      <c r="FV79" s="600"/>
      <c r="GE79" s="600"/>
      <c r="GF79" s="600"/>
      <c r="GG79" s="600"/>
      <c r="HO79" s="600"/>
      <c r="HP79" s="600"/>
      <c r="HQ79" s="600"/>
      <c r="HR79" s="600"/>
    </row>
    <row r="80" spans="1:226" ht="12" customHeight="1" x14ac:dyDescent="0.15">
      <c r="D80" s="600"/>
      <c r="E80" s="669"/>
      <c r="F80" s="669"/>
      <c r="G80" s="669"/>
      <c r="H80" s="669"/>
      <c r="I80" s="669"/>
      <c r="J80" s="599"/>
      <c r="AI80" s="600"/>
      <c r="AK80" s="600"/>
      <c r="AL80" s="600"/>
      <c r="AM80" s="600"/>
      <c r="AN80" s="600"/>
      <c r="AO80" s="600"/>
      <c r="AP80" s="600"/>
      <c r="AQ80" s="599"/>
      <c r="AR80" s="601"/>
      <c r="BM80" s="599"/>
      <c r="CA80" s="595"/>
      <c r="CB80" s="606"/>
      <c r="CC80" s="655" t="s">
        <v>697</v>
      </c>
      <c r="CD80" s="656"/>
      <c r="CE80" s="656"/>
      <c r="CF80" s="656"/>
      <c r="CG80" s="656"/>
      <c r="CH80" s="656"/>
      <c r="CI80" s="657"/>
      <c r="CJ80" s="640"/>
      <c r="DT80" s="600"/>
      <c r="DU80" s="600"/>
      <c r="DV80" s="687"/>
      <c r="DW80" s="671" t="s">
        <v>886</v>
      </c>
      <c r="DX80" s="671"/>
      <c r="DY80" s="671"/>
      <c r="DZ80" s="671"/>
      <c r="EA80" s="671"/>
      <c r="EC80" s="600"/>
      <c r="ED80" s="600"/>
      <c r="EM80" s="680"/>
      <c r="FK80" s="600"/>
      <c r="FT80" s="600"/>
      <c r="FU80" s="600"/>
      <c r="FV80" s="600"/>
      <c r="GE80" s="600"/>
      <c r="GF80" s="600"/>
      <c r="GG80" s="600"/>
      <c r="GR80" s="600"/>
      <c r="HO80" s="600"/>
      <c r="HP80" s="600"/>
      <c r="HQ80" s="600"/>
      <c r="HR80" s="600"/>
    </row>
    <row r="81" spans="1:226" ht="12" customHeight="1" x14ac:dyDescent="0.15">
      <c r="D81" s="600"/>
      <c r="E81" s="669"/>
      <c r="F81" s="669"/>
      <c r="G81" s="669"/>
      <c r="H81" s="669"/>
      <c r="I81" s="669"/>
      <c r="J81" s="599"/>
      <c r="AI81" s="600"/>
      <c r="AK81" s="600"/>
      <c r="AL81" s="600"/>
      <c r="AM81" s="600"/>
      <c r="AN81" s="600"/>
      <c r="AO81" s="600"/>
      <c r="AP81" s="600"/>
      <c r="AQ81" s="599"/>
      <c r="AR81" s="601"/>
      <c r="BM81" s="599"/>
      <c r="BN81" s="601"/>
      <c r="CA81" s="595"/>
      <c r="CB81" s="603"/>
      <c r="CC81" s="662"/>
      <c r="CD81" s="663"/>
      <c r="CE81" s="663"/>
      <c r="CF81" s="663"/>
      <c r="CG81" s="663"/>
      <c r="CH81" s="663"/>
      <c r="CI81" s="664"/>
      <c r="CJ81" s="640"/>
      <c r="DT81" s="600"/>
      <c r="DU81" s="600"/>
      <c r="DV81" s="679"/>
      <c r="DW81" s="671"/>
      <c r="DX81" s="671"/>
      <c r="DY81" s="671"/>
      <c r="DZ81" s="671"/>
      <c r="EA81" s="671"/>
      <c r="EC81" s="600"/>
      <c r="ED81" s="600"/>
      <c r="EM81" s="680"/>
      <c r="FK81" s="600"/>
      <c r="FT81" s="599"/>
      <c r="FU81" s="745"/>
      <c r="FV81" s="600"/>
      <c r="GE81" s="600"/>
      <c r="GF81" s="600"/>
      <c r="GG81" s="600"/>
      <c r="GR81" s="600"/>
      <c r="HO81" s="600"/>
      <c r="HP81" s="600"/>
      <c r="HQ81" s="600"/>
      <c r="HR81" s="600"/>
    </row>
    <row r="82" spans="1:226" ht="12" customHeight="1" x14ac:dyDescent="0.15">
      <c r="D82" s="600"/>
      <c r="E82" s="600"/>
      <c r="F82" s="600"/>
      <c r="G82" s="600"/>
      <c r="H82" s="600"/>
      <c r="I82" s="600"/>
      <c r="J82" s="600"/>
      <c r="AI82" s="600"/>
      <c r="AK82" s="600"/>
      <c r="AL82" s="600"/>
      <c r="AM82" s="600"/>
      <c r="AN82" s="600"/>
      <c r="AO82" s="600"/>
      <c r="AP82" s="600"/>
      <c r="AQ82" s="600"/>
      <c r="BM82" s="601"/>
      <c r="BN82" s="601"/>
      <c r="BO82" s="600"/>
      <c r="CA82" s="595"/>
      <c r="CB82" s="600"/>
      <c r="CD82" s="600"/>
      <c r="CE82" s="669"/>
      <c r="CF82" s="669"/>
      <c r="CG82" s="669"/>
      <c r="CH82" s="669"/>
      <c r="CI82" s="669"/>
      <c r="CJ82" s="599"/>
      <c r="DT82" s="600"/>
      <c r="DU82" s="600"/>
      <c r="DV82" s="595"/>
      <c r="EC82" s="600"/>
      <c r="ED82" s="600"/>
      <c r="FK82" s="600"/>
      <c r="FT82" s="599"/>
      <c r="FU82" s="745"/>
      <c r="FV82" s="600"/>
      <c r="GE82" s="600"/>
      <c r="GF82" s="600"/>
      <c r="GG82" s="600"/>
      <c r="GR82" s="600"/>
      <c r="HO82" s="600"/>
      <c r="HP82" s="600"/>
      <c r="HQ82" s="600"/>
      <c r="HR82" s="600"/>
    </row>
    <row r="83" spans="1:226" ht="12" customHeight="1" x14ac:dyDescent="0.15">
      <c r="D83" s="600"/>
      <c r="E83" s="669"/>
      <c r="F83" s="669"/>
      <c r="G83" s="669"/>
      <c r="H83" s="669"/>
      <c r="I83" s="669"/>
      <c r="J83" s="599"/>
      <c r="AI83" s="600"/>
      <c r="AK83" s="600"/>
      <c r="AL83" s="669"/>
      <c r="AM83" s="669"/>
      <c r="AN83" s="669"/>
      <c r="AO83" s="669"/>
      <c r="AP83" s="669"/>
      <c r="AQ83" s="599"/>
      <c r="AR83" s="601"/>
      <c r="BM83" s="601"/>
      <c r="CA83" s="595"/>
      <c r="CB83" s="600"/>
      <c r="CC83" s="600"/>
      <c r="CD83" s="600"/>
      <c r="CE83" s="600"/>
      <c r="CF83" s="600"/>
      <c r="CG83" s="600"/>
      <c r="CH83" s="600"/>
      <c r="CI83" s="600"/>
      <c r="CJ83" s="600"/>
      <c r="DT83" s="600"/>
      <c r="DU83" s="600"/>
      <c r="DV83" s="606"/>
      <c r="DW83" s="671" t="s">
        <v>887</v>
      </c>
      <c r="DX83" s="671"/>
      <c r="DY83" s="671"/>
      <c r="DZ83" s="671"/>
      <c r="EA83" s="671"/>
      <c r="EC83" s="600"/>
      <c r="ED83" s="600"/>
      <c r="EM83" s="680"/>
      <c r="FK83" s="600"/>
      <c r="FT83" s="599"/>
      <c r="FU83" s="600"/>
      <c r="FV83" s="600"/>
      <c r="GE83" s="600"/>
      <c r="GF83" s="600"/>
      <c r="GG83" s="600"/>
      <c r="GR83" s="600"/>
      <c r="HO83" s="600"/>
      <c r="HP83" s="600"/>
      <c r="HQ83" s="600"/>
      <c r="HR83" s="600"/>
    </row>
    <row r="84" spans="1:226" ht="12" customHeight="1" x14ac:dyDescent="0.15">
      <c r="D84" s="600"/>
      <c r="E84" s="669"/>
      <c r="F84" s="669"/>
      <c r="G84" s="669"/>
      <c r="H84" s="669"/>
      <c r="I84" s="669"/>
      <c r="J84" s="599"/>
      <c r="AI84" s="600"/>
      <c r="AK84" s="600"/>
      <c r="AL84" s="669"/>
      <c r="AM84" s="669"/>
      <c r="AN84" s="669"/>
      <c r="AO84" s="669"/>
      <c r="AP84" s="669"/>
      <c r="AQ84" s="599"/>
      <c r="AR84" s="601"/>
      <c r="BM84" s="601"/>
      <c r="BN84" s="601"/>
      <c r="BO84" s="600"/>
      <c r="CA84" s="606"/>
      <c r="CB84" s="626"/>
      <c r="CC84" s="655" t="s">
        <v>888</v>
      </c>
      <c r="CD84" s="656"/>
      <c r="CE84" s="656"/>
      <c r="CF84" s="656"/>
      <c r="CG84" s="656"/>
      <c r="CH84" s="656"/>
      <c r="CI84" s="657"/>
      <c r="CJ84" s="640"/>
      <c r="DT84" s="600"/>
      <c r="DU84" s="600"/>
      <c r="DV84" s="595"/>
      <c r="DW84" s="671"/>
      <c r="DX84" s="671"/>
      <c r="DY84" s="671"/>
      <c r="DZ84" s="671"/>
      <c r="EA84" s="671"/>
      <c r="EC84" s="600"/>
      <c r="ED84" s="600"/>
      <c r="EM84" s="680"/>
      <c r="FK84" s="600"/>
      <c r="FT84" s="599"/>
      <c r="FU84" s="600"/>
      <c r="FV84" s="600"/>
      <c r="GE84" s="600"/>
      <c r="GF84" s="600"/>
      <c r="GG84" s="600"/>
      <c r="GR84" s="600"/>
      <c r="HO84" s="600"/>
      <c r="HP84" s="600"/>
      <c r="HQ84" s="600"/>
      <c r="HR84" s="600"/>
    </row>
    <row r="85" spans="1:226" ht="12" customHeight="1" x14ac:dyDescent="0.15">
      <c r="D85" s="600"/>
      <c r="E85" s="600"/>
      <c r="F85" s="600"/>
      <c r="G85" s="600"/>
      <c r="H85" s="600"/>
      <c r="I85" s="600"/>
      <c r="J85" s="600"/>
      <c r="AI85" s="600"/>
      <c r="AK85" s="600"/>
      <c r="AL85" s="600"/>
      <c r="AM85" s="600"/>
      <c r="AN85" s="600"/>
      <c r="AO85" s="600"/>
      <c r="AP85" s="600"/>
      <c r="AQ85" s="600"/>
      <c r="BM85" s="601"/>
      <c r="BN85" s="601"/>
      <c r="BO85" s="600"/>
      <c r="CB85" s="600"/>
      <c r="CC85" s="662"/>
      <c r="CD85" s="663"/>
      <c r="CE85" s="663"/>
      <c r="CF85" s="663"/>
      <c r="CG85" s="663"/>
      <c r="CH85" s="663"/>
      <c r="CI85" s="664"/>
      <c r="CJ85" s="640"/>
      <c r="DT85" s="600"/>
      <c r="DU85" s="600"/>
      <c r="DV85" s="679"/>
      <c r="DW85" s="599"/>
      <c r="DX85" s="599"/>
      <c r="DY85" s="599"/>
      <c r="DZ85" s="599"/>
      <c r="EA85" s="599"/>
      <c r="EB85" s="600"/>
      <c r="EC85" s="600"/>
      <c r="ED85" s="600"/>
      <c r="EM85" s="680"/>
      <c r="EN85" s="600"/>
      <c r="EO85" s="600"/>
      <c r="EZ85" s="600"/>
      <c r="FJ85" s="600"/>
      <c r="FK85" s="600"/>
      <c r="FT85" s="599"/>
      <c r="FU85" s="600"/>
      <c r="FV85" s="600"/>
      <c r="FW85" s="600"/>
      <c r="FX85" s="600"/>
      <c r="FY85" s="600"/>
      <c r="FZ85" s="600"/>
      <c r="GA85" s="600"/>
      <c r="GB85" s="600"/>
      <c r="GC85" s="600"/>
      <c r="GD85" s="600"/>
      <c r="GE85" s="600"/>
      <c r="GF85" s="600"/>
      <c r="GG85" s="600"/>
      <c r="GR85" s="600"/>
      <c r="HO85" s="600"/>
      <c r="HP85" s="600"/>
      <c r="HQ85" s="600"/>
      <c r="HR85" s="600"/>
    </row>
    <row r="86" spans="1:226" ht="12" customHeight="1" x14ac:dyDescent="0.15">
      <c r="D86" s="600"/>
      <c r="E86" s="669"/>
      <c r="F86" s="669"/>
      <c r="G86" s="669"/>
      <c r="H86" s="669"/>
      <c r="I86" s="669"/>
      <c r="J86" s="599"/>
      <c r="AI86" s="600"/>
      <c r="AK86" s="600"/>
      <c r="AL86" s="600"/>
      <c r="AM86" s="600"/>
      <c r="AN86" s="600"/>
      <c r="AO86" s="600"/>
      <c r="AP86" s="600"/>
      <c r="AQ86" s="599"/>
      <c r="AR86" s="601"/>
      <c r="BM86" s="601"/>
      <c r="BO86" s="600"/>
      <c r="CB86" s="600"/>
      <c r="CD86" s="724"/>
      <c r="CE86" s="600"/>
      <c r="CF86" s="600"/>
      <c r="CG86" s="600"/>
      <c r="CH86" s="600"/>
      <c r="CI86" s="600"/>
      <c r="CJ86" s="600"/>
      <c r="DT86" s="600"/>
      <c r="DU86" s="600"/>
      <c r="DV86" s="606"/>
      <c r="DW86" s="671" t="s">
        <v>889</v>
      </c>
      <c r="DX86" s="671"/>
      <c r="DY86" s="671"/>
      <c r="DZ86" s="671"/>
      <c r="EA86" s="671"/>
      <c r="EC86" s="600"/>
      <c r="ED86" s="600"/>
      <c r="EZ86" s="579"/>
      <c r="FJ86" s="600"/>
      <c r="FK86" s="600"/>
      <c r="FT86" s="599"/>
      <c r="FU86" s="600"/>
      <c r="FV86" s="600"/>
      <c r="FW86" s="600"/>
      <c r="FX86" s="600"/>
      <c r="FY86" s="600"/>
      <c r="FZ86" s="600"/>
      <c r="GA86" s="600"/>
      <c r="GB86" s="600"/>
      <c r="GC86" s="600"/>
      <c r="GD86" s="600"/>
      <c r="GE86" s="600"/>
      <c r="GF86" s="600"/>
      <c r="GG86" s="600"/>
      <c r="GR86" s="600"/>
      <c r="HO86" s="600"/>
      <c r="HP86" s="600"/>
      <c r="HQ86" s="600"/>
      <c r="HR86" s="600"/>
    </row>
    <row r="87" spans="1:226" ht="12" customHeight="1" x14ac:dyDescent="0.15">
      <c r="A87" s="653"/>
      <c r="B87" s="653"/>
      <c r="C87" s="653"/>
      <c r="D87" s="653"/>
      <c r="E87" s="653"/>
      <c r="F87" s="653"/>
      <c r="G87" s="653"/>
      <c r="H87" s="653"/>
      <c r="I87" s="653"/>
      <c r="J87" s="653"/>
      <c r="K87" s="653"/>
      <c r="L87" s="653"/>
      <c r="M87" s="653"/>
      <c r="N87" s="653"/>
      <c r="O87" s="653"/>
      <c r="P87" s="653"/>
      <c r="Q87" s="653"/>
      <c r="R87" s="653"/>
      <c r="S87" s="653"/>
      <c r="T87" s="653"/>
      <c r="U87" s="653"/>
      <c r="V87" s="653"/>
      <c r="W87" s="653"/>
      <c r="X87" s="653"/>
      <c r="Y87" s="653"/>
      <c r="Z87" s="653"/>
      <c r="AA87" s="653"/>
      <c r="AB87" s="653"/>
      <c r="AC87" s="653"/>
      <c r="AD87" s="653"/>
      <c r="AE87" s="653"/>
      <c r="AF87" s="653"/>
      <c r="AG87" s="653"/>
      <c r="AH87" s="653"/>
      <c r="AI87" s="653"/>
      <c r="AJ87" s="653"/>
      <c r="AK87" s="653"/>
      <c r="AL87" s="653"/>
      <c r="AM87" s="653"/>
      <c r="AN87" s="653"/>
      <c r="AO87" s="653"/>
      <c r="AP87" s="653"/>
      <c r="AQ87" s="653"/>
      <c r="AR87" s="653"/>
      <c r="AS87" s="653"/>
      <c r="AT87" s="653"/>
      <c r="AU87" s="653"/>
      <c r="AV87" s="653"/>
      <c r="AW87" s="653"/>
      <c r="AX87" s="653"/>
      <c r="AY87" s="653"/>
      <c r="AZ87" s="653"/>
      <c r="BA87" s="653"/>
      <c r="BD87" s="600"/>
      <c r="BM87" s="601"/>
      <c r="BN87" s="601"/>
      <c r="BO87" s="600"/>
      <c r="CB87" s="600"/>
      <c r="CD87" s="666"/>
      <c r="CE87" s="671" t="s">
        <v>704</v>
      </c>
      <c r="CF87" s="671"/>
      <c r="CG87" s="671"/>
      <c r="CH87" s="671"/>
      <c r="CI87" s="671"/>
      <c r="CJ87" s="631"/>
      <c r="DT87" s="600"/>
      <c r="DU87" s="600"/>
      <c r="DV87" s="746"/>
      <c r="DW87" s="671"/>
      <c r="DX87" s="671"/>
      <c r="DY87" s="671"/>
      <c r="DZ87" s="671"/>
      <c r="EA87" s="671"/>
      <c r="EC87" s="600"/>
      <c r="ED87" s="600"/>
      <c r="EM87" s="680"/>
      <c r="EZ87" s="579"/>
      <c r="FJ87" s="600"/>
      <c r="FK87" s="600"/>
      <c r="FT87" s="599"/>
      <c r="FU87" s="600"/>
      <c r="FV87" s="600"/>
      <c r="FW87" s="600"/>
      <c r="FX87" s="600"/>
      <c r="FY87" s="600"/>
      <c r="FZ87" s="600"/>
      <c r="GA87" s="600"/>
      <c r="GB87" s="600"/>
      <c r="GC87" s="600"/>
      <c r="GD87" s="600"/>
      <c r="GE87" s="600"/>
      <c r="GF87" s="600"/>
      <c r="GG87" s="600"/>
      <c r="GR87" s="600"/>
    </row>
    <row r="88" spans="1:226" ht="12" customHeight="1" x14ac:dyDescent="0.15">
      <c r="A88" s="653"/>
      <c r="B88" s="653"/>
      <c r="C88" s="653"/>
      <c r="D88" s="653"/>
      <c r="E88" s="653"/>
      <c r="F88" s="653"/>
      <c r="G88" s="653"/>
      <c r="H88" s="653"/>
      <c r="I88" s="653"/>
      <c r="J88" s="653"/>
      <c r="K88" s="653"/>
      <c r="L88" s="653"/>
      <c r="M88" s="653"/>
      <c r="N88" s="653"/>
      <c r="O88" s="653"/>
      <c r="P88" s="653"/>
      <c r="Q88" s="653"/>
      <c r="R88" s="653"/>
      <c r="S88" s="653"/>
      <c r="T88" s="653"/>
      <c r="U88" s="653"/>
      <c r="V88" s="653"/>
      <c r="W88" s="653"/>
      <c r="X88" s="653"/>
      <c r="Y88" s="653"/>
      <c r="Z88" s="653"/>
      <c r="AA88" s="653"/>
      <c r="AB88" s="653"/>
      <c r="AC88" s="653"/>
      <c r="AD88" s="653"/>
      <c r="AE88" s="653"/>
      <c r="AF88" s="653"/>
      <c r="AG88" s="653"/>
      <c r="AH88" s="653"/>
      <c r="AI88" s="653"/>
      <c r="AJ88" s="653"/>
      <c r="AK88" s="653"/>
      <c r="AL88" s="653"/>
      <c r="AM88" s="653"/>
      <c r="AN88" s="653"/>
      <c r="AO88" s="653"/>
      <c r="AP88" s="653"/>
      <c r="AQ88" s="653"/>
      <c r="AR88" s="653"/>
      <c r="AS88" s="653"/>
      <c r="AT88" s="653"/>
      <c r="AU88" s="653"/>
      <c r="AV88" s="653"/>
      <c r="AW88" s="653"/>
      <c r="AX88" s="653"/>
      <c r="AY88" s="653"/>
      <c r="AZ88" s="653"/>
      <c r="BA88" s="653"/>
      <c r="BD88" s="600"/>
      <c r="BM88" s="601"/>
      <c r="BN88" s="601"/>
      <c r="BO88" s="600"/>
      <c r="CB88" s="600"/>
      <c r="CD88" s="673"/>
      <c r="CE88" s="671"/>
      <c r="CF88" s="671"/>
      <c r="CG88" s="671"/>
      <c r="CH88" s="671"/>
      <c r="CI88" s="671"/>
      <c r="CJ88" s="631"/>
      <c r="DT88" s="600"/>
      <c r="DU88" s="600"/>
      <c r="DV88" s="746"/>
      <c r="DW88" s="669"/>
      <c r="DX88" s="669"/>
      <c r="DY88" s="669"/>
      <c r="DZ88" s="669"/>
      <c r="EA88" s="669"/>
      <c r="EC88" s="600"/>
      <c r="ED88" s="600"/>
      <c r="EM88" s="680"/>
      <c r="EZ88" s="579"/>
      <c r="FJ88" s="600"/>
      <c r="FK88" s="600"/>
      <c r="FT88" s="600"/>
      <c r="FU88" s="600"/>
      <c r="FV88" s="600"/>
      <c r="FW88" s="600"/>
      <c r="FX88" s="600"/>
      <c r="FY88" s="600"/>
      <c r="FZ88" s="600"/>
      <c r="GR88" s="600"/>
    </row>
    <row r="89" spans="1:226" ht="12" customHeight="1" x14ac:dyDescent="0.15">
      <c r="A89" s="653"/>
      <c r="B89" s="653"/>
      <c r="C89" s="653"/>
      <c r="D89" s="653"/>
      <c r="E89" s="653"/>
      <c r="F89" s="653"/>
      <c r="G89" s="653"/>
      <c r="H89" s="653"/>
      <c r="I89" s="653"/>
      <c r="J89" s="653"/>
      <c r="K89" s="653"/>
      <c r="L89" s="653"/>
      <c r="M89" s="653"/>
      <c r="N89" s="653"/>
      <c r="O89" s="653"/>
      <c r="P89" s="653"/>
      <c r="Q89" s="653"/>
      <c r="R89" s="653"/>
      <c r="S89" s="653"/>
      <c r="T89" s="653"/>
      <c r="U89" s="653"/>
      <c r="V89" s="653"/>
      <c r="W89" s="653"/>
      <c r="X89" s="653"/>
      <c r="Y89" s="653"/>
      <c r="Z89" s="653"/>
      <c r="AA89" s="653"/>
      <c r="AB89" s="653"/>
      <c r="AC89" s="653"/>
      <c r="AD89" s="653"/>
      <c r="AE89" s="653"/>
      <c r="AF89" s="653"/>
      <c r="AG89" s="653"/>
      <c r="AH89" s="653"/>
      <c r="AI89" s="653"/>
      <c r="AJ89" s="653"/>
      <c r="AK89" s="653"/>
      <c r="AL89" s="653"/>
      <c r="AM89" s="653"/>
      <c r="AN89" s="653"/>
      <c r="AO89" s="653"/>
      <c r="AP89" s="653"/>
      <c r="AQ89" s="653"/>
      <c r="AR89" s="653"/>
      <c r="AS89" s="653"/>
      <c r="AT89" s="653"/>
      <c r="AU89" s="653"/>
      <c r="AV89" s="653"/>
      <c r="AW89" s="653"/>
      <c r="AX89" s="653"/>
      <c r="AY89" s="653"/>
      <c r="AZ89" s="653"/>
      <c r="BA89" s="653"/>
      <c r="BD89" s="600"/>
      <c r="BM89" s="601"/>
      <c r="BO89" s="600"/>
      <c r="BZ89" s="600"/>
      <c r="CA89" s="600"/>
      <c r="CB89" s="600"/>
      <c r="CD89" s="666"/>
      <c r="CE89" s="600"/>
      <c r="CF89" s="600"/>
      <c r="CG89" s="600"/>
      <c r="CH89" s="600"/>
      <c r="CI89" s="600"/>
      <c r="CJ89" s="600"/>
      <c r="DT89" s="600"/>
      <c r="DU89" s="600"/>
      <c r="DV89" s="606"/>
      <c r="DW89" s="671" t="s">
        <v>890</v>
      </c>
      <c r="DX89" s="671"/>
      <c r="DY89" s="671"/>
      <c r="DZ89" s="671"/>
      <c r="EA89" s="671"/>
      <c r="EC89" s="600"/>
      <c r="ED89" s="600"/>
      <c r="EZ89" s="600"/>
      <c r="FJ89" s="600"/>
      <c r="FK89" s="600"/>
      <c r="FT89" s="599"/>
      <c r="FU89" s="600"/>
      <c r="FV89" s="600"/>
      <c r="FW89" s="600"/>
      <c r="FX89" s="600"/>
      <c r="FY89" s="600"/>
      <c r="FZ89" s="600"/>
      <c r="GR89" s="600"/>
    </row>
    <row r="90" spans="1:226" ht="12" customHeight="1" x14ac:dyDescent="0.15">
      <c r="A90" s="653"/>
      <c r="B90" s="653"/>
      <c r="C90" s="653"/>
      <c r="D90" s="653"/>
      <c r="E90" s="653"/>
      <c r="F90" s="653"/>
      <c r="G90" s="653"/>
      <c r="H90" s="653"/>
      <c r="I90" s="653"/>
      <c r="J90" s="653"/>
      <c r="K90" s="653"/>
      <c r="L90" s="653"/>
      <c r="M90" s="653"/>
      <c r="N90" s="653"/>
      <c r="O90" s="653"/>
      <c r="P90" s="653"/>
      <c r="Q90" s="653"/>
      <c r="R90" s="653"/>
      <c r="S90" s="653"/>
      <c r="T90" s="653"/>
      <c r="U90" s="653"/>
      <c r="V90" s="653"/>
      <c r="W90" s="653"/>
      <c r="X90" s="653"/>
      <c r="Y90" s="653"/>
      <c r="Z90" s="653"/>
      <c r="AA90" s="653"/>
      <c r="AB90" s="653"/>
      <c r="AC90" s="653"/>
      <c r="AD90" s="653"/>
      <c r="AE90" s="653"/>
      <c r="AF90" s="653"/>
      <c r="AG90" s="653"/>
      <c r="AH90" s="653"/>
      <c r="AI90" s="653"/>
      <c r="AJ90" s="653"/>
      <c r="AK90" s="653"/>
      <c r="AL90" s="653"/>
      <c r="AM90" s="653"/>
      <c r="AN90" s="653"/>
      <c r="AO90" s="653"/>
      <c r="AP90" s="653"/>
      <c r="AQ90" s="653"/>
      <c r="AR90" s="653"/>
      <c r="AS90" s="653"/>
      <c r="AT90" s="653"/>
      <c r="AU90" s="653"/>
      <c r="AV90" s="653"/>
      <c r="AW90" s="653"/>
      <c r="AX90" s="653"/>
      <c r="AY90" s="653"/>
      <c r="AZ90" s="653"/>
      <c r="BA90" s="653"/>
      <c r="BD90" s="600"/>
      <c r="BM90" s="601"/>
      <c r="BN90" s="601"/>
      <c r="BO90" s="600"/>
      <c r="BZ90" s="600"/>
      <c r="CA90" s="600"/>
      <c r="CB90" s="600"/>
      <c r="CD90" s="666"/>
      <c r="CE90" s="671" t="s">
        <v>706</v>
      </c>
      <c r="CF90" s="671"/>
      <c r="CG90" s="671"/>
      <c r="CH90" s="671"/>
      <c r="CI90" s="671"/>
      <c r="CJ90" s="631"/>
      <c r="DT90" s="600"/>
      <c r="DU90" s="695"/>
      <c r="DV90" s="746"/>
      <c r="DW90" s="671"/>
      <c r="DX90" s="671"/>
      <c r="DY90" s="671"/>
      <c r="DZ90" s="671"/>
      <c r="EA90" s="671"/>
      <c r="EC90" s="600"/>
      <c r="ED90" s="600"/>
      <c r="EM90" s="680"/>
      <c r="EZ90" s="600"/>
      <c r="FJ90" s="600"/>
      <c r="FK90" s="600"/>
      <c r="FT90" s="599"/>
      <c r="FU90" s="600"/>
      <c r="FV90" s="600"/>
      <c r="FW90" s="600"/>
      <c r="FX90" s="600"/>
      <c r="FY90" s="600"/>
      <c r="FZ90" s="600"/>
      <c r="GR90" s="600"/>
    </row>
    <row r="91" spans="1:226" ht="12" customHeight="1" x14ac:dyDescent="0.15">
      <c r="A91" s="653"/>
      <c r="B91" s="653"/>
      <c r="C91" s="653"/>
      <c r="D91" s="653"/>
      <c r="E91" s="653"/>
      <c r="F91" s="653"/>
      <c r="G91" s="653"/>
      <c r="H91" s="653"/>
      <c r="I91" s="653"/>
      <c r="J91" s="653"/>
      <c r="K91" s="653"/>
      <c r="L91" s="653"/>
      <c r="M91" s="653"/>
      <c r="N91" s="653"/>
      <c r="O91" s="653"/>
      <c r="P91" s="653"/>
      <c r="Q91" s="653"/>
      <c r="R91" s="653"/>
      <c r="S91" s="653"/>
      <c r="T91" s="653"/>
      <c r="U91" s="653"/>
      <c r="V91" s="653"/>
      <c r="W91" s="653"/>
      <c r="X91" s="653"/>
      <c r="Y91" s="653"/>
      <c r="Z91" s="653"/>
      <c r="AA91" s="653"/>
      <c r="AB91" s="653"/>
      <c r="AC91" s="653"/>
      <c r="AD91" s="653"/>
      <c r="AE91" s="653"/>
      <c r="AF91" s="653"/>
      <c r="AG91" s="653"/>
      <c r="AH91" s="653"/>
      <c r="AI91" s="653"/>
      <c r="AJ91" s="653"/>
      <c r="AK91" s="653"/>
      <c r="AL91" s="653"/>
      <c r="AM91" s="653"/>
      <c r="AN91" s="653"/>
      <c r="AO91" s="653"/>
      <c r="AP91" s="653"/>
      <c r="AQ91" s="653"/>
      <c r="AR91" s="653"/>
      <c r="AS91" s="653"/>
      <c r="AT91" s="653"/>
      <c r="AU91" s="653"/>
      <c r="AV91" s="653"/>
      <c r="AW91" s="653"/>
      <c r="AX91" s="653"/>
      <c r="AY91" s="653"/>
      <c r="AZ91" s="653"/>
      <c r="BA91" s="653"/>
      <c r="BD91" s="600"/>
      <c r="BM91" s="601"/>
      <c r="BN91" s="601"/>
      <c r="BO91" s="600"/>
      <c r="CB91" s="600"/>
      <c r="CD91" s="673"/>
      <c r="CE91" s="671"/>
      <c r="CF91" s="671"/>
      <c r="CG91" s="671"/>
      <c r="CH91" s="671"/>
      <c r="CI91" s="671"/>
      <c r="CJ91" s="631"/>
      <c r="DT91" s="600"/>
      <c r="DU91" s="695"/>
      <c r="DV91" s="746"/>
      <c r="DW91" s="669"/>
      <c r="DX91" s="669"/>
      <c r="DY91" s="669"/>
      <c r="DZ91" s="669"/>
      <c r="EA91" s="669"/>
      <c r="EC91" s="600"/>
      <c r="ED91" s="600"/>
      <c r="EM91" s="680"/>
      <c r="EZ91" s="600"/>
      <c r="FJ91" s="600"/>
      <c r="FK91" s="600"/>
      <c r="FT91" s="599"/>
      <c r="FU91" s="600"/>
      <c r="FV91" s="600"/>
      <c r="FW91" s="600"/>
      <c r="FX91" s="600"/>
      <c r="FY91" s="600"/>
      <c r="FZ91" s="600"/>
      <c r="GR91" s="600"/>
    </row>
    <row r="92" spans="1:226" ht="12" customHeight="1" x14ac:dyDescent="0.15">
      <c r="A92" s="653"/>
      <c r="B92" s="653"/>
      <c r="C92" s="653"/>
      <c r="D92" s="653"/>
      <c r="E92" s="653"/>
      <c r="F92" s="653"/>
      <c r="G92" s="653"/>
      <c r="H92" s="653"/>
      <c r="I92" s="653"/>
      <c r="J92" s="653"/>
      <c r="K92" s="653"/>
      <c r="L92" s="653"/>
      <c r="M92" s="653"/>
      <c r="N92" s="653"/>
      <c r="O92" s="653"/>
      <c r="P92" s="653"/>
      <c r="Q92" s="653"/>
      <c r="R92" s="653"/>
      <c r="S92" s="653"/>
      <c r="T92" s="653"/>
      <c r="U92" s="653"/>
      <c r="V92" s="653"/>
      <c r="W92" s="653"/>
      <c r="X92" s="653"/>
      <c r="Y92" s="653"/>
      <c r="Z92" s="653"/>
      <c r="AA92" s="653"/>
      <c r="AB92" s="653"/>
      <c r="AC92" s="653"/>
      <c r="AD92" s="653"/>
      <c r="AE92" s="653"/>
      <c r="AF92" s="653"/>
      <c r="AG92" s="653"/>
      <c r="AH92" s="653"/>
      <c r="AI92" s="653"/>
      <c r="AJ92" s="653"/>
      <c r="AK92" s="653"/>
      <c r="AL92" s="653"/>
      <c r="AM92" s="653"/>
      <c r="AN92" s="653"/>
      <c r="AO92" s="653"/>
      <c r="AP92" s="653"/>
      <c r="AQ92" s="653"/>
      <c r="AR92" s="653"/>
      <c r="AS92" s="653"/>
      <c r="AT92" s="653"/>
      <c r="AU92" s="653"/>
      <c r="AV92" s="653"/>
      <c r="AW92" s="653"/>
      <c r="AX92" s="653"/>
      <c r="AY92" s="653"/>
      <c r="AZ92" s="653"/>
      <c r="BA92" s="653"/>
      <c r="BD92" s="600"/>
      <c r="BE92" s="600"/>
      <c r="BF92" s="600"/>
      <c r="BG92" s="600"/>
      <c r="BH92" s="669"/>
      <c r="BI92" s="669"/>
      <c r="BJ92" s="669"/>
      <c r="BK92" s="669"/>
      <c r="BL92" s="669"/>
      <c r="BM92" s="601"/>
      <c r="BN92" s="601"/>
      <c r="BO92" s="600"/>
      <c r="CB92" s="600"/>
      <c r="CD92" s="666"/>
      <c r="CE92" s="600"/>
      <c r="CF92" s="600"/>
      <c r="CG92" s="600"/>
      <c r="CH92" s="600"/>
      <c r="CI92" s="600"/>
      <c r="CJ92" s="600"/>
      <c r="DT92" s="600"/>
      <c r="DU92" s="600"/>
      <c r="DV92" s="606"/>
      <c r="DW92" s="671" t="s">
        <v>792</v>
      </c>
      <c r="DX92" s="671"/>
      <c r="DY92" s="671"/>
      <c r="DZ92" s="671"/>
      <c r="EA92" s="671"/>
      <c r="EC92" s="600"/>
      <c r="ED92" s="600"/>
      <c r="EZ92" s="600"/>
      <c r="FJ92" s="600"/>
      <c r="FK92" s="600"/>
      <c r="FT92" s="599"/>
      <c r="FU92" s="600"/>
      <c r="FV92" s="600"/>
      <c r="FW92" s="600"/>
      <c r="FX92" s="600"/>
      <c r="FY92" s="600"/>
      <c r="FZ92" s="600"/>
      <c r="GR92" s="600"/>
    </row>
    <row r="93" spans="1:226" ht="12" customHeight="1" x14ac:dyDescent="0.15">
      <c r="A93" s="653"/>
      <c r="B93" s="653"/>
      <c r="C93" s="653"/>
      <c r="D93" s="653"/>
      <c r="E93" s="653"/>
      <c r="F93" s="653"/>
      <c r="G93" s="653"/>
      <c r="H93" s="653"/>
      <c r="I93" s="653"/>
      <c r="J93" s="653"/>
      <c r="K93" s="653"/>
      <c r="L93" s="653"/>
      <c r="M93" s="653"/>
      <c r="N93" s="653"/>
      <c r="O93" s="653"/>
      <c r="P93" s="653"/>
      <c r="Q93" s="653"/>
      <c r="R93" s="653"/>
      <c r="S93" s="653"/>
      <c r="T93" s="653"/>
      <c r="U93" s="653"/>
      <c r="V93" s="653"/>
      <c r="W93" s="653"/>
      <c r="X93" s="653"/>
      <c r="Y93" s="653"/>
      <c r="Z93" s="653"/>
      <c r="AA93" s="653"/>
      <c r="AB93" s="653"/>
      <c r="AC93" s="653"/>
      <c r="AD93" s="653"/>
      <c r="AE93" s="653"/>
      <c r="AF93" s="653"/>
      <c r="AG93" s="653"/>
      <c r="AH93" s="653"/>
      <c r="AI93" s="653"/>
      <c r="AJ93" s="653"/>
      <c r="AK93" s="653"/>
      <c r="AL93" s="653"/>
      <c r="AM93" s="653"/>
      <c r="AN93" s="653"/>
      <c r="AO93" s="653"/>
      <c r="AP93" s="653"/>
      <c r="AQ93" s="653"/>
      <c r="AR93" s="653"/>
      <c r="AS93" s="653"/>
      <c r="AT93" s="653"/>
      <c r="AU93" s="653"/>
      <c r="AV93" s="653"/>
      <c r="AW93" s="653"/>
      <c r="AX93" s="653"/>
      <c r="AY93" s="653"/>
      <c r="AZ93" s="653"/>
      <c r="BA93" s="653"/>
      <c r="BB93" s="600"/>
      <c r="BC93" s="600"/>
      <c r="BD93" s="600"/>
      <c r="BE93" s="600"/>
      <c r="BF93" s="600"/>
      <c r="BG93" s="600"/>
      <c r="BH93" s="669"/>
      <c r="BI93" s="669"/>
      <c r="BJ93" s="669"/>
      <c r="BK93" s="669"/>
      <c r="BL93" s="669"/>
      <c r="BM93" s="601"/>
      <c r="BO93" s="600"/>
      <c r="CB93" s="600"/>
      <c r="CD93" s="666"/>
      <c r="CE93" s="671" t="s">
        <v>891</v>
      </c>
      <c r="CF93" s="671"/>
      <c r="CG93" s="671"/>
      <c r="CH93" s="671"/>
      <c r="CI93" s="671"/>
      <c r="CJ93" s="631"/>
      <c r="DT93" s="600"/>
      <c r="DU93" s="695"/>
      <c r="DV93" s="746"/>
      <c r="DW93" s="671"/>
      <c r="DX93" s="671"/>
      <c r="DY93" s="671"/>
      <c r="DZ93" s="671"/>
      <c r="EA93" s="671"/>
      <c r="EC93" s="600"/>
      <c r="ED93" s="600"/>
      <c r="EZ93" s="600"/>
      <c r="FJ93" s="600"/>
      <c r="FK93" s="600"/>
      <c r="FT93" s="599"/>
      <c r="FU93" s="600"/>
      <c r="FV93" s="600"/>
      <c r="FW93" s="600"/>
      <c r="FX93" s="600"/>
      <c r="FY93" s="600"/>
      <c r="FZ93" s="600"/>
      <c r="GR93" s="600"/>
    </row>
    <row r="94" spans="1:226" ht="12" customHeight="1" x14ac:dyDescent="0.15">
      <c r="A94" s="653"/>
      <c r="B94" s="653"/>
      <c r="C94" s="653"/>
      <c r="D94" s="653"/>
      <c r="E94" s="653"/>
      <c r="F94" s="653"/>
      <c r="G94" s="653"/>
      <c r="H94" s="653"/>
      <c r="I94" s="653"/>
      <c r="J94" s="653"/>
      <c r="K94" s="653"/>
      <c r="L94" s="653"/>
      <c r="M94" s="653"/>
      <c r="N94" s="653"/>
      <c r="O94" s="653"/>
      <c r="P94" s="653"/>
      <c r="Q94" s="653"/>
      <c r="R94" s="653"/>
      <c r="S94" s="653"/>
      <c r="T94" s="653"/>
      <c r="U94" s="653"/>
      <c r="V94" s="653"/>
      <c r="W94" s="653"/>
      <c r="X94" s="653"/>
      <c r="Y94" s="653"/>
      <c r="Z94" s="653"/>
      <c r="AA94" s="653"/>
      <c r="AB94" s="653"/>
      <c r="AC94" s="653"/>
      <c r="AD94" s="653"/>
      <c r="AE94" s="653"/>
      <c r="AF94" s="653"/>
      <c r="AG94" s="653"/>
      <c r="AH94" s="653"/>
      <c r="AI94" s="653"/>
      <c r="AJ94" s="653"/>
      <c r="AK94" s="653"/>
      <c r="AL94" s="653"/>
      <c r="AM94" s="653"/>
      <c r="AN94" s="653"/>
      <c r="AO94" s="653"/>
      <c r="AP94" s="653"/>
      <c r="AQ94" s="653"/>
      <c r="AR94" s="653"/>
      <c r="AS94" s="653"/>
      <c r="AT94" s="653"/>
      <c r="AU94" s="653"/>
      <c r="AV94" s="653"/>
      <c r="AW94" s="653"/>
      <c r="AX94" s="653"/>
      <c r="AY94" s="653"/>
      <c r="AZ94" s="653"/>
      <c r="BA94" s="653"/>
      <c r="BB94" s="600"/>
      <c r="BC94" s="600"/>
      <c r="BE94" s="600"/>
      <c r="BF94" s="600"/>
      <c r="BG94" s="600"/>
      <c r="BH94" s="669"/>
      <c r="BI94" s="669"/>
      <c r="BJ94" s="669"/>
      <c r="BK94" s="669"/>
      <c r="BL94" s="669"/>
      <c r="BM94" s="601"/>
      <c r="CB94" s="600"/>
      <c r="CD94" s="673"/>
      <c r="CE94" s="671"/>
      <c r="CF94" s="671"/>
      <c r="CG94" s="671"/>
      <c r="CH94" s="671"/>
      <c r="CI94" s="671"/>
      <c r="CJ94" s="631"/>
      <c r="DT94" s="600"/>
      <c r="DU94" s="695"/>
      <c r="DV94" s="746"/>
      <c r="DW94" s="671"/>
      <c r="DX94" s="671"/>
      <c r="DY94" s="671"/>
      <c r="DZ94" s="671"/>
      <c r="EA94" s="671"/>
      <c r="EC94" s="600"/>
      <c r="ED94" s="600"/>
      <c r="EZ94" s="600"/>
      <c r="FJ94" s="747"/>
      <c r="GR94" s="600"/>
    </row>
    <row r="95" spans="1:226" ht="12" customHeight="1" x14ac:dyDescent="0.15">
      <c r="A95" s="653"/>
      <c r="B95" s="653"/>
      <c r="C95" s="653"/>
      <c r="D95" s="653"/>
      <c r="E95" s="653"/>
      <c r="F95" s="653"/>
      <c r="G95" s="653"/>
      <c r="H95" s="653"/>
      <c r="I95" s="653"/>
      <c r="J95" s="653"/>
      <c r="K95" s="653"/>
      <c r="L95" s="653"/>
      <c r="M95" s="653"/>
      <c r="N95" s="653"/>
      <c r="O95" s="653"/>
      <c r="P95" s="653"/>
      <c r="Q95" s="653"/>
      <c r="R95" s="653"/>
      <c r="S95" s="653"/>
      <c r="T95" s="653"/>
      <c r="U95" s="653"/>
      <c r="V95" s="653"/>
      <c r="W95" s="653"/>
      <c r="X95" s="653"/>
      <c r="Y95" s="653"/>
      <c r="Z95" s="653"/>
      <c r="AA95" s="653"/>
      <c r="AB95" s="653"/>
      <c r="AC95" s="653"/>
      <c r="AD95" s="653"/>
      <c r="AE95" s="653"/>
      <c r="AF95" s="653"/>
      <c r="AG95" s="653"/>
      <c r="AH95" s="653"/>
      <c r="AI95" s="653"/>
      <c r="AJ95" s="653"/>
      <c r="AK95" s="653"/>
      <c r="AL95" s="653"/>
      <c r="AM95" s="653"/>
      <c r="AN95" s="653"/>
      <c r="AO95" s="653"/>
      <c r="AP95" s="653"/>
      <c r="AQ95" s="653"/>
      <c r="AR95" s="653"/>
      <c r="AS95" s="653"/>
      <c r="AT95" s="653"/>
      <c r="AU95" s="653"/>
      <c r="AV95" s="653"/>
      <c r="AW95" s="653"/>
      <c r="AX95" s="653"/>
      <c r="AY95" s="653"/>
      <c r="AZ95" s="653"/>
      <c r="BA95" s="653"/>
      <c r="BB95" s="600"/>
      <c r="BC95" s="600"/>
      <c r="BE95" s="600"/>
      <c r="BF95" s="600"/>
      <c r="BG95" s="600"/>
      <c r="BH95" s="600"/>
      <c r="BI95" s="600"/>
      <c r="BJ95" s="600"/>
      <c r="BK95" s="600"/>
      <c r="BL95" s="600"/>
      <c r="CB95" s="600"/>
      <c r="CD95" s="666"/>
      <c r="CE95" s="600"/>
      <c r="CF95" s="600"/>
      <c r="CG95" s="600"/>
      <c r="CH95" s="600"/>
      <c r="CI95" s="600"/>
      <c r="CJ95" s="600"/>
      <c r="DV95" s="595"/>
      <c r="DW95" s="669"/>
      <c r="DX95" s="669"/>
      <c r="DY95" s="669"/>
      <c r="DZ95" s="669"/>
      <c r="EA95" s="669"/>
      <c r="EC95" s="600"/>
      <c r="ED95" s="600"/>
      <c r="EZ95" s="600"/>
      <c r="FJ95" s="747"/>
      <c r="GR95" s="600"/>
    </row>
    <row r="96" spans="1:226" ht="12" customHeight="1" x14ac:dyDescent="0.15">
      <c r="A96" s="653"/>
      <c r="B96" s="653"/>
      <c r="C96" s="653"/>
      <c r="D96" s="653"/>
      <c r="E96" s="653"/>
      <c r="F96" s="653"/>
      <c r="G96" s="653"/>
      <c r="H96" s="653"/>
      <c r="I96" s="653"/>
      <c r="J96" s="653"/>
      <c r="K96" s="653"/>
      <c r="L96" s="653"/>
      <c r="M96" s="653"/>
      <c r="N96" s="653"/>
      <c r="O96" s="653"/>
      <c r="P96" s="653"/>
      <c r="Q96" s="653"/>
      <c r="R96" s="653"/>
      <c r="S96" s="653"/>
      <c r="T96" s="653"/>
      <c r="U96" s="653"/>
      <c r="V96" s="653"/>
      <c r="W96" s="653"/>
      <c r="X96" s="653"/>
      <c r="Y96" s="653"/>
      <c r="Z96" s="653"/>
      <c r="AA96" s="653"/>
      <c r="AB96" s="653"/>
      <c r="AC96" s="653"/>
      <c r="AD96" s="653"/>
      <c r="AE96" s="653"/>
      <c r="AF96" s="653"/>
      <c r="AG96" s="653"/>
      <c r="AH96" s="653"/>
      <c r="AI96" s="653"/>
      <c r="AJ96" s="653"/>
      <c r="AK96" s="653"/>
      <c r="AL96" s="653"/>
      <c r="AM96" s="653"/>
      <c r="AN96" s="653"/>
      <c r="AO96" s="653"/>
      <c r="AP96" s="653"/>
      <c r="AQ96" s="653"/>
      <c r="AR96" s="653"/>
      <c r="AS96" s="653"/>
      <c r="AT96" s="653"/>
      <c r="AU96" s="653"/>
      <c r="AV96" s="653"/>
      <c r="AW96" s="653"/>
      <c r="AX96" s="653"/>
      <c r="AY96" s="653"/>
      <c r="AZ96" s="653"/>
      <c r="BA96" s="653"/>
      <c r="BB96" s="599"/>
      <c r="BC96" s="599"/>
      <c r="BE96" s="600"/>
      <c r="BF96" s="748"/>
      <c r="BG96" s="748"/>
      <c r="BH96" s="748"/>
      <c r="BI96" s="748"/>
      <c r="BJ96" s="748"/>
      <c r="BK96" s="748"/>
      <c r="BL96" s="748"/>
      <c r="BM96" s="599"/>
      <c r="CB96" s="600"/>
      <c r="CD96" s="666"/>
      <c r="CE96" s="671" t="s">
        <v>892</v>
      </c>
      <c r="CF96" s="671"/>
      <c r="CG96" s="671"/>
      <c r="CH96" s="671"/>
      <c r="CI96" s="671"/>
      <c r="CJ96" s="631"/>
      <c r="CW96" s="600"/>
      <c r="DV96" s="749"/>
      <c r="DW96" s="671" t="s">
        <v>893</v>
      </c>
      <c r="DX96" s="671"/>
      <c r="DY96" s="671"/>
      <c r="DZ96" s="671"/>
      <c r="EA96" s="671"/>
      <c r="EC96" s="600"/>
      <c r="ED96" s="600"/>
      <c r="EZ96" s="600"/>
      <c r="FJ96" s="600"/>
      <c r="GR96" s="600"/>
    </row>
    <row r="97" spans="1:235" ht="12" customHeight="1" x14ac:dyDescent="0.15">
      <c r="A97" s="653"/>
      <c r="B97" s="653"/>
      <c r="C97" s="653"/>
      <c r="D97" s="653"/>
      <c r="E97" s="653"/>
      <c r="F97" s="653"/>
      <c r="G97" s="653"/>
      <c r="H97" s="653"/>
      <c r="I97" s="653"/>
      <c r="J97" s="653"/>
      <c r="K97" s="653"/>
      <c r="L97" s="653"/>
      <c r="M97" s="653"/>
      <c r="N97" s="653"/>
      <c r="O97" s="653"/>
      <c r="P97" s="653"/>
      <c r="Q97" s="653"/>
      <c r="R97" s="653"/>
      <c r="S97" s="653"/>
      <c r="T97" s="653"/>
      <c r="U97" s="653"/>
      <c r="V97" s="653"/>
      <c r="W97" s="653"/>
      <c r="X97" s="653"/>
      <c r="Y97" s="653"/>
      <c r="Z97" s="653"/>
      <c r="AA97" s="653"/>
      <c r="AB97" s="653"/>
      <c r="AC97" s="653"/>
      <c r="AD97" s="653"/>
      <c r="AE97" s="653"/>
      <c r="AF97" s="653"/>
      <c r="AG97" s="653"/>
      <c r="AH97" s="653"/>
      <c r="AI97" s="653"/>
      <c r="AJ97" s="653"/>
      <c r="AK97" s="653"/>
      <c r="AL97" s="653"/>
      <c r="AM97" s="653"/>
      <c r="AN97" s="653"/>
      <c r="AO97" s="653"/>
      <c r="AP97" s="653"/>
      <c r="AQ97" s="653"/>
      <c r="AR97" s="653"/>
      <c r="AS97" s="653"/>
      <c r="AT97" s="653"/>
      <c r="AU97" s="653"/>
      <c r="AV97" s="653"/>
      <c r="AW97" s="653"/>
      <c r="AX97" s="653"/>
      <c r="AY97" s="653"/>
      <c r="AZ97" s="653"/>
      <c r="BA97" s="653"/>
      <c r="BE97" s="600"/>
      <c r="BF97" s="748"/>
      <c r="BG97" s="748"/>
      <c r="BH97" s="748"/>
      <c r="BI97" s="748"/>
      <c r="BJ97" s="748"/>
      <c r="BK97" s="748"/>
      <c r="BL97" s="748"/>
      <c r="BM97" s="599"/>
      <c r="CB97" s="600"/>
      <c r="CD97" s="673"/>
      <c r="CE97" s="671"/>
      <c r="CF97" s="671"/>
      <c r="CG97" s="671"/>
      <c r="CH97" s="671"/>
      <c r="CI97" s="671"/>
      <c r="CJ97" s="631"/>
      <c r="CW97" s="600"/>
      <c r="DV97" s="746"/>
      <c r="DW97" s="671"/>
      <c r="DX97" s="671"/>
      <c r="DY97" s="671"/>
      <c r="DZ97" s="671"/>
      <c r="EA97" s="671"/>
      <c r="EC97" s="600"/>
      <c r="ED97" s="600"/>
      <c r="EZ97" s="579"/>
      <c r="FJ97" s="600"/>
    </row>
    <row r="98" spans="1:235" ht="12" customHeight="1" x14ac:dyDescent="0.15">
      <c r="A98" s="653"/>
      <c r="B98" s="653"/>
      <c r="C98" s="653"/>
      <c r="D98" s="653"/>
      <c r="E98" s="653"/>
      <c r="F98" s="653"/>
      <c r="G98" s="653"/>
      <c r="H98" s="653"/>
      <c r="I98" s="653"/>
      <c r="J98" s="653"/>
      <c r="K98" s="653"/>
      <c r="L98" s="653"/>
      <c r="M98" s="653"/>
      <c r="N98" s="653"/>
      <c r="O98" s="653"/>
      <c r="P98" s="653"/>
      <c r="Q98" s="653"/>
      <c r="R98" s="653"/>
      <c r="S98" s="653"/>
      <c r="T98" s="653"/>
      <c r="U98" s="653"/>
      <c r="V98" s="653"/>
      <c r="W98" s="653"/>
      <c r="X98" s="653"/>
      <c r="Y98" s="653"/>
      <c r="Z98" s="653"/>
      <c r="AA98" s="653"/>
      <c r="AB98" s="653"/>
      <c r="AC98" s="653"/>
      <c r="AD98" s="653"/>
      <c r="AE98" s="653"/>
      <c r="AF98" s="653"/>
      <c r="AG98" s="653"/>
      <c r="AH98" s="653"/>
      <c r="AI98" s="653"/>
      <c r="AJ98" s="653"/>
      <c r="AK98" s="653"/>
      <c r="AL98" s="653"/>
      <c r="AM98" s="653"/>
      <c r="AN98" s="653"/>
      <c r="AO98" s="653"/>
      <c r="AP98" s="653"/>
      <c r="AQ98" s="653"/>
      <c r="AR98" s="653"/>
      <c r="AS98" s="653"/>
      <c r="AT98" s="653"/>
      <c r="AU98" s="653"/>
      <c r="AV98" s="653"/>
      <c r="AW98" s="653"/>
      <c r="AX98" s="653"/>
      <c r="AY98" s="653"/>
      <c r="AZ98" s="653"/>
      <c r="BA98" s="653"/>
      <c r="BF98" s="600"/>
      <c r="BG98" s="600"/>
      <c r="BH98" s="600"/>
      <c r="BI98" s="600"/>
      <c r="BJ98" s="600"/>
      <c r="BK98" s="600"/>
      <c r="BL98" s="600"/>
      <c r="CB98" s="600"/>
      <c r="CD98" s="666"/>
      <c r="CE98" s="600"/>
      <c r="CF98" s="600"/>
      <c r="CG98" s="600"/>
      <c r="CH98" s="600"/>
      <c r="CI98" s="600"/>
      <c r="CJ98" s="600"/>
      <c r="CW98" s="600"/>
      <c r="DV98" s="595"/>
      <c r="DW98" s="600"/>
      <c r="DX98" s="600"/>
      <c r="DY98" s="600"/>
      <c r="DZ98" s="600"/>
      <c r="EA98" s="600"/>
      <c r="EC98" s="600"/>
      <c r="ED98" s="600"/>
      <c r="EZ98" s="579"/>
      <c r="FA98" s="579"/>
      <c r="FB98" s="579"/>
      <c r="FC98" s="579"/>
      <c r="FD98" s="579"/>
      <c r="FE98" s="579"/>
      <c r="FF98" s="579"/>
      <c r="FG98" s="579"/>
      <c r="FH98" s="579"/>
      <c r="FI98" s="579"/>
      <c r="FJ98" s="600"/>
      <c r="FL98" s="600"/>
      <c r="FM98" s="600"/>
      <c r="FN98" s="600"/>
      <c r="FO98" s="600"/>
      <c r="FP98" s="600"/>
      <c r="FQ98" s="600"/>
      <c r="FR98" s="600"/>
      <c r="FS98" s="600"/>
    </row>
    <row r="99" spans="1:235" ht="12" customHeight="1" x14ac:dyDescent="0.15">
      <c r="A99" s="653"/>
      <c r="B99" s="653"/>
      <c r="C99" s="653"/>
      <c r="D99" s="653"/>
      <c r="E99" s="653"/>
      <c r="F99" s="653"/>
      <c r="G99" s="653"/>
      <c r="H99" s="653"/>
      <c r="I99" s="653"/>
      <c r="J99" s="653"/>
      <c r="K99" s="653"/>
      <c r="L99" s="653"/>
      <c r="M99" s="653"/>
      <c r="N99" s="653"/>
      <c r="O99" s="653"/>
      <c r="P99" s="653"/>
      <c r="Q99" s="653"/>
      <c r="R99" s="653"/>
      <c r="S99" s="653"/>
      <c r="T99" s="653"/>
      <c r="U99" s="653"/>
      <c r="V99" s="653"/>
      <c r="W99" s="653"/>
      <c r="X99" s="653"/>
      <c r="Y99" s="653"/>
      <c r="Z99" s="653"/>
      <c r="AA99" s="653"/>
      <c r="AB99" s="653"/>
      <c r="AC99" s="653"/>
      <c r="AD99" s="653"/>
      <c r="AE99" s="653"/>
      <c r="AF99" s="653"/>
      <c r="AG99" s="653"/>
      <c r="AH99" s="653"/>
      <c r="AI99" s="653"/>
      <c r="AJ99" s="653"/>
      <c r="AK99" s="653"/>
      <c r="AL99" s="653"/>
      <c r="AM99" s="653"/>
      <c r="AN99" s="653"/>
      <c r="AO99" s="653"/>
      <c r="AP99" s="653"/>
      <c r="AQ99" s="653"/>
      <c r="AR99" s="653"/>
      <c r="AS99" s="653"/>
      <c r="AT99" s="653"/>
      <c r="AU99" s="653"/>
      <c r="AV99" s="653"/>
      <c r="AW99" s="653"/>
      <c r="AX99" s="653"/>
      <c r="AY99" s="653"/>
      <c r="AZ99" s="653"/>
      <c r="BA99" s="653"/>
      <c r="BF99" s="600"/>
      <c r="BG99" s="600"/>
      <c r="BH99" s="599"/>
      <c r="BI99" s="599"/>
      <c r="BJ99" s="599"/>
      <c r="BK99" s="599"/>
      <c r="BL99" s="599"/>
      <c r="BM99" s="601"/>
      <c r="CB99" s="600"/>
      <c r="CD99" s="670"/>
      <c r="CE99" s="671" t="s">
        <v>894</v>
      </c>
      <c r="CF99" s="671"/>
      <c r="CG99" s="671"/>
      <c r="CH99" s="671"/>
      <c r="CI99" s="671"/>
      <c r="CJ99" s="631"/>
      <c r="CW99" s="600"/>
      <c r="DV99" s="743"/>
      <c r="DW99" s="706" t="s">
        <v>895</v>
      </c>
      <c r="DX99" s="706"/>
      <c r="DY99" s="706"/>
      <c r="DZ99" s="706"/>
      <c r="EA99" s="706"/>
      <c r="EZ99" s="579"/>
      <c r="FA99" s="579"/>
      <c r="FB99" s="579"/>
      <c r="FC99" s="579"/>
      <c r="FD99" s="579"/>
      <c r="FE99" s="579"/>
      <c r="FF99" s="579"/>
      <c r="FG99" s="579"/>
      <c r="FH99" s="579"/>
      <c r="FI99" s="579"/>
      <c r="FJ99" s="600"/>
      <c r="FL99" s="600"/>
      <c r="FM99" s="600"/>
      <c r="FN99" s="600"/>
      <c r="FO99" s="600"/>
      <c r="FP99" s="600"/>
      <c r="FQ99" s="600"/>
      <c r="FR99" s="600"/>
      <c r="FS99" s="600"/>
    </row>
    <row r="100" spans="1:235" ht="12" customHeight="1" x14ac:dyDescent="0.15">
      <c r="A100" s="653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653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653"/>
      <c r="AE100" s="653"/>
      <c r="AF100" s="653"/>
      <c r="AG100" s="653"/>
      <c r="AH100" s="653"/>
      <c r="AI100" s="653"/>
      <c r="AJ100" s="653"/>
      <c r="AK100" s="653"/>
      <c r="AL100" s="653"/>
      <c r="AM100" s="653"/>
      <c r="AN100" s="653"/>
      <c r="AO100" s="653"/>
      <c r="AP100" s="653"/>
      <c r="AQ100" s="653"/>
      <c r="AR100" s="653"/>
      <c r="AS100" s="653"/>
      <c r="AT100" s="653"/>
      <c r="AU100" s="653"/>
      <c r="AV100" s="653"/>
      <c r="AW100" s="653"/>
      <c r="AX100" s="653"/>
      <c r="AY100" s="653"/>
      <c r="AZ100" s="653"/>
      <c r="BA100" s="653"/>
      <c r="BF100" s="600"/>
      <c r="BG100" s="600"/>
      <c r="BH100" s="599"/>
      <c r="BI100" s="599"/>
      <c r="BJ100" s="599"/>
      <c r="BK100" s="599"/>
      <c r="BL100" s="599"/>
      <c r="BM100" s="601"/>
      <c r="CB100" s="600"/>
      <c r="CD100" s="600"/>
      <c r="CE100" s="671"/>
      <c r="CF100" s="671"/>
      <c r="CG100" s="671"/>
      <c r="CH100" s="671"/>
      <c r="CI100" s="671"/>
      <c r="CJ100" s="631"/>
      <c r="DV100" s="695"/>
      <c r="DW100" s="706"/>
      <c r="DX100" s="706"/>
      <c r="DY100" s="706"/>
      <c r="DZ100" s="706"/>
      <c r="EA100" s="706"/>
      <c r="EZ100" s="600"/>
      <c r="FA100" s="600"/>
      <c r="FB100" s="600"/>
      <c r="FC100" s="600"/>
      <c r="FD100" s="600"/>
      <c r="FE100" s="600"/>
      <c r="FF100" s="600"/>
      <c r="FG100" s="600"/>
      <c r="FH100" s="600"/>
      <c r="FI100" s="600"/>
      <c r="FJ100" s="600"/>
      <c r="FL100" s="600"/>
      <c r="FM100" s="600"/>
      <c r="FN100" s="600"/>
      <c r="FO100" s="600"/>
      <c r="FP100" s="600"/>
      <c r="FQ100" s="600"/>
      <c r="FR100" s="600"/>
      <c r="FS100" s="600"/>
      <c r="GQ100" s="600"/>
    </row>
    <row r="101" spans="1:235" ht="12" customHeight="1" x14ac:dyDescent="0.15">
      <c r="A101" s="653"/>
      <c r="B101" s="653"/>
      <c r="C101" s="653"/>
      <c r="D101" s="653"/>
      <c r="E101" s="653"/>
      <c r="F101" s="653"/>
      <c r="G101" s="653"/>
      <c r="H101" s="653"/>
      <c r="I101" s="653"/>
      <c r="J101" s="653"/>
      <c r="K101" s="653"/>
      <c r="L101" s="653"/>
      <c r="M101" s="653"/>
      <c r="N101" s="653"/>
      <c r="O101" s="653"/>
      <c r="P101" s="653"/>
      <c r="Q101" s="653"/>
      <c r="R101" s="653"/>
      <c r="S101" s="653"/>
      <c r="T101" s="653"/>
      <c r="U101" s="653"/>
      <c r="V101" s="653"/>
      <c r="W101" s="653"/>
      <c r="X101" s="653"/>
      <c r="Y101" s="653"/>
      <c r="Z101" s="653"/>
      <c r="AA101" s="653"/>
      <c r="AB101" s="653"/>
      <c r="AC101" s="653"/>
      <c r="AD101" s="653"/>
      <c r="AE101" s="653"/>
      <c r="AF101" s="653"/>
      <c r="AG101" s="653"/>
      <c r="AH101" s="653"/>
      <c r="AI101" s="653"/>
      <c r="AJ101" s="653"/>
      <c r="AK101" s="653"/>
      <c r="AL101" s="653"/>
      <c r="AM101" s="653"/>
      <c r="AN101" s="653"/>
      <c r="AO101" s="653"/>
      <c r="AP101" s="653"/>
      <c r="AQ101" s="653"/>
      <c r="AR101" s="653"/>
      <c r="AS101" s="653"/>
      <c r="AT101" s="653"/>
      <c r="AU101" s="653"/>
      <c r="AV101" s="653"/>
      <c r="AW101" s="653"/>
      <c r="AX101" s="653"/>
      <c r="AY101" s="653"/>
      <c r="AZ101" s="653"/>
      <c r="BA101" s="653"/>
      <c r="BF101" s="600"/>
      <c r="BG101" s="600"/>
      <c r="BH101" s="599"/>
      <c r="BI101" s="599"/>
      <c r="BJ101" s="599"/>
      <c r="BK101" s="599"/>
      <c r="BL101" s="599"/>
      <c r="BM101" s="601"/>
      <c r="CB101" s="600"/>
      <c r="CD101" s="600"/>
      <c r="CE101" s="600"/>
      <c r="CF101" s="600"/>
      <c r="CG101" s="600"/>
      <c r="CH101" s="600"/>
      <c r="CI101" s="600"/>
      <c r="CJ101" s="600"/>
      <c r="EX101" s="600"/>
      <c r="EY101" s="600"/>
      <c r="EZ101" s="600"/>
      <c r="FA101" s="600"/>
      <c r="FB101" s="600"/>
      <c r="FC101" s="600"/>
      <c r="FD101" s="600"/>
      <c r="FE101" s="600"/>
      <c r="FF101" s="600"/>
      <c r="FG101" s="600"/>
      <c r="FH101" s="600"/>
      <c r="FI101" s="600"/>
      <c r="FJ101" s="600"/>
      <c r="FL101" s="600"/>
      <c r="FM101" s="600"/>
      <c r="FN101" s="600"/>
      <c r="FO101" s="600"/>
      <c r="FP101" s="600"/>
      <c r="FQ101" s="600"/>
      <c r="FR101" s="600"/>
      <c r="FS101" s="600"/>
    </row>
    <row r="102" spans="1:235" ht="12" customHeight="1" x14ac:dyDescent="0.15">
      <c r="BH102" s="669"/>
      <c r="BI102" s="669"/>
      <c r="BJ102" s="669"/>
      <c r="BK102" s="669"/>
      <c r="BL102" s="669"/>
      <c r="CB102" s="600"/>
      <c r="CD102" s="600"/>
      <c r="CE102" s="669"/>
      <c r="CF102" s="669"/>
      <c r="CG102" s="669"/>
      <c r="CH102" s="669"/>
      <c r="CI102" s="669"/>
      <c r="CJ102" s="599"/>
      <c r="EX102" s="600"/>
      <c r="EY102" s="600"/>
      <c r="EZ102" s="600"/>
      <c r="FA102" s="600"/>
      <c r="FB102" s="600"/>
      <c r="FC102" s="600"/>
      <c r="FD102" s="600"/>
      <c r="FE102" s="600"/>
      <c r="FF102" s="600"/>
      <c r="FG102" s="600"/>
      <c r="FH102" s="600"/>
      <c r="FI102" s="600"/>
      <c r="FJ102" s="600"/>
      <c r="FL102" s="600"/>
      <c r="FM102" s="600"/>
      <c r="FN102" s="600"/>
      <c r="FO102" s="600"/>
      <c r="FP102" s="600"/>
      <c r="FQ102" s="600"/>
      <c r="FR102" s="600"/>
      <c r="FS102" s="600"/>
    </row>
    <row r="103" spans="1:235" ht="12" customHeight="1" x14ac:dyDescent="0.15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600"/>
      <c r="S103" s="600"/>
      <c r="T103" s="600"/>
      <c r="U103" s="600"/>
      <c r="V103" s="600"/>
      <c r="W103" s="600"/>
      <c r="X103" s="600"/>
      <c r="Y103" s="600"/>
      <c r="Z103" s="600"/>
      <c r="AA103" s="600"/>
      <c r="AB103" s="600"/>
      <c r="AC103" s="600"/>
      <c r="AD103" s="600"/>
      <c r="AE103" s="600"/>
      <c r="AF103" s="600"/>
      <c r="AG103" s="600"/>
      <c r="AH103" s="600"/>
      <c r="AI103" s="600"/>
      <c r="AJ103" s="600"/>
      <c r="AK103" s="600"/>
      <c r="AL103" s="600"/>
      <c r="AM103" s="600"/>
      <c r="AN103" s="600"/>
      <c r="AO103" s="600"/>
      <c r="AP103" s="600"/>
      <c r="AQ103" s="600"/>
      <c r="AR103" s="600"/>
      <c r="AS103" s="600"/>
      <c r="AT103" s="600"/>
      <c r="AU103" s="600"/>
      <c r="AV103" s="600"/>
      <c r="AW103" s="600"/>
      <c r="AX103" s="600"/>
      <c r="AY103" s="600"/>
      <c r="AZ103" s="600"/>
      <c r="BA103" s="600"/>
      <c r="BB103" s="600"/>
      <c r="BC103" s="600"/>
      <c r="BD103" s="600"/>
      <c r="BE103" s="600"/>
      <c r="BF103" s="600"/>
      <c r="BG103" s="600"/>
      <c r="BH103" s="600"/>
      <c r="BI103" s="600"/>
      <c r="BJ103" s="600"/>
      <c r="BK103" s="600"/>
      <c r="BL103" s="600"/>
      <c r="BM103" s="600"/>
      <c r="BN103" s="600"/>
      <c r="BO103" s="600"/>
      <c r="BP103" s="600"/>
      <c r="BQ103" s="600"/>
      <c r="BR103" s="600"/>
      <c r="CB103" s="600"/>
      <c r="CD103" s="600"/>
      <c r="CE103" s="669"/>
      <c r="CF103" s="669"/>
      <c r="CG103" s="669"/>
      <c r="CH103" s="669"/>
      <c r="CI103" s="669"/>
      <c r="CJ103" s="599"/>
      <c r="EX103" s="600"/>
      <c r="EY103" s="600"/>
      <c r="EZ103" s="600"/>
      <c r="FA103" s="600"/>
      <c r="FB103" s="600"/>
      <c r="FC103" s="600"/>
      <c r="FD103" s="600"/>
      <c r="FE103" s="600"/>
      <c r="FF103" s="600"/>
      <c r="FG103" s="600"/>
      <c r="FH103" s="600"/>
      <c r="FI103" s="600"/>
      <c r="FJ103" s="600"/>
      <c r="FL103" s="600"/>
      <c r="FM103" s="600"/>
      <c r="FN103" s="600"/>
      <c r="FO103" s="600"/>
      <c r="FP103" s="600"/>
      <c r="FQ103" s="600"/>
      <c r="FR103" s="600"/>
      <c r="FS103" s="600"/>
    </row>
    <row r="104" spans="1:235" ht="12" customHeight="1" x14ac:dyDescent="0.15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600"/>
      <c r="S104" s="600"/>
      <c r="T104" s="600"/>
      <c r="U104" s="600"/>
      <c r="V104" s="600"/>
      <c r="W104" s="600"/>
      <c r="X104" s="600"/>
      <c r="Y104" s="600"/>
      <c r="Z104" s="600"/>
      <c r="AA104" s="600"/>
      <c r="AB104" s="600"/>
      <c r="AC104" s="600"/>
      <c r="AD104" s="600"/>
      <c r="AE104" s="600"/>
      <c r="AF104" s="600"/>
      <c r="AG104" s="600"/>
      <c r="AH104" s="600"/>
      <c r="AI104" s="600"/>
      <c r="AJ104" s="600"/>
      <c r="AK104" s="600"/>
      <c r="AL104" s="600"/>
      <c r="AM104" s="600"/>
      <c r="AN104" s="600"/>
      <c r="AO104" s="600"/>
      <c r="AP104" s="600"/>
      <c r="AQ104" s="600"/>
      <c r="AR104" s="600"/>
      <c r="AS104" s="600"/>
      <c r="AT104" s="600"/>
      <c r="AU104" s="600"/>
      <c r="AV104" s="600"/>
      <c r="AW104" s="600"/>
      <c r="AX104" s="600"/>
      <c r="AY104" s="600"/>
      <c r="AZ104" s="600"/>
      <c r="BA104" s="600"/>
      <c r="BB104" s="600"/>
      <c r="BC104" s="600"/>
      <c r="BD104" s="600"/>
      <c r="BE104" s="600"/>
      <c r="BF104" s="600"/>
      <c r="BG104" s="600"/>
      <c r="BH104" s="600"/>
      <c r="BI104" s="600"/>
      <c r="BJ104" s="600"/>
      <c r="BK104" s="600"/>
      <c r="BL104" s="600"/>
      <c r="BM104" s="600"/>
      <c r="BN104" s="600"/>
      <c r="BO104" s="600"/>
      <c r="BP104" s="600"/>
      <c r="BQ104" s="600"/>
      <c r="BR104" s="600"/>
      <c r="CJ104" s="600"/>
      <c r="CK104" s="600"/>
      <c r="EX104" s="600"/>
      <c r="EY104" s="600"/>
      <c r="EZ104" s="600"/>
      <c r="FA104" s="600"/>
      <c r="FB104" s="600"/>
      <c r="FC104" s="600"/>
      <c r="FD104" s="600"/>
      <c r="FE104" s="600"/>
      <c r="FF104" s="600"/>
      <c r="FG104" s="600"/>
      <c r="FH104" s="600"/>
      <c r="FI104" s="600"/>
      <c r="FJ104" s="600"/>
      <c r="FL104" s="600"/>
      <c r="FM104" s="600"/>
      <c r="FN104" s="600"/>
      <c r="FO104" s="600"/>
      <c r="FP104" s="600"/>
      <c r="FQ104" s="600"/>
      <c r="FR104" s="600"/>
      <c r="FS104" s="600"/>
    </row>
    <row r="105" spans="1:235" ht="12" customHeight="1" x14ac:dyDescent="0.15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600"/>
      <c r="S105" s="600"/>
      <c r="T105" s="600"/>
      <c r="U105" s="600"/>
      <c r="V105" s="600"/>
      <c r="W105" s="600"/>
      <c r="X105" s="600"/>
      <c r="Y105" s="600"/>
      <c r="Z105" s="600"/>
      <c r="AA105" s="600"/>
      <c r="AB105" s="600"/>
      <c r="AC105" s="600"/>
      <c r="AD105" s="600"/>
      <c r="AE105" s="600"/>
      <c r="AF105" s="600"/>
      <c r="AG105" s="600"/>
      <c r="AH105" s="600"/>
      <c r="AI105" s="600"/>
      <c r="AJ105" s="600"/>
      <c r="AK105" s="600"/>
      <c r="AL105" s="600"/>
      <c r="AM105" s="600"/>
      <c r="AN105" s="600"/>
      <c r="AO105" s="600"/>
      <c r="AP105" s="600"/>
      <c r="AQ105" s="600"/>
      <c r="AR105" s="600"/>
      <c r="AS105" s="600"/>
      <c r="AT105" s="600"/>
      <c r="AU105" s="600"/>
      <c r="AV105" s="600"/>
      <c r="AW105" s="600"/>
      <c r="AX105" s="600"/>
      <c r="AY105" s="600"/>
      <c r="AZ105" s="600"/>
      <c r="BA105" s="600"/>
      <c r="BB105" s="600"/>
      <c r="BC105" s="600"/>
      <c r="BD105" s="600"/>
      <c r="BE105" s="600"/>
      <c r="BF105" s="600"/>
      <c r="BG105" s="600"/>
      <c r="BH105" s="600"/>
      <c r="BI105" s="600"/>
      <c r="BJ105" s="600"/>
      <c r="BK105" s="600"/>
      <c r="BL105" s="600"/>
      <c r="BM105" s="600"/>
      <c r="BN105" s="600"/>
      <c r="BO105" s="600"/>
      <c r="BP105" s="600"/>
      <c r="BQ105" s="600"/>
      <c r="BR105" s="600"/>
      <c r="CJ105" s="599"/>
      <c r="CK105" s="599"/>
      <c r="EB105" s="600"/>
      <c r="EC105" s="600"/>
      <c r="ED105" s="600"/>
      <c r="EM105" s="600"/>
      <c r="EN105" s="600"/>
      <c r="EO105" s="600"/>
      <c r="EP105" s="600"/>
      <c r="EQ105" s="600"/>
      <c r="EX105" s="600"/>
      <c r="EY105" s="600"/>
      <c r="EZ105" s="600"/>
      <c r="FA105" s="600"/>
      <c r="FB105" s="600"/>
      <c r="FC105" s="600"/>
      <c r="FD105" s="600"/>
      <c r="FE105" s="600"/>
      <c r="FF105" s="600"/>
      <c r="FG105" s="600"/>
      <c r="FH105" s="600"/>
      <c r="FI105" s="600"/>
      <c r="FJ105" s="600"/>
      <c r="FL105" s="600"/>
      <c r="FM105" s="600"/>
      <c r="FN105" s="600"/>
      <c r="FO105" s="600"/>
      <c r="FP105" s="600"/>
      <c r="FQ105" s="600"/>
      <c r="FR105" s="600"/>
      <c r="FS105" s="600"/>
    </row>
    <row r="106" spans="1:235" ht="12" customHeight="1" x14ac:dyDescent="0.15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600"/>
      <c r="S106" s="600"/>
      <c r="T106" s="600"/>
      <c r="U106" s="600"/>
      <c r="V106" s="600"/>
      <c r="W106" s="600"/>
      <c r="X106" s="600"/>
      <c r="Y106" s="600"/>
      <c r="Z106" s="600"/>
      <c r="AA106" s="600"/>
      <c r="AB106" s="600"/>
      <c r="AC106" s="600"/>
      <c r="AD106" s="600"/>
      <c r="AE106" s="600"/>
      <c r="AF106" s="600"/>
      <c r="AG106" s="600"/>
      <c r="AH106" s="600"/>
      <c r="AI106" s="600"/>
      <c r="AJ106" s="600"/>
      <c r="AK106" s="600"/>
      <c r="AL106" s="600"/>
      <c r="AM106" s="600"/>
      <c r="AN106" s="600"/>
      <c r="AO106" s="600"/>
      <c r="AP106" s="600"/>
      <c r="AQ106" s="600"/>
      <c r="AR106" s="600"/>
      <c r="AS106" s="600"/>
      <c r="AT106" s="600"/>
      <c r="AU106" s="600"/>
      <c r="AV106" s="600"/>
      <c r="AW106" s="600"/>
      <c r="AX106" s="600"/>
      <c r="AY106" s="600"/>
      <c r="AZ106" s="600"/>
      <c r="BA106" s="600"/>
      <c r="BB106" s="600"/>
      <c r="BC106" s="600"/>
      <c r="BD106" s="600"/>
      <c r="BE106" s="600"/>
      <c r="BF106" s="600"/>
      <c r="BG106" s="600"/>
      <c r="BH106" s="600"/>
      <c r="BI106" s="600"/>
      <c r="BJ106" s="600"/>
      <c r="BK106" s="600"/>
      <c r="BL106" s="600"/>
      <c r="BM106" s="600"/>
      <c r="BN106" s="600"/>
      <c r="BO106" s="600"/>
      <c r="BP106" s="600"/>
      <c r="BQ106" s="600"/>
      <c r="BR106" s="600"/>
      <c r="CJ106" s="599"/>
      <c r="CK106" s="599"/>
      <c r="EB106" s="579"/>
      <c r="EC106" s="579"/>
      <c r="ED106" s="579"/>
      <c r="EM106" s="579"/>
      <c r="EN106" s="579"/>
      <c r="EO106" s="579"/>
      <c r="EP106" s="579"/>
      <c r="EQ106" s="579"/>
      <c r="EX106" s="600"/>
      <c r="EY106" s="600"/>
      <c r="EZ106" s="600"/>
      <c r="FA106" s="600"/>
      <c r="FB106" s="600"/>
      <c r="FC106" s="600"/>
      <c r="FD106" s="600"/>
      <c r="FE106" s="600"/>
      <c r="FF106" s="600"/>
      <c r="FG106" s="600"/>
      <c r="FH106" s="600"/>
      <c r="FI106" s="600"/>
      <c r="FJ106" s="600"/>
      <c r="FL106" s="600"/>
      <c r="FM106" s="600"/>
      <c r="FN106" s="600"/>
      <c r="FO106" s="600"/>
      <c r="FP106" s="600"/>
      <c r="FQ106" s="600"/>
      <c r="FR106" s="600"/>
      <c r="FS106" s="600"/>
    </row>
    <row r="107" spans="1:235" ht="12" customHeight="1" x14ac:dyDescent="0.15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600"/>
      <c r="S107" s="600"/>
      <c r="T107" s="600"/>
      <c r="U107" s="600"/>
      <c r="V107" s="600"/>
      <c r="W107" s="600"/>
      <c r="X107" s="600"/>
      <c r="Y107" s="600"/>
      <c r="Z107" s="600"/>
      <c r="AA107" s="600"/>
      <c r="AB107" s="600"/>
      <c r="AC107" s="600"/>
      <c r="AD107" s="600"/>
      <c r="AE107" s="600"/>
      <c r="AF107" s="600"/>
      <c r="AG107" s="600"/>
      <c r="AH107" s="600"/>
      <c r="AI107" s="600"/>
      <c r="AJ107" s="600"/>
      <c r="AK107" s="600"/>
      <c r="AL107" s="600"/>
      <c r="AM107" s="600"/>
      <c r="AN107" s="600"/>
      <c r="AO107" s="600"/>
      <c r="AP107" s="600"/>
      <c r="AQ107" s="600"/>
      <c r="AR107" s="600"/>
      <c r="AS107" s="600"/>
      <c r="AT107" s="600"/>
      <c r="AU107" s="600"/>
      <c r="AV107" s="600"/>
      <c r="AW107" s="600"/>
      <c r="AX107" s="600"/>
      <c r="AY107" s="600"/>
      <c r="AZ107" s="600"/>
      <c r="BA107" s="600"/>
      <c r="BB107" s="600"/>
      <c r="BC107" s="600"/>
      <c r="BD107" s="600"/>
      <c r="BE107" s="600"/>
      <c r="BF107" s="600"/>
      <c r="BG107" s="600"/>
      <c r="BH107" s="600"/>
      <c r="BI107" s="600"/>
      <c r="BJ107" s="600"/>
      <c r="BK107" s="600"/>
      <c r="BL107" s="600"/>
      <c r="BM107" s="600"/>
      <c r="BN107" s="600"/>
      <c r="BO107" s="600"/>
      <c r="BP107" s="600"/>
      <c r="BQ107" s="600"/>
      <c r="BR107" s="600"/>
      <c r="CJ107" s="600"/>
      <c r="CK107" s="600"/>
      <c r="EB107" s="579"/>
      <c r="EC107" s="579"/>
      <c r="ED107" s="579"/>
      <c r="EM107" s="579"/>
      <c r="EN107" s="579"/>
      <c r="EO107" s="579"/>
      <c r="EP107" s="579"/>
      <c r="EQ107" s="579"/>
      <c r="EX107" s="600"/>
      <c r="EY107" s="600"/>
      <c r="EZ107" s="600"/>
      <c r="FA107" s="600"/>
      <c r="FB107" s="600"/>
      <c r="FC107" s="600"/>
      <c r="FD107" s="600"/>
      <c r="FE107" s="600"/>
      <c r="FF107" s="600"/>
      <c r="FG107" s="600"/>
      <c r="FH107" s="600"/>
      <c r="FI107" s="600"/>
      <c r="FJ107" s="600"/>
      <c r="FL107" s="600"/>
      <c r="FM107" s="600"/>
      <c r="FN107" s="600"/>
      <c r="FO107" s="600"/>
      <c r="FP107" s="600"/>
      <c r="FQ107" s="600"/>
      <c r="FR107" s="600"/>
      <c r="FS107" s="600"/>
    </row>
    <row r="108" spans="1:235" ht="12" customHeight="1" x14ac:dyDescent="0.15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600"/>
      <c r="S108" s="600"/>
      <c r="T108" s="600"/>
      <c r="U108" s="600"/>
      <c r="V108" s="600"/>
      <c r="W108" s="600"/>
      <c r="X108" s="600"/>
      <c r="Y108" s="600"/>
      <c r="Z108" s="600"/>
      <c r="AA108" s="600"/>
      <c r="AB108" s="600"/>
      <c r="AC108" s="600"/>
      <c r="AD108" s="600"/>
      <c r="AE108" s="600"/>
      <c r="AF108" s="600"/>
      <c r="AG108" s="600"/>
      <c r="AH108" s="600"/>
      <c r="AI108" s="600"/>
      <c r="AJ108" s="600"/>
      <c r="AK108" s="600"/>
      <c r="AL108" s="600"/>
      <c r="AM108" s="600"/>
      <c r="AN108" s="600"/>
      <c r="AO108" s="600"/>
      <c r="AP108" s="600"/>
      <c r="AQ108" s="600"/>
      <c r="AR108" s="600"/>
      <c r="AS108" s="600"/>
      <c r="AT108" s="600"/>
      <c r="AU108" s="600"/>
      <c r="AV108" s="600"/>
      <c r="AW108" s="600"/>
      <c r="AX108" s="600"/>
      <c r="AY108" s="600"/>
      <c r="AZ108" s="600"/>
      <c r="BA108" s="600"/>
      <c r="BB108" s="600"/>
      <c r="BC108" s="600"/>
      <c r="BD108" s="600"/>
      <c r="BE108" s="600"/>
      <c r="BF108" s="600"/>
      <c r="BG108" s="600"/>
      <c r="BH108" s="600"/>
      <c r="BI108" s="600"/>
      <c r="BJ108" s="600"/>
      <c r="BK108" s="600"/>
      <c r="BL108" s="600"/>
      <c r="BM108" s="599"/>
      <c r="BN108" s="600"/>
      <c r="BO108" s="600"/>
      <c r="BP108" s="600"/>
      <c r="BQ108" s="600"/>
      <c r="BR108" s="600"/>
      <c r="CJ108" s="599"/>
      <c r="CK108" s="600"/>
      <c r="EB108" s="579"/>
      <c r="EC108" s="579"/>
      <c r="ED108" s="579"/>
      <c r="EM108" s="579"/>
      <c r="EN108" s="579"/>
      <c r="EO108" s="579"/>
      <c r="EP108" s="579"/>
      <c r="EQ108" s="579"/>
      <c r="ER108" s="579"/>
      <c r="ES108" s="579"/>
      <c r="ET108" s="579"/>
      <c r="EU108" s="579"/>
      <c r="EV108" s="600"/>
      <c r="EW108" s="600"/>
      <c r="EX108" s="600"/>
      <c r="EY108" s="600"/>
      <c r="EZ108" s="600"/>
      <c r="FA108" s="600"/>
      <c r="FB108" s="600"/>
      <c r="FC108" s="600"/>
      <c r="FD108" s="600"/>
      <c r="FE108" s="600"/>
      <c r="FF108" s="600"/>
      <c r="FG108" s="600"/>
      <c r="FH108" s="600"/>
      <c r="FI108" s="600"/>
      <c r="FJ108" s="600"/>
      <c r="FL108" s="600"/>
      <c r="FM108" s="600"/>
      <c r="FN108" s="600"/>
      <c r="FO108" s="600"/>
      <c r="FP108" s="600"/>
      <c r="FQ108" s="600"/>
      <c r="FR108" s="600"/>
      <c r="FS108" s="600"/>
    </row>
    <row r="109" spans="1:235" ht="12" customHeight="1" x14ac:dyDescent="0.15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600"/>
      <c r="S109" s="600"/>
      <c r="T109" s="600"/>
      <c r="U109" s="600"/>
      <c r="V109" s="600"/>
      <c r="W109" s="600"/>
      <c r="X109" s="600"/>
      <c r="Y109" s="600"/>
      <c r="Z109" s="600"/>
      <c r="AA109" s="600"/>
      <c r="AB109" s="600"/>
      <c r="AC109" s="600"/>
      <c r="AD109" s="600"/>
      <c r="AE109" s="600"/>
      <c r="AF109" s="600"/>
      <c r="AG109" s="600"/>
      <c r="AH109" s="600"/>
      <c r="AI109" s="600"/>
      <c r="AJ109" s="600"/>
      <c r="AK109" s="600"/>
      <c r="AL109" s="600"/>
      <c r="AM109" s="600"/>
      <c r="AN109" s="600"/>
      <c r="AO109" s="600"/>
      <c r="AP109" s="600"/>
      <c r="AQ109" s="600"/>
      <c r="AR109" s="600"/>
      <c r="AS109" s="600"/>
      <c r="AT109" s="600"/>
      <c r="AU109" s="600"/>
      <c r="AV109" s="600"/>
      <c r="AW109" s="600"/>
      <c r="AX109" s="600"/>
      <c r="AY109" s="600"/>
      <c r="AZ109" s="600"/>
      <c r="BA109" s="600"/>
      <c r="BB109" s="600"/>
      <c r="BC109" s="600"/>
      <c r="BD109" s="600"/>
      <c r="BE109" s="600"/>
      <c r="BF109" s="600"/>
      <c r="BG109" s="600"/>
      <c r="BH109" s="600"/>
      <c r="BI109" s="600"/>
      <c r="BJ109" s="600"/>
      <c r="BK109" s="600"/>
      <c r="BL109" s="600"/>
      <c r="BM109" s="599"/>
      <c r="BN109" s="600"/>
      <c r="BO109" s="600"/>
      <c r="BP109" s="600"/>
      <c r="BQ109" s="600"/>
      <c r="BR109" s="600"/>
      <c r="CJ109" s="599"/>
      <c r="CK109" s="600"/>
      <c r="CV109" s="600"/>
      <c r="EB109" s="600"/>
      <c r="EC109" s="600"/>
      <c r="ED109" s="600"/>
      <c r="EM109" s="600"/>
      <c r="EN109" s="600"/>
      <c r="EO109" s="600"/>
      <c r="EP109" s="600"/>
      <c r="EQ109" s="600"/>
      <c r="ER109" s="600"/>
      <c r="ES109" s="600"/>
      <c r="ET109" s="600"/>
      <c r="EU109" s="600"/>
      <c r="EV109" s="600"/>
      <c r="EW109" s="600"/>
      <c r="EX109" s="600"/>
      <c r="EY109" s="600"/>
      <c r="EZ109" s="600"/>
      <c r="FA109" s="600"/>
      <c r="FB109" s="600"/>
      <c r="FC109" s="600"/>
      <c r="FD109" s="600"/>
      <c r="FE109" s="600"/>
      <c r="FF109" s="600"/>
      <c r="FG109" s="600"/>
      <c r="FH109" s="600"/>
      <c r="FI109" s="600"/>
      <c r="FJ109" s="600"/>
      <c r="FL109" s="600"/>
      <c r="FM109" s="600"/>
      <c r="FN109" s="600"/>
      <c r="FO109" s="600"/>
      <c r="FP109" s="600"/>
      <c r="FQ109" s="600"/>
      <c r="FR109" s="600"/>
      <c r="FS109" s="600"/>
    </row>
    <row r="110" spans="1:235" ht="12" customHeight="1" x14ac:dyDescent="0.15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600"/>
      <c r="S110" s="600"/>
      <c r="T110" s="600"/>
      <c r="U110" s="600"/>
      <c r="V110" s="600"/>
      <c r="W110" s="600"/>
      <c r="X110" s="600"/>
      <c r="Y110" s="600"/>
      <c r="Z110" s="600"/>
      <c r="AA110" s="600"/>
      <c r="AB110" s="600"/>
      <c r="AC110" s="600"/>
      <c r="AD110" s="600"/>
      <c r="AE110" s="600"/>
      <c r="AF110" s="600"/>
      <c r="AG110" s="600"/>
      <c r="AH110" s="600"/>
      <c r="AI110" s="600"/>
      <c r="AJ110" s="600"/>
      <c r="AK110" s="600"/>
      <c r="AL110" s="600"/>
      <c r="AM110" s="600"/>
      <c r="AN110" s="600"/>
      <c r="AO110" s="600"/>
      <c r="AP110" s="600"/>
      <c r="AQ110" s="600"/>
      <c r="AR110" s="600"/>
      <c r="AS110" s="600"/>
      <c r="AT110" s="600"/>
      <c r="AU110" s="600"/>
      <c r="AV110" s="600"/>
      <c r="AW110" s="600"/>
      <c r="AX110" s="600"/>
      <c r="AY110" s="600"/>
      <c r="AZ110" s="600"/>
      <c r="BA110" s="600"/>
      <c r="BB110" s="600"/>
      <c r="BC110" s="600"/>
      <c r="BD110" s="600"/>
      <c r="BE110" s="600"/>
      <c r="BF110" s="600"/>
      <c r="BG110" s="600"/>
      <c r="BH110" s="600"/>
      <c r="BI110" s="600"/>
      <c r="BJ110" s="600"/>
      <c r="BK110" s="600"/>
      <c r="BL110" s="600"/>
      <c r="BM110" s="599"/>
      <c r="BN110" s="600"/>
      <c r="BO110" s="600"/>
      <c r="BP110" s="600"/>
      <c r="BQ110" s="600"/>
      <c r="BR110" s="600"/>
      <c r="CJ110" s="600"/>
      <c r="CK110" s="600"/>
      <c r="CV110" s="600"/>
      <c r="EB110" s="600"/>
      <c r="EC110" s="600"/>
      <c r="ED110" s="600"/>
      <c r="EM110" s="600"/>
      <c r="EN110" s="600"/>
      <c r="EO110" s="600"/>
      <c r="EP110" s="600"/>
      <c r="EQ110" s="600"/>
      <c r="ER110" s="600"/>
      <c r="ES110" s="600"/>
      <c r="ET110" s="600"/>
      <c r="EU110" s="600"/>
      <c r="EV110" s="600"/>
      <c r="EW110" s="600"/>
      <c r="EX110" s="600"/>
      <c r="EY110" s="600"/>
      <c r="EZ110" s="600"/>
      <c r="FA110" s="600"/>
      <c r="FB110" s="600"/>
      <c r="FC110" s="600"/>
      <c r="FD110" s="600"/>
      <c r="FE110" s="600"/>
      <c r="FF110" s="600"/>
      <c r="FG110" s="600"/>
      <c r="FH110" s="600"/>
      <c r="FI110" s="600"/>
      <c r="FJ110" s="600"/>
      <c r="FL110" s="600"/>
      <c r="FM110" s="600"/>
      <c r="FN110" s="600"/>
      <c r="FO110" s="600"/>
      <c r="FP110" s="600"/>
      <c r="FQ110" s="600"/>
      <c r="FR110" s="600"/>
      <c r="FS110" s="600"/>
    </row>
    <row r="111" spans="1:235" ht="12" customHeight="1" x14ac:dyDescent="0.15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600"/>
      <c r="S111" s="600"/>
      <c r="T111" s="600"/>
      <c r="U111" s="600"/>
      <c r="V111" s="600"/>
      <c r="W111" s="600"/>
      <c r="X111" s="600"/>
      <c r="Y111" s="600"/>
      <c r="Z111" s="600"/>
      <c r="AA111" s="600"/>
      <c r="AB111" s="600"/>
      <c r="AC111" s="600"/>
      <c r="AD111" s="600"/>
      <c r="AE111" s="600"/>
      <c r="AF111" s="600"/>
      <c r="AG111" s="600"/>
      <c r="AH111" s="600"/>
      <c r="AI111" s="600"/>
      <c r="AJ111" s="600"/>
      <c r="AK111" s="600"/>
      <c r="AL111" s="600"/>
      <c r="AM111" s="600"/>
      <c r="AN111" s="600"/>
      <c r="AO111" s="600"/>
      <c r="AP111" s="600"/>
      <c r="AQ111" s="600"/>
      <c r="AR111" s="600"/>
      <c r="AS111" s="600"/>
      <c r="AT111" s="600"/>
      <c r="AU111" s="600"/>
      <c r="AV111" s="600"/>
      <c r="AW111" s="600"/>
      <c r="AX111" s="600"/>
      <c r="AY111" s="600"/>
      <c r="AZ111" s="600"/>
      <c r="BA111" s="600"/>
      <c r="BB111" s="600"/>
      <c r="BC111" s="600"/>
      <c r="BD111" s="600"/>
      <c r="BE111" s="600"/>
      <c r="BF111" s="600"/>
      <c r="BG111" s="600"/>
      <c r="BH111" s="600"/>
      <c r="BI111" s="600"/>
      <c r="BJ111" s="599"/>
      <c r="BK111" s="600"/>
      <c r="BL111" s="600"/>
      <c r="BM111" s="600"/>
      <c r="BN111" s="600"/>
      <c r="BO111" s="600"/>
      <c r="BP111" s="600"/>
      <c r="BQ111" s="600"/>
      <c r="BR111" s="600"/>
      <c r="CJ111" s="599"/>
      <c r="CK111" s="600"/>
      <c r="CV111" s="600"/>
      <c r="DF111" s="600"/>
      <c r="EB111" s="600"/>
      <c r="EC111" s="600"/>
      <c r="ED111" s="600"/>
      <c r="EM111" s="600"/>
      <c r="EN111" s="599"/>
      <c r="EO111" s="599"/>
      <c r="EP111" s="599"/>
      <c r="EQ111" s="599"/>
      <c r="ER111" s="599"/>
      <c r="ES111" s="599"/>
      <c r="ET111" s="599"/>
      <c r="EU111" s="599"/>
      <c r="EV111" s="600"/>
      <c r="EW111" s="600"/>
      <c r="EX111" s="600"/>
      <c r="EY111" s="600"/>
      <c r="EZ111" s="600"/>
      <c r="FA111" s="600"/>
      <c r="FB111" s="600"/>
      <c r="FC111" s="600"/>
      <c r="FD111" s="600"/>
      <c r="FE111" s="600"/>
      <c r="FF111" s="600"/>
      <c r="FG111" s="600"/>
      <c r="FH111" s="600"/>
      <c r="FI111" s="600"/>
      <c r="FJ111" s="600"/>
      <c r="FL111" s="600"/>
      <c r="FM111" s="600"/>
      <c r="FN111" s="600"/>
      <c r="FO111" s="600"/>
      <c r="FP111" s="600"/>
      <c r="FQ111" s="600"/>
      <c r="FR111" s="600"/>
      <c r="FS111" s="600"/>
    </row>
    <row r="112" spans="1:235" ht="12" customHeight="1" x14ac:dyDescent="0.15">
      <c r="A112" s="600"/>
      <c r="B112" s="600"/>
      <c r="C112" s="600"/>
      <c r="D112" s="600"/>
      <c r="E112" s="669"/>
      <c r="F112" s="669"/>
      <c r="G112" s="669"/>
      <c r="H112" s="669"/>
      <c r="I112" s="669"/>
      <c r="J112" s="599"/>
      <c r="K112" s="600"/>
      <c r="L112" s="600"/>
      <c r="M112" s="600"/>
      <c r="N112" s="695"/>
      <c r="O112" s="695"/>
      <c r="P112" s="695"/>
      <c r="Q112" s="695"/>
      <c r="R112" s="695"/>
      <c r="S112" s="695"/>
      <c r="T112" s="695"/>
      <c r="U112" s="599"/>
      <c r="V112" s="600"/>
      <c r="W112" s="600"/>
      <c r="X112" s="600"/>
      <c r="Y112" s="600"/>
      <c r="Z112" s="600"/>
      <c r="AA112" s="669"/>
      <c r="AB112" s="669"/>
      <c r="AC112" s="669"/>
      <c r="AD112" s="669"/>
      <c r="AE112" s="669"/>
      <c r="AF112" s="599"/>
      <c r="AG112" s="600"/>
      <c r="AH112" s="600"/>
      <c r="AI112" s="600"/>
      <c r="AJ112" s="695"/>
      <c r="AK112" s="695"/>
      <c r="AL112" s="669"/>
      <c r="AM112" s="669"/>
      <c r="AN112" s="669"/>
      <c r="AO112" s="669"/>
      <c r="AP112" s="669"/>
      <c r="AQ112" s="599"/>
      <c r="AR112" s="600"/>
      <c r="AS112" s="600"/>
      <c r="AT112" s="600"/>
      <c r="AU112" s="600"/>
      <c r="AV112" s="600"/>
      <c r="AW112" s="600"/>
      <c r="AX112" s="600"/>
      <c r="AY112" s="600"/>
      <c r="AZ112" s="600"/>
      <c r="BA112" s="600"/>
      <c r="BB112" s="600"/>
      <c r="BC112" s="600"/>
      <c r="BD112" s="600"/>
      <c r="BE112" s="600"/>
      <c r="BF112" s="600"/>
      <c r="BG112" s="600"/>
      <c r="BH112" s="669"/>
      <c r="BI112" s="669"/>
      <c r="BJ112" s="669"/>
      <c r="BK112" s="669"/>
      <c r="BL112" s="669"/>
      <c r="BM112" s="599"/>
      <c r="BN112" s="600"/>
      <c r="BO112" s="600"/>
      <c r="BP112" s="600"/>
      <c r="BQ112" s="600"/>
      <c r="BR112" s="600"/>
      <c r="CJ112" s="599"/>
      <c r="CK112" s="600"/>
      <c r="CV112" s="600"/>
      <c r="DD112" s="600"/>
      <c r="DE112" s="600"/>
      <c r="DF112" s="600"/>
      <c r="EB112" s="600"/>
      <c r="EC112" s="600"/>
      <c r="ED112" s="600"/>
      <c r="EM112" s="600"/>
      <c r="EN112" s="599"/>
      <c r="EO112" s="599"/>
      <c r="EP112" s="599"/>
      <c r="EQ112" s="599"/>
      <c r="ER112" s="599"/>
      <c r="ES112" s="599"/>
      <c r="ET112" s="599"/>
      <c r="EU112" s="599"/>
      <c r="EV112" s="600"/>
      <c r="EW112" s="600"/>
      <c r="EX112" s="600"/>
      <c r="EY112" s="600"/>
      <c r="EZ112" s="600"/>
      <c r="FA112" s="600"/>
      <c r="FB112" s="600"/>
      <c r="FC112" s="600"/>
      <c r="FD112" s="600"/>
      <c r="FE112" s="600"/>
      <c r="FF112" s="600"/>
      <c r="FG112" s="600"/>
      <c r="FH112" s="600"/>
      <c r="FI112" s="600"/>
      <c r="FJ112" s="600"/>
      <c r="FL112" s="600"/>
      <c r="FM112" s="600"/>
      <c r="FN112" s="600"/>
      <c r="FO112" s="600"/>
      <c r="FP112" s="600"/>
      <c r="FQ112" s="600"/>
      <c r="FR112" s="600"/>
      <c r="FS112" s="600"/>
      <c r="HM112" s="750" t="s">
        <v>896</v>
      </c>
      <c r="HN112" s="750"/>
      <c r="HO112" s="750"/>
      <c r="HP112" s="750"/>
      <c r="HQ112" s="750"/>
      <c r="HR112" s="750"/>
      <c r="HS112" s="750"/>
      <c r="HT112" s="750"/>
      <c r="HU112" s="750"/>
      <c r="HV112" s="750"/>
      <c r="HW112" s="750"/>
      <c r="HX112" s="750"/>
      <c r="HY112" s="750"/>
      <c r="HZ112" s="750"/>
      <c r="IA112" s="750"/>
    </row>
    <row r="113" spans="1:235" ht="12" customHeight="1" x14ac:dyDescent="0.15">
      <c r="A113" s="600"/>
      <c r="B113" s="600"/>
      <c r="C113" s="600"/>
      <c r="D113" s="600"/>
      <c r="E113" s="669"/>
      <c r="F113" s="669"/>
      <c r="G113" s="669"/>
      <c r="H113" s="669"/>
      <c r="I113" s="669"/>
      <c r="J113" s="599"/>
      <c r="K113" s="600"/>
      <c r="L113" s="600"/>
      <c r="M113" s="600"/>
      <c r="N113" s="695"/>
      <c r="O113" s="695"/>
      <c r="P113" s="695"/>
      <c r="Q113" s="695"/>
      <c r="R113" s="695"/>
      <c r="S113" s="695"/>
      <c r="T113" s="695"/>
      <c r="U113" s="599"/>
      <c r="V113" s="600"/>
      <c r="W113" s="600"/>
      <c r="X113" s="600"/>
      <c r="Y113" s="600"/>
      <c r="Z113" s="600"/>
      <c r="AA113" s="669"/>
      <c r="AB113" s="669"/>
      <c r="AC113" s="669"/>
      <c r="AD113" s="669"/>
      <c r="AE113" s="669"/>
      <c r="AF113" s="599"/>
      <c r="AG113" s="600"/>
      <c r="AH113" s="600"/>
      <c r="AI113" s="600"/>
      <c r="AJ113" s="695"/>
      <c r="AK113" s="695"/>
      <c r="AL113" s="669"/>
      <c r="AM113" s="669"/>
      <c r="AN113" s="669"/>
      <c r="AO113" s="669"/>
      <c r="AP113" s="669"/>
      <c r="AQ113" s="599"/>
      <c r="AR113" s="600"/>
      <c r="AS113" s="600"/>
      <c r="AT113" s="600"/>
      <c r="AU113" s="600"/>
      <c r="AV113" s="600"/>
      <c r="AW113" s="600"/>
      <c r="AX113" s="600"/>
      <c r="AY113" s="600"/>
      <c r="AZ113" s="600"/>
      <c r="BA113" s="600"/>
      <c r="BB113" s="600"/>
      <c r="BC113" s="600"/>
      <c r="BD113" s="600"/>
      <c r="BE113" s="600"/>
      <c r="BF113" s="600"/>
      <c r="BG113" s="600"/>
      <c r="BH113" s="669"/>
      <c r="BI113" s="669"/>
      <c r="BJ113" s="669"/>
      <c r="BK113" s="669"/>
      <c r="BL113" s="669"/>
      <c r="BM113" s="599"/>
      <c r="BN113" s="600"/>
      <c r="BO113" s="600"/>
      <c r="BP113" s="600"/>
      <c r="BQ113" s="600"/>
      <c r="BR113" s="600"/>
      <c r="CJ113" s="600"/>
      <c r="CK113" s="600"/>
      <c r="CV113" s="600"/>
      <c r="DD113" s="600"/>
      <c r="DE113" s="600"/>
      <c r="DF113" s="600"/>
      <c r="EB113" s="600"/>
      <c r="EC113" s="600"/>
      <c r="ED113" s="600"/>
      <c r="EM113" s="600"/>
      <c r="EN113" s="600"/>
      <c r="EO113" s="600"/>
      <c r="EP113" s="600"/>
      <c r="EQ113" s="600"/>
      <c r="ER113" s="600"/>
      <c r="ES113" s="600"/>
      <c r="ET113" s="600"/>
      <c r="EU113" s="600"/>
      <c r="EV113" s="600"/>
      <c r="EW113" s="600"/>
      <c r="EX113" s="600"/>
      <c r="EY113" s="600"/>
      <c r="EZ113" s="600"/>
      <c r="FA113" s="600"/>
      <c r="FB113" s="600"/>
      <c r="FC113" s="600"/>
      <c r="FD113" s="600"/>
      <c r="FE113" s="600"/>
      <c r="FF113" s="600"/>
      <c r="FG113" s="600"/>
      <c r="FH113" s="600"/>
      <c r="FI113" s="600"/>
      <c r="FJ113" s="600"/>
      <c r="FL113" s="600"/>
      <c r="FM113" s="600"/>
      <c r="FN113" s="600"/>
      <c r="FO113" s="600"/>
      <c r="FP113" s="600"/>
      <c r="FQ113" s="600"/>
      <c r="FR113" s="600"/>
      <c r="FS113" s="600"/>
      <c r="GM113" s="750"/>
      <c r="GN113" s="751"/>
      <c r="GO113" s="751"/>
      <c r="GP113" s="751"/>
      <c r="GQ113" s="751"/>
      <c r="GR113" s="751"/>
      <c r="GS113" s="751"/>
      <c r="GT113" s="751"/>
      <c r="GU113" s="751"/>
      <c r="GV113" s="751"/>
      <c r="GW113" s="751"/>
      <c r="HM113" s="750"/>
      <c r="HN113" s="750"/>
      <c r="HO113" s="750"/>
      <c r="HP113" s="750"/>
      <c r="HQ113" s="750"/>
      <c r="HR113" s="750"/>
      <c r="HS113" s="750"/>
      <c r="HT113" s="750"/>
      <c r="HU113" s="750"/>
      <c r="HV113" s="750"/>
      <c r="HW113" s="750"/>
      <c r="HX113" s="750"/>
      <c r="HY113" s="750"/>
      <c r="HZ113" s="750"/>
      <c r="IA113" s="750"/>
    </row>
    <row r="114" spans="1:235" ht="12" customHeight="1" x14ac:dyDescent="0.15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600"/>
      <c r="S114" s="600"/>
      <c r="T114" s="600"/>
      <c r="U114" s="600"/>
      <c r="V114" s="600"/>
      <c r="W114" s="600"/>
      <c r="X114" s="600"/>
      <c r="Y114" s="600"/>
      <c r="Z114" s="600"/>
      <c r="AA114" s="600"/>
      <c r="AB114" s="600"/>
      <c r="AC114" s="600"/>
      <c r="AD114" s="600"/>
      <c r="AE114" s="600"/>
      <c r="AF114" s="600"/>
      <c r="AG114" s="600"/>
      <c r="AH114" s="600"/>
      <c r="AI114" s="600"/>
      <c r="AJ114" s="600"/>
      <c r="AK114" s="600"/>
      <c r="AL114" s="600"/>
      <c r="AM114" s="600"/>
      <c r="AN114" s="600"/>
      <c r="AO114" s="600"/>
      <c r="AP114" s="600"/>
      <c r="AQ114" s="600"/>
      <c r="AR114" s="600"/>
      <c r="AS114" s="600"/>
      <c r="AT114" s="600"/>
      <c r="AU114" s="600"/>
      <c r="AV114" s="600"/>
      <c r="AW114" s="600"/>
      <c r="AX114" s="600"/>
      <c r="AY114" s="600"/>
      <c r="AZ114" s="600"/>
      <c r="BA114" s="600"/>
      <c r="BB114" s="600"/>
      <c r="BC114" s="600"/>
      <c r="BD114" s="600"/>
      <c r="BE114" s="600"/>
      <c r="BF114" s="600"/>
      <c r="BG114" s="600"/>
      <c r="BH114" s="600"/>
      <c r="BI114" s="600"/>
      <c r="BJ114" s="600"/>
      <c r="BK114" s="600"/>
      <c r="BL114" s="600"/>
      <c r="BM114" s="600"/>
      <c r="BN114" s="600"/>
      <c r="BO114" s="600"/>
      <c r="BP114" s="600"/>
      <c r="BQ114" s="600"/>
      <c r="BR114" s="600"/>
      <c r="CJ114" s="599"/>
      <c r="CK114" s="600"/>
      <c r="CV114" s="600"/>
      <c r="DD114" s="600"/>
      <c r="DE114" s="600"/>
      <c r="DF114" s="600"/>
      <c r="EA114" s="600"/>
      <c r="EB114" s="600"/>
      <c r="EC114" s="600"/>
      <c r="ED114" s="600"/>
      <c r="EM114" s="600"/>
      <c r="EN114" s="600"/>
      <c r="EO114" s="599"/>
      <c r="EP114" s="599"/>
      <c r="EQ114" s="599"/>
      <c r="ER114" s="599"/>
      <c r="ES114" s="599"/>
      <c r="ET114" s="599"/>
      <c r="EU114" s="599"/>
      <c r="EV114" s="600"/>
      <c r="EW114" s="600"/>
      <c r="EX114" s="600"/>
      <c r="EY114" s="600"/>
      <c r="EZ114" s="600"/>
      <c r="FA114" s="600"/>
      <c r="FB114" s="600"/>
      <c r="FC114" s="600"/>
      <c r="FD114" s="600"/>
      <c r="FE114" s="600"/>
      <c r="FF114" s="600"/>
      <c r="FG114" s="600"/>
      <c r="FH114" s="600"/>
      <c r="FI114" s="600"/>
      <c r="FJ114" s="600"/>
      <c r="FL114" s="600"/>
      <c r="FM114" s="600"/>
      <c r="FN114" s="600"/>
      <c r="FO114" s="600"/>
      <c r="FP114" s="600"/>
      <c r="FQ114" s="600"/>
      <c r="FR114" s="600"/>
      <c r="FS114" s="600"/>
      <c r="GM114" s="751"/>
      <c r="GN114" s="751"/>
      <c r="GO114" s="751"/>
      <c r="GP114" s="751"/>
      <c r="GQ114" s="751"/>
      <c r="GR114" s="751"/>
      <c r="GS114" s="751"/>
      <c r="GT114" s="751"/>
      <c r="GU114" s="751"/>
      <c r="GV114" s="751"/>
      <c r="GW114" s="751"/>
      <c r="HM114" s="750"/>
      <c r="HN114" s="750"/>
      <c r="HO114" s="750"/>
      <c r="HP114" s="750"/>
      <c r="HQ114" s="750"/>
      <c r="HR114" s="750"/>
      <c r="HS114" s="750"/>
      <c r="HT114" s="750"/>
      <c r="HU114" s="750"/>
      <c r="HV114" s="750"/>
      <c r="HW114" s="750"/>
      <c r="HX114" s="750"/>
      <c r="HY114" s="750"/>
      <c r="HZ114" s="750"/>
      <c r="IA114" s="750"/>
    </row>
    <row r="115" spans="1:235" ht="12" customHeight="1" x14ac:dyDescent="0.15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69"/>
      <c r="Q115" s="669"/>
      <c r="R115" s="669"/>
      <c r="S115" s="669"/>
      <c r="T115" s="669"/>
      <c r="U115" s="599"/>
      <c r="V115" s="600"/>
      <c r="W115" s="600"/>
      <c r="X115" s="600"/>
      <c r="Y115" s="600"/>
      <c r="Z115" s="600"/>
      <c r="AA115" s="600"/>
      <c r="AB115" s="600"/>
      <c r="AC115" s="600"/>
      <c r="AD115" s="600"/>
      <c r="AE115" s="600"/>
      <c r="AF115" s="600"/>
      <c r="AG115" s="600"/>
      <c r="AH115" s="600"/>
      <c r="AI115" s="600"/>
      <c r="AJ115" s="600"/>
      <c r="AK115" s="600"/>
      <c r="AL115" s="600"/>
      <c r="AM115" s="600"/>
      <c r="AN115" s="600"/>
      <c r="AO115" s="600"/>
      <c r="AP115" s="600"/>
      <c r="AQ115" s="600"/>
      <c r="AR115" s="600"/>
      <c r="AS115" s="600"/>
      <c r="AT115" s="600"/>
      <c r="AU115" s="600"/>
      <c r="AV115" s="600"/>
      <c r="AW115" s="600"/>
      <c r="AX115" s="600"/>
      <c r="AY115" s="600"/>
      <c r="AZ115" s="600"/>
      <c r="BA115" s="600"/>
      <c r="BB115" s="600"/>
      <c r="BC115" s="600"/>
      <c r="BD115" s="600"/>
      <c r="BE115" s="600"/>
      <c r="BF115" s="600"/>
      <c r="BG115" s="600"/>
      <c r="BH115" s="600"/>
      <c r="BI115" s="600"/>
      <c r="BJ115" s="600"/>
      <c r="BK115" s="600"/>
      <c r="BL115" s="600"/>
      <c r="BM115" s="600"/>
      <c r="BN115" s="600"/>
      <c r="BO115" s="600"/>
      <c r="BP115" s="600"/>
      <c r="BQ115" s="600"/>
      <c r="BR115" s="600"/>
      <c r="CJ115" s="599"/>
      <c r="CK115" s="600"/>
      <c r="CV115" s="600"/>
      <c r="DD115" s="600"/>
      <c r="DE115" s="600"/>
      <c r="DF115" s="600"/>
      <c r="EA115" s="600"/>
      <c r="EB115" s="600"/>
      <c r="EC115" s="600"/>
      <c r="ED115" s="600"/>
      <c r="EM115" s="600"/>
      <c r="EN115" s="600"/>
      <c r="EO115" s="599"/>
      <c r="EP115" s="599"/>
      <c r="EQ115" s="599"/>
      <c r="ER115" s="599"/>
      <c r="ES115" s="599"/>
      <c r="ET115" s="599"/>
      <c r="EU115" s="599"/>
      <c r="EV115" s="600"/>
      <c r="EW115" s="600"/>
      <c r="EX115" s="600"/>
      <c r="EY115" s="600"/>
      <c r="EZ115" s="600"/>
      <c r="FA115" s="600"/>
      <c r="FB115" s="600"/>
      <c r="FC115" s="600"/>
      <c r="FD115" s="600"/>
      <c r="FE115" s="600"/>
      <c r="FF115" s="600"/>
      <c r="FG115" s="600"/>
      <c r="FH115" s="600"/>
      <c r="FI115" s="600"/>
      <c r="FJ115" s="600"/>
      <c r="FL115" s="600"/>
      <c r="FM115" s="600"/>
      <c r="FN115" s="600"/>
      <c r="FO115" s="600"/>
      <c r="FP115" s="600"/>
      <c r="FQ115" s="600"/>
      <c r="FR115" s="600"/>
      <c r="FS115" s="600"/>
      <c r="GM115" s="751"/>
      <c r="GN115" s="751"/>
      <c r="GO115" s="751"/>
      <c r="GP115" s="751"/>
      <c r="GQ115" s="751"/>
      <c r="GR115" s="751"/>
      <c r="GS115" s="751"/>
      <c r="GT115" s="751"/>
      <c r="GU115" s="751"/>
      <c r="GV115" s="751"/>
      <c r="GW115" s="751"/>
      <c r="HM115" s="750"/>
      <c r="HN115" s="750"/>
      <c r="HO115" s="750"/>
      <c r="HP115" s="750"/>
      <c r="HQ115" s="750"/>
      <c r="HR115" s="750"/>
      <c r="HS115" s="750"/>
      <c r="HT115" s="750"/>
      <c r="HU115" s="750"/>
      <c r="HV115" s="750"/>
      <c r="HW115" s="750"/>
      <c r="HX115" s="750"/>
      <c r="HY115" s="750"/>
      <c r="HZ115" s="750"/>
      <c r="IA115" s="750"/>
    </row>
    <row r="116" spans="1:235" ht="12" customHeight="1" x14ac:dyDescent="0.15">
      <c r="A116" s="600"/>
      <c r="B116" s="600"/>
      <c r="C116" s="600"/>
      <c r="D116" s="600"/>
      <c r="E116" s="600"/>
      <c r="F116" s="600"/>
      <c r="G116" s="600"/>
      <c r="H116" s="600"/>
      <c r="I116" s="600"/>
      <c r="J116" s="600"/>
      <c r="K116" s="600"/>
      <c r="L116" s="600"/>
      <c r="M116" s="600"/>
      <c r="N116" s="600"/>
      <c r="O116" s="600"/>
      <c r="P116" s="669"/>
      <c r="Q116" s="669"/>
      <c r="R116" s="669"/>
      <c r="S116" s="669"/>
      <c r="T116" s="669"/>
      <c r="U116" s="599"/>
      <c r="V116" s="600"/>
      <c r="W116" s="600"/>
      <c r="X116" s="600"/>
      <c r="Y116" s="600"/>
      <c r="Z116" s="600"/>
      <c r="AA116" s="600"/>
      <c r="AB116" s="600"/>
      <c r="AC116" s="600"/>
      <c r="AD116" s="600"/>
      <c r="AE116" s="600"/>
      <c r="AF116" s="600"/>
      <c r="AG116" s="600"/>
      <c r="AH116" s="600"/>
      <c r="AI116" s="600"/>
      <c r="AJ116" s="600"/>
      <c r="AK116" s="600"/>
      <c r="AL116" s="600"/>
      <c r="AM116" s="600"/>
      <c r="AN116" s="600"/>
      <c r="AO116" s="600"/>
      <c r="AP116" s="600"/>
      <c r="AQ116" s="600"/>
      <c r="AR116" s="600"/>
      <c r="AS116" s="600"/>
      <c r="AT116" s="600"/>
      <c r="AU116" s="600"/>
      <c r="AV116" s="600"/>
      <c r="AW116" s="600"/>
      <c r="AX116" s="600"/>
      <c r="AY116" s="600"/>
      <c r="AZ116" s="600"/>
      <c r="BA116" s="600"/>
      <c r="BB116" s="600"/>
      <c r="BC116" s="600"/>
      <c r="BD116" s="600"/>
      <c r="BE116" s="600"/>
      <c r="BF116" s="600"/>
      <c r="BG116" s="600"/>
      <c r="BH116" s="600"/>
      <c r="BI116" s="600"/>
      <c r="BJ116" s="600"/>
      <c r="BK116" s="600"/>
      <c r="BL116" s="600"/>
      <c r="BM116" s="600"/>
      <c r="BN116" s="600"/>
      <c r="BO116" s="600"/>
      <c r="BP116" s="600"/>
      <c r="BQ116" s="600"/>
      <c r="BR116" s="600"/>
      <c r="CJ116" s="600"/>
      <c r="CK116" s="600"/>
      <c r="CV116" s="600"/>
      <c r="DD116" s="600"/>
      <c r="DE116" s="600"/>
      <c r="DF116" s="600"/>
      <c r="EA116" s="600"/>
      <c r="EB116" s="600"/>
      <c r="EC116" s="600"/>
      <c r="ED116" s="600"/>
      <c r="EM116" s="600"/>
      <c r="EN116" s="600"/>
      <c r="EO116" s="600"/>
      <c r="EP116" s="600"/>
      <c r="EQ116" s="600"/>
      <c r="ER116" s="600"/>
      <c r="ES116" s="600"/>
      <c r="ET116" s="600"/>
      <c r="EU116" s="600"/>
      <c r="EV116" s="600"/>
      <c r="EW116" s="600"/>
      <c r="EX116" s="600"/>
      <c r="EY116" s="600"/>
      <c r="EZ116" s="600"/>
      <c r="FA116" s="600"/>
      <c r="FB116" s="600"/>
      <c r="FC116" s="600"/>
      <c r="FD116" s="600"/>
      <c r="FE116" s="600"/>
      <c r="FF116" s="600"/>
      <c r="FG116" s="600"/>
      <c r="FH116" s="600"/>
      <c r="FI116" s="600"/>
      <c r="FJ116" s="600"/>
      <c r="FL116" s="600"/>
      <c r="FM116" s="600"/>
      <c r="FN116" s="600"/>
      <c r="FO116" s="600"/>
      <c r="FP116" s="600"/>
      <c r="FQ116" s="600"/>
      <c r="FR116" s="600"/>
      <c r="FS116" s="600"/>
      <c r="FT116" s="600"/>
      <c r="HM116" s="750"/>
      <c r="HN116" s="750"/>
      <c r="HO116" s="750"/>
      <c r="HP116" s="750"/>
      <c r="HQ116" s="750"/>
      <c r="HR116" s="750"/>
      <c r="HS116" s="750"/>
      <c r="HT116" s="750"/>
      <c r="HU116" s="750"/>
      <c r="HV116" s="750"/>
      <c r="HW116" s="750"/>
      <c r="HX116" s="750"/>
      <c r="HY116" s="750"/>
      <c r="HZ116" s="750"/>
      <c r="IA116" s="750"/>
    </row>
    <row r="117" spans="1:235" ht="12" customHeight="1" x14ac:dyDescent="0.15">
      <c r="A117" s="600"/>
      <c r="B117" s="600"/>
      <c r="C117" s="600"/>
      <c r="D117" s="600"/>
      <c r="E117" s="600"/>
      <c r="F117" s="600"/>
      <c r="G117" s="600"/>
      <c r="H117" s="600"/>
      <c r="I117" s="600"/>
      <c r="J117" s="600"/>
      <c r="K117" s="600"/>
      <c r="L117" s="600"/>
      <c r="M117" s="600"/>
      <c r="N117" s="600"/>
      <c r="O117" s="600"/>
      <c r="P117" s="600"/>
      <c r="Q117" s="600"/>
      <c r="R117" s="600"/>
      <c r="S117" s="600"/>
      <c r="T117" s="600"/>
      <c r="U117" s="600"/>
      <c r="V117" s="600"/>
      <c r="W117" s="600"/>
      <c r="X117" s="600"/>
      <c r="Y117" s="600"/>
      <c r="Z117" s="600"/>
      <c r="AA117" s="600"/>
      <c r="AB117" s="600"/>
      <c r="AC117" s="600"/>
      <c r="AD117" s="600"/>
      <c r="AE117" s="600"/>
      <c r="AF117" s="600"/>
      <c r="AG117" s="600"/>
      <c r="AH117" s="600"/>
      <c r="AI117" s="600"/>
      <c r="AJ117" s="600"/>
      <c r="AK117" s="600"/>
      <c r="AL117" s="600"/>
      <c r="AM117" s="600"/>
      <c r="AN117" s="600"/>
      <c r="AO117" s="600"/>
      <c r="AP117" s="600"/>
      <c r="AQ117" s="600"/>
      <c r="AR117" s="600"/>
      <c r="AS117" s="600"/>
      <c r="AT117" s="600"/>
      <c r="AU117" s="600"/>
      <c r="AV117" s="600"/>
      <c r="AW117" s="600"/>
      <c r="AX117" s="600"/>
      <c r="AY117" s="600"/>
      <c r="AZ117" s="600"/>
      <c r="BA117" s="600"/>
      <c r="BB117" s="600"/>
      <c r="BC117" s="600"/>
      <c r="BD117" s="600"/>
      <c r="BE117" s="600"/>
      <c r="BF117" s="600"/>
      <c r="BG117" s="600"/>
      <c r="BH117" s="600"/>
      <c r="BI117" s="600"/>
      <c r="BJ117" s="600"/>
      <c r="BK117" s="600"/>
      <c r="BL117" s="600"/>
      <c r="BM117" s="600"/>
      <c r="BN117" s="600"/>
      <c r="BO117" s="600"/>
      <c r="BP117" s="600"/>
      <c r="BQ117" s="600"/>
      <c r="BR117" s="600"/>
      <c r="CJ117" s="599"/>
      <c r="CK117" s="600"/>
      <c r="CV117" s="600"/>
      <c r="DD117" s="600"/>
      <c r="DE117" s="600"/>
      <c r="DF117" s="600"/>
      <c r="EA117" s="600"/>
      <c r="EB117" s="579"/>
      <c r="EC117" s="579"/>
      <c r="ED117" s="579"/>
      <c r="EM117" s="579"/>
      <c r="EN117" s="579"/>
      <c r="EO117" s="579"/>
      <c r="EP117" s="579"/>
      <c r="EQ117" s="579"/>
      <c r="ER117" s="579"/>
      <c r="ES117" s="579"/>
      <c r="ET117" s="579"/>
      <c r="EU117" s="579"/>
      <c r="EV117" s="600"/>
      <c r="EW117" s="600"/>
      <c r="EX117" s="600"/>
      <c r="EY117" s="600"/>
      <c r="EZ117" s="600"/>
      <c r="FA117" s="600"/>
      <c r="FB117" s="600"/>
      <c r="FC117" s="600"/>
      <c r="FD117" s="600"/>
      <c r="FE117" s="600"/>
      <c r="FF117" s="600"/>
      <c r="FG117" s="600"/>
      <c r="FH117" s="600"/>
      <c r="FI117" s="600"/>
      <c r="FJ117" s="600"/>
      <c r="FL117" s="600"/>
      <c r="FM117" s="600"/>
      <c r="FN117" s="600"/>
      <c r="FO117" s="600"/>
      <c r="FP117" s="600"/>
      <c r="FQ117" s="600"/>
      <c r="FR117" s="600"/>
      <c r="FS117" s="600"/>
      <c r="FT117" s="599"/>
    </row>
    <row r="118" spans="1:235" ht="12" customHeight="1" x14ac:dyDescent="0.15">
      <c r="A118" s="600"/>
      <c r="B118" s="600"/>
      <c r="C118" s="600"/>
      <c r="D118" s="600"/>
      <c r="E118" s="600"/>
      <c r="F118" s="600"/>
      <c r="G118" s="600"/>
      <c r="H118" s="600"/>
      <c r="I118" s="600"/>
      <c r="J118" s="600"/>
      <c r="K118" s="600"/>
      <c r="L118" s="600"/>
      <c r="M118" s="600"/>
      <c r="N118" s="600"/>
      <c r="O118" s="600"/>
      <c r="P118" s="600"/>
      <c r="Q118" s="600"/>
      <c r="R118" s="600"/>
      <c r="S118" s="600"/>
      <c r="T118" s="600"/>
      <c r="U118" s="600"/>
      <c r="V118" s="600"/>
      <c r="W118" s="600"/>
      <c r="X118" s="600"/>
      <c r="Y118" s="600"/>
      <c r="Z118" s="600"/>
      <c r="AA118" s="600"/>
      <c r="AB118" s="600"/>
      <c r="AC118" s="600"/>
      <c r="AD118" s="600"/>
      <c r="AE118" s="600"/>
      <c r="AF118" s="600"/>
      <c r="AG118" s="600"/>
      <c r="AH118" s="600"/>
      <c r="AI118" s="600"/>
      <c r="AJ118" s="600"/>
      <c r="AK118" s="600"/>
      <c r="AL118" s="600"/>
      <c r="AM118" s="600"/>
      <c r="AN118" s="600"/>
      <c r="AO118" s="600"/>
      <c r="AP118" s="600"/>
      <c r="AQ118" s="600"/>
      <c r="AR118" s="600"/>
      <c r="AS118" s="600"/>
      <c r="AT118" s="600"/>
      <c r="AU118" s="600"/>
      <c r="AV118" s="600"/>
      <c r="AW118" s="600"/>
      <c r="AX118" s="600"/>
      <c r="AY118" s="600"/>
      <c r="AZ118" s="600"/>
      <c r="BA118" s="600"/>
      <c r="BB118" s="600"/>
      <c r="BC118" s="600"/>
      <c r="BD118" s="600"/>
      <c r="BE118" s="600"/>
      <c r="BF118" s="600"/>
      <c r="BG118" s="600"/>
      <c r="BH118" s="600"/>
      <c r="BI118" s="600"/>
      <c r="BJ118" s="600"/>
      <c r="BK118" s="600"/>
      <c r="BL118" s="600"/>
      <c r="BM118" s="600"/>
      <c r="BN118" s="600"/>
      <c r="BO118" s="600"/>
      <c r="BP118" s="600"/>
      <c r="BQ118" s="600"/>
      <c r="BR118" s="600"/>
      <c r="CJ118" s="599"/>
      <c r="CK118" s="600"/>
      <c r="CV118" s="600"/>
      <c r="DD118" s="600"/>
      <c r="DE118" s="600"/>
      <c r="DF118" s="600"/>
      <c r="EA118" s="600"/>
      <c r="EB118" s="579"/>
      <c r="EC118" s="579"/>
      <c r="ED118" s="579"/>
      <c r="EM118" s="579"/>
      <c r="EN118" s="579"/>
      <c r="EO118" s="579"/>
      <c r="EP118" s="579"/>
      <c r="EQ118" s="579"/>
      <c r="ER118" s="579"/>
      <c r="ES118" s="579"/>
      <c r="ET118" s="579"/>
      <c r="EU118" s="579"/>
      <c r="EV118" s="600"/>
      <c r="EW118" s="600"/>
      <c r="EX118" s="600"/>
      <c r="EY118" s="600"/>
      <c r="EZ118" s="600"/>
      <c r="FA118" s="600"/>
      <c r="FB118" s="600"/>
      <c r="FC118" s="600"/>
      <c r="FD118" s="600"/>
      <c r="FE118" s="600"/>
      <c r="FF118" s="600"/>
      <c r="FG118" s="600"/>
      <c r="FH118" s="600"/>
      <c r="FI118" s="600"/>
      <c r="FJ118" s="600"/>
      <c r="FL118" s="600"/>
      <c r="FM118" s="600"/>
      <c r="FN118" s="600"/>
      <c r="FO118" s="600"/>
      <c r="FP118" s="600"/>
      <c r="FQ118" s="600"/>
      <c r="FR118" s="600"/>
      <c r="FS118" s="600"/>
      <c r="FT118" s="599"/>
    </row>
    <row r="119" spans="1:235" ht="12" customHeight="1" x14ac:dyDescent="0.15">
      <c r="CJ119" s="600"/>
      <c r="CK119" s="600"/>
      <c r="CV119" s="601"/>
      <c r="CW119" s="601"/>
      <c r="CX119" s="601"/>
      <c r="CY119" s="601"/>
      <c r="CZ119" s="601"/>
      <c r="DA119" s="601"/>
      <c r="DB119" s="601"/>
      <c r="DC119" s="601"/>
      <c r="DD119" s="601"/>
      <c r="DE119" s="601"/>
      <c r="DF119" s="601"/>
      <c r="DG119" s="601"/>
      <c r="DH119" s="601"/>
      <c r="EA119" s="600"/>
      <c r="EB119" s="579"/>
      <c r="EC119" s="579"/>
      <c r="ED119" s="579"/>
      <c r="EM119" s="579"/>
      <c r="EN119" s="579"/>
      <c r="EO119" s="579"/>
      <c r="EP119" s="579"/>
      <c r="EQ119" s="579"/>
      <c r="ER119" s="579"/>
      <c r="ES119" s="579"/>
      <c r="ET119" s="579"/>
      <c r="EU119" s="579"/>
      <c r="EV119" s="600"/>
      <c r="EW119" s="600"/>
      <c r="EX119" s="600"/>
      <c r="EY119" s="600"/>
      <c r="EZ119" s="600"/>
      <c r="FA119" s="600"/>
      <c r="FB119" s="600"/>
      <c r="FC119" s="600"/>
      <c r="FD119" s="600"/>
      <c r="FE119" s="600"/>
      <c r="FF119" s="600"/>
      <c r="FG119" s="600"/>
      <c r="FH119" s="600"/>
      <c r="FI119" s="600"/>
      <c r="FJ119" s="600"/>
      <c r="FL119" s="600"/>
      <c r="FM119" s="600"/>
      <c r="FN119" s="600"/>
      <c r="FO119" s="600"/>
      <c r="FP119" s="600"/>
      <c r="FQ119" s="600"/>
      <c r="FR119" s="600"/>
      <c r="FS119" s="600"/>
      <c r="FT119" s="600"/>
    </row>
    <row r="120" spans="1:235" ht="12" customHeight="1" x14ac:dyDescent="0.15">
      <c r="CJ120" s="599"/>
      <c r="CK120" s="600"/>
      <c r="CV120" s="601"/>
      <c r="CW120" s="601"/>
      <c r="CX120" s="601"/>
      <c r="CY120" s="601"/>
      <c r="CZ120" s="601"/>
      <c r="DA120" s="601"/>
      <c r="DB120" s="601"/>
      <c r="DC120" s="601"/>
      <c r="DD120" s="601"/>
      <c r="DE120" s="601"/>
      <c r="DF120" s="601"/>
      <c r="DG120" s="601"/>
      <c r="DH120" s="601"/>
      <c r="EA120" s="600"/>
      <c r="EB120" s="600"/>
      <c r="EC120" s="600"/>
      <c r="ED120" s="600"/>
      <c r="EM120" s="600"/>
      <c r="EN120" s="600"/>
      <c r="EO120" s="600"/>
      <c r="EP120" s="600"/>
      <c r="EQ120" s="600"/>
      <c r="ER120" s="600"/>
      <c r="ES120" s="600"/>
      <c r="ET120" s="600"/>
      <c r="EU120" s="600"/>
      <c r="EV120" s="600"/>
      <c r="EW120" s="600"/>
      <c r="EX120" s="600"/>
      <c r="EY120" s="600"/>
      <c r="EZ120" s="600"/>
      <c r="FA120" s="600"/>
      <c r="FB120" s="600"/>
      <c r="FC120" s="600"/>
      <c r="FD120" s="600"/>
      <c r="FE120" s="600"/>
      <c r="FF120" s="600"/>
      <c r="FG120" s="600"/>
      <c r="FH120" s="600"/>
      <c r="FI120" s="600"/>
      <c r="FJ120" s="600"/>
      <c r="FL120" s="600"/>
      <c r="FM120" s="600"/>
      <c r="FN120" s="600"/>
      <c r="FO120" s="600"/>
      <c r="FP120" s="600"/>
      <c r="FQ120" s="600"/>
      <c r="FR120" s="600"/>
      <c r="FS120" s="600"/>
      <c r="FT120" s="599"/>
    </row>
    <row r="121" spans="1:235" ht="12" customHeight="1" x14ac:dyDescent="0.15">
      <c r="CJ121" s="599"/>
      <c r="CK121" s="600"/>
      <c r="CV121" s="601"/>
      <c r="CW121" s="601"/>
      <c r="CX121" s="601"/>
      <c r="CY121" s="601"/>
      <c r="CZ121" s="601"/>
      <c r="DA121" s="601"/>
      <c r="DB121" s="601"/>
      <c r="DC121" s="601"/>
      <c r="DD121" s="601"/>
      <c r="DE121" s="601"/>
      <c r="DF121" s="601"/>
      <c r="DG121" s="601"/>
      <c r="DH121" s="601"/>
      <c r="EA121" s="600"/>
      <c r="EB121" s="600"/>
      <c r="EC121" s="600"/>
      <c r="ED121" s="600"/>
      <c r="EE121" s="600"/>
      <c r="EF121" s="600"/>
      <c r="EG121" s="600"/>
      <c r="EH121" s="600"/>
      <c r="EI121" s="600"/>
      <c r="EJ121" s="600"/>
      <c r="EK121" s="600"/>
      <c r="EL121" s="600"/>
      <c r="EM121" s="600"/>
      <c r="EN121" s="600"/>
      <c r="EO121" s="600"/>
      <c r="EP121" s="600"/>
      <c r="EQ121" s="600"/>
      <c r="ER121" s="600"/>
      <c r="ES121" s="600"/>
      <c r="ET121" s="600"/>
      <c r="EU121" s="600"/>
      <c r="EV121" s="600"/>
      <c r="EW121" s="600"/>
      <c r="EX121" s="600"/>
      <c r="EY121" s="600"/>
      <c r="EZ121" s="600"/>
      <c r="FA121" s="600"/>
      <c r="FB121" s="600"/>
      <c r="FC121" s="600"/>
      <c r="FD121" s="600"/>
      <c r="FE121" s="600"/>
      <c r="FF121" s="600"/>
      <c r="FG121" s="600"/>
      <c r="FH121" s="600"/>
      <c r="FI121" s="600"/>
      <c r="FJ121" s="600"/>
      <c r="FL121" s="600"/>
      <c r="FM121" s="600"/>
      <c r="FN121" s="600"/>
      <c r="FO121" s="600"/>
      <c r="FP121" s="600"/>
      <c r="FQ121" s="600"/>
      <c r="FR121" s="600"/>
      <c r="FS121" s="600"/>
      <c r="FT121" s="599"/>
    </row>
    <row r="122" spans="1:235" ht="12" customHeight="1" x14ac:dyDescent="0.15">
      <c r="CJ122" s="600"/>
      <c r="CK122" s="600"/>
      <c r="CV122" s="601"/>
      <c r="CW122" s="601"/>
      <c r="CX122" s="601"/>
      <c r="CY122" s="601"/>
      <c r="CZ122" s="601"/>
      <c r="DA122" s="601"/>
      <c r="DB122" s="601"/>
      <c r="DC122" s="601"/>
      <c r="DD122" s="601"/>
      <c r="DE122" s="601"/>
      <c r="DF122" s="601"/>
      <c r="DG122" s="601"/>
      <c r="DH122" s="601"/>
      <c r="EA122" s="600"/>
      <c r="EB122" s="600"/>
      <c r="EC122" s="600"/>
      <c r="ED122" s="600"/>
      <c r="EE122" s="600"/>
      <c r="EF122" s="600"/>
      <c r="EG122" s="600"/>
      <c r="EH122" s="600"/>
      <c r="EI122" s="600"/>
      <c r="EJ122" s="600"/>
      <c r="EK122" s="600"/>
      <c r="EL122" s="600"/>
      <c r="EM122" s="600"/>
      <c r="EN122" s="599"/>
      <c r="EO122" s="599"/>
      <c r="EP122" s="599"/>
      <c r="EQ122" s="599"/>
      <c r="ER122" s="599"/>
      <c r="ES122" s="599"/>
      <c r="ET122" s="599"/>
      <c r="EU122" s="599"/>
      <c r="EV122" s="600"/>
      <c r="EW122" s="600"/>
      <c r="EX122" s="600"/>
      <c r="EY122" s="600"/>
      <c r="EZ122" s="600"/>
      <c r="FA122" s="600"/>
      <c r="FB122" s="600"/>
      <c r="FC122" s="600"/>
      <c r="FD122" s="600"/>
      <c r="FE122" s="600"/>
      <c r="FF122" s="600"/>
      <c r="FG122" s="600"/>
      <c r="FH122" s="600"/>
      <c r="FI122" s="600"/>
      <c r="FJ122" s="600"/>
      <c r="FL122" s="600"/>
      <c r="FM122" s="600"/>
      <c r="FN122" s="600"/>
      <c r="FO122" s="600"/>
      <c r="FP122" s="600"/>
      <c r="FQ122" s="600"/>
      <c r="FR122" s="600"/>
      <c r="FS122" s="600"/>
      <c r="FT122" s="600"/>
    </row>
    <row r="123" spans="1:235" ht="12" customHeight="1" x14ac:dyDescent="0.15">
      <c r="CJ123" s="599"/>
      <c r="CK123" s="600"/>
      <c r="CV123" s="600"/>
      <c r="CW123" s="600"/>
      <c r="CX123" s="600"/>
      <c r="CY123" s="600"/>
      <c r="CZ123" s="600"/>
      <c r="DA123" s="600"/>
      <c r="DB123" s="600"/>
      <c r="DC123" s="600"/>
      <c r="DD123" s="600"/>
      <c r="DE123" s="600"/>
      <c r="DF123" s="600"/>
      <c r="EA123" s="600"/>
      <c r="EB123" s="600"/>
      <c r="EC123" s="600"/>
      <c r="ED123" s="600"/>
      <c r="EE123" s="600"/>
      <c r="EF123" s="600"/>
      <c r="EG123" s="600"/>
      <c r="EH123" s="600"/>
      <c r="EI123" s="600"/>
      <c r="EJ123" s="600"/>
      <c r="EK123" s="600"/>
      <c r="EL123" s="600"/>
      <c r="EM123" s="600"/>
      <c r="EN123" s="599"/>
      <c r="EO123" s="599"/>
      <c r="EP123" s="599"/>
      <c r="EQ123" s="599"/>
      <c r="ER123" s="599"/>
      <c r="ES123" s="599"/>
      <c r="ET123" s="599"/>
      <c r="EU123" s="599"/>
      <c r="EV123" s="600"/>
      <c r="EW123" s="600"/>
      <c r="EX123" s="600"/>
      <c r="EY123" s="600"/>
      <c r="EZ123" s="600"/>
      <c r="FA123" s="600"/>
      <c r="FB123" s="600"/>
      <c r="FC123" s="600"/>
      <c r="FD123" s="600"/>
      <c r="FE123" s="600"/>
      <c r="FF123" s="600"/>
      <c r="FG123" s="600"/>
      <c r="FH123" s="600"/>
      <c r="FI123" s="600"/>
      <c r="FJ123" s="600"/>
      <c r="FL123" s="600"/>
      <c r="FM123" s="600"/>
      <c r="FN123" s="600"/>
      <c r="FO123" s="600"/>
      <c r="FP123" s="600"/>
      <c r="FQ123" s="600"/>
      <c r="FR123" s="600"/>
      <c r="FS123" s="600"/>
      <c r="FT123" s="599"/>
    </row>
    <row r="124" spans="1:235" ht="12" customHeight="1" x14ac:dyDescent="0.15">
      <c r="CJ124" s="599"/>
      <c r="CK124" s="600"/>
      <c r="CV124" s="600"/>
      <c r="CW124" s="600"/>
      <c r="CX124" s="600"/>
      <c r="CY124" s="600"/>
      <c r="CZ124" s="600"/>
      <c r="DA124" s="600"/>
      <c r="DB124" s="600"/>
      <c r="DC124" s="600"/>
      <c r="DD124" s="600"/>
      <c r="DE124" s="600"/>
      <c r="DF124" s="600"/>
      <c r="EA124" s="600"/>
      <c r="EB124" s="600"/>
      <c r="EC124" s="600"/>
      <c r="ED124" s="600"/>
      <c r="EE124" s="600"/>
      <c r="EF124" s="600"/>
      <c r="EG124" s="600"/>
      <c r="EH124" s="600"/>
      <c r="EI124" s="600"/>
      <c r="EJ124" s="600"/>
      <c r="EK124" s="600"/>
      <c r="EL124" s="600"/>
      <c r="EM124" s="600"/>
      <c r="EN124" s="600"/>
      <c r="EO124" s="600"/>
      <c r="EP124" s="600"/>
      <c r="EQ124" s="600"/>
      <c r="ER124" s="600"/>
      <c r="ES124" s="600"/>
      <c r="ET124" s="600"/>
      <c r="EU124" s="600"/>
      <c r="EV124" s="600"/>
      <c r="EW124" s="600"/>
      <c r="EX124" s="600"/>
      <c r="EY124" s="600"/>
      <c r="EZ124" s="600"/>
      <c r="FA124" s="600"/>
      <c r="FB124" s="600"/>
      <c r="FC124" s="600"/>
      <c r="FD124" s="600"/>
      <c r="FE124" s="600"/>
      <c r="FF124" s="600"/>
      <c r="FG124" s="600"/>
      <c r="FH124" s="600"/>
      <c r="FI124" s="600"/>
      <c r="FJ124" s="600"/>
      <c r="FL124" s="600"/>
      <c r="FM124" s="600"/>
      <c r="FN124" s="600"/>
      <c r="FO124" s="600"/>
      <c r="FP124" s="600"/>
      <c r="FQ124" s="600"/>
      <c r="FR124" s="600"/>
      <c r="FS124" s="600"/>
      <c r="FT124" s="599"/>
    </row>
    <row r="125" spans="1:235" ht="12" customHeight="1" x14ac:dyDescent="0.15">
      <c r="CJ125" s="600"/>
      <c r="CK125" s="600"/>
      <c r="CV125" s="600"/>
      <c r="CW125" s="600"/>
      <c r="CX125" s="600"/>
      <c r="CY125" s="600"/>
      <c r="CZ125" s="600"/>
      <c r="DA125" s="600"/>
      <c r="DB125" s="600"/>
      <c r="DC125" s="600"/>
      <c r="DD125" s="600"/>
      <c r="DE125" s="600"/>
      <c r="DF125" s="600"/>
      <c r="EA125" s="600"/>
      <c r="EB125" s="600"/>
      <c r="EC125" s="600"/>
      <c r="ED125" s="600"/>
      <c r="EE125" s="600"/>
      <c r="EF125" s="600"/>
      <c r="EG125" s="600"/>
      <c r="EH125" s="600"/>
      <c r="EI125" s="600"/>
      <c r="EJ125" s="600"/>
      <c r="EK125" s="600"/>
      <c r="EL125" s="600"/>
      <c r="EM125" s="600"/>
      <c r="EN125" s="599"/>
      <c r="EO125" s="599"/>
      <c r="EP125" s="599"/>
      <c r="EQ125" s="599"/>
      <c r="ER125" s="599"/>
      <c r="ES125" s="599"/>
      <c r="ET125" s="599"/>
      <c r="EU125" s="599"/>
      <c r="EV125" s="600"/>
      <c r="EW125" s="600"/>
      <c r="EX125" s="600"/>
      <c r="EY125" s="600"/>
      <c r="EZ125" s="600"/>
      <c r="FA125" s="600"/>
      <c r="FB125" s="600"/>
      <c r="FC125" s="600"/>
      <c r="FD125" s="600"/>
      <c r="FE125" s="600"/>
      <c r="FF125" s="600"/>
      <c r="FG125" s="600"/>
      <c r="FH125" s="600"/>
      <c r="FI125" s="600"/>
      <c r="FJ125" s="600"/>
      <c r="FL125" s="600"/>
      <c r="FM125" s="600"/>
      <c r="FN125" s="600"/>
      <c r="FO125" s="600"/>
      <c r="FP125" s="600"/>
      <c r="FQ125" s="600"/>
      <c r="FR125" s="600"/>
      <c r="FS125" s="600"/>
      <c r="FT125" s="600"/>
    </row>
    <row r="126" spans="1:235" ht="12" customHeight="1" x14ac:dyDescent="0.15">
      <c r="CJ126" s="600"/>
      <c r="CK126" s="600"/>
      <c r="CV126" s="600"/>
      <c r="CW126" s="600"/>
      <c r="CX126" s="600"/>
      <c r="CY126" s="600"/>
      <c r="CZ126" s="600"/>
      <c r="DA126" s="600"/>
      <c r="DB126" s="600"/>
      <c r="DC126" s="600"/>
      <c r="DD126" s="600"/>
      <c r="DE126" s="600"/>
      <c r="DF126" s="600"/>
      <c r="EA126" s="600"/>
      <c r="EB126" s="600"/>
      <c r="EC126" s="600"/>
      <c r="ED126" s="600"/>
      <c r="EE126" s="600"/>
      <c r="EF126" s="600"/>
      <c r="EG126" s="600"/>
      <c r="EH126" s="600"/>
      <c r="EI126" s="600"/>
      <c r="EJ126" s="600"/>
      <c r="EK126" s="600"/>
      <c r="EL126" s="600"/>
      <c r="EM126" s="600"/>
      <c r="EN126" s="599"/>
      <c r="EO126" s="599"/>
      <c r="EP126" s="599"/>
      <c r="EQ126" s="599"/>
      <c r="ER126" s="599"/>
      <c r="ES126" s="599"/>
      <c r="ET126" s="599"/>
      <c r="EU126" s="599"/>
      <c r="EV126" s="600"/>
      <c r="EW126" s="600"/>
      <c r="EX126" s="600"/>
      <c r="EY126" s="600"/>
      <c r="EZ126" s="600"/>
      <c r="FA126" s="600"/>
      <c r="FB126" s="600"/>
      <c r="FC126" s="600"/>
      <c r="FD126" s="600"/>
      <c r="FE126" s="600"/>
      <c r="FF126" s="600"/>
      <c r="FG126" s="600"/>
      <c r="FH126" s="600"/>
      <c r="FI126" s="600"/>
      <c r="FJ126" s="600"/>
      <c r="FL126" s="600"/>
      <c r="FM126" s="600"/>
      <c r="FN126" s="600"/>
      <c r="FO126" s="600"/>
      <c r="FP126" s="600"/>
      <c r="FQ126" s="600"/>
      <c r="FR126" s="600"/>
      <c r="FS126" s="600"/>
      <c r="FT126" s="599"/>
    </row>
    <row r="127" spans="1:235" ht="12" customHeight="1" x14ac:dyDescent="0.15">
      <c r="CJ127" s="600"/>
      <c r="CK127" s="600"/>
      <c r="CV127" s="600"/>
      <c r="CW127" s="600"/>
      <c r="CX127" s="600"/>
      <c r="CY127" s="600"/>
      <c r="CZ127" s="600"/>
      <c r="DA127" s="600"/>
      <c r="DB127" s="600"/>
      <c r="DC127" s="600"/>
      <c r="DD127" s="600"/>
      <c r="DE127" s="600"/>
      <c r="DF127" s="600"/>
      <c r="EA127" s="600"/>
      <c r="EB127" s="600"/>
      <c r="EC127" s="600"/>
      <c r="ED127" s="600"/>
      <c r="EE127" s="600"/>
      <c r="EF127" s="600"/>
      <c r="EG127" s="600"/>
      <c r="EH127" s="600"/>
      <c r="EI127" s="600"/>
      <c r="EJ127" s="600"/>
      <c r="EK127" s="600"/>
      <c r="EL127" s="600"/>
      <c r="EM127" s="600"/>
      <c r="EN127" s="600"/>
      <c r="EO127" s="600"/>
      <c r="EP127" s="600"/>
      <c r="EQ127" s="600"/>
      <c r="ER127" s="600"/>
      <c r="ES127" s="600"/>
      <c r="ET127" s="600"/>
      <c r="EU127" s="600"/>
      <c r="EV127" s="600"/>
      <c r="EW127" s="600"/>
      <c r="EX127" s="600"/>
      <c r="EY127" s="600"/>
      <c r="EZ127" s="600"/>
      <c r="FA127" s="600"/>
      <c r="FB127" s="600"/>
      <c r="FC127" s="600"/>
      <c r="FD127" s="600"/>
      <c r="FE127" s="600"/>
      <c r="FF127" s="600"/>
      <c r="FG127" s="600"/>
      <c r="FH127" s="600"/>
      <c r="FI127" s="600"/>
      <c r="FJ127" s="600"/>
      <c r="FL127" s="600"/>
      <c r="FM127" s="600"/>
      <c r="FN127" s="600"/>
      <c r="FO127" s="600"/>
      <c r="FP127" s="600"/>
      <c r="FQ127" s="600"/>
      <c r="FR127" s="600"/>
      <c r="FS127" s="600"/>
      <c r="FT127" s="599"/>
    </row>
    <row r="128" spans="1:235" ht="12" customHeight="1" x14ac:dyDescent="0.15">
      <c r="CJ128" s="600"/>
      <c r="CK128" s="600"/>
      <c r="CV128" s="600"/>
      <c r="CW128" s="600"/>
      <c r="CX128" s="600"/>
      <c r="CY128" s="600"/>
      <c r="CZ128" s="600"/>
      <c r="DA128" s="600"/>
      <c r="DB128" s="600"/>
      <c r="DC128" s="600"/>
      <c r="DD128" s="600"/>
      <c r="DE128" s="600"/>
      <c r="DF128" s="600"/>
      <c r="EA128" s="600"/>
      <c r="EB128" s="600"/>
      <c r="EC128" s="600"/>
      <c r="ED128" s="600"/>
      <c r="EE128" s="600"/>
      <c r="EF128" s="600"/>
      <c r="EG128" s="600"/>
      <c r="EH128" s="600"/>
      <c r="EI128" s="600"/>
      <c r="EJ128" s="600"/>
      <c r="EK128" s="600"/>
      <c r="EL128" s="600"/>
      <c r="EM128" s="600"/>
      <c r="EN128" s="600"/>
      <c r="EO128" s="599"/>
      <c r="EP128" s="599"/>
      <c r="EQ128" s="599"/>
      <c r="ER128" s="599"/>
      <c r="ES128" s="599"/>
      <c r="ET128" s="599"/>
      <c r="EU128" s="599"/>
      <c r="EV128" s="600"/>
      <c r="EW128" s="600"/>
      <c r="EX128" s="600"/>
      <c r="EY128" s="600"/>
      <c r="EZ128" s="600"/>
      <c r="FA128" s="600"/>
      <c r="FB128" s="600"/>
      <c r="FC128" s="600"/>
      <c r="FD128" s="600"/>
      <c r="FE128" s="600"/>
      <c r="FF128" s="600"/>
      <c r="FG128" s="600"/>
      <c r="FH128" s="600"/>
      <c r="FI128" s="600"/>
      <c r="FJ128" s="600"/>
      <c r="FL128" s="600"/>
      <c r="FM128" s="600"/>
      <c r="FN128" s="600"/>
      <c r="FO128" s="600"/>
      <c r="FP128" s="600"/>
      <c r="FQ128" s="600"/>
      <c r="FR128" s="600"/>
      <c r="FS128" s="600"/>
      <c r="FT128" s="600"/>
    </row>
    <row r="129" spans="53:176" ht="12" customHeight="1" x14ac:dyDescent="0.15">
      <c r="CV129" s="600"/>
      <c r="CW129" s="600"/>
      <c r="CX129" s="600"/>
      <c r="CY129" s="600"/>
      <c r="CZ129" s="600"/>
      <c r="DA129" s="600"/>
      <c r="DB129" s="600"/>
      <c r="DC129" s="600"/>
      <c r="DD129" s="600"/>
      <c r="DE129" s="600"/>
      <c r="DF129" s="600"/>
      <c r="EA129" s="600"/>
      <c r="EB129" s="600"/>
      <c r="EC129" s="600"/>
      <c r="ED129" s="600"/>
      <c r="EE129" s="600"/>
      <c r="EF129" s="600"/>
      <c r="EG129" s="600"/>
      <c r="EH129" s="600"/>
      <c r="EI129" s="600"/>
      <c r="EJ129" s="600"/>
      <c r="EK129" s="600"/>
      <c r="EL129" s="600"/>
      <c r="EM129" s="600"/>
      <c r="EN129" s="600"/>
      <c r="EO129" s="599"/>
      <c r="EP129" s="599"/>
      <c r="EQ129" s="599"/>
      <c r="ER129" s="599"/>
      <c r="ES129" s="599"/>
      <c r="ET129" s="599"/>
      <c r="EU129" s="599"/>
      <c r="EV129" s="600"/>
      <c r="EW129" s="600"/>
      <c r="EX129" s="600"/>
      <c r="EY129" s="600"/>
      <c r="EZ129" s="600"/>
      <c r="FA129" s="600"/>
      <c r="FB129" s="600"/>
      <c r="FC129" s="600"/>
      <c r="FD129" s="600"/>
      <c r="FE129" s="600"/>
      <c r="FF129" s="600"/>
      <c r="FG129" s="600"/>
      <c r="FH129" s="600"/>
      <c r="FI129" s="600"/>
      <c r="FJ129" s="600"/>
      <c r="FL129" s="600"/>
      <c r="FM129" s="600"/>
      <c r="FN129" s="600"/>
      <c r="FO129" s="600"/>
      <c r="FP129" s="600"/>
      <c r="FQ129" s="600"/>
      <c r="FR129" s="600"/>
      <c r="FS129" s="600"/>
      <c r="FT129" s="599"/>
    </row>
    <row r="130" spans="53:176" ht="12" customHeight="1" x14ac:dyDescent="0.15">
      <c r="CV130" s="600"/>
      <c r="CW130" s="600"/>
      <c r="CX130" s="600"/>
      <c r="CY130" s="600"/>
      <c r="CZ130" s="600"/>
      <c r="DA130" s="600"/>
      <c r="DB130" s="600"/>
      <c r="DC130" s="600"/>
      <c r="DD130" s="600"/>
      <c r="DE130" s="600"/>
      <c r="DF130" s="600"/>
      <c r="EA130" s="600"/>
      <c r="EB130" s="600"/>
      <c r="EC130" s="600"/>
      <c r="ED130" s="600"/>
      <c r="EE130" s="600"/>
      <c r="EF130" s="600"/>
      <c r="EG130" s="600"/>
      <c r="EH130" s="600"/>
      <c r="EI130" s="600"/>
      <c r="EJ130" s="600"/>
      <c r="EK130" s="600"/>
      <c r="EL130" s="600"/>
      <c r="EM130" s="600"/>
      <c r="EN130" s="600"/>
      <c r="EO130" s="600"/>
      <c r="EP130" s="600"/>
      <c r="EQ130" s="600"/>
      <c r="ER130" s="600"/>
      <c r="ES130" s="600"/>
      <c r="ET130" s="600"/>
      <c r="EU130" s="600"/>
      <c r="EV130" s="600"/>
      <c r="EW130" s="600"/>
      <c r="EX130" s="600"/>
      <c r="EY130" s="600"/>
      <c r="EZ130" s="600"/>
      <c r="FA130" s="600"/>
      <c r="FB130" s="600"/>
      <c r="FC130" s="600"/>
      <c r="FD130" s="600"/>
      <c r="FE130" s="600"/>
      <c r="FF130" s="600"/>
      <c r="FG130" s="600"/>
      <c r="FH130" s="600"/>
      <c r="FI130" s="600"/>
      <c r="FJ130" s="600"/>
      <c r="FL130" s="600"/>
      <c r="FM130" s="600"/>
      <c r="FN130" s="600"/>
      <c r="FO130" s="600"/>
      <c r="FP130" s="600"/>
      <c r="FQ130" s="600"/>
      <c r="FR130" s="600"/>
      <c r="FS130" s="600"/>
      <c r="FT130" s="599"/>
    </row>
    <row r="131" spans="53:176" ht="12" customHeight="1" x14ac:dyDescent="0.15">
      <c r="CT131" s="600"/>
      <c r="CU131" s="600"/>
      <c r="CV131" s="600"/>
      <c r="CW131" s="600"/>
      <c r="CX131" s="600"/>
      <c r="CY131" s="600"/>
      <c r="CZ131" s="600"/>
      <c r="DA131" s="600"/>
      <c r="DB131" s="600"/>
      <c r="DC131" s="600"/>
      <c r="DD131" s="600"/>
      <c r="DE131" s="600"/>
      <c r="DF131" s="600"/>
      <c r="EA131" s="600"/>
      <c r="EB131" s="579"/>
      <c r="EC131" s="579"/>
      <c r="ED131" s="579"/>
      <c r="EE131" s="579"/>
      <c r="EF131" s="579"/>
      <c r="EG131" s="579"/>
      <c r="EH131" s="579"/>
      <c r="EI131" s="579"/>
      <c r="EJ131" s="579"/>
      <c r="EK131" s="579"/>
      <c r="EL131" s="579"/>
      <c r="EM131" s="579"/>
      <c r="EN131" s="579"/>
      <c r="EO131" s="579"/>
      <c r="EP131" s="579"/>
      <c r="EQ131" s="579"/>
      <c r="ER131" s="579"/>
      <c r="ES131" s="579"/>
      <c r="ET131" s="579"/>
      <c r="EU131" s="579"/>
      <c r="EV131" s="600"/>
      <c r="EW131" s="600"/>
      <c r="EX131" s="600"/>
      <c r="EY131" s="600"/>
      <c r="EZ131" s="600"/>
      <c r="FA131" s="600"/>
      <c r="FB131" s="600"/>
      <c r="FC131" s="600"/>
      <c r="FD131" s="600"/>
      <c r="FE131" s="600"/>
      <c r="FF131" s="600"/>
      <c r="FG131" s="600"/>
      <c r="FH131" s="600"/>
      <c r="FI131" s="600"/>
      <c r="FJ131" s="600"/>
      <c r="FT131" s="600"/>
    </row>
    <row r="132" spans="53:176" ht="12" customHeight="1" x14ac:dyDescent="0.15">
      <c r="CT132" s="600"/>
      <c r="CU132" s="600"/>
      <c r="CV132" s="600"/>
      <c r="CW132" s="600"/>
      <c r="CX132" s="600"/>
      <c r="CY132" s="600"/>
      <c r="CZ132" s="600"/>
      <c r="DA132" s="600"/>
      <c r="DB132" s="600"/>
      <c r="DC132" s="600"/>
      <c r="DD132" s="600"/>
      <c r="DE132" s="600"/>
      <c r="DF132" s="600"/>
      <c r="EA132" s="600"/>
      <c r="EB132" s="600"/>
      <c r="EC132" s="600"/>
      <c r="ED132" s="600"/>
      <c r="EE132" s="600"/>
      <c r="EF132" s="600"/>
      <c r="EG132" s="600"/>
      <c r="EH132" s="600"/>
      <c r="EI132" s="600"/>
      <c r="EJ132" s="600"/>
      <c r="EK132" s="600"/>
      <c r="EL132" s="600"/>
      <c r="EM132" s="600"/>
      <c r="EN132" s="600"/>
      <c r="EO132" s="600"/>
      <c r="EP132" s="600"/>
      <c r="EQ132" s="600"/>
      <c r="ER132" s="600"/>
      <c r="ES132" s="600"/>
      <c r="ET132" s="600"/>
      <c r="EU132" s="600"/>
      <c r="EV132" s="600"/>
      <c r="EW132" s="600"/>
      <c r="EX132" s="600"/>
      <c r="EY132" s="600"/>
      <c r="EZ132" s="600"/>
      <c r="FA132" s="600"/>
      <c r="FB132" s="600"/>
      <c r="FC132" s="600"/>
      <c r="FD132" s="600"/>
      <c r="FE132" s="600"/>
      <c r="FF132" s="600"/>
      <c r="FG132" s="600"/>
      <c r="FH132" s="600"/>
      <c r="FI132" s="600"/>
      <c r="FJ132" s="600"/>
      <c r="FT132" s="600"/>
    </row>
    <row r="133" spans="53:176" ht="12" customHeight="1" x14ac:dyDescent="0.15">
      <c r="CT133" s="600"/>
      <c r="CU133" s="600"/>
      <c r="CV133" s="600"/>
      <c r="CW133" s="600"/>
      <c r="CX133" s="600"/>
      <c r="CY133" s="600"/>
      <c r="CZ133" s="600"/>
      <c r="DA133" s="600"/>
      <c r="DB133" s="600"/>
      <c r="DC133" s="600"/>
      <c r="DD133" s="600"/>
      <c r="DE133" s="600"/>
      <c r="DF133" s="600"/>
      <c r="EA133" s="600"/>
      <c r="EB133" s="600"/>
      <c r="EC133" s="600"/>
      <c r="ED133" s="600"/>
      <c r="EE133" s="600"/>
      <c r="EF133" s="600"/>
      <c r="EG133" s="600"/>
      <c r="EH133" s="600"/>
      <c r="EI133" s="600"/>
      <c r="EJ133" s="600"/>
      <c r="EK133" s="600"/>
      <c r="EL133" s="600"/>
      <c r="EM133" s="600"/>
      <c r="EN133" s="600"/>
      <c r="EO133" s="600"/>
      <c r="EP133" s="600"/>
      <c r="EQ133" s="600"/>
      <c r="ER133" s="600"/>
      <c r="ES133" s="600"/>
      <c r="ET133" s="600"/>
      <c r="EU133" s="600"/>
      <c r="EV133" s="600"/>
      <c r="EW133" s="600"/>
      <c r="EX133" s="600"/>
      <c r="EY133" s="600"/>
      <c r="EZ133" s="600"/>
      <c r="FA133" s="600"/>
      <c r="FB133" s="600"/>
      <c r="FC133" s="600"/>
      <c r="FD133" s="600"/>
      <c r="FE133" s="600"/>
      <c r="FF133" s="600"/>
      <c r="FG133" s="600"/>
      <c r="FH133" s="600"/>
      <c r="FI133" s="600"/>
      <c r="FJ133" s="600"/>
      <c r="FT133" s="599"/>
    </row>
    <row r="134" spans="53:176" ht="12" customHeight="1" x14ac:dyDescent="0.15">
      <c r="BA134" s="600"/>
      <c r="BB134" s="600"/>
      <c r="BC134" s="600"/>
      <c r="BD134" s="600"/>
      <c r="BE134" s="600"/>
      <c r="BF134" s="600"/>
      <c r="BG134" s="600"/>
      <c r="BH134" s="600"/>
      <c r="BI134" s="600"/>
      <c r="CT134" s="600"/>
      <c r="CU134" s="600"/>
      <c r="CV134" s="600"/>
      <c r="CW134" s="600"/>
      <c r="CX134" s="600"/>
      <c r="CY134" s="600"/>
      <c r="CZ134" s="600"/>
      <c r="DA134" s="600"/>
      <c r="DB134" s="600"/>
      <c r="DC134" s="600"/>
      <c r="DD134" s="600"/>
      <c r="DE134" s="600"/>
      <c r="DF134" s="600"/>
      <c r="EA134" s="600"/>
      <c r="EB134" s="600"/>
      <c r="EC134" s="600"/>
      <c r="ED134" s="600"/>
      <c r="EE134" s="600"/>
      <c r="EF134" s="600"/>
      <c r="EG134" s="600"/>
      <c r="EH134" s="600"/>
      <c r="EI134" s="600"/>
      <c r="EJ134" s="600"/>
      <c r="EK134" s="600"/>
      <c r="EL134" s="600"/>
      <c r="EM134" s="600"/>
      <c r="EN134" s="599"/>
      <c r="EO134" s="599"/>
      <c r="EP134" s="599"/>
      <c r="EQ134" s="599"/>
      <c r="ER134" s="599"/>
      <c r="ES134" s="599"/>
      <c r="ET134" s="599"/>
      <c r="EU134" s="599"/>
      <c r="EV134" s="600"/>
      <c r="EW134" s="600"/>
      <c r="EX134" s="600"/>
      <c r="EY134" s="600"/>
      <c r="EZ134" s="600"/>
      <c r="FA134" s="600"/>
      <c r="FB134" s="600"/>
      <c r="FC134" s="600"/>
      <c r="FD134" s="600"/>
      <c r="FE134" s="600"/>
      <c r="FF134" s="600"/>
      <c r="FG134" s="600"/>
      <c r="FH134" s="600"/>
      <c r="FI134" s="600"/>
      <c r="FJ134" s="600"/>
      <c r="FT134" s="599"/>
    </row>
    <row r="135" spans="53:176" ht="12" customHeight="1" x14ac:dyDescent="0.15">
      <c r="BA135" s="600"/>
      <c r="BB135" s="600"/>
      <c r="BC135" s="600"/>
      <c r="BD135" s="600"/>
      <c r="BE135" s="600"/>
      <c r="BF135" s="600"/>
      <c r="BG135" s="600"/>
      <c r="BH135" s="600"/>
      <c r="BI135" s="600"/>
      <c r="CT135" s="600"/>
      <c r="CU135" s="600"/>
      <c r="CV135" s="600"/>
      <c r="CW135" s="600"/>
      <c r="CX135" s="600"/>
      <c r="CY135" s="600"/>
      <c r="CZ135" s="600"/>
      <c r="DA135" s="600"/>
      <c r="DB135" s="600"/>
      <c r="DC135" s="600"/>
      <c r="DD135" s="600"/>
      <c r="DE135" s="600"/>
      <c r="DF135" s="600"/>
      <c r="DG135" s="600"/>
      <c r="DH135" s="600"/>
      <c r="DI135" s="600"/>
      <c r="DJ135" s="600"/>
      <c r="DK135" s="600"/>
      <c r="DL135" s="600"/>
      <c r="DM135" s="600"/>
      <c r="DN135" s="600"/>
      <c r="DO135" s="600"/>
      <c r="DP135" s="600"/>
      <c r="DQ135" s="600"/>
      <c r="DR135" s="600"/>
      <c r="DS135" s="600"/>
      <c r="EA135" s="600"/>
      <c r="EB135" s="600"/>
      <c r="EC135" s="600"/>
      <c r="ED135" s="600"/>
      <c r="EE135" s="600"/>
      <c r="EF135" s="600"/>
      <c r="EG135" s="600"/>
      <c r="EH135" s="600"/>
      <c r="EI135" s="600"/>
      <c r="EJ135" s="600"/>
      <c r="EK135" s="600"/>
      <c r="EL135" s="600"/>
      <c r="EM135" s="600"/>
      <c r="EN135" s="599"/>
      <c r="EO135" s="599"/>
      <c r="EP135" s="599"/>
      <c r="EQ135" s="599"/>
      <c r="ER135" s="599"/>
      <c r="ES135" s="599"/>
      <c r="ET135" s="599"/>
      <c r="EU135" s="599"/>
      <c r="EV135" s="600"/>
      <c r="EW135" s="600"/>
      <c r="EX135" s="600"/>
      <c r="EY135" s="600"/>
      <c r="EZ135" s="600"/>
      <c r="FA135" s="600"/>
      <c r="FB135" s="600"/>
      <c r="FC135" s="600"/>
      <c r="FD135" s="600"/>
      <c r="FE135" s="600"/>
      <c r="FF135" s="600"/>
      <c r="FG135" s="600"/>
      <c r="FH135" s="600"/>
      <c r="FI135" s="600"/>
      <c r="FJ135" s="600"/>
    </row>
    <row r="136" spans="53:176" ht="12" customHeight="1" x14ac:dyDescent="0.15">
      <c r="BA136" s="600"/>
      <c r="BB136" s="600"/>
      <c r="BC136" s="600"/>
      <c r="BD136" s="600"/>
      <c r="BE136" s="600"/>
      <c r="BF136" s="600"/>
      <c r="BG136" s="600"/>
      <c r="BH136" s="600"/>
      <c r="BI136" s="600"/>
      <c r="CT136" s="600"/>
      <c r="CU136" s="600"/>
      <c r="CV136" s="600"/>
      <c r="CW136" s="600"/>
      <c r="CX136" s="600"/>
      <c r="CY136" s="600"/>
      <c r="CZ136" s="600"/>
      <c r="DA136" s="600"/>
      <c r="DB136" s="600"/>
      <c r="DC136" s="600"/>
      <c r="DD136" s="600"/>
      <c r="DE136" s="600"/>
      <c r="DF136" s="600"/>
      <c r="DG136" s="600"/>
      <c r="DH136" s="600"/>
      <c r="DI136" s="600"/>
      <c r="DJ136" s="600"/>
      <c r="DK136" s="600"/>
      <c r="DL136" s="600"/>
      <c r="DM136" s="600"/>
      <c r="DN136" s="600"/>
      <c r="DO136" s="600"/>
      <c r="DP136" s="600"/>
      <c r="DQ136" s="600"/>
      <c r="DR136" s="600"/>
      <c r="DS136" s="600"/>
      <c r="EA136" s="600"/>
      <c r="EB136" s="600"/>
      <c r="EC136" s="600"/>
      <c r="ED136" s="600"/>
      <c r="EE136" s="600"/>
      <c r="EF136" s="600"/>
      <c r="EG136" s="600"/>
      <c r="EH136" s="600"/>
      <c r="EI136" s="600"/>
      <c r="EJ136" s="600"/>
      <c r="EK136" s="600"/>
      <c r="EL136" s="600"/>
      <c r="EM136" s="600"/>
      <c r="EN136" s="600"/>
      <c r="EO136" s="600"/>
      <c r="EP136" s="600"/>
      <c r="EQ136" s="600"/>
      <c r="ER136" s="600"/>
      <c r="ES136" s="600"/>
      <c r="ET136" s="600"/>
      <c r="EU136" s="600"/>
      <c r="EV136" s="600"/>
      <c r="EW136" s="600"/>
      <c r="EX136" s="600"/>
      <c r="EY136" s="600"/>
      <c r="EZ136" s="600"/>
      <c r="FA136" s="600"/>
      <c r="FB136" s="600"/>
      <c r="FC136" s="600"/>
      <c r="FD136" s="600"/>
      <c r="FE136" s="600"/>
      <c r="FF136" s="600"/>
      <c r="FG136" s="600"/>
      <c r="FH136" s="600"/>
      <c r="FI136" s="600"/>
      <c r="FJ136" s="600"/>
    </row>
    <row r="137" spans="53:176" ht="12" customHeight="1" x14ac:dyDescent="0.15">
      <c r="BA137" s="600"/>
      <c r="BB137" s="600"/>
      <c r="BC137" s="600"/>
      <c r="BD137" s="600"/>
      <c r="BE137" s="600"/>
      <c r="BF137" s="600"/>
      <c r="BG137" s="600"/>
      <c r="BH137" s="600"/>
      <c r="BI137" s="600"/>
      <c r="CT137" s="600"/>
      <c r="CU137" s="600"/>
      <c r="CV137" s="600"/>
      <c r="CW137" s="600"/>
      <c r="CX137" s="600"/>
      <c r="CY137" s="600"/>
      <c r="CZ137" s="600"/>
      <c r="DA137" s="600"/>
      <c r="DB137" s="600"/>
      <c r="DC137" s="600"/>
      <c r="DD137" s="600"/>
      <c r="DE137" s="600"/>
      <c r="DF137" s="600"/>
      <c r="DG137" s="600"/>
      <c r="DH137" s="600"/>
      <c r="DI137" s="600"/>
      <c r="DJ137" s="600"/>
      <c r="DK137" s="600"/>
      <c r="DL137" s="600"/>
      <c r="DM137" s="600"/>
      <c r="DN137" s="600"/>
      <c r="DO137" s="600"/>
      <c r="DP137" s="600"/>
      <c r="DQ137" s="600"/>
      <c r="DR137" s="600"/>
      <c r="DS137" s="600"/>
      <c r="EA137" s="600"/>
      <c r="EB137" s="579"/>
      <c r="EC137" s="579"/>
      <c r="ED137" s="579"/>
      <c r="EE137" s="579"/>
      <c r="EF137" s="579"/>
      <c r="EG137" s="579"/>
      <c r="EH137" s="579"/>
      <c r="EI137" s="579"/>
      <c r="EJ137" s="579"/>
      <c r="EK137" s="579"/>
      <c r="EL137" s="579"/>
      <c r="EM137" s="579"/>
      <c r="EN137" s="579"/>
      <c r="EO137" s="579"/>
      <c r="EP137" s="579"/>
      <c r="EQ137" s="579"/>
      <c r="ER137" s="579"/>
      <c r="ES137" s="579"/>
      <c r="ET137" s="579"/>
      <c r="EU137" s="579"/>
      <c r="EV137" s="600"/>
      <c r="EW137" s="600"/>
      <c r="EX137" s="600"/>
      <c r="EY137" s="600"/>
      <c r="EZ137" s="600"/>
      <c r="FA137" s="600"/>
      <c r="FB137" s="600"/>
      <c r="FC137" s="600"/>
      <c r="FD137" s="600"/>
      <c r="FE137" s="600"/>
      <c r="FF137" s="600"/>
      <c r="FG137" s="600"/>
      <c r="FH137" s="600"/>
      <c r="FI137" s="600"/>
      <c r="FJ137" s="600"/>
    </row>
    <row r="138" spans="53:176" ht="12" customHeight="1" x14ac:dyDescent="0.15">
      <c r="BA138" s="600"/>
      <c r="BB138" s="600"/>
      <c r="BC138" s="600"/>
      <c r="BD138" s="600"/>
      <c r="BE138" s="600"/>
      <c r="BF138" s="600"/>
      <c r="BG138" s="600"/>
      <c r="BH138" s="600"/>
      <c r="BI138" s="600"/>
      <c r="CT138" s="600"/>
      <c r="CU138" s="600"/>
      <c r="CV138" s="600"/>
      <c r="CW138" s="600"/>
      <c r="CX138" s="600"/>
      <c r="CY138" s="600"/>
      <c r="CZ138" s="600"/>
      <c r="DA138" s="600"/>
      <c r="DB138" s="600"/>
      <c r="DC138" s="600"/>
      <c r="DD138" s="600"/>
      <c r="DE138" s="600"/>
      <c r="DF138" s="600"/>
      <c r="DG138" s="600"/>
      <c r="DH138" s="600"/>
      <c r="DI138" s="600"/>
      <c r="DJ138" s="600"/>
      <c r="DK138" s="600"/>
      <c r="DL138" s="600"/>
      <c r="DM138" s="600"/>
      <c r="DN138" s="600"/>
      <c r="DO138" s="600"/>
      <c r="DP138" s="615"/>
      <c r="DQ138" s="615"/>
      <c r="DR138" s="615"/>
      <c r="DS138" s="600"/>
      <c r="EA138" s="600"/>
      <c r="EB138" s="579"/>
      <c r="EC138" s="579"/>
      <c r="ED138" s="579"/>
      <c r="EE138" s="579"/>
      <c r="EF138" s="579"/>
      <c r="EG138" s="579"/>
      <c r="EH138" s="579"/>
      <c r="EI138" s="579"/>
      <c r="EJ138" s="579"/>
      <c r="EK138" s="579"/>
      <c r="EL138" s="579"/>
      <c r="EM138" s="579"/>
      <c r="EN138" s="579"/>
      <c r="EO138" s="579"/>
      <c r="EP138" s="579"/>
      <c r="EQ138" s="579"/>
      <c r="ER138" s="579"/>
      <c r="ES138" s="579"/>
      <c r="ET138" s="579"/>
      <c r="EU138" s="579"/>
      <c r="EV138" s="600"/>
      <c r="EW138" s="600"/>
      <c r="EX138" s="600"/>
      <c r="EY138" s="600"/>
      <c r="EZ138" s="600"/>
      <c r="FA138" s="600"/>
      <c r="FB138" s="600"/>
      <c r="FC138" s="600"/>
      <c r="FD138" s="600"/>
      <c r="FE138" s="600"/>
      <c r="FF138" s="600"/>
      <c r="FG138" s="600"/>
      <c r="FH138" s="600"/>
      <c r="FI138" s="600"/>
      <c r="FJ138" s="600"/>
    </row>
    <row r="139" spans="53:176" ht="12" customHeight="1" x14ac:dyDescent="0.15">
      <c r="BA139" s="600"/>
      <c r="BB139" s="600"/>
      <c r="BC139" s="600"/>
      <c r="BD139" s="600"/>
      <c r="BE139" s="600"/>
      <c r="BF139" s="600"/>
      <c r="BG139" s="600"/>
      <c r="BH139" s="600"/>
      <c r="BI139" s="600"/>
      <c r="CT139" s="600"/>
      <c r="CU139" s="600"/>
      <c r="CV139" s="600"/>
      <c r="CW139" s="600"/>
      <c r="CX139" s="600"/>
      <c r="CY139" s="600"/>
      <c r="CZ139" s="600"/>
      <c r="DA139" s="600"/>
      <c r="DB139" s="600"/>
      <c r="DC139" s="600"/>
      <c r="DD139" s="600"/>
      <c r="DE139" s="600"/>
      <c r="DF139" s="600"/>
      <c r="DG139" s="600"/>
      <c r="DH139" s="600"/>
      <c r="DI139" s="599"/>
      <c r="DJ139" s="599"/>
      <c r="DK139" s="599"/>
      <c r="DL139" s="599"/>
      <c r="DM139" s="599"/>
      <c r="DN139" s="599"/>
      <c r="DO139" s="599"/>
      <c r="DP139" s="599"/>
      <c r="DQ139" s="599"/>
      <c r="DR139" s="615"/>
      <c r="DS139" s="600"/>
      <c r="EA139" s="600"/>
      <c r="EB139" s="579"/>
      <c r="EC139" s="579"/>
      <c r="ED139" s="579"/>
      <c r="EE139" s="579"/>
      <c r="EF139" s="579"/>
      <c r="EG139" s="579"/>
      <c r="EH139" s="579"/>
      <c r="EI139" s="579"/>
      <c r="EJ139" s="579"/>
      <c r="EK139" s="579"/>
      <c r="EL139" s="579"/>
      <c r="EM139" s="579"/>
      <c r="EN139" s="579"/>
      <c r="EO139" s="579"/>
      <c r="EP139" s="579"/>
      <c r="EQ139" s="579"/>
      <c r="ER139" s="579"/>
      <c r="ES139" s="579"/>
      <c r="ET139" s="579"/>
      <c r="EU139" s="579"/>
      <c r="EV139" s="600"/>
      <c r="EW139" s="600"/>
      <c r="EX139" s="600"/>
      <c r="EY139" s="600"/>
      <c r="EZ139" s="600"/>
      <c r="FA139" s="600"/>
      <c r="FB139" s="600"/>
      <c r="FC139" s="600"/>
      <c r="FD139" s="600"/>
      <c r="FE139" s="600"/>
      <c r="FF139" s="600"/>
      <c r="FG139" s="600"/>
      <c r="FH139" s="600"/>
      <c r="FI139" s="600"/>
      <c r="FJ139" s="600"/>
    </row>
    <row r="140" spans="53:176" ht="12" customHeight="1" x14ac:dyDescent="0.15">
      <c r="BA140" s="600"/>
      <c r="BB140" s="600"/>
      <c r="BC140" s="600"/>
      <c r="BD140" s="600"/>
      <c r="BE140" s="600"/>
      <c r="BF140" s="600"/>
      <c r="BG140" s="600"/>
      <c r="BH140" s="600"/>
      <c r="BI140" s="600"/>
      <c r="CT140" s="600"/>
      <c r="CU140" s="600"/>
      <c r="CV140" s="600"/>
      <c r="CW140" s="600"/>
      <c r="CX140" s="600"/>
      <c r="CY140" s="600"/>
      <c r="CZ140" s="600"/>
      <c r="DA140" s="600"/>
      <c r="DB140" s="600"/>
      <c r="DC140" s="600"/>
      <c r="DD140" s="600"/>
      <c r="DE140" s="600"/>
      <c r="DF140" s="600"/>
      <c r="DG140" s="600"/>
      <c r="DH140" s="600"/>
      <c r="DI140" s="599"/>
      <c r="DJ140" s="599"/>
      <c r="DK140" s="599"/>
      <c r="DL140" s="599"/>
      <c r="DM140" s="599"/>
      <c r="DN140" s="599"/>
      <c r="DO140" s="599"/>
      <c r="DP140" s="599"/>
      <c r="DQ140" s="599"/>
      <c r="DR140" s="615"/>
      <c r="DS140" s="600"/>
      <c r="EA140" s="600"/>
      <c r="EB140" s="600"/>
      <c r="EC140" s="600"/>
      <c r="ED140" s="600"/>
      <c r="EE140" s="600"/>
      <c r="EF140" s="600"/>
      <c r="EG140" s="600"/>
      <c r="EH140" s="600"/>
      <c r="EI140" s="600"/>
      <c r="EJ140" s="600"/>
      <c r="EK140" s="600"/>
      <c r="EL140" s="600"/>
      <c r="EM140" s="600"/>
      <c r="EN140" s="600"/>
      <c r="EO140" s="600"/>
      <c r="EP140" s="600"/>
      <c r="EQ140" s="600"/>
      <c r="ER140" s="600"/>
      <c r="ES140" s="600"/>
      <c r="ET140" s="600"/>
      <c r="EU140" s="600"/>
      <c r="EV140" s="600"/>
      <c r="EW140" s="600"/>
      <c r="EX140" s="600"/>
      <c r="EY140" s="600"/>
      <c r="EZ140" s="600"/>
      <c r="FA140" s="600"/>
      <c r="FB140" s="600"/>
      <c r="FC140" s="600"/>
      <c r="FD140" s="600"/>
      <c r="FE140" s="600"/>
      <c r="FF140" s="600"/>
      <c r="FG140" s="600"/>
      <c r="FH140" s="600"/>
      <c r="FI140" s="600"/>
      <c r="FJ140" s="600"/>
    </row>
    <row r="141" spans="53:176" ht="12" customHeight="1" x14ac:dyDescent="0.15">
      <c r="BA141" s="600"/>
      <c r="BB141" s="600"/>
      <c r="BC141" s="600"/>
      <c r="BD141" s="600"/>
      <c r="BE141" s="600"/>
      <c r="BF141" s="600"/>
      <c r="BG141" s="600"/>
      <c r="BH141" s="600"/>
      <c r="BI141" s="600"/>
      <c r="CT141" s="600"/>
      <c r="CU141" s="600"/>
      <c r="CV141" s="600"/>
      <c r="CW141" s="600"/>
      <c r="CX141" s="600"/>
      <c r="CY141" s="600"/>
      <c r="CZ141" s="600"/>
      <c r="DA141" s="600"/>
      <c r="DB141" s="600"/>
      <c r="DC141" s="600"/>
      <c r="DD141" s="600"/>
      <c r="DE141" s="600"/>
      <c r="DF141" s="600"/>
      <c r="DG141" s="600"/>
      <c r="DH141" s="600"/>
      <c r="DI141" s="600"/>
      <c r="DJ141" s="600"/>
      <c r="DK141" s="600"/>
      <c r="DL141" s="600"/>
      <c r="DM141" s="600"/>
      <c r="DN141" s="600"/>
      <c r="DO141" s="600"/>
      <c r="DP141" s="615"/>
      <c r="DQ141" s="615"/>
      <c r="DR141" s="615"/>
      <c r="DS141" s="600"/>
      <c r="EA141" s="600"/>
      <c r="EB141" s="600"/>
      <c r="EC141" s="600"/>
      <c r="ED141" s="600"/>
      <c r="EE141" s="600"/>
      <c r="EF141" s="600"/>
      <c r="EG141" s="600"/>
      <c r="EH141" s="600"/>
      <c r="EI141" s="600"/>
      <c r="EJ141" s="600"/>
      <c r="EK141" s="600"/>
      <c r="EL141" s="600"/>
      <c r="EM141" s="600"/>
      <c r="EN141" s="600"/>
      <c r="EO141" s="600"/>
      <c r="EP141" s="600"/>
      <c r="EQ141" s="600"/>
      <c r="ER141" s="600"/>
      <c r="ES141" s="600"/>
      <c r="ET141" s="600"/>
      <c r="EU141" s="600"/>
      <c r="EV141" s="600"/>
      <c r="EW141" s="600"/>
      <c r="EX141" s="600"/>
      <c r="EY141" s="600"/>
      <c r="EZ141" s="600"/>
      <c r="FA141" s="600"/>
      <c r="FB141" s="600"/>
      <c r="FC141" s="600"/>
      <c r="FD141" s="600"/>
      <c r="FE141" s="600"/>
      <c r="FF141" s="600"/>
      <c r="FG141" s="600"/>
      <c r="FH141" s="600"/>
      <c r="FI141" s="600"/>
      <c r="FJ141" s="600"/>
    </row>
    <row r="142" spans="53:176" ht="12" customHeight="1" x14ac:dyDescent="0.15">
      <c r="BA142" s="600"/>
      <c r="BB142" s="600"/>
      <c r="BC142" s="600"/>
      <c r="BD142" s="600"/>
      <c r="BE142" s="600"/>
      <c r="BF142" s="600"/>
      <c r="BG142" s="600"/>
      <c r="BH142" s="600"/>
      <c r="BI142" s="600"/>
      <c r="CT142" s="600"/>
      <c r="CU142" s="600"/>
      <c r="CV142" s="600"/>
      <c r="CW142" s="600"/>
      <c r="CX142" s="600"/>
      <c r="CY142" s="600"/>
      <c r="CZ142" s="600"/>
      <c r="DA142" s="600"/>
      <c r="DB142" s="600"/>
      <c r="DC142" s="600"/>
      <c r="DD142" s="600"/>
      <c r="DE142" s="600"/>
      <c r="DF142" s="600"/>
      <c r="DG142" s="600"/>
      <c r="DH142" s="600"/>
      <c r="DI142" s="600"/>
      <c r="DJ142" s="600"/>
      <c r="DK142" s="599"/>
      <c r="DL142" s="599"/>
      <c r="DM142" s="599"/>
      <c r="DN142" s="599"/>
      <c r="DO142" s="599"/>
      <c r="DP142" s="599"/>
      <c r="DQ142" s="599"/>
      <c r="DR142" s="599"/>
      <c r="DS142" s="600"/>
      <c r="EA142" s="600"/>
      <c r="EB142" s="600"/>
      <c r="EC142" s="600"/>
      <c r="ED142" s="600"/>
      <c r="EE142" s="600"/>
      <c r="EF142" s="600"/>
      <c r="EG142" s="600"/>
      <c r="EH142" s="600"/>
      <c r="EI142" s="600"/>
      <c r="EJ142" s="600"/>
      <c r="EK142" s="600"/>
      <c r="EL142" s="600"/>
      <c r="EM142" s="600"/>
      <c r="EN142" s="599"/>
      <c r="EO142" s="599"/>
      <c r="EP142" s="599"/>
      <c r="EQ142" s="599"/>
      <c r="ER142" s="599"/>
      <c r="ES142" s="599"/>
      <c r="ET142" s="599"/>
      <c r="EU142" s="599"/>
      <c r="EV142" s="600"/>
      <c r="EW142" s="600"/>
      <c r="EX142" s="600"/>
      <c r="EY142" s="600"/>
      <c r="EZ142" s="600"/>
      <c r="FA142" s="600"/>
      <c r="FB142" s="600"/>
      <c r="FC142" s="600"/>
      <c r="FD142" s="600"/>
      <c r="FE142" s="600"/>
      <c r="FF142" s="600"/>
      <c r="FG142" s="600"/>
      <c r="FH142" s="600"/>
      <c r="FI142" s="600"/>
      <c r="FJ142" s="600"/>
    </row>
    <row r="143" spans="53:176" ht="12" customHeight="1" x14ac:dyDescent="0.15">
      <c r="BA143" s="600"/>
      <c r="BB143" s="600"/>
      <c r="BC143" s="600"/>
      <c r="BD143" s="600"/>
      <c r="BE143" s="600"/>
      <c r="BF143" s="600"/>
      <c r="BG143" s="600"/>
      <c r="BH143" s="600"/>
      <c r="BI143" s="600"/>
      <c r="CT143" s="600"/>
      <c r="CU143" s="600"/>
      <c r="CV143" s="600"/>
      <c r="CW143" s="600"/>
      <c r="CX143" s="600"/>
      <c r="CY143" s="600"/>
      <c r="CZ143" s="600"/>
      <c r="DA143" s="600"/>
      <c r="DB143" s="600"/>
      <c r="DC143" s="600"/>
      <c r="DD143" s="600"/>
      <c r="DE143" s="600"/>
      <c r="DF143" s="600"/>
      <c r="DG143" s="600"/>
      <c r="DH143" s="600"/>
      <c r="DI143" s="600"/>
      <c r="DJ143" s="600"/>
      <c r="DK143" s="599"/>
      <c r="DL143" s="599"/>
      <c r="DM143" s="599"/>
      <c r="DN143" s="599"/>
      <c r="DO143" s="599"/>
      <c r="DP143" s="599"/>
      <c r="DQ143" s="599"/>
      <c r="DR143" s="599"/>
      <c r="DS143" s="600"/>
      <c r="EA143" s="600"/>
      <c r="EB143" s="600"/>
      <c r="EC143" s="600"/>
      <c r="ED143" s="600"/>
      <c r="EE143" s="600"/>
      <c r="EF143" s="600"/>
      <c r="EG143" s="600"/>
      <c r="EH143" s="600"/>
      <c r="EI143" s="600"/>
      <c r="EJ143" s="600"/>
      <c r="EK143" s="600"/>
      <c r="EL143" s="600"/>
      <c r="EM143" s="600"/>
      <c r="EN143" s="599"/>
      <c r="EO143" s="599"/>
      <c r="EP143" s="599"/>
      <c r="EQ143" s="599"/>
      <c r="ER143" s="599"/>
      <c r="ES143" s="599"/>
      <c r="ET143" s="599"/>
      <c r="EU143" s="599"/>
      <c r="EV143" s="600"/>
      <c r="EW143" s="600"/>
      <c r="EX143" s="600"/>
      <c r="EY143" s="600"/>
      <c r="EZ143" s="600"/>
      <c r="FA143" s="600"/>
      <c r="FB143" s="600"/>
      <c r="FC143" s="600"/>
      <c r="FD143" s="600"/>
      <c r="FE143" s="600"/>
      <c r="FF143" s="600"/>
      <c r="FG143" s="600"/>
      <c r="FH143" s="600"/>
      <c r="FI143" s="600"/>
      <c r="FJ143" s="600"/>
    </row>
    <row r="144" spans="53:176" ht="12" customHeight="1" x14ac:dyDescent="0.15">
      <c r="BA144" s="600"/>
      <c r="BB144" s="600"/>
      <c r="BC144" s="600"/>
      <c r="BD144" s="600"/>
      <c r="BE144" s="600"/>
      <c r="BF144" s="600"/>
      <c r="BG144" s="600"/>
      <c r="BH144" s="600"/>
      <c r="BI144" s="600"/>
      <c r="CT144" s="600"/>
      <c r="CU144" s="600"/>
      <c r="CV144" s="600"/>
      <c r="CW144" s="600"/>
      <c r="CX144" s="600"/>
      <c r="CY144" s="600"/>
      <c r="CZ144" s="600"/>
      <c r="DA144" s="600"/>
      <c r="DB144" s="600"/>
      <c r="DC144" s="600"/>
      <c r="DD144" s="600"/>
      <c r="DE144" s="600"/>
      <c r="DF144" s="600"/>
      <c r="DG144" s="600"/>
      <c r="DH144" s="600"/>
      <c r="DI144" s="600"/>
      <c r="DJ144" s="600"/>
      <c r="DK144" s="600"/>
      <c r="DL144" s="600"/>
      <c r="DM144" s="600"/>
      <c r="DN144" s="600"/>
      <c r="DO144" s="600"/>
      <c r="DP144" s="600"/>
      <c r="DQ144" s="600"/>
      <c r="DR144" s="600"/>
      <c r="DS144" s="600"/>
      <c r="EA144" s="600"/>
      <c r="EB144" s="600"/>
      <c r="EC144" s="600"/>
      <c r="ED144" s="600"/>
      <c r="EE144" s="600"/>
      <c r="EF144" s="600"/>
      <c r="EG144" s="600"/>
      <c r="EH144" s="600"/>
      <c r="EI144" s="600"/>
      <c r="EJ144" s="600"/>
      <c r="EK144" s="600"/>
      <c r="EL144" s="600"/>
      <c r="EM144" s="600"/>
      <c r="EN144" s="600"/>
      <c r="EO144" s="600"/>
      <c r="EP144" s="600"/>
      <c r="EQ144" s="600"/>
      <c r="ER144" s="600"/>
      <c r="ES144" s="600"/>
      <c r="ET144" s="600"/>
      <c r="EU144" s="600"/>
      <c r="EV144" s="600"/>
      <c r="EW144" s="600"/>
      <c r="EX144" s="600"/>
      <c r="EY144" s="600"/>
      <c r="EZ144" s="600"/>
      <c r="FA144" s="600"/>
      <c r="FB144" s="600"/>
      <c r="FC144" s="600"/>
      <c r="FD144" s="600"/>
      <c r="FE144" s="600"/>
      <c r="FF144" s="600"/>
      <c r="FG144" s="600"/>
      <c r="FH144" s="600"/>
      <c r="FI144" s="600"/>
      <c r="FJ144" s="600"/>
    </row>
    <row r="145" spans="53:166" ht="12" customHeight="1" x14ac:dyDescent="0.15">
      <c r="BA145" s="600"/>
      <c r="BB145" s="600"/>
      <c r="BC145" s="600"/>
      <c r="BD145" s="600"/>
      <c r="BE145" s="600"/>
      <c r="BF145" s="600"/>
      <c r="BG145" s="600"/>
      <c r="BH145" s="600"/>
      <c r="BI145" s="600"/>
      <c r="BV145" s="600"/>
      <c r="CT145" s="600"/>
      <c r="CU145" s="600"/>
      <c r="CV145" s="600"/>
      <c r="CW145" s="600"/>
      <c r="CX145" s="600"/>
      <c r="CY145" s="600"/>
      <c r="CZ145" s="600"/>
      <c r="DA145" s="600"/>
      <c r="DB145" s="600"/>
      <c r="DC145" s="600"/>
      <c r="DD145" s="600"/>
      <c r="DE145" s="600"/>
      <c r="DF145" s="600"/>
      <c r="DG145" s="600"/>
      <c r="DH145" s="600"/>
      <c r="DI145" s="600"/>
      <c r="DJ145" s="600"/>
      <c r="DK145" s="600"/>
      <c r="DL145" s="600"/>
      <c r="DM145" s="600"/>
      <c r="DN145" s="600"/>
      <c r="DO145" s="600"/>
      <c r="DP145" s="600"/>
      <c r="DQ145" s="600"/>
      <c r="DR145" s="600"/>
      <c r="DS145" s="600"/>
      <c r="EA145" s="600"/>
      <c r="EB145" s="600"/>
      <c r="EC145" s="600"/>
      <c r="ED145" s="600"/>
      <c r="EE145" s="600"/>
      <c r="EF145" s="600"/>
      <c r="EG145" s="600"/>
      <c r="EH145" s="600"/>
      <c r="EI145" s="600"/>
      <c r="EJ145" s="600"/>
      <c r="EK145" s="600"/>
      <c r="EL145" s="600"/>
      <c r="EM145" s="600"/>
      <c r="EN145" s="600"/>
      <c r="EO145" s="599"/>
      <c r="EP145" s="599"/>
      <c r="EQ145" s="599"/>
      <c r="ER145" s="599"/>
      <c r="ES145" s="599"/>
      <c r="ET145" s="599"/>
      <c r="EU145" s="599"/>
      <c r="EV145" s="600"/>
      <c r="EW145" s="600"/>
      <c r="EX145" s="600"/>
      <c r="EY145" s="600"/>
      <c r="EZ145" s="600"/>
      <c r="FA145" s="600"/>
      <c r="FB145" s="600"/>
      <c r="FC145" s="600"/>
      <c r="FD145" s="600"/>
      <c r="FE145" s="600"/>
      <c r="FF145" s="600"/>
      <c r="FG145" s="600"/>
      <c r="FH145" s="600"/>
      <c r="FI145" s="600"/>
      <c r="FJ145" s="600"/>
    </row>
    <row r="146" spans="53:166" ht="12" customHeight="1" x14ac:dyDescent="0.15">
      <c r="BA146" s="600"/>
      <c r="BB146" s="600"/>
      <c r="BC146" s="600"/>
      <c r="BD146" s="600"/>
      <c r="BE146" s="600"/>
      <c r="BF146" s="600"/>
      <c r="BG146" s="600"/>
      <c r="BH146" s="600"/>
      <c r="BI146" s="600"/>
      <c r="BV146" s="600"/>
      <c r="CT146" s="600"/>
      <c r="CU146" s="600"/>
      <c r="CV146" s="600"/>
      <c r="CW146" s="600"/>
      <c r="CX146" s="600"/>
      <c r="CY146" s="600"/>
      <c r="CZ146" s="600"/>
      <c r="DA146" s="600"/>
      <c r="DB146" s="600"/>
      <c r="DC146" s="600"/>
      <c r="DD146" s="600"/>
      <c r="DE146" s="600"/>
      <c r="DF146" s="600"/>
      <c r="DG146" s="600"/>
      <c r="DH146" s="600"/>
      <c r="DI146" s="600"/>
      <c r="DJ146" s="600"/>
      <c r="DK146" s="600"/>
      <c r="DL146" s="600"/>
      <c r="DM146" s="600"/>
      <c r="DN146" s="600"/>
      <c r="DO146" s="600"/>
      <c r="DP146" s="600"/>
      <c r="DQ146" s="600"/>
      <c r="DR146" s="600"/>
      <c r="DS146" s="600"/>
      <c r="EA146" s="600"/>
      <c r="EB146" s="600"/>
      <c r="EC146" s="600"/>
      <c r="ED146" s="600"/>
      <c r="EE146" s="600"/>
      <c r="EF146" s="600"/>
      <c r="EG146" s="600"/>
      <c r="EH146" s="600"/>
      <c r="EI146" s="600"/>
      <c r="EJ146" s="600"/>
      <c r="EK146" s="600"/>
      <c r="EL146" s="600"/>
      <c r="EM146" s="600"/>
      <c r="EN146" s="600"/>
      <c r="EO146" s="599"/>
      <c r="EP146" s="599"/>
      <c r="EQ146" s="599"/>
      <c r="ER146" s="599"/>
      <c r="ES146" s="599"/>
      <c r="ET146" s="599"/>
      <c r="EU146" s="599"/>
      <c r="EV146" s="600"/>
      <c r="EW146" s="600"/>
      <c r="EX146" s="600"/>
      <c r="EY146" s="600"/>
      <c r="EZ146" s="600"/>
      <c r="FA146" s="600"/>
      <c r="FB146" s="600"/>
      <c r="FC146" s="600"/>
      <c r="FD146" s="600"/>
      <c r="FE146" s="600"/>
      <c r="FF146" s="600"/>
      <c r="FG146" s="600"/>
      <c r="FH146" s="600"/>
      <c r="FI146" s="600"/>
      <c r="FJ146" s="600"/>
    </row>
    <row r="147" spans="53:166" ht="12" customHeight="1" x14ac:dyDescent="0.15">
      <c r="BA147" s="600"/>
      <c r="BB147" s="600"/>
      <c r="BC147" s="600"/>
      <c r="BD147" s="600"/>
      <c r="BE147" s="600"/>
      <c r="BF147" s="600"/>
      <c r="BG147" s="600"/>
      <c r="BH147" s="600"/>
      <c r="BI147" s="600"/>
      <c r="BV147" s="600"/>
      <c r="CT147" s="600"/>
      <c r="CU147" s="600"/>
      <c r="CV147" s="600"/>
      <c r="CW147" s="600"/>
      <c r="CX147" s="600"/>
      <c r="CY147" s="600"/>
      <c r="CZ147" s="600"/>
      <c r="DA147" s="600"/>
      <c r="DB147" s="600"/>
      <c r="DC147" s="600"/>
      <c r="DD147" s="600"/>
      <c r="DE147" s="600"/>
      <c r="DF147" s="600"/>
      <c r="EA147" s="600"/>
      <c r="EB147" s="600"/>
      <c r="EC147" s="600"/>
      <c r="ED147" s="600"/>
      <c r="EE147" s="600"/>
      <c r="EF147" s="600"/>
      <c r="EG147" s="600"/>
      <c r="EH147" s="600"/>
      <c r="EI147" s="600"/>
      <c r="EJ147" s="600"/>
      <c r="EK147" s="600"/>
      <c r="EL147" s="600"/>
      <c r="EM147" s="600"/>
      <c r="EN147" s="600"/>
      <c r="EO147" s="600"/>
      <c r="EP147" s="600"/>
      <c r="EQ147" s="600"/>
      <c r="ER147" s="600"/>
      <c r="ES147" s="600"/>
      <c r="ET147" s="600"/>
      <c r="EU147" s="600"/>
      <c r="EV147" s="600"/>
      <c r="EW147" s="600"/>
      <c r="EX147" s="600"/>
      <c r="EY147" s="600"/>
      <c r="EZ147" s="600"/>
      <c r="FA147" s="600"/>
      <c r="FB147" s="600"/>
      <c r="FC147" s="600"/>
      <c r="FD147" s="600"/>
      <c r="FE147" s="600"/>
      <c r="FF147" s="600"/>
      <c r="FG147" s="600"/>
      <c r="FH147" s="600"/>
      <c r="FI147" s="600"/>
      <c r="FJ147" s="600"/>
    </row>
    <row r="148" spans="53:166" ht="12" customHeight="1" x14ac:dyDescent="0.15">
      <c r="BA148" s="600"/>
      <c r="BB148" s="600"/>
      <c r="BC148" s="600"/>
      <c r="BD148" s="600"/>
      <c r="BE148" s="600"/>
      <c r="BF148" s="600"/>
      <c r="BG148" s="600"/>
      <c r="BH148" s="600"/>
      <c r="BI148" s="600"/>
      <c r="BV148" s="600"/>
      <c r="CT148" s="600"/>
      <c r="CU148" s="600"/>
      <c r="CV148" s="600"/>
      <c r="CW148" s="600"/>
      <c r="CX148" s="600"/>
      <c r="CY148" s="600"/>
      <c r="CZ148" s="600"/>
      <c r="DA148" s="600"/>
      <c r="DB148" s="600"/>
      <c r="DC148" s="600"/>
      <c r="DD148" s="600"/>
      <c r="DE148" s="600"/>
      <c r="DF148" s="600"/>
      <c r="EA148" s="600"/>
      <c r="EB148" s="579"/>
      <c r="EC148" s="579"/>
      <c r="ED148" s="579"/>
      <c r="EE148" s="579"/>
      <c r="EF148" s="579"/>
      <c r="EG148" s="579"/>
      <c r="EH148" s="579"/>
      <c r="EI148" s="579"/>
      <c r="EJ148" s="579"/>
      <c r="EK148" s="579"/>
      <c r="EL148" s="579"/>
      <c r="EM148" s="579"/>
      <c r="EN148" s="579"/>
      <c r="EO148" s="579"/>
      <c r="EP148" s="579"/>
      <c r="EQ148" s="579"/>
      <c r="ER148" s="579"/>
      <c r="ES148" s="579"/>
      <c r="ET148" s="579"/>
      <c r="EU148" s="579"/>
      <c r="EV148" s="600"/>
      <c r="EW148" s="600"/>
      <c r="EX148" s="600"/>
      <c r="EY148" s="600"/>
      <c r="EZ148" s="600"/>
      <c r="FA148" s="600"/>
      <c r="FB148" s="600"/>
      <c r="FC148" s="600"/>
      <c r="FD148" s="600"/>
      <c r="FE148" s="600"/>
      <c r="FF148" s="600"/>
      <c r="FG148" s="600"/>
      <c r="FH148" s="600"/>
      <c r="FI148" s="600"/>
      <c r="FJ148" s="600"/>
    </row>
    <row r="149" spans="53:166" ht="12" customHeight="1" x14ac:dyDescent="0.15">
      <c r="BA149" s="600"/>
      <c r="BB149" s="600"/>
      <c r="BC149" s="600"/>
      <c r="BD149" s="600"/>
      <c r="BE149" s="600"/>
      <c r="BF149" s="600"/>
      <c r="BG149" s="600"/>
      <c r="BH149" s="600"/>
      <c r="BI149" s="600"/>
      <c r="BV149" s="600"/>
      <c r="BY149" s="752"/>
      <c r="BZ149" s="600"/>
      <c r="CA149" s="600"/>
      <c r="CB149" s="600"/>
      <c r="CC149" s="600"/>
      <c r="CD149" s="600"/>
      <c r="CE149" s="600"/>
      <c r="CF149" s="600"/>
      <c r="CG149" s="600"/>
      <c r="CH149" s="600"/>
      <c r="CI149" s="600"/>
      <c r="CJ149" s="600"/>
      <c r="CK149" s="600"/>
      <c r="CL149" s="600"/>
      <c r="CM149" s="600"/>
      <c r="CN149" s="600"/>
      <c r="CO149" s="600"/>
      <c r="CP149" s="600"/>
      <c r="CQ149" s="600"/>
      <c r="CR149" s="600"/>
      <c r="CS149" s="600"/>
      <c r="CT149" s="600"/>
      <c r="CU149" s="600"/>
      <c r="CV149" s="600"/>
      <c r="CW149" s="600"/>
      <c r="CX149" s="600"/>
      <c r="CY149" s="600"/>
      <c r="CZ149" s="600"/>
      <c r="DA149" s="600"/>
      <c r="DB149" s="600"/>
      <c r="DC149" s="600"/>
      <c r="DD149" s="600"/>
      <c r="DE149" s="600"/>
      <c r="DF149" s="600"/>
      <c r="EA149" s="600"/>
      <c r="EB149" s="579"/>
      <c r="EC149" s="579"/>
      <c r="ED149" s="579"/>
      <c r="EE149" s="579"/>
      <c r="EF149" s="579"/>
      <c r="EG149" s="579"/>
      <c r="EH149" s="579"/>
      <c r="EI149" s="579"/>
      <c r="EJ149" s="579"/>
      <c r="EK149" s="579"/>
      <c r="EL149" s="579"/>
      <c r="EM149" s="579"/>
      <c r="EN149" s="579"/>
      <c r="EO149" s="579"/>
      <c r="EP149" s="579"/>
      <c r="EQ149" s="579"/>
      <c r="ER149" s="579"/>
      <c r="ES149" s="579"/>
      <c r="ET149" s="579"/>
      <c r="EU149" s="579"/>
      <c r="EV149" s="600"/>
      <c r="EW149" s="600"/>
      <c r="EX149" s="600"/>
      <c r="EY149" s="600"/>
      <c r="EZ149" s="600"/>
      <c r="FA149" s="600"/>
      <c r="FB149" s="600"/>
      <c r="FC149" s="600"/>
      <c r="FD149" s="600"/>
      <c r="FE149" s="600"/>
      <c r="FF149" s="600"/>
      <c r="FG149" s="600"/>
      <c r="FH149" s="600"/>
      <c r="FI149" s="600"/>
      <c r="FJ149" s="600"/>
    </row>
    <row r="150" spans="53:166" ht="12" customHeight="1" x14ac:dyDescent="0.15">
      <c r="BA150" s="600"/>
      <c r="BB150" s="600"/>
      <c r="BC150" s="600"/>
      <c r="BD150" s="600"/>
      <c r="BE150" s="600"/>
      <c r="BF150" s="600"/>
      <c r="BG150" s="600"/>
      <c r="BH150" s="600"/>
      <c r="BI150" s="600"/>
      <c r="BV150" s="600"/>
      <c r="BY150" s="752"/>
      <c r="BZ150" s="600"/>
      <c r="CA150" s="600"/>
      <c r="CB150" s="600"/>
      <c r="CC150" s="600"/>
      <c r="CD150" s="600"/>
      <c r="CE150" s="600"/>
      <c r="CF150" s="600"/>
      <c r="CG150" s="600"/>
      <c r="CH150" s="600"/>
      <c r="CI150" s="600"/>
      <c r="CJ150" s="672"/>
      <c r="CK150" s="672"/>
      <c r="CL150" s="600"/>
      <c r="CM150" s="600"/>
      <c r="CN150" s="600"/>
      <c r="CO150" s="600"/>
      <c r="CP150" s="600"/>
      <c r="CQ150" s="600"/>
      <c r="CR150" s="600"/>
      <c r="CS150" s="600"/>
      <c r="CT150" s="600"/>
      <c r="CU150" s="600"/>
      <c r="CV150" s="600"/>
      <c r="CW150" s="600"/>
      <c r="CX150" s="600"/>
      <c r="CY150" s="600"/>
      <c r="CZ150" s="600"/>
      <c r="DA150" s="600"/>
      <c r="DB150" s="600"/>
      <c r="DC150" s="600"/>
      <c r="DD150" s="600"/>
      <c r="DE150" s="600"/>
      <c r="DF150" s="600"/>
      <c r="EA150" s="600"/>
      <c r="EB150" s="579"/>
      <c r="EC150" s="579"/>
      <c r="ED150" s="579"/>
      <c r="EE150" s="579"/>
      <c r="EF150" s="579"/>
      <c r="EG150" s="579"/>
      <c r="EH150" s="579"/>
      <c r="EI150" s="579"/>
      <c r="EJ150" s="579"/>
      <c r="EK150" s="579"/>
      <c r="EL150" s="579"/>
      <c r="EM150" s="579"/>
      <c r="EN150" s="579"/>
      <c r="EO150" s="579"/>
      <c r="EP150" s="579"/>
      <c r="EQ150" s="579"/>
      <c r="ER150" s="579"/>
      <c r="ES150" s="579"/>
      <c r="ET150" s="579"/>
      <c r="EU150" s="579"/>
      <c r="EV150" s="600"/>
      <c r="EW150" s="600"/>
      <c r="EX150" s="600"/>
      <c r="EY150" s="600"/>
      <c r="EZ150" s="600"/>
      <c r="FA150" s="600"/>
      <c r="FB150" s="600"/>
      <c r="FC150" s="600"/>
      <c r="FD150" s="600"/>
      <c r="FE150" s="600"/>
      <c r="FF150" s="600"/>
      <c r="FG150" s="600"/>
      <c r="FH150" s="600"/>
      <c r="FI150" s="600"/>
      <c r="FJ150" s="600"/>
    </row>
    <row r="151" spans="53:166" ht="12" customHeight="1" x14ac:dyDescent="0.15">
      <c r="BA151" s="600"/>
      <c r="BB151" s="600"/>
      <c r="BC151" s="600"/>
      <c r="BD151" s="600"/>
      <c r="BE151" s="600"/>
      <c r="BF151" s="600"/>
      <c r="BG151" s="600"/>
      <c r="BH151" s="600"/>
      <c r="BI151" s="600"/>
      <c r="BV151" s="600"/>
      <c r="BY151" s="752"/>
      <c r="BZ151" s="600"/>
      <c r="CA151" s="600"/>
      <c r="CB151" s="600"/>
      <c r="CC151" s="600"/>
      <c r="CD151" s="600"/>
      <c r="CE151" s="600"/>
      <c r="CF151" s="600"/>
      <c r="CG151" s="600"/>
      <c r="CH151" s="600"/>
      <c r="CI151" s="600"/>
      <c r="CJ151" s="672"/>
      <c r="CK151" s="672"/>
      <c r="CL151" s="600"/>
      <c r="CM151" s="600"/>
      <c r="CN151" s="600"/>
      <c r="CO151" s="600"/>
      <c r="CP151" s="600"/>
      <c r="CQ151" s="600"/>
      <c r="CR151" s="600"/>
      <c r="CS151" s="600"/>
      <c r="CT151" s="600"/>
      <c r="CU151" s="600"/>
      <c r="CV151" s="600"/>
      <c r="CW151" s="600"/>
      <c r="CX151" s="600"/>
      <c r="CY151" s="600"/>
      <c r="CZ151" s="600"/>
      <c r="DA151" s="600"/>
      <c r="DB151" s="600"/>
      <c r="DC151" s="600"/>
      <c r="DD151" s="600"/>
      <c r="DE151" s="600"/>
      <c r="DF151" s="600"/>
      <c r="EA151" s="600"/>
      <c r="EB151" s="600"/>
      <c r="EC151" s="600"/>
      <c r="ED151" s="600"/>
      <c r="EE151" s="600"/>
      <c r="EF151" s="600"/>
      <c r="EG151" s="600"/>
      <c r="EH151" s="600"/>
      <c r="EI151" s="600"/>
      <c r="EJ151" s="600"/>
      <c r="EK151" s="600"/>
      <c r="EL151" s="600"/>
      <c r="EM151" s="600"/>
      <c r="EN151" s="600"/>
      <c r="EO151" s="600"/>
      <c r="EP151" s="600"/>
      <c r="EQ151" s="600"/>
      <c r="ER151" s="600"/>
      <c r="ES151" s="600"/>
      <c r="ET151" s="600"/>
      <c r="EU151" s="600"/>
      <c r="EV151" s="600"/>
      <c r="EW151" s="600"/>
      <c r="EX151" s="600"/>
      <c r="EY151" s="600"/>
      <c r="EZ151" s="600"/>
      <c r="FA151" s="600"/>
      <c r="FB151" s="600"/>
      <c r="FC151" s="600"/>
      <c r="FD151" s="600"/>
      <c r="FE151" s="600"/>
      <c r="FF151" s="600"/>
      <c r="FG151" s="600"/>
      <c r="FH151" s="600"/>
      <c r="FI151" s="600"/>
      <c r="FJ151" s="600"/>
    </row>
    <row r="152" spans="53:166" ht="12" customHeight="1" x14ac:dyDescent="0.15">
      <c r="BA152" s="600"/>
      <c r="BB152" s="600"/>
      <c r="BC152" s="600"/>
      <c r="BD152" s="600"/>
      <c r="BE152" s="600"/>
      <c r="BF152" s="600"/>
      <c r="BG152" s="600"/>
      <c r="BH152" s="600"/>
      <c r="BI152" s="600"/>
      <c r="BV152" s="600"/>
      <c r="BY152" s="752"/>
      <c r="BZ152" s="600"/>
      <c r="CA152" s="600"/>
      <c r="CB152" s="600"/>
      <c r="CC152" s="600"/>
      <c r="CD152" s="600"/>
      <c r="CE152" s="600"/>
      <c r="CF152" s="600"/>
      <c r="CG152" s="600"/>
      <c r="CH152" s="600"/>
      <c r="CI152" s="600"/>
      <c r="CJ152" s="600"/>
      <c r="CK152" s="600"/>
      <c r="CL152" s="600"/>
      <c r="CM152" s="600"/>
      <c r="CN152" s="600"/>
      <c r="CO152" s="600"/>
      <c r="CP152" s="600"/>
      <c r="CQ152" s="600"/>
      <c r="CR152" s="600"/>
      <c r="CS152" s="600"/>
      <c r="CT152" s="600"/>
      <c r="CU152" s="600"/>
      <c r="CV152" s="600"/>
      <c r="CW152" s="600"/>
      <c r="CX152" s="600"/>
      <c r="CY152" s="600"/>
      <c r="CZ152" s="600"/>
      <c r="DA152" s="600"/>
      <c r="DB152" s="600"/>
      <c r="DC152" s="600"/>
      <c r="DD152" s="600"/>
      <c r="DE152" s="600"/>
      <c r="DF152" s="600"/>
      <c r="EA152" s="600"/>
      <c r="EB152" s="600"/>
      <c r="EC152" s="600"/>
      <c r="ED152" s="600"/>
      <c r="EE152" s="600"/>
      <c r="EF152" s="600"/>
      <c r="EG152" s="600"/>
      <c r="EH152" s="600"/>
      <c r="EI152" s="600"/>
      <c r="EJ152" s="600"/>
      <c r="EK152" s="600"/>
      <c r="EL152" s="600"/>
      <c r="EM152" s="600"/>
      <c r="EN152" s="600"/>
      <c r="EO152" s="600"/>
      <c r="EP152" s="600"/>
      <c r="EQ152" s="600"/>
      <c r="ER152" s="600"/>
      <c r="ES152" s="600"/>
      <c r="ET152" s="600"/>
      <c r="EU152" s="600"/>
      <c r="EV152" s="600"/>
      <c r="EW152" s="600"/>
      <c r="EX152" s="600"/>
      <c r="EY152" s="600"/>
      <c r="EZ152" s="600"/>
      <c r="FA152" s="600"/>
      <c r="FB152" s="600"/>
      <c r="FC152" s="600"/>
      <c r="FD152" s="600"/>
      <c r="FE152" s="600"/>
      <c r="FF152" s="600"/>
      <c r="FG152" s="600"/>
      <c r="FH152" s="600"/>
      <c r="FI152" s="600"/>
      <c r="FJ152" s="600"/>
    </row>
    <row r="153" spans="53:166" ht="12" customHeight="1" x14ac:dyDescent="0.15">
      <c r="BA153" s="600"/>
      <c r="BB153" s="600"/>
      <c r="BC153" s="600"/>
      <c r="BD153" s="600"/>
      <c r="BE153" s="600"/>
      <c r="BF153" s="600"/>
      <c r="BG153" s="600"/>
      <c r="BH153" s="600"/>
      <c r="BI153" s="600"/>
      <c r="CT153" s="600"/>
      <c r="CU153" s="600"/>
      <c r="CV153" s="600"/>
      <c r="CW153" s="600"/>
      <c r="CX153" s="600"/>
      <c r="CY153" s="600"/>
      <c r="CZ153" s="600"/>
      <c r="DA153" s="600"/>
      <c r="DB153" s="600"/>
      <c r="DC153" s="600"/>
      <c r="DD153" s="600"/>
      <c r="DE153" s="600"/>
      <c r="DF153" s="600"/>
    </row>
    <row r="154" spans="53:166" ht="12" customHeight="1" x14ac:dyDescent="0.15">
      <c r="BA154" s="600"/>
      <c r="BB154" s="600"/>
      <c r="BC154" s="600"/>
      <c r="BD154" s="600"/>
      <c r="BE154" s="600"/>
      <c r="BF154" s="600"/>
      <c r="BG154" s="600"/>
      <c r="BH154" s="600"/>
      <c r="BI154" s="600"/>
    </row>
    <row r="155" spans="53:166" ht="12" customHeight="1" x14ac:dyDescent="0.15">
      <c r="BA155" s="600"/>
      <c r="BB155" s="600"/>
      <c r="BC155" s="600"/>
      <c r="BD155" s="600"/>
      <c r="BE155" s="600"/>
      <c r="BF155" s="600"/>
      <c r="BG155" s="600"/>
      <c r="BH155" s="600"/>
      <c r="BI155" s="600"/>
    </row>
  </sheetData>
  <mergeCells count="467">
    <mergeCell ref="HM112:IA116"/>
    <mergeCell ref="GM113:GW115"/>
    <mergeCell ref="CJ150:CK151"/>
    <mergeCell ref="CE96:CI97"/>
    <mergeCell ref="CJ96:CJ97"/>
    <mergeCell ref="DW96:EA97"/>
    <mergeCell ref="CE99:CI100"/>
    <mergeCell ref="CJ99:CJ100"/>
    <mergeCell ref="DW99:EA100"/>
    <mergeCell ref="DW86:EA87"/>
    <mergeCell ref="A87:BA101"/>
    <mergeCell ref="CE87:CI88"/>
    <mergeCell ref="CJ87:CJ88"/>
    <mergeCell ref="DW89:EA90"/>
    <mergeCell ref="CE90:CI91"/>
    <mergeCell ref="CJ90:CJ91"/>
    <mergeCell ref="DW92:EA94"/>
    <mergeCell ref="CE93:CI94"/>
    <mergeCell ref="CJ93:CJ94"/>
    <mergeCell ref="CC80:CI81"/>
    <mergeCell ref="CJ80:CJ81"/>
    <mergeCell ref="DW80:EA81"/>
    <mergeCell ref="DW83:EA84"/>
    <mergeCell ref="CC84:CI85"/>
    <mergeCell ref="CJ84:CJ85"/>
    <mergeCell ref="CC76:CI77"/>
    <mergeCell ref="CJ76:CJ77"/>
    <mergeCell ref="FT76:FT78"/>
    <mergeCell ref="N77:T78"/>
    <mergeCell ref="U77:U78"/>
    <mergeCell ref="AQ77:AQ78"/>
    <mergeCell ref="DW77:EA78"/>
    <mergeCell ref="BD73:BL75"/>
    <mergeCell ref="BM73:BN75"/>
    <mergeCell ref="GE73:GE74"/>
    <mergeCell ref="GV73:GZ74"/>
    <mergeCell ref="HA73:HA74"/>
    <mergeCell ref="Y74:AE75"/>
    <mergeCell ref="AF74:AG75"/>
    <mergeCell ref="DW74:EA75"/>
    <mergeCell ref="A73:I75"/>
    <mergeCell ref="J73:K75"/>
    <mergeCell ref="L73:T75"/>
    <mergeCell ref="U73:V75"/>
    <mergeCell ref="AH73:AP75"/>
    <mergeCell ref="AQ73:AR75"/>
    <mergeCell ref="GR69:GZ71"/>
    <mergeCell ref="HA69:HA71"/>
    <mergeCell ref="DQ71:DQ72"/>
    <mergeCell ref="DW71:EA72"/>
    <mergeCell ref="CC72:CI73"/>
    <mergeCell ref="CJ72:CJ73"/>
    <mergeCell ref="FT68:FT69"/>
    <mergeCell ref="A69:I71"/>
    <mergeCell ref="L69:T71"/>
    <mergeCell ref="W69:AE71"/>
    <mergeCell ref="AF69:AG71"/>
    <mergeCell ref="AH69:AP71"/>
    <mergeCell ref="AQ69:AR71"/>
    <mergeCell ref="AS69:BA71"/>
    <mergeCell ref="BB69:BC71"/>
    <mergeCell ref="BD69:BL71"/>
    <mergeCell ref="AF66:AF67"/>
    <mergeCell ref="CC68:CI69"/>
    <mergeCell ref="CJ68:CJ69"/>
    <mergeCell ref="DQ68:DQ69"/>
    <mergeCell ref="DW68:EA69"/>
    <mergeCell ref="FM68:FS69"/>
    <mergeCell ref="BM69:BN71"/>
    <mergeCell ref="DQ65:DQ66"/>
    <mergeCell ref="DW65:EA66"/>
    <mergeCell ref="FO65:FS66"/>
    <mergeCell ref="FT65:FT66"/>
    <mergeCell ref="GR65:GZ67"/>
    <mergeCell ref="HA65:HA67"/>
    <mergeCell ref="GK62:GO63"/>
    <mergeCell ref="GP62:GP63"/>
    <mergeCell ref="GV62:GZ63"/>
    <mergeCell ref="HA62:HA63"/>
    <mergeCell ref="U63:U65"/>
    <mergeCell ref="AF63:AF64"/>
    <mergeCell ref="BB64:BB66"/>
    <mergeCell ref="CC64:CI65"/>
    <mergeCell ref="CJ64:CJ65"/>
    <mergeCell ref="AQ65:AQ66"/>
    <mergeCell ref="HA59:HA60"/>
    <mergeCell ref="AF60:AF61"/>
    <mergeCell ref="BB60:BB62"/>
    <mergeCell ref="AQ62:AQ63"/>
    <mergeCell ref="BF62:BL65"/>
    <mergeCell ref="BM62:BM65"/>
    <mergeCell ref="DQ62:DQ63"/>
    <mergeCell ref="DW62:EA63"/>
    <mergeCell ref="FO62:FS63"/>
    <mergeCell ref="FT62:FT63"/>
    <mergeCell ref="DQ59:DQ60"/>
    <mergeCell ref="DW59:EA60"/>
    <mergeCell ref="EF59:EL60"/>
    <mergeCell ref="GK59:GO60"/>
    <mergeCell ref="GP59:GP60"/>
    <mergeCell ref="GT59:GZ60"/>
    <mergeCell ref="U58:U61"/>
    <mergeCell ref="BF58:BL59"/>
    <mergeCell ref="BM58:BM59"/>
    <mergeCell ref="FO58:FS60"/>
    <mergeCell ref="FT58:FT60"/>
    <mergeCell ref="C59:I60"/>
    <mergeCell ref="J59:J60"/>
    <mergeCell ref="AQ59:AQ60"/>
    <mergeCell ref="BZ59:CI61"/>
    <mergeCell ref="CJ59:CK61"/>
    <mergeCell ref="FM55:FS56"/>
    <mergeCell ref="FT55:FT56"/>
    <mergeCell ref="FX55:GD56"/>
    <mergeCell ref="GE55:GE56"/>
    <mergeCell ref="GV55:GZ57"/>
    <mergeCell ref="HA55:HA57"/>
    <mergeCell ref="GK56:GO57"/>
    <mergeCell ref="GP56:GP57"/>
    <mergeCell ref="BF54:BL55"/>
    <mergeCell ref="BM54:BM55"/>
    <mergeCell ref="A55:I57"/>
    <mergeCell ref="J55:K57"/>
    <mergeCell ref="U55:U56"/>
    <mergeCell ref="EF55:EL56"/>
    <mergeCell ref="AQ56:AQ57"/>
    <mergeCell ref="DQ56:DQ57"/>
    <mergeCell ref="DW56:EA57"/>
    <mergeCell ref="BB57:BB58"/>
    <mergeCell ref="GE51:GE52"/>
    <mergeCell ref="GT51:GZ53"/>
    <mergeCell ref="HA51:HA53"/>
    <mergeCell ref="U52:U53"/>
    <mergeCell ref="AQ53:AQ54"/>
    <mergeCell ref="DQ53:DQ54"/>
    <mergeCell ref="DW53:EA54"/>
    <mergeCell ref="GI53:GO54"/>
    <mergeCell ref="GP53:GP54"/>
    <mergeCell ref="BB54:BB55"/>
    <mergeCell ref="GK50:GO51"/>
    <mergeCell ref="GP50:GP51"/>
    <mergeCell ref="A51:I53"/>
    <mergeCell ref="J51:K53"/>
    <mergeCell ref="BH51:BL52"/>
    <mergeCell ref="BM51:BM52"/>
    <mergeCell ref="EF51:EL52"/>
    <mergeCell ref="FO51:FS53"/>
    <mergeCell ref="FT51:FT53"/>
    <mergeCell ref="FX51:GD52"/>
    <mergeCell ref="GP47:GP48"/>
    <mergeCell ref="BH48:BL49"/>
    <mergeCell ref="BM48:BM49"/>
    <mergeCell ref="GV48:GZ49"/>
    <mergeCell ref="HA48:HA49"/>
    <mergeCell ref="U49:U50"/>
    <mergeCell ref="CC49:CI50"/>
    <mergeCell ref="CJ49:CJ50"/>
    <mergeCell ref="DQ50:DQ51"/>
    <mergeCell ref="DW50:EA51"/>
    <mergeCell ref="EF47:EL48"/>
    <mergeCell ref="FO47:FS49"/>
    <mergeCell ref="FT47:FT49"/>
    <mergeCell ref="FX47:GD48"/>
    <mergeCell ref="GE47:GE48"/>
    <mergeCell ref="GK47:GO48"/>
    <mergeCell ref="BX45:BX47"/>
    <mergeCell ref="GV45:GZ46"/>
    <mergeCell ref="HA45:HA46"/>
    <mergeCell ref="U46:U47"/>
    <mergeCell ref="CE46:CI47"/>
    <mergeCell ref="CJ46:CJ47"/>
    <mergeCell ref="CP47:CT49"/>
    <mergeCell ref="CU47:CU49"/>
    <mergeCell ref="DQ47:DQ48"/>
    <mergeCell ref="DW47:EA48"/>
    <mergeCell ref="P45:T47"/>
    <mergeCell ref="AJ45:AP46"/>
    <mergeCell ref="AQ45:AQ46"/>
    <mergeCell ref="BF45:BL46"/>
    <mergeCell ref="BM45:BM46"/>
    <mergeCell ref="BS45:BW47"/>
    <mergeCell ref="BB43:BB45"/>
    <mergeCell ref="CE43:CI44"/>
    <mergeCell ref="CJ43:CJ44"/>
    <mergeCell ref="FZ43:GD45"/>
    <mergeCell ref="GE43:GE45"/>
    <mergeCell ref="CN44:CT45"/>
    <mergeCell ref="CU44:CU45"/>
    <mergeCell ref="DU44:EA45"/>
    <mergeCell ref="FO44:FS45"/>
    <mergeCell ref="FT44:FT45"/>
    <mergeCell ref="DW41:EA42"/>
    <mergeCell ref="EX41:EX42"/>
    <mergeCell ref="GI41:GO42"/>
    <mergeCell ref="GP41:GP42"/>
    <mergeCell ref="GT41:GZ43"/>
    <mergeCell ref="HA41:HA43"/>
    <mergeCell ref="EF42:EL44"/>
    <mergeCell ref="GK44:GO45"/>
    <mergeCell ref="GP44:GP45"/>
    <mergeCell ref="CN40:CT41"/>
    <mergeCell ref="CY40:DE41"/>
    <mergeCell ref="DF40:DF41"/>
    <mergeCell ref="FO40:FS42"/>
    <mergeCell ref="FT40:FT42"/>
    <mergeCell ref="AJ41:AP42"/>
    <mergeCell ref="AQ41:AQ42"/>
    <mergeCell ref="BF41:BL42"/>
    <mergeCell ref="BM41:BM42"/>
    <mergeCell ref="BS41:BW43"/>
    <mergeCell ref="N40:T43"/>
    <mergeCell ref="U40:U43"/>
    <mergeCell ref="AU40:BA41"/>
    <mergeCell ref="BB40:BB41"/>
    <mergeCell ref="CC40:CI41"/>
    <mergeCell ref="CJ40:CJ41"/>
    <mergeCell ref="BX41:BX43"/>
    <mergeCell ref="Y43:AE44"/>
    <mergeCell ref="AF43:AF44"/>
    <mergeCell ref="AW43:BA45"/>
    <mergeCell ref="GP38:GP39"/>
    <mergeCell ref="GV38:GZ39"/>
    <mergeCell ref="HA38:HA39"/>
    <mergeCell ref="Y39:AE40"/>
    <mergeCell ref="AF39:AF40"/>
    <mergeCell ref="CU39:CU42"/>
    <mergeCell ref="DJ39:DP40"/>
    <mergeCell ref="DQ39:DQ40"/>
    <mergeCell ref="FZ39:GD41"/>
    <mergeCell ref="GE39:GE41"/>
    <mergeCell ref="EX37:EX39"/>
    <mergeCell ref="AL38:AP39"/>
    <mergeCell ref="AQ38:AQ39"/>
    <mergeCell ref="DU38:EA39"/>
    <mergeCell ref="EF38:EL39"/>
    <mergeCell ref="GK38:GO39"/>
    <mergeCell ref="BF37:BL38"/>
    <mergeCell ref="BM37:BM38"/>
    <mergeCell ref="BS37:BW39"/>
    <mergeCell ref="BX37:BX39"/>
    <mergeCell ref="CE37:CI38"/>
    <mergeCell ref="CJ37:CJ38"/>
    <mergeCell ref="GV35:GZ36"/>
    <mergeCell ref="HA35:HA36"/>
    <mergeCell ref="J36:J37"/>
    <mergeCell ref="N36:T37"/>
    <mergeCell ref="U36:U37"/>
    <mergeCell ref="AU36:BA37"/>
    <mergeCell ref="BB36:BB37"/>
    <mergeCell ref="CU36:CU37"/>
    <mergeCell ref="CY36:DE37"/>
    <mergeCell ref="DF36:DF37"/>
    <mergeCell ref="FO35:FS37"/>
    <mergeCell ref="FT35:FT37"/>
    <mergeCell ref="FZ35:GD37"/>
    <mergeCell ref="GE35:GE37"/>
    <mergeCell ref="GK35:GO36"/>
    <mergeCell ref="GP35:GP36"/>
    <mergeCell ref="EF34:EL35"/>
    <mergeCell ref="EQ34:EW35"/>
    <mergeCell ref="EX34:EX35"/>
    <mergeCell ref="Y35:AE36"/>
    <mergeCell ref="AF35:AF36"/>
    <mergeCell ref="AL35:AP36"/>
    <mergeCell ref="AQ35:AQ36"/>
    <mergeCell ref="CP35:CT38"/>
    <mergeCell ref="DJ35:DP36"/>
    <mergeCell ref="DQ35:DQ36"/>
    <mergeCell ref="J33:J34"/>
    <mergeCell ref="AF33:AF34"/>
    <mergeCell ref="DU33:EA34"/>
    <mergeCell ref="BH34:BL35"/>
    <mergeCell ref="BM34:BM35"/>
    <mergeCell ref="BQ34:BW35"/>
    <mergeCell ref="BX34:BX35"/>
    <mergeCell ref="BZ34:CA50"/>
    <mergeCell ref="CC34:CI35"/>
    <mergeCell ref="CJ34:CJ35"/>
    <mergeCell ref="FX32:GD33"/>
    <mergeCell ref="GE32:GE33"/>
    <mergeCell ref="GK32:GO33"/>
    <mergeCell ref="GP32:GP33"/>
    <mergeCell ref="GV32:GZ33"/>
    <mergeCell ref="HA32:HA33"/>
    <mergeCell ref="FO31:FS33"/>
    <mergeCell ref="FT31:FT33"/>
    <mergeCell ref="N32:T33"/>
    <mergeCell ref="U32:U33"/>
    <mergeCell ref="AJ32:AP33"/>
    <mergeCell ref="AQ32:AQ33"/>
    <mergeCell ref="AW32:BA34"/>
    <mergeCell ref="BB32:BB34"/>
    <mergeCell ref="CN32:CT33"/>
    <mergeCell ref="CU32:CU33"/>
    <mergeCell ref="AF31:AF32"/>
    <mergeCell ref="BH31:BL32"/>
    <mergeCell ref="BM31:BM32"/>
    <mergeCell ref="CE31:CI32"/>
    <mergeCell ref="CJ31:CJ32"/>
    <mergeCell ref="DJ31:DP32"/>
    <mergeCell ref="CY32:DE33"/>
    <mergeCell ref="DF32:DF33"/>
    <mergeCell ref="GI29:GO30"/>
    <mergeCell ref="GP29:GP30"/>
    <mergeCell ref="GT29:GZ30"/>
    <mergeCell ref="HA29:HA30"/>
    <mergeCell ref="J30:J31"/>
    <mergeCell ref="BS30:BW32"/>
    <mergeCell ref="BX30:BX32"/>
    <mergeCell ref="EQ30:EW31"/>
    <mergeCell ref="EX30:EX31"/>
    <mergeCell ref="Y31:AE32"/>
    <mergeCell ref="CU28:CU29"/>
    <mergeCell ref="CY28:DE29"/>
    <mergeCell ref="DF28:DF29"/>
    <mergeCell ref="FX28:GD29"/>
    <mergeCell ref="GE28:GE29"/>
    <mergeCell ref="AW29:BA31"/>
    <mergeCell ref="BB29:BB31"/>
    <mergeCell ref="DU29:EA30"/>
    <mergeCell ref="EF29:EL31"/>
    <mergeCell ref="DQ31:DQ32"/>
    <mergeCell ref="C28:I29"/>
    <mergeCell ref="J28:J29"/>
    <mergeCell ref="N28:T29"/>
    <mergeCell ref="U28:U29"/>
    <mergeCell ref="AJ28:AP29"/>
    <mergeCell ref="AQ28:AQ29"/>
    <mergeCell ref="HA26:HA27"/>
    <mergeCell ref="Y27:AE28"/>
    <mergeCell ref="AF27:AF28"/>
    <mergeCell ref="BQ27:BW28"/>
    <mergeCell ref="BX27:BX28"/>
    <mergeCell ref="DL27:DP29"/>
    <mergeCell ref="DQ27:DQ29"/>
    <mergeCell ref="FO27:FS29"/>
    <mergeCell ref="FT27:FT29"/>
    <mergeCell ref="BH28:BL29"/>
    <mergeCell ref="AW26:BA28"/>
    <mergeCell ref="BB26:BB28"/>
    <mergeCell ref="FJ26:FJ27"/>
    <mergeCell ref="GK26:GO27"/>
    <mergeCell ref="GP26:GP27"/>
    <mergeCell ref="GV26:GZ27"/>
    <mergeCell ref="BM28:BM29"/>
    <mergeCell ref="CC28:CI29"/>
    <mergeCell ref="CJ28:CJ29"/>
    <mergeCell ref="CN28:CT29"/>
    <mergeCell ref="DJ24:DP25"/>
    <mergeCell ref="DQ24:DQ25"/>
    <mergeCell ref="FM24:FS25"/>
    <mergeCell ref="FT24:FT25"/>
    <mergeCell ref="FX24:GD25"/>
    <mergeCell ref="GE24:GE25"/>
    <mergeCell ref="DU25:EA26"/>
    <mergeCell ref="ED25:EL26"/>
    <mergeCell ref="EO25:EW27"/>
    <mergeCell ref="EX25:EY27"/>
    <mergeCell ref="C24:I25"/>
    <mergeCell ref="J24:J25"/>
    <mergeCell ref="N24:T25"/>
    <mergeCell ref="U24:U25"/>
    <mergeCell ref="AJ24:AP25"/>
    <mergeCell ref="AQ24:AQ25"/>
    <mergeCell ref="CJ23:CJ26"/>
    <mergeCell ref="FJ23:FJ24"/>
    <mergeCell ref="GK23:GO24"/>
    <mergeCell ref="GP23:GP24"/>
    <mergeCell ref="GV23:GZ24"/>
    <mergeCell ref="HA23:HA24"/>
    <mergeCell ref="CN24:CT25"/>
    <mergeCell ref="CU24:CU25"/>
    <mergeCell ref="CY24:DE25"/>
    <mergeCell ref="DF24:DF25"/>
    <mergeCell ref="HA20:HA21"/>
    <mergeCell ref="AA23:AE25"/>
    <mergeCell ref="AF23:AF25"/>
    <mergeCell ref="AW23:BA25"/>
    <mergeCell ref="BB23:BB25"/>
    <mergeCell ref="BH23:BL26"/>
    <mergeCell ref="BM23:BM26"/>
    <mergeCell ref="BS23:BW25"/>
    <mergeCell ref="BX23:BX25"/>
    <mergeCell ref="CE23:CI26"/>
    <mergeCell ref="FT20:FT21"/>
    <mergeCell ref="FX20:GD21"/>
    <mergeCell ref="GE20:GE21"/>
    <mergeCell ref="GI20:GO21"/>
    <mergeCell ref="GP20:GP21"/>
    <mergeCell ref="GT20:GZ21"/>
    <mergeCell ref="EO20:EW22"/>
    <mergeCell ref="EX20:EY22"/>
    <mergeCell ref="FB20:FH21"/>
    <mergeCell ref="FI20:FI21"/>
    <mergeCell ref="FJ20:FJ21"/>
    <mergeCell ref="FM20:FS21"/>
    <mergeCell ref="CY20:DE21"/>
    <mergeCell ref="DF20:DF21"/>
    <mergeCell ref="DJ20:DP21"/>
    <mergeCell ref="DQ20:DQ21"/>
    <mergeCell ref="DS20:EA22"/>
    <mergeCell ref="EB20:ED22"/>
    <mergeCell ref="BQ20:BW21"/>
    <mergeCell ref="BX20:BX21"/>
    <mergeCell ref="CC20:CI21"/>
    <mergeCell ref="CJ20:CJ21"/>
    <mergeCell ref="CN20:CT21"/>
    <mergeCell ref="CU20:CU21"/>
    <mergeCell ref="AJ20:AP21"/>
    <mergeCell ref="AQ20:AQ21"/>
    <mergeCell ref="AU20:BA21"/>
    <mergeCell ref="BB20:BB21"/>
    <mergeCell ref="BF20:BL21"/>
    <mergeCell ref="BM20:BM21"/>
    <mergeCell ref="GG15:GO17"/>
    <mergeCell ref="GP15:GQ17"/>
    <mergeCell ref="GR15:GZ17"/>
    <mergeCell ref="HA15:HA17"/>
    <mergeCell ref="D20:I21"/>
    <mergeCell ref="J20:J21"/>
    <mergeCell ref="N20:T21"/>
    <mergeCell ref="U20:U21"/>
    <mergeCell ref="Y20:AE21"/>
    <mergeCell ref="AF20:AF21"/>
    <mergeCell ref="EZ15:FH17"/>
    <mergeCell ref="FI15:FJ17"/>
    <mergeCell ref="FK15:FS17"/>
    <mergeCell ref="FT15:FU17"/>
    <mergeCell ref="FV15:GD17"/>
    <mergeCell ref="GE15:GF17"/>
    <mergeCell ref="CW15:DE17"/>
    <mergeCell ref="DF15:DG17"/>
    <mergeCell ref="DH15:DP17"/>
    <mergeCell ref="DQ15:DQ17"/>
    <mergeCell ref="DS15:EA17"/>
    <mergeCell ref="EB15:ED17"/>
    <mergeCell ref="BO15:BW17"/>
    <mergeCell ref="BX15:BY17"/>
    <mergeCell ref="BZ15:CI17"/>
    <mergeCell ref="CJ15:CJ17"/>
    <mergeCell ref="CL15:CT17"/>
    <mergeCell ref="CU15:CV17"/>
    <mergeCell ref="AH15:AP17"/>
    <mergeCell ref="AQ15:AR17"/>
    <mergeCell ref="AS15:BA17"/>
    <mergeCell ref="BB15:BB17"/>
    <mergeCell ref="BD15:BL17"/>
    <mergeCell ref="BM15:BN17"/>
    <mergeCell ref="GG10:GO12"/>
    <mergeCell ref="GR10:GZ12"/>
    <mergeCell ref="E11:P12"/>
    <mergeCell ref="Q11:AC12"/>
    <mergeCell ref="A15:I17"/>
    <mergeCell ref="J15:K17"/>
    <mergeCell ref="L15:T17"/>
    <mergeCell ref="U15:V17"/>
    <mergeCell ref="W15:AE17"/>
    <mergeCell ref="AF15:AF17"/>
    <mergeCell ref="A3:AA7"/>
    <mergeCell ref="AD4:AO6"/>
    <mergeCell ref="FK5:FS7"/>
    <mergeCell ref="E9:P10"/>
    <mergeCell ref="Q9:V10"/>
    <mergeCell ref="W9:AA10"/>
    <mergeCell ref="AB9:AC10"/>
    <mergeCell ref="AD9:AO11"/>
    <mergeCell ref="FK10:FS12"/>
  </mergeCells>
  <phoneticPr fontId="2"/>
  <hyperlinks>
    <hyperlink ref="A1" location="目次!A1" display="目次へもどる"/>
  </hyperlinks>
  <pageMargins left="0.3" right="0.25" top="0.33" bottom="0.19" header="0.25" footer="0.2"/>
  <pageSetup paperSize="9" scale="39" orientation="landscape" r:id="rId1"/>
  <headerFooter alignWithMargins="0"/>
  <colBreaks count="1" manualBreakCount="1">
    <brk id="121" min="2" max="128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15" workbookViewId="0"/>
  </sheetViews>
  <sheetFormatPr defaultColWidth="8.875" defaultRowHeight="15" customHeight="1" x14ac:dyDescent="0.15"/>
  <cols>
    <col min="1" max="1" width="16.625" style="4" customWidth="1"/>
    <col min="2" max="2" width="11.125" style="4" customWidth="1"/>
    <col min="3" max="3" width="12.375" style="4" customWidth="1"/>
    <col min="4" max="4" width="11.125" style="4" customWidth="1"/>
    <col min="5" max="5" width="12.375" style="4" customWidth="1"/>
    <col min="6" max="6" width="11.125" style="4" customWidth="1"/>
    <col min="7" max="7" width="12.375" style="4" customWidth="1"/>
    <col min="8" max="16384" width="8.875" style="4"/>
  </cols>
  <sheetData>
    <row r="1" spans="1:7" s="327" customFormat="1" ht="13.5" customHeight="1" x14ac:dyDescent="0.15">
      <c r="A1" s="326" t="s">
        <v>9</v>
      </c>
    </row>
    <row r="2" spans="1:7" s="327" customFormat="1" ht="13.5" customHeight="1" x14ac:dyDescent="0.15">
      <c r="A2" s="326"/>
    </row>
    <row r="3" spans="1:7" ht="15" customHeight="1" x14ac:dyDescent="0.15">
      <c r="A3" s="24" t="s">
        <v>897</v>
      </c>
    </row>
    <row r="4" spans="1:7" ht="15" customHeight="1" x14ac:dyDescent="0.15">
      <c r="C4" s="98"/>
      <c r="E4" s="98"/>
      <c r="G4" s="98" t="s">
        <v>237</v>
      </c>
    </row>
    <row r="5" spans="1:7" ht="15" customHeight="1" x14ac:dyDescent="0.15">
      <c r="A5" s="311" t="s">
        <v>898</v>
      </c>
      <c r="B5" s="256" t="s">
        <v>261</v>
      </c>
      <c r="C5" s="255"/>
      <c r="D5" s="256" t="s">
        <v>899</v>
      </c>
      <c r="E5" s="254"/>
      <c r="F5" s="256" t="s">
        <v>900</v>
      </c>
      <c r="G5" s="254"/>
    </row>
    <row r="6" spans="1:7" ht="15" customHeight="1" x14ac:dyDescent="0.15">
      <c r="A6" s="287"/>
      <c r="B6" s="19" t="s">
        <v>901</v>
      </c>
      <c r="C6" s="275" t="s">
        <v>902</v>
      </c>
      <c r="D6" s="19" t="s">
        <v>901</v>
      </c>
      <c r="E6" s="275" t="s">
        <v>902</v>
      </c>
      <c r="F6" s="19" t="s">
        <v>901</v>
      </c>
      <c r="G6" s="275" t="s">
        <v>902</v>
      </c>
    </row>
    <row r="7" spans="1:7" ht="15.75" customHeight="1" x14ac:dyDescent="0.15">
      <c r="A7" s="157" t="s">
        <v>903</v>
      </c>
      <c r="B7" s="156">
        <v>645</v>
      </c>
      <c r="C7" s="156">
        <v>7074172</v>
      </c>
      <c r="D7" s="156">
        <v>729</v>
      </c>
      <c r="E7" s="156">
        <v>9101471</v>
      </c>
      <c r="F7" s="156">
        <v>651</v>
      </c>
      <c r="G7" s="156">
        <v>5720371</v>
      </c>
    </row>
    <row r="8" spans="1:7" ht="4.5" customHeight="1" x14ac:dyDescent="0.15">
      <c r="A8" s="753"/>
      <c r="B8" s="290"/>
      <c r="C8" s="290"/>
      <c r="D8" s="290"/>
      <c r="E8" s="290"/>
      <c r="F8" s="290"/>
      <c r="G8" s="290"/>
    </row>
    <row r="9" spans="1:7" ht="15.75" customHeight="1" x14ac:dyDescent="0.15">
      <c r="A9" s="754" t="s">
        <v>904</v>
      </c>
      <c r="B9" s="154">
        <v>258</v>
      </c>
      <c r="C9" s="154">
        <v>2727293</v>
      </c>
      <c r="D9" s="154">
        <v>301</v>
      </c>
      <c r="E9" s="154">
        <v>2388600</v>
      </c>
      <c r="F9" s="154">
        <v>245</v>
      </c>
      <c r="G9" s="154">
        <v>1824396</v>
      </c>
    </row>
    <row r="10" spans="1:7" ht="15.75" customHeight="1" x14ac:dyDescent="0.15">
      <c r="A10" s="754" t="s">
        <v>905</v>
      </c>
      <c r="B10" s="154">
        <v>101</v>
      </c>
      <c r="C10" s="154">
        <v>2522007</v>
      </c>
      <c r="D10" s="154">
        <v>103</v>
      </c>
      <c r="E10" s="154">
        <v>3247892</v>
      </c>
      <c r="F10" s="154">
        <v>76</v>
      </c>
      <c r="G10" s="154">
        <v>1445264</v>
      </c>
    </row>
    <row r="11" spans="1:7" ht="15.75" customHeight="1" x14ac:dyDescent="0.15">
      <c r="A11" s="755" t="s">
        <v>906</v>
      </c>
      <c r="B11" s="152">
        <v>286</v>
      </c>
      <c r="C11" s="152">
        <v>1824872</v>
      </c>
      <c r="D11" s="152">
        <v>325</v>
      </c>
      <c r="E11" s="152">
        <v>3464980</v>
      </c>
      <c r="F11" s="152">
        <v>330</v>
      </c>
      <c r="G11" s="152">
        <v>2450710</v>
      </c>
    </row>
    <row r="12" spans="1:7" s="14" customFormat="1" ht="16.5" customHeight="1" x14ac:dyDescent="0.15">
      <c r="A12" s="14" t="s">
        <v>907</v>
      </c>
      <c r="C12" s="76"/>
      <c r="E12" s="76"/>
      <c r="G12" s="76" t="s">
        <v>908</v>
      </c>
    </row>
    <row r="18" spans="6:6" ht="15" customHeight="1" x14ac:dyDescent="0.15">
      <c r="F18" s="4" t="s">
        <v>909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15" workbookViewId="0"/>
  </sheetViews>
  <sheetFormatPr defaultRowHeight="15" customHeight="1" x14ac:dyDescent="0.15"/>
  <cols>
    <col min="1" max="1" width="16.625" style="4" customWidth="1"/>
    <col min="2" max="2" width="6" style="4" customWidth="1"/>
    <col min="3" max="4" width="6.125" style="4" bestFit="1" customWidth="1"/>
    <col min="5" max="5" width="5.125" style="4" customWidth="1"/>
    <col min="6" max="6" width="6" style="4" customWidth="1"/>
    <col min="7" max="8" width="6.125" style="4" bestFit="1" customWidth="1"/>
    <col min="9" max="9" width="5.125" style="4" customWidth="1"/>
    <col min="10" max="10" width="6" style="4" customWidth="1"/>
    <col min="11" max="12" width="6.125" style="4" bestFit="1" customWidth="1"/>
    <col min="13" max="13" width="5.125" style="4" customWidth="1"/>
    <col min="14" max="16384" width="9" style="4"/>
  </cols>
  <sheetData>
    <row r="1" spans="1:13" s="327" customFormat="1" ht="13.5" customHeight="1" x14ac:dyDescent="0.15">
      <c r="A1" s="326" t="s">
        <v>9</v>
      </c>
    </row>
    <row r="2" spans="1:13" s="327" customFormat="1" ht="13.5" customHeight="1" x14ac:dyDescent="0.15">
      <c r="A2" s="326"/>
    </row>
    <row r="3" spans="1:13" ht="15" customHeight="1" x14ac:dyDescent="0.15">
      <c r="A3" s="24" t="s">
        <v>910</v>
      </c>
    </row>
    <row r="4" spans="1:13" ht="15" customHeight="1" x14ac:dyDescent="0.15">
      <c r="E4" s="98"/>
      <c r="I4" s="98"/>
      <c r="M4" s="98" t="s">
        <v>911</v>
      </c>
    </row>
    <row r="5" spans="1:13" ht="15" customHeight="1" x14ac:dyDescent="0.15">
      <c r="A5" s="311" t="s">
        <v>898</v>
      </c>
      <c r="B5" s="256" t="s">
        <v>912</v>
      </c>
      <c r="C5" s="254"/>
      <c r="D5" s="254"/>
      <c r="E5" s="255"/>
      <c r="F5" s="256" t="s">
        <v>913</v>
      </c>
      <c r="G5" s="254"/>
      <c r="H5" s="254"/>
      <c r="I5" s="254"/>
      <c r="J5" s="256" t="s">
        <v>914</v>
      </c>
      <c r="K5" s="254"/>
      <c r="L5" s="254"/>
      <c r="M5" s="254"/>
    </row>
    <row r="6" spans="1:13" ht="33.75" customHeight="1" x14ac:dyDescent="0.15">
      <c r="A6" s="287"/>
      <c r="B6" s="756" t="s">
        <v>915</v>
      </c>
      <c r="C6" s="757" t="s">
        <v>916</v>
      </c>
      <c r="D6" s="757" t="s">
        <v>917</v>
      </c>
      <c r="E6" s="758" t="s">
        <v>918</v>
      </c>
      <c r="F6" s="756" t="s">
        <v>915</v>
      </c>
      <c r="G6" s="757" t="s">
        <v>916</v>
      </c>
      <c r="H6" s="757" t="s">
        <v>917</v>
      </c>
      <c r="I6" s="758" t="s">
        <v>918</v>
      </c>
      <c r="J6" s="756" t="s">
        <v>915</v>
      </c>
      <c r="K6" s="757" t="s">
        <v>916</v>
      </c>
      <c r="L6" s="757" t="s">
        <v>917</v>
      </c>
      <c r="M6" s="758" t="s">
        <v>918</v>
      </c>
    </row>
    <row r="7" spans="1:13" ht="15.75" customHeight="1" x14ac:dyDescent="0.15">
      <c r="A7" s="157" t="s">
        <v>903</v>
      </c>
      <c r="B7" s="759">
        <v>645</v>
      </c>
      <c r="C7" s="760">
        <v>237</v>
      </c>
      <c r="D7" s="759">
        <v>184</v>
      </c>
      <c r="E7" s="759">
        <v>224</v>
      </c>
      <c r="F7" s="759">
        <v>729</v>
      </c>
      <c r="G7" s="760">
        <v>272</v>
      </c>
      <c r="H7" s="759">
        <v>173</v>
      </c>
      <c r="I7" s="759">
        <v>284</v>
      </c>
      <c r="J7" s="156">
        <v>651</v>
      </c>
      <c r="K7" s="760">
        <v>249</v>
      </c>
      <c r="L7" s="759">
        <v>156</v>
      </c>
      <c r="M7" s="759">
        <v>246</v>
      </c>
    </row>
    <row r="8" spans="1:13" ht="3.75" customHeight="1" x14ac:dyDescent="0.15">
      <c r="A8" s="753"/>
      <c r="B8" s="69"/>
      <c r="C8" s="761"/>
      <c r="D8" s="69"/>
      <c r="E8" s="69"/>
      <c r="F8" s="69"/>
      <c r="G8" s="761"/>
      <c r="H8" s="69"/>
      <c r="I8" s="69"/>
      <c r="J8" s="290"/>
      <c r="K8" s="761"/>
      <c r="L8" s="69"/>
      <c r="M8" s="69"/>
    </row>
    <row r="9" spans="1:13" ht="15.75" customHeight="1" x14ac:dyDescent="0.15">
      <c r="A9" s="754" t="s">
        <v>904</v>
      </c>
      <c r="B9" s="14">
        <v>258</v>
      </c>
      <c r="C9" s="76">
        <v>73</v>
      </c>
      <c r="D9" s="14">
        <v>70</v>
      </c>
      <c r="E9" s="14">
        <v>115</v>
      </c>
      <c r="F9" s="14">
        <v>301</v>
      </c>
      <c r="G9" s="76">
        <v>93</v>
      </c>
      <c r="H9" s="14">
        <v>80</v>
      </c>
      <c r="I9" s="14">
        <v>128</v>
      </c>
      <c r="J9" s="154">
        <v>245</v>
      </c>
      <c r="K9" s="76">
        <v>72</v>
      </c>
      <c r="L9" s="14">
        <v>64</v>
      </c>
      <c r="M9" s="14">
        <v>109</v>
      </c>
    </row>
    <row r="10" spans="1:13" ht="15.75" customHeight="1" x14ac:dyDescent="0.15">
      <c r="A10" s="754" t="s">
        <v>905</v>
      </c>
      <c r="B10" s="14">
        <v>101</v>
      </c>
      <c r="C10" s="76">
        <v>33</v>
      </c>
      <c r="D10" s="14">
        <v>28</v>
      </c>
      <c r="E10" s="14">
        <v>40</v>
      </c>
      <c r="F10" s="14">
        <v>103</v>
      </c>
      <c r="G10" s="76">
        <v>25</v>
      </c>
      <c r="H10" s="14">
        <v>30</v>
      </c>
      <c r="I10" s="14">
        <v>48</v>
      </c>
      <c r="J10" s="154">
        <v>76</v>
      </c>
      <c r="K10" s="76">
        <v>23</v>
      </c>
      <c r="L10" s="14">
        <v>22</v>
      </c>
      <c r="M10" s="14">
        <v>31</v>
      </c>
    </row>
    <row r="11" spans="1:13" ht="15.75" customHeight="1" x14ac:dyDescent="0.15">
      <c r="A11" s="762" t="s">
        <v>906</v>
      </c>
      <c r="B11" s="269">
        <v>286</v>
      </c>
      <c r="C11" s="324">
        <v>131</v>
      </c>
      <c r="D11" s="269">
        <v>86</v>
      </c>
      <c r="E11" s="269">
        <v>69</v>
      </c>
      <c r="F11" s="269">
        <v>325</v>
      </c>
      <c r="G11" s="324">
        <v>154</v>
      </c>
      <c r="H11" s="269">
        <v>63</v>
      </c>
      <c r="I11" s="269">
        <v>108</v>
      </c>
      <c r="J11" s="152">
        <v>330</v>
      </c>
      <c r="K11" s="324">
        <v>154</v>
      </c>
      <c r="L11" s="269">
        <v>70</v>
      </c>
      <c r="M11" s="269">
        <v>106</v>
      </c>
    </row>
    <row r="12" spans="1:13" ht="15" customHeight="1" x14ac:dyDescent="0.15">
      <c r="E12" s="98"/>
      <c r="I12" s="98"/>
      <c r="M12" s="76" t="s">
        <v>919</v>
      </c>
    </row>
  </sheetData>
  <mergeCells count="4">
    <mergeCell ref="A5:A6"/>
    <mergeCell ref="B5:E5"/>
    <mergeCell ref="F5:I5"/>
    <mergeCell ref="J5:M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zoomScaleNormal="100" workbookViewId="0"/>
  </sheetViews>
  <sheetFormatPr defaultRowHeight="15" customHeight="1" x14ac:dyDescent="0.15"/>
  <cols>
    <col min="1" max="1" width="3.5" style="25" customWidth="1"/>
    <col min="2" max="2" width="29.875" style="25" customWidth="1"/>
    <col min="3" max="3" width="24.75" style="25" customWidth="1"/>
    <col min="4" max="4" width="25.625" style="25" customWidth="1"/>
    <col min="5" max="6" width="21.125" style="25" customWidth="1"/>
    <col min="7" max="7" width="21.125" style="26" customWidth="1"/>
    <col min="8" max="8" width="21.125" style="25" customWidth="1"/>
    <col min="9" max="16384" width="9" style="25"/>
  </cols>
  <sheetData>
    <row r="1" spans="1:8" ht="15" customHeight="1" x14ac:dyDescent="0.15">
      <c r="A1" s="195" t="s">
        <v>9</v>
      </c>
    </row>
    <row r="2" spans="1:8" ht="15" customHeight="1" x14ac:dyDescent="0.15">
      <c r="A2" s="195"/>
    </row>
    <row r="3" spans="1:8" ht="15" customHeight="1" x14ac:dyDescent="0.15">
      <c r="A3" s="43" t="s">
        <v>94</v>
      </c>
      <c r="D3" s="42"/>
      <c r="G3" s="210"/>
    </row>
    <row r="4" spans="1:8" s="28" customFormat="1" ht="15" customHeight="1" x14ac:dyDescent="0.15">
      <c r="A4" s="28" t="s">
        <v>95</v>
      </c>
      <c r="G4" s="209"/>
      <c r="H4" s="6" t="s">
        <v>96</v>
      </c>
    </row>
    <row r="5" spans="1:8" s="28" customFormat="1" ht="18" customHeight="1" x14ac:dyDescent="0.15">
      <c r="A5" s="239" t="s">
        <v>97</v>
      </c>
      <c r="B5" s="240"/>
      <c r="C5" s="36" t="s">
        <v>98</v>
      </c>
      <c r="D5" s="36" t="s">
        <v>99</v>
      </c>
      <c r="E5" s="36" t="s">
        <v>100</v>
      </c>
      <c r="F5" s="36" t="s">
        <v>101</v>
      </c>
      <c r="G5" s="208" t="s">
        <v>102</v>
      </c>
      <c r="H5" s="215" t="s">
        <v>103</v>
      </c>
    </row>
    <row r="6" spans="1:8" s="28" customFormat="1" ht="16.5" customHeight="1" x14ac:dyDescent="0.15">
      <c r="A6" s="28">
        <v>1</v>
      </c>
      <c r="B6" s="31" t="s">
        <v>104</v>
      </c>
      <c r="C6" s="14">
        <v>45357000000</v>
      </c>
      <c r="D6" s="14">
        <v>48275619951</v>
      </c>
      <c r="E6" s="14">
        <v>46748490068</v>
      </c>
      <c r="F6" s="41">
        <f>E6-C6</f>
        <v>1391490068</v>
      </c>
      <c r="G6" s="207">
        <f>E6/E26*100</f>
        <v>49.898612307558878</v>
      </c>
      <c r="H6" s="37">
        <f>E6/C6*100</f>
        <v>103.067861780982</v>
      </c>
    </row>
    <row r="7" spans="1:8" s="28" customFormat="1" ht="16.5" customHeight="1" x14ac:dyDescent="0.15">
      <c r="A7" s="28">
        <v>2</v>
      </c>
      <c r="B7" s="31" t="s">
        <v>105</v>
      </c>
      <c r="C7" s="14">
        <v>730000000</v>
      </c>
      <c r="D7" s="14">
        <v>682853012</v>
      </c>
      <c r="E7" s="14">
        <v>682853012</v>
      </c>
      <c r="F7" s="41">
        <f t="shared" ref="F7:F26" si="0">E7-C7</f>
        <v>-47146988</v>
      </c>
      <c r="G7" s="207">
        <f>E7/E26*100</f>
        <v>0.72886670049180013</v>
      </c>
      <c r="H7" s="33">
        <f>E7/C7*100</f>
        <v>93.541508493150687</v>
      </c>
    </row>
    <row r="8" spans="1:8" s="28" customFormat="1" ht="16.5" customHeight="1" x14ac:dyDescent="0.15">
      <c r="A8" s="28">
        <v>3</v>
      </c>
      <c r="B8" s="31" t="s">
        <v>106</v>
      </c>
      <c r="C8" s="14">
        <v>100000000</v>
      </c>
      <c r="D8" s="14">
        <v>79030000</v>
      </c>
      <c r="E8" s="14">
        <v>79030000</v>
      </c>
      <c r="F8" s="41">
        <f t="shared" si="0"/>
        <v>-20970000</v>
      </c>
      <c r="G8" s="207">
        <f>E8/E26*100</f>
        <v>8.435539468612166E-2</v>
      </c>
      <c r="H8" s="33">
        <f>E8/C8*100</f>
        <v>79.03</v>
      </c>
    </row>
    <row r="9" spans="1:8" s="28" customFormat="1" ht="16.5" customHeight="1" x14ac:dyDescent="0.15">
      <c r="A9" s="28">
        <v>4</v>
      </c>
      <c r="B9" s="31" t="s">
        <v>107</v>
      </c>
      <c r="C9" s="14">
        <v>50000000</v>
      </c>
      <c r="D9" s="14">
        <v>358306000</v>
      </c>
      <c r="E9" s="14">
        <v>358306000</v>
      </c>
      <c r="F9" s="41">
        <f t="shared" si="0"/>
        <v>308306000</v>
      </c>
      <c r="G9" s="207">
        <f>E9/E26*100</f>
        <v>0.38245026000766175</v>
      </c>
      <c r="H9" s="33">
        <f t="shared" ref="H9:H25" si="1">E9/C9*100</f>
        <v>716.61200000000008</v>
      </c>
    </row>
    <row r="10" spans="1:8" s="28" customFormat="1" ht="16.5" customHeight="1" x14ac:dyDescent="0.15">
      <c r="A10" s="28">
        <v>5</v>
      </c>
      <c r="B10" s="31" t="s">
        <v>108</v>
      </c>
      <c r="C10" s="14">
        <v>30000000</v>
      </c>
      <c r="D10" s="14">
        <v>219473000</v>
      </c>
      <c r="E10" s="14">
        <v>219473000</v>
      </c>
      <c r="F10" s="41">
        <f t="shared" si="0"/>
        <v>189473000</v>
      </c>
      <c r="G10" s="207">
        <f>E10/E26*100</f>
        <v>0.23426207184546599</v>
      </c>
      <c r="H10" s="33">
        <f>E10/C10*100</f>
        <v>731.57666666666671</v>
      </c>
    </row>
    <row r="11" spans="1:8" s="28" customFormat="1" ht="16.5" customHeight="1" x14ac:dyDescent="0.15">
      <c r="A11" s="28">
        <v>6</v>
      </c>
      <c r="B11" s="31" t="s">
        <v>109</v>
      </c>
      <c r="C11" s="14">
        <v>3200000000</v>
      </c>
      <c r="D11" s="14">
        <v>3098321000</v>
      </c>
      <c r="E11" s="14">
        <v>3098321000</v>
      </c>
      <c r="F11" s="41">
        <f t="shared" si="0"/>
        <v>-101679000</v>
      </c>
      <c r="G11" s="207">
        <f>E11/E26*100</f>
        <v>3.3070997193382148</v>
      </c>
      <c r="H11" s="33">
        <f t="shared" si="1"/>
        <v>96.822531249999997</v>
      </c>
    </row>
    <row r="12" spans="1:8" s="28" customFormat="1" ht="16.5" customHeight="1" x14ac:dyDescent="0.15">
      <c r="A12" s="28">
        <v>7</v>
      </c>
      <c r="B12" s="31" t="s">
        <v>110</v>
      </c>
      <c r="C12" s="14">
        <v>180010000</v>
      </c>
      <c r="D12" s="14">
        <v>133377000</v>
      </c>
      <c r="E12" s="14">
        <v>133377000</v>
      </c>
      <c r="F12" s="41">
        <f t="shared" si="0"/>
        <v>-46633000</v>
      </c>
      <c r="G12" s="207">
        <f>E12/E26*100</f>
        <v>0.14236453849235539</v>
      </c>
      <c r="H12" s="33">
        <f t="shared" si="1"/>
        <v>74.094216987945117</v>
      </c>
    </row>
    <row r="13" spans="1:8" s="28" customFormat="1" ht="16.5" customHeight="1" x14ac:dyDescent="0.15">
      <c r="A13" s="28">
        <v>8</v>
      </c>
      <c r="B13" s="31" t="s">
        <v>111</v>
      </c>
      <c r="C13" s="14">
        <v>290000000</v>
      </c>
      <c r="D13" s="14">
        <v>293799000</v>
      </c>
      <c r="E13" s="14">
        <v>293799000</v>
      </c>
      <c r="F13" s="41">
        <f t="shared" si="0"/>
        <v>3799000</v>
      </c>
      <c r="G13" s="207">
        <f>E13/E26*100</f>
        <v>0.3135964899833969</v>
      </c>
      <c r="H13" s="33">
        <f t="shared" si="1"/>
        <v>101.30999999999999</v>
      </c>
    </row>
    <row r="14" spans="1:8" s="28" customFormat="1" ht="16.5" customHeight="1" x14ac:dyDescent="0.15">
      <c r="A14" s="28">
        <v>9</v>
      </c>
      <c r="B14" s="31" t="s">
        <v>112</v>
      </c>
      <c r="C14" s="14">
        <v>3490000000</v>
      </c>
      <c r="D14" s="14">
        <v>3520678000</v>
      </c>
      <c r="E14" s="14">
        <v>3520678000</v>
      </c>
      <c r="F14" s="41">
        <f t="shared" si="0"/>
        <v>30678000</v>
      </c>
      <c r="G14" s="207">
        <f>E14/E26*100</f>
        <v>3.7579170220516946</v>
      </c>
      <c r="H14" s="33">
        <f t="shared" si="1"/>
        <v>100.87902578796562</v>
      </c>
    </row>
    <row r="15" spans="1:8" s="28" customFormat="1" ht="16.5" customHeight="1" x14ac:dyDescent="0.15">
      <c r="A15" s="28">
        <v>10</v>
      </c>
      <c r="B15" s="31" t="s">
        <v>113</v>
      </c>
      <c r="C15" s="14">
        <v>60000000</v>
      </c>
      <c r="D15" s="14">
        <v>48489000</v>
      </c>
      <c r="E15" s="14">
        <v>48489000</v>
      </c>
      <c r="F15" s="41">
        <f t="shared" si="0"/>
        <v>-11511000</v>
      </c>
      <c r="G15" s="207">
        <v>0</v>
      </c>
      <c r="H15" s="33">
        <f t="shared" si="1"/>
        <v>80.814999999999998</v>
      </c>
    </row>
    <row r="16" spans="1:8" s="28" customFormat="1" ht="16.5" customHeight="1" x14ac:dyDescent="0.15">
      <c r="A16" s="28">
        <v>11</v>
      </c>
      <c r="B16" s="31" t="s">
        <v>114</v>
      </c>
      <c r="C16" s="14">
        <v>1244975000</v>
      </c>
      <c r="D16" s="14">
        <v>1319905141</v>
      </c>
      <c r="E16" s="14">
        <v>1267654259</v>
      </c>
      <c r="F16" s="41">
        <f t="shared" si="0"/>
        <v>22679259</v>
      </c>
      <c r="G16" s="207">
        <f>E16/E26*100</f>
        <v>1.3530744697391885</v>
      </c>
      <c r="H16" s="33">
        <f t="shared" si="1"/>
        <v>101.82166380851021</v>
      </c>
    </row>
    <row r="17" spans="1:8" s="28" customFormat="1" ht="16.5" customHeight="1" x14ac:dyDescent="0.15">
      <c r="A17" s="28">
        <v>12</v>
      </c>
      <c r="B17" s="31" t="s">
        <v>115</v>
      </c>
      <c r="C17" s="14">
        <v>935003000</v>
      </c>
      <c r="D17" s="14">
        <v>995877779</v>
      </c>
      <c r="E17" s="14">
        <v>992985809</v>
      </c>
      <c r="F17" s="41">
        <f t="shared" si="0"/>
        <v>57982809</v>
      </c>
      <c r="G17" s="207">
        <f>E17/E26*100</f>
        <v>1.059897631733681</v>
      </c>
      <c r="H17" s="33">
        <f t="shared" si="1"/>
        <v>106.20135004914421</v>
      </c>
    </row>
    <row r="18" spans="1:8" s="28" customFormat="1" ht="16.5" customHeight="1" x14ac:dyDescent="0.15">
      <c r="A18" s="28">
        <v>13</v>
      </c>
      <c r="B18" s="31" t="s">
        <v>116</v>
      </c>
      <c r="C18" s="14">
        <v>14147500000</v>
      </c>
      <c r="D18" s="14">
        <v>13645603050</v>
      </c>
      <c r="E18" s="14">
        <v>13273183050</v>
      </c>
      <c r="F18" s="41">
        <f t="shared" si="0"/>
        <v>-874316950</v>
      </c>
      <c r="G18" s="207">
        <f>E18/E26*100</f>
        <v>14.167589458735797</v>
      </c>
      <c r="H18" s="33">
        <f t="shared" si="1"/>
        <v>93.819989750839369</v>
      </c>
    </row>
    <row r="19" spans="1:8" s="28" customFormat="1" ht="16.5" customHeight="1" x14ac:dyDescent="0.15">
      <c r="A19" s="28">
        <v>14</v>
      </c>
      <c r="B19" s="31" t="s">
        <v>117</v>
      </c>
      <c r="C19" s="14">
        <v>5352720000</v>
      </c>
      <c r="D19" s="14">
        <v>5217052055</v>
      </c>
      <c r="E19" s="14">
        <v>5117052055</v>
      </c>
      <c r="F19" s="41">
        <f t="shared" si="0"/>
        <v>-235667945</v>
      </c>
      <c r="G19" s="207">
        <f>E19/E26*100</f>
        <v>5.4618618971144492</v>
      </c>
      <c r="H19" s="33">
        <f t="shared" si="1"/>
        <v>95.597230099837091</v>
      </c>
    </row>
    <row r="20" spans="1:8" s="28" customFormat="1" ht="16.5" customHeight="1" x14ac:dyDescent="0.15">
      <c r="A20" s="28">
        <v>15</v>
      </c>
      <c r="B20" s="31" t="s">
        <v>118</v>
      </c>
      <c r="C20" s="14">
        <v>109840000</v>
      </c>
      <c r="D20" s="14">
        <v>125000504</v>
      </c>
      <c r="E20" s="14">
        <v>125000504</v>
      </c>
      <c r="F20" s="41">
        <f t="shared" si="0"/>
        <v>15160504</v>
      </c>
      <c r="G20" s="207">
        <f>E20/E26*100</f>
        <v>0.13342359674660417</v>
      </c>
      <c r="H20" s="33">
        <f t="shared" si="1"/>
        <v>113.80235251274581</v>
      </c>
    </row>
    <row r="21" spans="1:8" s="28" customFormat="1" ht="16.5" customHeight="1" x14ac:dyDescent="0.15">
      <c r="A21" s="28">
        <v>16</v>
      </c>
      <c r="B21" s="31" t="s">
        <v>119</v>
      </c>
      <c r="C21" s="14">
        <v>3350000</v>
      </c>
      <c r="D21" s="14">
        <v>7688704</v>
      </c>
      <c r="E21" s="14">
        <v>7688704</v>
      </c>
      <c r="F21" s="41">
        <f t="shared" si="0"/>
        <v>4338704</v>
      </c>
      <c r="G21" s="207">
        <f>E21/E26*100</f>
        <v>8.2068032461693318E-3</v>
      </c>
      <c r="H21" s="33">
        <f t="shared" si="1"/>
        <v>229.51355223880597</v>
      </c>
    </row>
    <row r="22" spans="1:8" s="28" customFormat="1" ht="16.5" customHeight="1" x14ac:dyDescent="0.15">
      <c r="A22" s="28">
        <v>17</v>
      </c>
      <c r="B22" s="31" t="s">
        <v>120</v>
      </c>
      <c r="C22" s="14">
        <v>2095012000</v>
      </c>
      <c r="D22" s="14">
        <v>2095012000</v>
      </c>
      <c r="E22" s="14">
        <v>2095012000</v>
      </c>
      <c r="F22" s="41">
        <f t="shared" si="0"/>
        <v>0</v>
      </c>
      <c r="G22" s="207">
        <f>E22/E26*100</f>
        <v>2.2361832738474137</v>
      </c>
      <c r="H22" s="33">
        <f t="shared" si="1"/>
        <v>100</v>
      </c>
    </row>
    <row r="23" spans="1:8" s="28" customFormat="1" ht="16.5" customHeight="1" x14ac:dyDescent="0.15">
      <c r="A23" s="28">
        <v>18</v>
      </c>
      <c r="B23" s="31" t="s">
        <v>121</v>
      </c>
      <c r="C23" s="14">
        <v>4351547000</v>
      </c>
      <c r="D23" s="14">
        <v>4351547468</v>
      </c>
      <c r="E23" s="14">
        <v>4351547468</v>
      </c>
      <c r="F23" s="41">
        <f t="shared" si="0"/>
        <v>468</v>
      </c>
      <c r="G23" s="207">
        <f>E23/E26*100</f>
        <v>4.6447741890235772</v>
      </c>
      <c r="H23" s="33">
        <f t="shared" si="1"/>
        <v>100.00001075479594</v>
      </c>
    </row>
    <row r="24" spans="1:8" s="28" customFormat="1" ht="16.5" customHeight="1" x14ac:dyDescent="0.15">
      <c r="A24" s="28">
        <v>19</v>
      </c>
      <c r="B24" s="31" t="s">
        <v>122</v>
      </c>
      <c r="C24" s="14">
        <v>3934600000</v>
      </c>
      <c r="D24" s="14">
        <v>4201305915</v>
      </c>
      <c r="E24" s="14">
        <v>3991914289</v>
      </c>
      <c r="F24" s="41">
        <f t="shared" si="0"/>
        <v>57314289</v>
      </c>
      <c r="G24" s="207">
        <f>E24/E26*100</f>
        <v>4.2609073187620359</v>
      </c>
      <c r="H24" s="33">
        <f t="shared" si="1"/>
        <v>101.45667384232195</v>
      </c>
    </row>
    <row r="25" spans="1:8" s="28" customFormat="1" ht="16.5" customHeight="1" x14ac:dyDescent="0.15">
      <c r="A25" s="28">
        <v>20</v>
      </c>
      <c r="B25" s="31" t="s">
        <v>123</v>
      </c>
      <c r="C25" s="11">
        <v>7331200000</v>
      </c>
      <c r="D25" s="14">
        <v>7327800000</v>
      </c>
      <c r="E25" s="14">
        <v>7282100000</v>
      </c>
      <c r="F25" s="41">
        <f t="shared" si="0"/>
        <v>-49100000</v>
      </c>
      <c r="G25" s="207">
        <f>E25/E26*100</f>
        <v>7.7728004510161526</v>
      </c>
      <c r="H25" s="33">
        <f t="shared" si="1"/>
        <v>99.330259711916185</v>
      </c>
    </row>
    <row r="26" spans="1:8" s="28" customFormat="1" ht="21" customHeight="1" x14ac:dyDescent="0.15">
      <c r="A26" s="30"/>
      <c r="B26" s="29" t="s">
        <v>124</v>
      </c>
      <c r="C26" s="8">
        <f>SUM(C6:C25)</f>
        <v>92992757000</v>
      </c>
      <c r="D26" s="8">
        <f>SUM(D6:D25)</f>
        <v>95996738579</v>
      </c>
      <c r="E26" s="8">
        <f>SUM(E6:E25)</f>
        <v>93686954218</v>
      </c>
      <c r="F26" s="7">
        <f t="shared" si="0"/>
        <v>694197218</v>
      </c>
      <c r="G26" s="220">
        <f>E26/E26*100</f>
        <v>100</v>
      </c>
      <c r="H26" s="221"/>
    </row>
    <row r="27" spans="1:8" s="28" customFormat="1" ht="15" customHeight="1" x14ac:dyDescent="0.15">
      <c r="C27" s="14"/>
      <c r="D27" s="14"/>
      <c r="E27" s="14"/>
      <c r="F27" s="14"/>
      <c r="G27" s="207"/>
      <c r="H27" s="6" t="s">
        <v>93</v>
      </c>
    </row>
    <row r="28" spans="1:8" s="28" customFormat="1" ht="15" customHeight="1" x14ac:dyDescent="0.15">
      <c r="C28" s="14"/>
      <c r="D28" s="14"/>
      <c r="E28" s="14"/>
      <c r="F28" s="14"/>
      <c r="G28" s="39"/>
      <c r="H28" s="6"/>
    </row>
    <row r="29" spans="1:8" ht="15.75" customHeight="1" x14ac:dyDescent="0.15">
      <c r="G29" s="38"/>
    </row>
    <row r="30" spans="1:8" ht="15" customHeight="1" x14ac:dyDescent="0.15">
      <c r="A30" s="28" t="s">
        <v>125</v>
      </c>
      <c r="B30" s="28"/>
      <c r="C30" s="28"/>
      <c r="D30" s="28"/>
      <c r="E30" s="28"/>
      <c r="F30" s="37"/>
      <c r="G30" s="205" t="s">
        <v>96</v>
      </c>
    </row>
    <row r="31" spans="1:8" ht="17.25" customHeight="1" x14ac:dyDescent="0.15">
      <c r="A31" s="239" t="s">
        <v>97</v>
      </c>
      <c r="B31" s="240"/>
      <c r="C31" s="36" t="s">
        <v>98</v>
      </c>
      <c r="D31" s="36" t="s">
        <v>100</v>
      </c>
      <c r="E31" s="36" t="s">
        <v>126</v>
      </c>
      <c r="F31" s="36" t="s">
        <v>102</v>
      </c>
      <c r="G31" s="206" t="s">
        <v>127</v>
      </c>
    </row>
    <row r="32" spans="1:8" ht="16.5" customHeight="1" x14ac:dyDescent="0.15">
      <c r="A32" s="35">
        <v>1</v>
      </c>
      <c r="B32" s="34" t="s">
        <v>128</v>
      </c>
      <c r="C32" s="11">
        <v>554643000</v>
      </c>
      <c r="D32" s="11">
        <v>536732546</v>
      </c>
      <c r="E32" s="11">
        <f>C32-D32</f>
        <v>17910454</v>
      </c>
      <c r="F32" s="33">
        <f>D32/D46*100</f>
        <v>0.59488966240784991</v>
      </c>
      <c r="G32" s="222">
        <f>D32/C32*100</f>
        <v>96.770814019107789</v>
      </c>
    </row>
    <row r="33" spans="1:7" ht="16.5" customHeight="1" x14ac:dyDescent="0.15">
      <c r="A33" s="32">
        <v>2</v>
      </c>
      <c r="B33" s="31" t="s">
        <v>129</v>
      </c>
      <c r="C33" s="11">
        <v>10933047000</v>
      </c>
      <c r="D33" s="11">
        <v>10622303858</v>
      </c>
      <c r="E33" s="11">
        <f t="shared" ref="E33:E46" si="2">C33-D33</f>
        <v>310743142</v>
      </c>
      <c r="F33" s="33">
        <f>D33/D46*100</f>
        <v>11.773272932994868</v>
      </c>
      <c r="G33" s="222">
        <f t="shared" ref="G33:G45" si="3">D33/C33*100</f>
        <v>97.157762680431176</v>
      </c>
    </row>
    <row r="34" spans="1:7" ht="16.5" customHeight="1" x14ac:dyDescent="0.15">
      <c r="A34" s="32">
        <v>3</v>
      </c>
      <c r="B34" s="31" t="s">
        <v>130</v>
      </c>
      <c r="C34" s="11">
        <v>39031360000</v>
      </c>
      <c r="D34" s="11">
        <v>38069955459</v>
      </c>
      <c r="E34" s="11">
        <f t="shared" si="2"/>
        <v>961404541</v>
      </c>
      <c r="F34" s="33">
        <f>D34/D46*100</f>
        <v>42.19498727935607</v>
      </c>
      <c r="G34" s="222">
        <f t="shared" si="3"/>
        <v>97.536840783923495</v>
      </c>
    </row>
    <row r="35" spans="1:7" ht="16.5" customHeight="1" x14ac:dyDescent="0.15">
      <c r="A35" s="32">
        <v>4</v>
      </c>
      <c r="B35" s="31" t="s">
        <v>131</v>
      </c>
      <c r="C35" s="11">
        <v>10026602000</v>
      </c>
      <c r="D35" s="11">
        <v>9738297233</v>
      </c>
      <c r="E35" s="11">
        <f t="shared" si="2"/>
        <v>288304767</v>
      </c>
      <c r="F35" s="33">
        <f>D35/D46*100</f>
        <v>10.793480657248367</v>
      </c>
      <c r="G35" s="222">
        <f t="shared" si="3"/>
        <v>97.124601465182323</v>
      </c>
    </row>
    <row r="36" spans="1:7" ht="16.5" customHeight="1" x14ac:dyDescent="0.15">
      <c r="A36" s="32">
        <v>5</v>
      </c>
      <c r="B36" s="31" t="s">
        <v>132</v>
      </c>
      <c r="C36" s="11">
        <v>64945000</v>
      </c>
      <c r="D36" s="11">
        <v>60123563</v>
      </c>
      <c r="E36" s="11">
        <f t="shared" si="2"/>
        <v>4821437</v>
      </c>
      <c r="F36" s="33">
        <f>D36/D46*100</f>
        <v>6.6638191334548028E-2</v>
      </c>
      <c r="G36" s="222">
        <f t="shared" si="3"/>
        <v>92.57612287320039</v>
      </c>
    </row>
    <row r="37" spans="1:7" ht="16.5" customHeight="1" x14ac:dyDescent="0.15">
      <c r="A37" s="32">
        <v>6</v>
      </c>
      <c r="B37" s="31" t="s">
        <v>133</v>
      </c>
      <c r="C37" s="11">
        <v>522853000</v>
      </c>
      <c r="D37" s="11">
        <v>496418038</v>
      </c>
      <c r="E37" s="11">
        <f t="shared" si="2"/>
        <v>26434962</v>
      </c>
      <c r="F37" s="33">
        <f>D37/D46*100</f>
        <v>0.55020691634933427</v>
      </c>
      <c r="G37" s="222">
        <f t="shared" si="3"/>
        <v>94.944092890353502</v>
      </c>
    </row>
    <row r="38" spans="1:7" ht="16.5" customHeight="1" x14ac:dyDescent="0.15">
      <c r="A38" s="32">
        <v>7</v>
      </c>
      <c r="B38" s="31" t="s">
        <v>134</v>
      </c>
      <c r="C38" s="11">
        <v>1270331000</v>
      </c>
      <c r="D38" s="11">
        <v>735872661</v>
      </c>
      <c r="E38" s="11">
        <f t="shared" si="2"/>
        <v>534458339</v>
      </c>
      <c r="F38" s="33">
        <f>D38/D46*100</f>
        <v>0.81560740473050464</v>
      </c>
      <c r="G38" s="222">
        <f t="shared" si="3"/>
        <v>57.927631538551758</v>
      </c>
    </row>
    <row r="39" spans="1:7" ht="16.5" customHeight="1" x14ac:dyDescent="0.15">
      <c r="A39" s="32">
        <v>8</v>
      </c>
      <c r="B39" s="31" t="s">
        <v>135</v>
      </c>
      <c r="C39" s="11">
        <v>10168648000</v>
      </c>
      <c r="D39" s="11">
        <v>9873439609</v>
      </c>
      <c r="E39" s="11">
        <f t="shared" si="2"/>
        <v>295208391</v>
      </c>
      <c r="F39" s="33">
        <f>D39/D46*100</f>
        <v>10.943266249783751</v>
      </c>
      <c r="G39" s="222">
        <f t="shared" si="3"/>
        <v>97.096876684098021</v>
      </c>
    </row>
    <row r="40" spans="1:7" ht="16.5" customHeight="1" x14ac:dyDescent="0.15">
      <c r="A40" s="32">
        <v>9</v>
      </c>
      <c r="B40" s="31" t="s">
        <v>136</v>
      </c>
      <c r="C40" s="11">
        <v>3155917000</v>
      </c>
      <c r="D40" s="11">
        <v>3111040142</v>
      </c>
      <c r="E40" s="11">
        <f t="shared" si="2"/>
        <v>44876858</v>
      </c>
      <c r="F40" s="33">
        <f>D40/D46*100</f>
        <v>3.4481337746409912</v>
      </c>
      <c r="G40" s="222">
        <f t="shared" si="3"/>
        <v>98.578008927357715</v>
      </c>
    </row>
    <row r="41" spans="1:7" ht="16.5" customHeight="1" x14ac:dyDescent="0.15">
      <c r="A41" s="32">
        <v>10</v>
      </c>
      <c r="B41" s="31" t="s">
        <v>137</v>
      </c>
      <c r="C41" s="11">
        <v>8980402000</v>
      </c>
      <c r="D41" s="11">
        <v>8755769645</v>
      </c>
      <c r="E41" s="11">
        <f t="shared" si="2"/>
        <v>224632355</v>
      </c>
      <c r="F41" s="33">
        <f>D41/D46*100</f>
        <v>9.7044922784223147</v>
      </c>
      <c r="G41" s="222">
        <f t="shared" si="3"/>
        <v>97.498638089920703</v>
      </c>
    </row>
    <row r="42" spans="1:7" ht="16.5" customHeight="1" x14ac:dyDescent="0.15">
      <c r="A42" s="32">
        <v>11</v>
      </c>
      <c r="B42" s="31" t="s">
        <v>138</v>
      </c>
      <c r="C42" s="11">
        <v>20000</v>
      </c>
      <c r="D42" s="11">
        <v>0</v>
      </c>
      <c r="E42" s="11">
        <f t="shared" si="2"/>
        <v>20000</v>
      </c>
      <c r="F42" s="33">
        <f>D42/D46*100</f>
        <v>0</v>
      </c>
      <c r="G42" s="222">
        <f t="shared" si="3"/>
        <v>0</v>
      </c>
    </row>
    <row r="43" spans="1:7" ht="16.5" customHeight="1" x14ac:dyDescent="0.15">
      <c r="A43" s="32">
        <v>12</v>
      </c>
      <c r="B43" s="31" t="s">
        <v>139</v>
      </c>
      <c r="C43" s="11">
        <v>7770295000</v>
      </c>
      <c r="D43" s="17">
        <v>7756708727</v>
      </c>
      <c r="E43" s="11">
        <f t="shared" si="2"/>
        <v>13586273</v>
      </c>
      <c r="F43" s="33">
        <f>D43/D46*100</f>
        <v>8.5971791172153988</v>
      </c>
      <c r="G43" s="222">
        <f t="shared" si="3"/>
        <v>99.825151130040751</v>
      </c>
    </row>
    <row r="44" spans="1:7" ht="16.5" customHeight="1" x14ac:dyDescent="0.15">
      <c r="A44" s="32">
        <v>13</v>
      </c>
      <c r="B44" s="31" t="s">
        <v>140</v>
      </c>
      <c r="C44" s="11">
        <v>478110000</v>
      </c>
      <c r="D44" s="17">
        <v>467220344</v>
      </c>
      <c r="E44" s="11">
        <f t="shared" si="2"/>
        <v>10889656</v>
      </c>
      <c r="F44" s="33">
        <f>D44/D46*100</f>
        <v>0.51784553551600643</v>
      </c>
      <c r="G44" s="222">
        <f t="shared" si="3"/>
        <v>97.722353433310332</v>
      </c>
    </row>
    <row r="45" spans="1:7" ht="16.5" customHeight="1" x14ac:dyDescent="0.15">
      <c r="A45" s="32">
        <v>14</v>
      </c>
      <c r="B45" s="31" t="s">
        <v>141</v>
      </c>
      <c r="C45" s="11">
        <v>35584000</v>
      </c>
      <c r="D45" s="17">
        <v>0</v>
      </c>
      <c r="E45" s="11">
        <f t="shared" si="2"/>
        <v>35584000</v>
      </c>
      <c r="F45" s="33">
        <f>D45/D46*100</f>
        <v>0</v>
      </c>
      <c r="G45" s="222">
        <f t="shared" si="3"/>
        <v>0</v>
      </c>
    </row>
    <row r="46" spans="1:7" ht="21" customHeight="1" x14ac:dyDescent="0.15">
      <c r="A46" s="30"/>
      <c r="B46" s="29" t="s">
        <v>142</v>
      </c>
      <c r="C46" s="8">
        <f>SUM(C32:C45)</f>
        <v>92992757000</v>
      </c>
      <c r="D46" s="8">
        <f>SUM(D32:D45)</f>
        <v>90223881825</v>
      </c>
      <c r="E46" s="8">
        <f t="shared" si="2"/>
        <v>2768875175</v>
      </c>
      <c r="F46" s="40">
        <f>D46/D46*100</f>
        <v>100</v>
      </c>
      <c r="G46" s="223"/>
    </row>
    <row r="47" spans="1:7" ht="15" customHeight="1" x14ac:dyDescent="0.15">
      <c r="A47" s="28"/>
      <c r="B47" s="28"/>
      <c r="C47" s="28"/>
      <c r="D47" s="28"/>
      <c r="E47" s="28"/>
      <c r="F47" s="28"/>
      <c r="G47" s="204" t="s">
        <v>93</v>
      </c>
    </row>
    <row r="50" spans="4:4" ht="15" customHeight="1" x14ac:dyDescent="0.15">
      <c r="D50" s="27"/>
    </row>
  </sheetData>
  <mergeCells count="2">
    <mergeCell ref="A5:B5"/>
    <mergeCell ref="A31:B31"/>
  </mergeCells>
  <phoneticPr fontId="2"/>
  <hyperlinks>
    <hyperlink ref="A1" location="目次!A1" display="目次へもどる"/>
  </hyperlinks>
  <pageMargins left="0.86614173228346458" right="0.86614173228346458" top="0.98425196850393704" bottom="0.98425196850393704" header="0.19685039370078741" footer="0.19685039370078741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2"/>
  <sheetViews>
    <sheetView zoomScale="115" zoomScaleNormal="100" zoomScaleSheetLayoutView="100" workbookViewId="0"/>
  </sheetViews>
  <sheetFormatPr defaultRowHeight="16.5" customHeight="1" x14ac:dyDescent="0.15"/>
  <cols>
    <col min="1" max="1" width="22.75" style="44" customWidth="1"/>
    <col min="2" max="3" width="15.875" style="44" customWidth="1"/>
    <col min="4" max="4" width="15.875" style="49" customWidth="1"/>
    <col min="5" max="5" width="15.875" style="44" customWidth="1"/>
    <col min="6" max="6" width="8" style="44" customWidth="1"/>
    <col min="7" max="7" width="18.5" style="48" hidden="1" customWidth="1"/>
    <col min="8" max="8" width="19.375" style="48" hidden="1" customWidth="1"/>
    <col min="9" max="11" width="18.5" style="48" customWidth="1"/>
    <col min="12" max="12" width="10" style="44" hidden="1" customWidth="1"/>
    <col min="13" max="13" width="0" style="44" hidden="1" customWidth="1"/>
    <col min="14" max="14" width="3.75" style="44" hidden="1" customWidth="1"/>
    <col min="15" max="16" width="11" style="47" hidden="1" customWidth="1"/>
    <col min="17" max="17" width="7.625" style="46" hidden="1" customWidth="1"/>
    <col min="18" max="18" width="7.625" style="25" hidden="1" customWidth="1"/>
    <col min="19" max="19" width="0" style="45" hidden="1" customWidth="1"/>
    <col min="20" max="20" width="0" style="44" hidden="1" customWidth="1"/>
    <col min="21" max="16384" width="9" style="44"/>
  </cols>
  <sheetData>
    <row r="1" spans="1:20" s="25" customFormat="1" ht="15" customHeight="1" x14ac:dyDescent="0.15">
      <c r="A1" s="195" t="s">
        <v>9</v>
      </c>
      <c r="G1" s="26"/>
    </row>
    <row r="2" spans="1:20" s="25" customFormat="1" ht="15" customHeight="1" x14ac:dyDescent="0.15">
      <c r="A2" s="195"/>
      <c r="G2" s="26"/>
    </row>
    <row r="3" spans="1:20" ht="16.5" customHeight="1" x14ac:dyDescent="0.15">
      <c r="A3" s="24" t="s">
        <v>143</v>
      </c>
    </row>
    <row r="4" spans="1:20" s="14" customFormat="1" ht="16.5" customHeight="1" x14ac:dyDescent="0.15">
      <c r="D4" s="95"/>
      <c r="E4" s="94"/>
      <c r="G4" s="50"/>
      <c r="H4" s="50"/>
      <c r="I4" s="50"/>
      <c r="J4" s="50"/>
      <c r="K4" s="50"/>
      <c r="O4" s="53" t="s">
        <v>21</v>
      </c>
      <c r="P4" s="53"/>
      <c r="Q4" s="93"/>
      <c r="R4" s="28"/>
      <c r="S4" s="39"/>
    </row>
    <row r="5" spans="1:20" s="14" customFormat="1" ht="16.5" customHeight="1" thickBot="1" x14ac:dyDescent="0.2">
      <c r="A5" s="92" t="s">
        <v>144</v>
      </c>
      <c r="B5" s="19" t="s">
        <v>145</v>
      </c>
      <c r="C5" s="19" t="s">
        <v>146</v>
      </c>
      <c r="D5" s="91" t="s">
        <v>147</v>
      </c>
      <c r="E5" s="21" t="s">
        <v>148</v>
      </c>
      <c r="F5" s="90"/>
      <c r="G5" s="89" t="s">
        <v>20</v>
      </c>
      <c r="H5" s="89" t="s">
        <v>19</v>
      </c>
      <c r="I5" s="89"/>
      <c r="J5" s="89"/>
      <c r="K5" s="89"/>
      <c r="N5" s="88"/>
      <c r="O5" s="87" t="s">
        <v>18</v>
      </c>
      <c r="P5" s="84" t="s">
        <v>149</v>
      </c>
      <c r="Q5" s="86" t="s">
        <v>150</v>
      </c>
      <c r="R5" s="86" t="s">
        <v>17</v>
      </c>
      <c r="S5" s="85" t="s">
        <v>16</v>
      </c>
      <c r="T5" s="84" t="s">
        <v>15</v>
      </c>
    </row>
    <row r="6" spans="1:20" s="14" customFormat="1" ht="16.5" customHeight="1" thickTop="1" x14ac:dyDescent="0.15">
      <c r="A6" s="18" t="s">
        <v>151</v>
      </c>
      <c r="B6" s="15">
        <v>16888240</v>
      </c>
      <c r="C6" s="224">
        <v>18.7</v>
      </c>
      <c r="D6" s="79">
        <v>117428</v>
      </c>
      <c r="E6" s="79">
        <v>50459</v>
      </c>
      <c r="F6" s="51"/>
      <c r="G6" s="50" t="e">
        <f>B6*1000/#REF!</f>
        <v>#REF!</v>
      </c>
      <c r="H6" s="50" t="e">
        <f>B6*1000/#REF!</f>
        <v>#REF!</v>
      </c>
      <c r="I6" s="50"/>
      <c r="J6" s="50"/>
      <c r="K6" s="50"/>
      <c r="L6" s="14" t="s">
        <v>14</v>
      </c>
      <c r="N6" s="241" t="s">
        <v>8</v>
      </c>
      <c r="O6" s="75">
        <f t="shared" ref="O6:O15" si="0">ROUNDDOWN(B6/$B$16*100,1)</f>
        <v>18.7</v>
      </c>
      <c r="P6" s="75">
        <f t="shared" ref="P6:P15" si="1">B6/$B$16*100</f>
        <v>18.718148261454768</v>
      </c>
      <c r="Q6" s="74">
        <f t="shared" ref="Q6:Q15" si="2">(P6-O6)*1000</f>
        <v>18.148261454768999</v>
      </c>
      <c r="R6" s="73">
        <f t="shared" ref="R6:R15" si="3">RANK(Q6,$Q$6:$Q$15,0)</f>
        <v>7</v>
      </c>
      <c r="S6" s="83">
        <f t="shared" ref="S6:S15" si="4">IF(R6&lt;$R$16,O6+0.1,O6)</f>
        <v>18.7</v>
      </c>
      <c r="T6" s="71" t="str">
        <f t="shared" ref="T6:T15" si="5">IF((S6-O6)*10=0,"","プラス１")</f>
        <v/>
      </c>
    </row>
    <row r="7" spans="1:20" s="14" customFormat="1" ht="16.5" customHeight="1" x14ac:dyDescent="0.15">
      <c r="A7" s="18" t="s">
        <v>152</v>
      </c>
      <c r="B7" s="15">
        <v>21961275</v>
      </c>
      <c r="C7" s="224">
        <v>24.3</v>
      </c>
      <c r="D7" s="79">
        <v>152702</v>
      </c>
      <c r="E7" s="79">
        <v>65616</v>
      </c>
      <c r="F7" s="51"/>
      <c r="G7" s="50" t="e">
        <f>B7*1000/#REF!</f>
        <v>#REF!</v>
      </c>
      <c r="H7" s="50" t="e">
        <f>B7*1000/#REF!</f>
        <v>#REF!</v>
      </c>
      <c r="I7" s="50"/>
      <c r="J7" s="50"/>
      <c r="K7" s="50"/>
      <c r="L7" s="14">
        <v>317483</v>
      </c>
      <c r="M7" s="14" t="s">
        <v>13</v>
      </c>
      <c r="N7" s="242"/>
      <c r="O7" s="68">
        <f t="shared" si="0"/>
        <v>24.3</v>
      </c>
      <c r="P7" s="68">
        <f t="shared" si="1"/>
        <v>24.340866867156084</v>
      </c>
      <c r="Q7" s="67">
        <f t="shared" si="2"/>
        <v>40.866867156083231</v>
      </c>
      <c r="R7" s="66">
        <f t="shared" si="3"/>
        <v>4</v>
      </c>
      <c r="S7" s="82">
        <f t="shared" si="4"/>
        <v>24.400000000000002</v>
      </c>
      <c r="T7" s="65" t="str">
        <f t="shared" si="5"/>
        <v>プラス１</v>
      </c>
    </row>
    <row r="8" spans="1:20" s="14" customFormat="1" ht="16.5" customHeight="1" x14ac:dyDescent="0.15">
      <c r="A8" s="18" t="s">
        <v>153</v>
      </c>
      <c r="B8" s="15">
        <v>7756709</v>
      </c>
      <c r="C8" s="224">
        <v>8.6</v>
      </c>
      <c r="D8" s="79">
        <v>53934</v>
      </c>
      <c r="E8" s="79">
        <v>23176</v>
      </c>
      <c r="F8" s="51"/>
      <c r="G8" s="50" t="e">
        <f>B8*1000/#REF!</f>
        <v>#REF!</v>
      </c>
      <c r="H8" s="50" t="e">
        <f>B8*1000/#REF!</f>
        <v>#REF!</v>
      </c>
      <c r="I8" s="50"/>
      <c r="J8" s="50"/>
      <c r="K8" s="50"/>
      <c r="L8" s="14">
        <v>125960</v>
      </c>
      <c r="M8" s="14" t="s">
        <v>12</v>
      </c>
      <c r="N8" s="242"/>
      <c r="O8" s="68">
        <f t="shared" si="0"/>
        <v>8.5</v>
      </c>
      <c r="P8" s="68">
        <f t="shared" si="1"/>
        <v>8.5971794031207835</v>
      </c>
      <c r="Q8" s="67">
        <f t="shared" si="2"/>
        <v>97.179403120783547</v>
      </c>
      <c r="R8" s="66">
        <f t="shared" si="3"/>
        <v>1</v>
      </c>
      <c r="S8" s="82">
        <f t="shared" si="4"/>
        <v>8.6</v>
      </c>
      <c r="T8" s="65" t="str">
        <f t="shared" si="5"/>
        <v>プラス１</v>
      </c>
    </row>
    <row r="9" spans="1:20" s="14" customFormat="1" ht="16.5" customHeight="1" x14ac:dyDescent="0.15">
      <c r="A9" s="18" t="s">
        <v>154</v>
      </c>
      <c r="B9" s="15">
        <v>14014759</v>
      </c>
      <c r="C9" s="224">
        <v>15.5</v>
      </c>
      <c r="D9" s="79">
        <v>97448</v>
      </c>
      <c r="E9" s="79">
        <v>41873</v>
      </c>
      <c r="F9" s="51"/>
      <c r="G9" s="50" t="e">
        <f>B9*1000/#REF!</f>
        <v>#REF!</v>
      </c>
      <c r="H9" s="50" t="e">
        <f>B9*1000/#REF!</f>
        <v>#REF!</v>
      </c>
      <c r="I9" s="50"/>
      <c r="J9" s="50"/>
      <c r="K9" s="50"/>
      <c r="N9" s="242"/>
      <c r="O9" s="68">
        <f t="shared" si="0"/>
        <v>15.5</v>
      </c>
      <c r="P9" s="68">
        <f t="shared" si="1"/>
        <v>15.533314117430683</v>
      </c>
      <c r="Q9" s="67">
        <f t="shared" si="2"/>
        <v>33.314117430682799</v>
      </c>
      <c r="R9" s="66">
        <f t="shared" si="3"/>
        <v>5</v>
      </c>
      <c r="S9" s="82">
        <f t="shared" si="4"/>
        <v>15.5</v>
      </c>
      <c r="T9" s="65" t="str">
        <f t="shared" si="5"/>
        <v/>
      </c>
    </row>
    <row r="10" spans="1:20" s="14" customFormat="1" ht="16.5" customHeight="1" x14ac:dyDescent="0.15">
      <c r="A10" s="18" t="s">
        <v>155</v>
      </c>
      <c r="B10" s="15">
        <v>464260</v>
      </c>
      <c r="C10" s="224">
        <v>0.5</v>
      </c>
      <c r="D10" s="79">
        <v>3228</v>
      </c>
      <c r="E10" s="79">
        <v>1387</v>
      </c>
      <c r="F10" s="51"/>
      <c r="G10" s="50" t="e">
        <f>B10*1000/#REF!</f>
        <v>#REF!</v>
      </c>
      <c r="H10" s="50" t="e">
        <f>B10*1000/#REF!</f>
        <v>#REF!</v>
      </c>
      <c r="I10" s="50"/>
      <c r="J10" s="50"/>
      <c r="K10" s="50"/>
      <c r="N10" s="242"/>
      <c r="O10" s="68">
        <f t="shared" si="0"/>
        <v>0.5</v>
      </c>
      <c r="P10" s="68">
        <f t="shared" si="1"/>
        <v>0.51456442541454817</v>
      </c>
      <c r="Q10" s="67">
        <f t="shared" si="2"/>
        <v>14.564425414548165</v>
      </c>
      <c r="R10" s="66">
        <f t="shared" si="3"/>
        <v>9</v>
      </c>
      <c r="S10" s="82">
        <f t="shared" si="4"/>
        <v>0.5</v>
      </c>
      <c r="T10" s="65" t="str">
        <f t="shared" si="5"/>
        <v/>
      </c>
    </row>
    <row r="11" spans="1:20" s="14" customFormat="1" ht="16.5" customHeight="1" x14ac:dyDescent="0.15">
      <c r="A11" s="18" t="s">
        <v>156</v>
      </c>
      <c r="B11" s="15">
        <v>5698882</v>
      </c>
      <c r="C11" s="224">
        <v>6.3</v>
      </c>
      <c r="D11" s="79">
        <v>39626</v>
      </c>
      <c r="E11" s="79">
        <v>17027</v>
      </c>
      <c r="F11" s="51"/>
      <c r="G11" s="50" t="e">
        <f>B11*1000/#REF!</f>
        <v>#REF!</v>
      </c>
      <c r="H11" s="50" t="e">
        <f>B11*1000/#REF!</f>
        <v>#REF!</v>
      </c>
      <c r="I11" s="50"/>
      <c r="J11" s="50"/>
      <c r="K11" s="50"/>
      <c r="N11" s="242"/>
      <c r="O11" s="68">
        <f t="shared" si="0"/>
        <v>6.3</v>
      </c>
      <c r="P11" s="68">
        <f t="shared" si="1"/>
        <v>6.3163786280000673</v>
      </c>
      <c r="Q11" s="67">
        <f t="shared" si="2"/>
        <v>16.378628000067508</v>
      </c>
      <c r="R11" s="66">
        <f t="shared" si="3"/>
        <v>8</v>
      </c>
      <c r="S11" s="82">
        <f t="shared" si="4"/>
        <v>6.3</v>
      </c>
      <c r="T11" s="65" t="str">
        <f t="shared" si="5"/>
        <v/>
      </c>
    </row>
    <row r="12" spans="1:20" s="14" customFormat="1" ht="16.5" customHeight="1" x14ac:dyDescent="0.15">
      <c r="A12" s="18" t="s">
        <v>157</v>
      </c>
      <c r="B12" s="15">
        <v>11415204</v>
      </c>
      <c r="C12" s="224">
        <v>12.7</v>
      </c>
      <c r="D12" s="79">
        <v>79373</v>
      </c>
      <c r="E12" s="79">
        <v>34107</v>
      </c>
      <c r="F12" s="51"/>
      <c r="G12" s="50" t="e">
        <f>B12*1000/#REF!</f>
        <v>#REF!</v>
      </c>
      <c r="H12" s="50" t="e">
        <f>B12*1000/#REF!</f>
        <v>#REF!</v>
      </c>
      <c r="I12" s="50"/>
      <c r="J12" s="50"/>
      <c r="K12" s="50"/>
      <c r="N12" s="242"/>
      <c r="O12" s="68">
        <f t="shared" si="0"/>
        <v>12.6</v>
      </c>
      <c r="P12" s="68">
        <f t="shared" si="1"/>
        <v>12.652086949661509</v>
      </c>
      <c r="Q12" s="67">
        <f t="shared" si="2"/>
        <v>52.086949661509507</v>
      </c>
      <c r="R12" s="66">
        <f t="shared" si="3"/>
        <v>3</v>
      </c>
      <c r="S12" s="82">
        <f t="shared" si="4"/>
        <v>12.7</v>
      </c>
      <c r="T12" s="65" t="str">
        <f t="shared" si="5"/>
        <v>プラス１</v>
      </c>
    </row>
    <row r="13" spans="1:20" s="14" customFormat="1" ht="16.5" customHeight="1" x14ac:dyDescent="0.15">
      <c r="A13" s="18" t="s">
        <v>158</v>
      </c>
      <c r="B13" s="12">
        <v>381018</v>
      </c>
      <c r="C13" s="224">
        <v>0.5</v>
      </c>
      <c r="D13" s="79">
        <v>2649</v>
      </c>
      <c r="E13" s="79">
        <v>1138</v>
      </c>
      <c r="F13" s="51"/>
      <c r="G13" s="50" t="e">
        <f>B13*1000/#REF!</f>
        <v>#REF!</v>
      </c>
      <c r="H13" s="50" t="e">
        <f>B13*1000/#REF!</f>
        <v>#REF!</v>
      </c>
      <c r="I13" s="50"/>
      <c r="J13" s="50"/>
      <c r="K13" s="50"/>
      <c r="N13" s="242"/>
      <c r="O13" s="68">
        <f t="shared" si="0"/>
        <v>0.4</v>
      </c>
      <c r="P13" s="68">
        <f t="shared" si="1"/>
        <v>0.42230282221729276</v>
      </c>
      <c r="Q13" s="67">
        <f t="shared" si="2"/>
        <v>22.302822217292739</v>
      </c>
      <c r="R13" s="66">
        <f t="shared" si="3"/>
        <v>6</v>
      </c>
      <c r="S13" s="82">
        <f t="shared" si="4"/>
        <v>0.4</v>
      </c>
      <c r="T13" s="65" t="str">
        <f t="shared" si="5"/>
        <v/>
      </c>
    </row>
    <row r="14" spans="1:20" s="14" customFormat="1" ht="16.5" customHeight="1" x14ac:dyDescent="0.15">
      <c r="A14" s="18" t="s">
        <v>159</v>
      </c>
      <c r="B14" s="15">
        <v>1905448</v>
      </c>
      <c r="C14" s="224">
        <v>2.1</v>
      </c>
      <c r="D14" s="79">
        <v>13249</v>
      </c>
      <c r="E14" s="79">
        <v>5693</v>
      </c>
      <c r="F14" s="51"/>
      <c r="G14" s="50" t="e">
        <f>B14*1000/#REF!</f>
        <v>#REF!</v>
      </c>
      <c r="H14" s="50" t="e">
        <f>B14*1000/#REF!</f>
        <v>#REF!</v>
      </c>
      <c r="I14" s="50"/>
      <c r="J14" s="50"/>
      <c r="K14" s="50"/>
      <c r="N14" s="242"/>
      <c r="O14" s="68">
        <f t="shared" si="0"/>
        <v>2.1</v>
      </c>
      <c r="P14" s="68">
        <f t="shared" si="1"/>
        <v>2.1119109018164393</v>
      </c>
      <c r="Q14" s="67">
        <f t="shared" si="2"/>
        <v>11.910901816439168</v>
      </c>
      <c r="R14" s="66">
        <f t="shared" si="3"/>
        <v>10</v>
      </c>
      <c r="S14" s="82">
        <f t="shared" si="4"/>
        <v>2.1</v>
      </c>
      <c r="T14" s="65" t="str">
        <f t="shared" si="5"/>
        <v/>
      </c>
    </row>
    <row r="15" spans="1:20" s="14" customFormat="1" ht="16.5" customHeight="1" thickBot="1" x14ac:dyDescent="0.2">
      <c r="A15" s="18" t="s">
        <v>160</v>
      </c>
      <c r="B15" s="15">
        <v>9738087</v>
      </c>
      <c r="C15" s="224">
        <v>10.8</v>
      </c>
      <c r="D15" s="79">
        <v>67711</v>
      </c>
      <c r="E15" s="79">
        <v>29096</v>
      </c>
      <c r="F15" s="51"/>
      <c r="G15" s="50" t="e">
        <f>B15*1000/#REF!</f>
        <v>#REF!</v>
      </c>
      <c r="H15" s="50" t="e">
        <f>B15*1000/#REF!</f>
        <v>#REF!</v>
      </c>
      <c r="I15" s="50"/>
      <c r="J15" s="50"/>
      <c r="K15" s="50"/>
      <c r="N15" s="242"/>
      <c r="O15" s="64">
        <f t="shared" si="0"/>
        <v>10.7</v>
      </c>
      <c r="P15" s="64">
        <f t="shared" si="1"/>
        <v>10.793247623727828</v>
      </c>
      <c r="Q15" s="63">
        <f t="shared" si="2"/>
        <v>93.247623727828355</v>
      </c>
      <c r="R15" s="62">
        <f t="shared" si="3"/>
        <v>2</v>
      </c>
      <c r="S15" s="81">
        <f t="shared" si="4"/>
        <v>10.799999999999999</v>
      </c>
      <c r="T15" s="60" t="str">
        <f t="shared" si="5"/>
        <v>プラス１</v>
      </c>
    </row>
    <row r="16" spans="1:20" s="14" customFormat="1" ht="16.5" customHeight="1" thickTop="1" thickBot="1" x14ac:dyDescent="0.2">
      <c r="A16" s="214" t="s">
        <v>161</v>
      </c>
      <c r="B16" s="9">
        <v>90223882</v>
      </c>
      <c r="C16" s="225">
        <v>100</v>
      </c>
      <c r="D16" s="226">
        <v>627348</v>
      </c>
      <c r="E16" s="226">
        <v>269572</v>
      </c>
      <c r="F16" s="79"/>
      <c r="G16" s="50"/>
      <c r="H16" s="50"/>
      <c r="I16" s="50"/>
      <c r="J16" s="50"/>
      <c r="K16" s="50"/>
      <c r="N16" s="243"/>
      <c r="O16" s="58">
        <f>SUM(O6:O15)</f>
        <v>99.6</v>
      </c>
      <c r="P16" s="58"/>
      <c r="Q16" s="57"/>
      <c r="R16" s="56">
        <f>(100-O16)*10</f>
        <v>4.0000000000000568</v>
      </c>
      <c r="S16" s="78">
        <f>SUM(S6:S15)</f>
        <v>100</v>
      </c>
      <c r="T16" s="54"/>
    </row>
    <row r="17" spans="2:20" s="14" customFormat="1" ht="16.5" customHeight="1" thickTop="1" x14ac:dyDescent="0.15">
      <c r="C17" s="77"/>
      <c r="E17" s="76" t="s">
        <v>93</v>
      </c>
      <c r="F17" s="76"/>
      <c r="G17" s="50"/>
      <c r="H17" s="50"/>
      <c r="I17" s="50"/>
      <c r="J17" s="50"/>
      <c r="K17" s="50"/>
      <c r="L17" s="51"/>
      <c r="N17" s="241" t="s">
        <v>11</v>
      </c>
      <c r="O17" s="75">
        <f>ROUNDDOWN(B6*1000/$L$8,0)</f>
        <v>134076</v>
      </c>
      <c r="P17" s="75">
        <f>B6*1000/$L$8</f>
        <v>134076.21467132424</v>
      </c>
      <c r="Q17" s="74">
        <f t="shared" ref="Q17:Q22" si="6">(P17-O17)*1000</f>
        <v>214.67132424004376</v>
      </c>
      <c r="R17" s="73">
        <f t="shared" ref="R17:R22" si="7">RANK(Q17,$Q$17:$Q$22,0)</f>
        <v>6</v>
      </c>
      <c r="S17" s="72">
        <f t="shared" ref="S17:S22" si="8">IF(R17&lt;$R$23+1,O17+1,O17)</f>
        <v>134077</v>
      </c>
      <c r="T17" s="71" t="str">
        <f t="shared" ref="T17:T22" si="9">IF((S17-O17)*10=0,"","プラス１")</f>
        <v>プラス１</v>
      </c>
    </row>
    <row r="18" spans="2:20" s="14" customFormat="1" ht="16.5" customHeight="1" x14ac:dyDescent="0.15">
      <c r="D18" s="51"/>
      <c r="G18" s="50"/>
      <c r="H18" s="50"/>
      <c r="I18" s="50"/>
      <c r="J18" s="50"/>
      <c r="K18" s="50"/>
      <c r="L18" s="51"/>
      <c r="N18" s="242"/>
      <c r="O18" s="68">
        <f>ROUNDDOWN(B9*1000/$L$8,0)</f>
        <v>111263</v>
      </c>
      <c r="P18" s="68">
        <f>B9*1000/$L$8</f>
        <v>111263.56779930137</v>
      </c>
      <c r="Q18" s="67">
        <f t="shared" si="6"/>
        <v>567.79930136690382</v>
      </c>
      <c r="R18" s="66">
        <f t="shared" si="7"/>
        <v>5</v>
      </c>
      <c r="S18" s="59">
        <f t="shared" si="8"/>
        <v>111264</v>
      </c>
      <c r="T18" s="65" t="str">
        <f t="shared" si="9"/>
        <v>プラス１</v>
      </c>
    </row>
    <row r="19" spans="2:20" s="14" customFormat="1" ht="16.5" customHeight="1" x14ac:dyDescent="0.15">
      <c r="B19" s="11"/>
      <c r="C19" s="70"/>
      <c r="D19" s="51"/>
      <c r="G19" s="50"/>
      <c r="H19" s="50"/>
      <c r="I19" s="50"/>
      <c r="J19" s="50"/>
      <c r="K19" s="50"/>
      <c r="L19" s="51"/>
      <c r="N19" s="242"/>
      <c r="O19" s="68">
        <f>ROUNDDOWN(B10*1000/$L$8,0)</f>
        <v>3685</v>
      </c>
      <c r="P19" s="68">
        <f>B10*1000/$L$8</f>
        <v>3685.7732613528106</v>
      </c>
      <c r="Q19" s="67">
        <f t="shared" si="6"/>
        <v>773.26135281055031</v>
      </c>
      <c r="R19" s="66">
        <f t="shared" si="7"/>
        <v>3</v>
      </c>
      <c r="S19" s="59">
        <f t="shared" si="8"/>
        <v>3686</v>
      </c>
      <c r="T19" s="65" t="str">
        <f t="shared" si="9"/>
        <v>プラス１</v>
      </c>
    </row>
    <row r="20" spans="2:20" s="14" customFormat="1" ht="16.5" customHeight="1" x14ac:dyDescent="0.15">
      <c r="B20" s="11"/>
      <c r="C20" s="70"/>
      <c r="D20" s="51"/>
      <c r="G20" s="50"/>
      <c r="H20" s="50"/>
      <c r="I20" s="50"/>
      <c r="J20" s="50"/>
      <c r="K20" s="50"/>
      <c r="L20" s="51"/>
      <c r="N20" s="242"/>
      <c r="O20" s="68">
        <f>ROUNDDOWN(B13*1000/$L$8,0)</f>
        <v>3024</v>
      </c>
      <c r="P20" s="68">
        <f>B13*1000/$L$8</f>
        <v>3024.9126706891075</v>
      </c>
      <c r="Q20" s="67">
        <f t="shared" si="6"/>
        <v>912.67068910747184</v>
      </c>
      <c r="R20" s="66">
        <f t="shared" si="7"/>
        <v>2</v>
      </c>
      <c r="S20" s="59">
        <f t="shared" si="8"/>
        <v>3025</v>
      </c>
      <c r="T20" s="65" t="str">
        <f t="shared" si="9"/>
        <v>プラス１</v>
      </c>
    </row>
    <row r="21" spans="2:20" s="14" customFormat="1" ht="16.5" customHeight="1" x14ac:dyDescent="0.15">
      <c r="B21" s="11"/>
      <c r="C21" s="70"/>
      <c r="D21" s="51"/>
      <c r="G21" s="50"/>
      <c r="H21" s="50"/>
      <c r="I21" s="50"/>
      <c r="J21" s="50"/>
      <c r="K21" s="50"/>
      <c r="L21" s="51"/>
      <c r="N21" s="242"/>
      <c r="O21" s="68">
        <f>ROUNDDOWN(B11*1000/$L$8,0)</f>
        <v>45243</v>
      </c>
      <c r="P21" s="68">
        <f>B11*1000/$L$8</f>
        <v>45243.585265163543</v>
      </c>
      <c r="Q21" s="67">
        <f t="shared" si="6"/>
        <v>585.26516354322666</v>
      </c>
      <c r="R21" s="66">
        <f t="shared" si="7"/>
        <v>4</v>
      </c>
      <c r="S21" s="59">
        <f t="shared" si="8"/>
        <v>45244</v>
      </c>
      <c r="T21" s="65" t="str">
        <f t="shared" si="9"/>
        <v>プラス１</v>
      </c>
    </row>
    <row r="22" spans="2:20" s="14" customFormat="1" ht="16.5" customHeight="1" thickBot="1" x14ac:dyDescent="0.2">
      <c r="B22" s="11"/>
      <c r="C22" s="70"/>
      <c r="D22" s="51"/>
      <c r="G22" s="50"/>
      <c r="H22" s="50"/>
      <c r="I22" s="50"/>
      <c r="J22" s="50"/>
      <c r="K22" s="50"/>
      <c r="L22" s="51"/>
      <c r="N22" s="242"/>
      <c r="O22" s="64">
        <f>ROUNDDOWN(B15*1000/$L$8,0)</f>
        <v>77310</v>
      </c>
      <c r="P22" s="64">
        <f>B15*1000/$L$8</f>
        <v>77310.947919974598</v>
      </c>
      <c r="Q22" s="63">
        <f t="shared" si="6"/>
        <v>947.9199745983351</v>
      </c>
      <c r="R22" s="62">
        <f t="shared" si="7"/>
        <v>1</v>
      </c>
      <c r="S22" s="61">
        <f t="shared" si="8"/>
        <v>77311</v>
      </c>
      <c r="T22" s="60" t="str">
        <f t="shared" si="9"/>
        <v>プラス１</v>
      </c>
    </row>
    <row r="23" spans="2:20" s="14" customFormat="1" ht="16.5" customHeight="1" thickTop="1" thickBot="1" x14ac:dyDescent="0.2">
      <c r="B23" s="11"/>
      <c r="C23" s="70"/>
      <c r="D23" s="51"/>
      <c r="G23" s="50"/>
      <c r="H23" s="50"/>
      <c r="I23" s="50"/>
      <c r="J23" s="50"/>
      <c r="K23" s="50"/>
      <c r="L23" s="59">
        <f>ROUND(B16*1000/$L$8,0)</f>
        <v>716290</v>
      </c>
      <c r="N23" s="243"/>
      <c r="O23" s="58">
        <f>SUM(O17:O22)</f>
        <v>374601</v>
      </c>
      <c r="P23" s="58"/>
      <c r="Q23" s="57"/>
      <c r="R23" s="56">
        <f>L23-O23</f>
        <v>341689</v>
      </c>
      <c r="S23" s="55">
        <f>SUM(S17:S22)</f>
        <v>374607</v>
      </c>
      <c r="T23" s="54"/>
    </row>
    <row r="24" spans="2:20" s="14" customFormat="1" ht="16.5" customHeight="1" thickTop="1" x14ac:dyDescent="0.15">
      <c r="B24" s="11"/>
      <c r="C24" s="70"/>
      <c r="D24" s="51"/>
      <c r="G24" s="50"/>
      <c r="H24" s="50"/>
      <c r="I24" s="50"/>
      <c r="J24" s="50"/>
      <c r="K24" s="50"/>
      <c r="L24" s="51"/>
      <c r="N24" s="241" t="s">
        <v>10</v>
      </c>
      <c r="O24" s="75">
        <f t="shared" ref="O24:O33" si="10">ROUNDDOWN(B6*1000/$L$7,0)</f>
        <v>53194</v>
      </c>
      <c r="P24" s="75">
        <f t="shared" ref="P24:P33" si="11">B6*1000/$L$7</f>
        <v>53194.155277605416</v>
      </c>
      <c r="Q24" s="74">
        <f t="shared" ref="Q24:Q33" si="12">(P24-O24)*1000</f>
        <v>155.27760541590396</v>
      </c>
      <c r="R24" s="73">
        <f t="shared" ref="R24:R33" si="13">RANK(Q24,$Q$24:$Q$33,0)</f>
        <v>8</v>
      </c>
      <c r="S24" s="72">
        <f t="shared" ref="S24:S33" si="14">IF(R24&lt;$R$34+1,O24+1,O24)</f>
        <v>53194</v>
      </c>
      <c r="T24" s="71" t="str">
        <f t="shared" ref="T24:T33" si="15">IF((S24-O24)*10=0,"","プラス１")</f>
        <v/>
      </c>
    </row>
    <row r="25" spans="2:20" s="14" customFormat="1" ht="16.5" customHeight="1" x14ac:dyDescent="0.15">
      <c r="B25" s="11"/>
      <c r="C25" s="70"/>
      <c r="D25" s="51"/>
      <c r="G25" s="50"/>
      <c r="H25" s="50"/>
      <c r="I25" s="50"/>
      <c r="J25" s="50"/>
      <c r="K25" s="50"/>
      <c r="L25" s="51"/>
      <c r="N25" s="242"/>
      <c r="O25" s="68">
        <f t="shared" si="10"/>
        <v>69173</v>
      </c>
      <c r="P25" s="68">
        <f t="shared" si="11"/>
        <v>69173.073833874572</v>
      </c>
      <c r="Q25" s="67">
        <f t="shared" si="12"/>
        <v>73.833874572301283</v>
      </c>
      <c r="R25" s="66">
        <f t="shared" si="13"/>
        <v>10</v>
      </c>
      <c r="S25" s="59">
        <f t="shared" si="14"/>
        <v>69173</v>
      </c>
      <c r="T25" s="65" t="str">
        <f t="shared" si="15"/>
        <v/>
      </c>
    </row>
    <row r="26" spans="2:20" s="14" customFormat="1" ht="16.5" customHeight="1" x14ac:dyDescent="0.15">
      <c r="B26" s="17"/>
      <c r="C26" s="70"/>
      <c r="D26" s="51"/>
      <c r="G26" s="50"/>
      <c r="H26" s="50"/>
      <c r="I26" s="50"/>
      <c r="J26" s="50"/>
      <c r="K26" s="50"/>
      <c r="L26" s="51"/>
      <c r="N26" s="242"/>
      <c r="O26" s="68">
        <f t="shared" si="10"/>
        <v>24431</v>
      </c>
      <c r="P26" s="68">
        <f t="shared" si="11"/>
        <v>24431.887691624434</v>
      </c>
      <c r="Q26" s="67">
        <f t="shared" si="12"/>
        <v>887.69162443350069</v>
      </c>
      <c r="R26" s="66">
        <f t="shared" si="13"/>
        <v>1</v>
      </c>
      <c r="S26" s="59">
        <f t="shared" si="14"/>
        <v>24432</v>
      </c>
      <c r="T26" s="65" t="str">
        <f t="shared" si="15"/>
        <v>プラス１</v>
      </c>
    </row>
    <row r="27" spans="2:20" s="14" customFormat="1" ht="16.5" customHeight="1" x14ac:dyDescent="0.15">
      <c r="B27" s="11"/>
      <c r="C27" s="70"/>
      <c r="D27" s="51"/>
      <c r="G27" s="50"/>
      <c r="H27" s="50"/>
      <c r="I27" s="50"/>
      <c r="J27" s="50"/>
      <c r="K27" s="50"/>
      <c r="L27" s="51"/>
      <c r="N27" s="242"/>
      <c r="O27" s="68">
        <f t="shared" si="10"/>
        <v>44143</v>
      </c>
      <c r="P27" s="68">
        <f t="shared" si="11"/>
        <v>44143.336808585023</v>
      </c>
      <c r="Q27" s="67">
        <f t="shared" si="12"/>
        <v>336.80858502339106</v>
      </c>
      <c r="R27" s="66">
        <f t="shared" si="13"/>
        <v>4</v>
      </c>
      <c r="S27" s="59">
        <f t="shared" si="14"/>
        <v>44144</v>
      </c>
      <c r="T27" s="65" t="str">
        <f t="shared" si="15"/>
        <v>プラス１</v>
      </c>
    </row>
    <row r="28" spans="2:20" s="14" customFormat="1" ht="16.5" customHeight="1" x14ac:dyDescent="0.15">
      <c r="B28" s="11"/>
      <c r="C28" s="70"/>
      <c r="D28" s="51"/>
      <c r="G28" s="50"/>
      <c r="H28" s="50"/>
      <c r="I28" s="50"/>
      <c r="J28" s="50"/>
      <c r="K28" s="50"/>
      <c r="L28" s="51"/>
      <c r="N28" s="242"/>
      <c r="O28" s="68">
        <f t="shared" si="10"/>
        <v>1462</v>
      </c>
      <c r="P28" s="68">
        <f t="shared" si="11"/>
        <v>1462.3145176277155</v>
      </c>
      <c r="Q28" s="67">
        <f t="shared" si="12"/>
        <v>314.51762771553149</v>
      </c>
      <c r="R28" s="66">
        <f t="shared" si="13"/>
        <v>6</v>
      </c>
      <c r="S28" s="59">
        <f t="shared" si="14"/>
        <v>1462</v>
      </c>
      <c r="T28" s="65" t="str">
        <f t="shared" si="15"/>
        <v/>
      </c>
    </row>
    <row r="29" spans="2:20" s="14" customFormat="1" ht="16.5" customHeight="1" x14ac:dyDescent="0.15">
      <c r="B29" s="69"/>
      <c r="C29" s="11"/>
      <c r="D29" s="51"/>
      <c r="G29" s="50"/>
      <c r="H29" s="50"/>
      <c r="I29" s="50"/>
      <c r="J29" s="50"/>
      <c r="K29" s="50"/>
      <c r="L29" s="51"/>
      <c r="N29" s="242"/>
      <c r="O29" s="68">
        <f t="shared" si="10"/>
        <v>17950</v>
      </c>
      <c r="P29" s="68">
        <f t="shared" si="11"/>
        <v>17950.195758513055</v>
      </c>
      <c r="Q29" s="67">
        <f t="shared" si="12"/>
        <v>195.75851305489778</v>
      </c>
      <c r="R29" s="66">
        <f t="shared" si="13"/>
        <v>7</v>
      </c>
      <c r="S29" s="59">
        <f t="shared" si="14"/>
        <v>17950</v>
      </c>
      <c r="T29" s="65" t="str">
        <f t="shared" si="15"/>
        <v/>
      </c>
    </row>
    <row r="30" spans="2:20" s="14" customFormat="1" ht="16.5" customHeight="1" x14ac:dyDescent="0.15">
      <c r="B30" s="11"/>
      <c r="C30" s="11"/>
      <c r="D30" s="51"/>
      <c r="G30" s="50"/>
      <c r="H30" s="50"/>
      <c r="I30" s="50"/>
      <c r="J30" s="50"/>
      <c r="K30" s="50"/>
      <c r="L30" s="51"/>
      <c r="N30" s="242"/>
      <c r="O30" s="68">
        <f t="shared" si="10"/>
        <v>35955</v>
      </c>
      <c r="P30" s="68">
        <f t="shared" si="11"/>
        <v>35955.323592129345</v>
      </c>
      <c r="Q30" s="67">
        <f t="shared" si="12"/>
        <v>323.59212934534298</v>
      </c>
      <c r="R30" s="66">
        <f t="shared" si="13"/>
        <v>5</v>
      </c>
      <c r="S30" s="59">
        <f t="shared" si="14"/>
        <v>35955</v>
      </c>
      <c r="T30" s="65" t="str">
        <f t="shared" si="15"/>
        <v/>
      </c>
    </row>
    <row r="31" spans="2:20" s="14" customFormat="1" ht="16.5" customHeight="1" x14ac:dyDescent="0.15">
      <c r="D31" s="51"/>
      <c r="G31" s="50"/>
      <c r="H31" s="50"/>
      <c r="I31" s="50"/>
      <c r="J31" s="50"/>
      <c r="K31" s="50"/>
      <c r="L31" s="51"/>
      <c r="N31" s="242"/>
      <c r="O31" s="68">
        <f t="shared" si="10"/>
        <v>1200</v>
      </c>
      <c r="P31" s="68">
        <f t="shared" si="11"/>
        <v>1200.1209513580254</v>
      </c>
      <c r="Q31" s="67">
        <f t="shared" si="12"/>
        <v>120.95135802542245</v>
      </c>
      <c r="R31" s="66">
        <f t="shared" si="13"/>
        <v>9</v>
      </c>
      <c r="S31" s="59">
        <f t="shared" si="14"/>
        <v>1200</v>
      </c>
      <c r="T31" s="65" t="str">
        <f t="shared" si="15"/>
        <v/>
      </c>
    </row>
    <row r="32" spans="2:20" s="14" customFormat="1" ht="16.5" customHeight="1" x14ac:dyDescent="0.15">
      <c r="D32" s="51"/>
      <c r="G32" s="50"/>
      <c r="H32" s="50"/>
      <c r="I32" s="50"/>
      <c r="J32" s="50"/>
      <c r="K32" s="50"/>
      <c r="L32" s="51"/>
      <c r="N32" s="242"/>
      <c r="O32" s="68">
        <f t="shared" si="10"/>
        <v>6001</v>
      </c>
      <c r="P32" s="68">
        <f t="shared" si="11"/>
        <v>6001.7323762217193</v>
      </c>
      <c r="Q32" s="67">
        <f t="shared" si="12"/>
        <v>732.37622171927796</v>
      </c>
      <c r="R32" s="66">
        <f t="shared" si="13"/>
        <v>3</v>
      </c>
      <c r="S32" s="59">
        <f t="shared" si="14"/>
        <v>6002</v>
      </c>
      <c r="T32" s="65" t="str">
        <f t="shared" si="15"/>
        <v>プラス１</v>
      </c>
    </row>
    <row r="33" spans="4:20" s="14" customFormat="1" ht="16.5" customHeight="1" thickBot="1" x14ac:dyDescent="0.2">
      <c r="D33" s="51"/>
      <c r="G33" s="50"/>
      <c r="H33" s="50"/>
      <c r="I33" s="50"/>
      <c r="J33" s="50"/>
      <c r="K33" s="50"/>
      <c r="L33" s="51"/>
      <c r="N33" s="242"/>
      <c r="O33" s="64">
        <f t="shared" si="10"/>
        <v>30672</v>
      </c>
      <c r="P33" s="64">
        <f t="shared" si="11"/>
        <v>30672.782479691825</v>
      </c>
      <c r="Q33" s="63">
        <f t="shared" si="12"/>
        <v>782.47969182484667</v>
      </c>
      <c r="R33" s="62">
        <f t="shared" si="13"/>
        <v>2</v>
      </c>
      <c r="S33" s="61">
        <f t="shared" si="14"/>
        <v>30673</v>
      </c>
      <c r="T33" s="60" t="str">
        <f t="shared" si="15"/>
        <v>プラス１</v>
      </c>
    </row>
    <row r="34" spans="4:20" s="14" customFormat="1" ht="16.5" customHeight="1" thickTop="1" thickBot="1" x14ac:dyDescent="0.2">
      <c r="D34" s="51"/>
      <c r="G34" s="50"/>
      <c r="H34" s="50"/>
      <c r="I34" s="50"/>
      <c r="J34" s="50"/>
      <c r="K34" s="50"/>
      <c r="L34" s="59">
        <f>ROUND(B16*1000/$L$7,0)</f>
        <v>284185</v>
      </c>
      <c r="N34" s="243"/>
      <c r="O34" s="58">
        <f>SUM(O24:O33)</f>
        <v>284181</v>
      </c>
      <c r="P34" s="58"/>
      <c r="Q34" s="57"/>
      <c r="R34" s="56">
        <f>L34-O34</f>
        <v>4</v>
      </c>
      <c r="S34" s="55">
        <f>SUM(S24:S33)</f>
        <v>284185</v>
      </c>
      <c r="T34" s="54"/>
    </row>
    <row r="35" spans="4:20" s="14" customFormat="1" ht="16.5" customHeight="1" thickTop="1" x14ac:dyDescent="0.15">
      <c r="D35" s="51"/>
      <c r="G35" s="50"/>
      <c r="H35" s="50"/>
      <c r="I35" s="50"/>
      <c r="J35" s="50"/>
      <c r="K35" s="50"/>
      <c r="L35" s="51"/>
      <c r="O35" s="53"/>
      <c r="P35" s="53"/>
      <c r="Q35" s="52"/>
      <c r="R35" s="28"/>
      <c r="S35" s="39"/>
    </row>
    <row r="36" spans="4:20" s="14" customFormat="1" ht="16.5" customHeight="1" x14ac:dyDescent="0.15">
      <c r="D36" s="51"/>
      <c r="G36" s="50"/>
      <c r="H36" s="50"/>
      <c r="I36" s="50"/>
      <c r="J36" s="50"/>
      <c r="K36" s="50"/>
      <c r="L36" s="51"/>
      <c r="O36" s="53"/>
      <c r="P36" s="53"/>
      <c r="Q36" s="52"/>
      <c r="R36" s="28"/>
      <c r="S36" s="39"/>
    </row>
    <row r="37" spans="4:20" s="14" customFormat="1" ht="16.5" customHeight="1" x14ac:dyDescent="0.15">
      <c r="D37" s="51"/>
      <c r="G37" s="50"/>
      <c r="H37" s="50"/>
      <c r="I37" s="50"/>
      <c r="J37" s="50"/>
      <c r="K37" s="50"/>
      <c r="L37" s="51"/>
      <c r="O37" s="53"/>
      <c r="P37" s="53"/>
      <c r="Q37" s="52"/>
      <c r="R37" s="28"/>
      <c r="S37" s="39"/>
    </row>
    <row r="38" spans="4:20" s="14" customFormat="1" ht="16.5" customHeight="1" x14ac:dyDescent="0.15">
      <c r="D38" s="51"/>
      <c r="G38" s="50"/>
      <c r="H38" s="50"/>
      <c r="I38" s="50"/>
      <c r="J38" s="50"/>
      <c r="K38" s="50"/>
      <c r="L38" s="51"/>
      <c r="O38" s="53"/>
      <c r="P38" s="53"/>
      <c r="Q38" s="52"/>
      <c r="R38" s="28"/>
      <c r="S38" s="39"/>
    </row>
    <row r="39" spans="4:20" s="14" customFormat="1" ht="16.5" customHeight="1" x14ac:dyDescent="0.15">
      <c r="D39" s="51"/>
      <c r="G39" s="50"/>
      <c r="H39" s="50"/>
      <c r="I39" s="50"/>
      <c r="J39" s="50"/>
      <c r="K39" s="50"/>
      <c r="L39" s="51"/>
      <c r="O39" s="53"/>
      <c r="P39" s="53"/>
      <c r="Q39" s="52"/>
      <c r="R39" s="28"/>
      <c r="S39" s="39"/>
    </row>
    <row r="40" spans="4:20" s="14" customFormat="1" ht="16.5" customHeight="1" x14ac:dyDescent="0.15">
      <c r="D40" s="51"/>
      <c r="G40" s="50"/>
      <c r="H40" s="50"/>
      <c r="I40" s="50"/>
      <c r="J40" s="50"/>
      <c r="K40" s="50"/>
      <c r="L40" s="51"/>
      <c r="O40" s="53"/>
      <c r="P40" s="53"/>
      <c r="Q40" s="52"/>
      <c r="R40" s="28"/>
      <c r="S40" s="39"/>
    </row>
    <row r="41" spans="4:20" s="14" customFormat="1" ht="16.5" customHeight="1" x14ac:dyDescent="0.15">
      <c r="D41" s="51"/>
      <c r="G41" s="50"/>
      <c r="H41" s="50"/>
      <c r="I41" s="50"/>
      <c r="J41" s="50"/>
      <c r="K41" s="50"/>
      <c r="L41" s="51"/>
      <c r="O41" s="53"/>
      <c r="P41" s="53"/>
      <c r="Q41" s="52"/>
      <c r="R41" s="28"/>
      <c r="S41" s="39"/>
    </row>
    <row r="42" spans="4:20" s="14" customFormat="1" ht="16.5" customHeight="1" x14ac:dyDescent="0.15">
      <c r="D42" s="51"/>
      <c r="G42" s="50"/>
      <c r="H42" s="50"/>
      <c r="I42" s="50"/>
      <c r="J42" s="50"/>
      <c r="K42" s="50"/>
      <c r="L42" s="51"/>
      <c r="O42" s="53"/>
      <c r="P42" s="53"/>
      <c r="Q42" s="52"/>
      <c r="R42" s="28"/>
      <c r="S42" s="39"/>
    </row>
    <row r="43" spans="4:20" s="14" customFormat="1" ht="16.5" customHeight="1" x14ac:dyDescent="0.15">
      <c r="D43" s="51"/>
      <c r="G43" s="50"/>
      <c r="H43" s="50"/>
      <c r="I43" s="50"/>
      <c r="J43" s="50"/>
      <c r="K43" s="50"/>
      <c r="L43" s="51"/>
      <c r="O43" s="53"/>
      <c r="P43" s="53"/>
      <c r="Q43" s="52"/>
      <c r="R43" s="28"/>
      <c r="S43" s="39"/>
    </row>
    <row r="44" spans="4:20" s="14" customFormat="1" ht="16.5" customHeight="1" x14ac:dyDescent="0.15">
      <c r="D44" s="51"/>
      <c r="G44" s="50"/>
      <c r="H44" s="50"/>
      <c r="I44" s="50"/>
      <c r="J44" s="50"/>
      <c r="K44" s="50"/>
      <c r="L44" s="51"/>
      <c r="O44" s="53"/>
      <c r="P44" s="53"/>
      <c r="Q44" s="52"/>
      <c r="R44" s="28"/>
      <c r="S44" s="39"/>
    </row>
    <row r="45" spans="4:20" s="14" customFormat="1" ht="16.5" customHeight="1" x14ac:dyDescent="0.15">
      <c r="D45" s="51"/>
      <c r="G45" s="50"/>
      <c r="H45" s="50"/>
      <c r="I45" s="50"/>
      <c r="J45" s="50"/>
      <c r="K45" s="50"/>
      <c r="L45" s="51"/>
      <c r="O45" s="53"/>
      <c r="P45" s="53"/>
      <c r="Q45" s="52"/>
      <c r="R45" s="28"/>
      <c r="S45" s="39"/>
    </row>
    <row r="46" spans="4:20" s="14" customFormat="1" ht="16.5" customHeight="1" x14ac:dyDescent="0.15">
      <c r="D46" s="51"/>
      <c r="G46" s="50"/>
      <c r="H46" s="50"/>
      <c r="I46" s="50"/>
      <c r="J46" s="50"/>
      <c r="K46" s="50"/>
      <c r="L46" s="51"/>
      <c r="O46" s="53"/>
      <c r="P46" s="53"/>
      <c r="Q46" s="52"/>
      <c r="R46" s="28"/>
      <c r="S46" s="39"/>
    </row>
    <row r="47" spans="4:20" s="14" customFormat="1" ht="16.5" customHeight="1" x14ac:dyDescent="0.15">
      <c r="D47" s="51"/>
      <c r="G47" s="50"/>
      <c r="H47" s="50"/>
      <c r="I47" s="50"/>
      <c r="J47" s="50"/>
      <c r="K47" s="50"/>
      <c r="L47" s="51"/>
      <c r="O47" s="53"/>
      <c r="P47" s="53"/>
      <c r="Q47" s="52"/>
      <c r="R47" s="28"/>
      <c r="S47" s="39"/>
    </row>
    <row r="48" spans="4:20" s="14" customFormat="1" ht="16.5" customHeight="1" x14ac:dyDescent="0.15">
      <c r="D48" s="51"/>
      <c r="G48" s="50"/>
      <c r="H48" s="50"/>
      <c r="I48" s="50"/>
      <c r="J48" s="50"/>
      <c r="K48" s="50"/>
      <c r="L48" s="51"/>
      <c r="O48" s="53"/>
      <c r="P48" s="53"/>
      <c r="Q48" s="52"/>
      <c r="R48" s="28"/>
      <c r="S48" s="39"/>
    </row>
    <row r="49" spans="4:20" s="14" customFormat="1" ht="16.5" customHeight="1" x14ac:dyDescent="0.15">
      <c r="D49" s="51"/>
      <c r="G49" s="50"/>
      <c r="H49" s="50"/>
      <c r="I49" s="50"/>
      <c r="J49" s="50"/>
      <c r="K49" s="50"/>
      <c r="L49" s="51"/>
      <c r="O49" s="53"/>
      <c r="P49" s="53"/>
      <c r="Q49" s="52"/>
      <c r="R49" s="28"/>
      <c r="S49" s="39"/>
    </row>
    <row r="50" spans="4:20" s="14" customFormat="1" ht="16.5" customHeight="1" x14ac:dyDescent="0.15">
      <c r="D50" s="51"/>
      <c r="G50" s="50"/>
      <c r="H50" s="50"/>
      <c r="I50" s="50"/>
      <c r="J50" s="50"/>
      <c r="K50" s="50"/>
      <c r="L50" s="51"/>
      <c r="O50" s="53"/>
      <c r="P50" s="53"/>
      <c r="Q50" s="52"/>
      <c r="R50" s="28"/>
      <c r="S50" s="39"/>
    </row>
    <row r="51" spans="4:20" s="14" customFormat="1" ht="16.5" customHeight="1" x14ac:dyDescent="0.15">
      <c r="D51" s="51"/>
      <c r="G51" s="50"/>
      <c r="H51" s="50"/>
      <c r="I51" s="50"/>
      <c r="J51" s="50"/>
      <c r="K51" s="50"/>
      <c r="L51" s="51"/>
      <c r="O51" s="53"/>
      <c r="P51" s="53"/>
      <c r="Q51" s="52"/>
      <c r="R51" s="28"/>
      <c r="S51" s="39"/>
    </row>
    <row r="52" spans="4:20" s="14" customFormat="1" ht="16.5" customHeight="1" x14ac:dyDescent="0.15">
      <c r="D52" s="51"/>
      <c r="G52" s="50"/>
      <c r="H52" s="50"/>
      <c r="I52" s="50"/>
      <c r="J52" s="50"/>
      <c r="K52" s="50"/>
      <c r="L52" s="44"/>
      <c r="M52" s="44"/>
      <c r="N52" s="44"/>
      <c r="O52" s="47"/>
      <c r="P52" s="47"/>
      <c r="Q52" s="46"/>
      <c r="R52" s="25"/>
      <c r="S52" s="45"/>
      <c r="T52" s="44"/>
    </row>
  </sheetData>
  <mergeCells count="3">
    <mergeCell ref="N6:N16"/>
    <mergeCell ref="N17:N23"/>
    <mergeCell ref="N24:N34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/>
  </sheetViews>
  <sheetFormatPr defaultRowHeight="15" customHeight="1" x14ac:dyDescent="0.15"/>
  <cols>
    <col min="1" max="1" width="27.75" style="44" customWidth="1"/>
    <col min="2" max="5" width="19.5" style="44" customWidth="1"/>
    <col min="6" max="6" width="12.625" style="44" customWidth="1"/>
    <col min="7" max="8" width="19.5" style="44" customWidth="1"/>
    <col min="9" max="9" width="14.5" style="44" customWidth="1"/>
    <col min="10" max="16384" width="9" style="44"/>
  </cols>
  <sheetData>
    <row r="1" spans="1:9" s="25" customFormat="1" ht="15" customHeight="1" x14ac:dyDescent="0.15">
      <c r="A1" s="195" t="s">
        <v>9</v>
      </c>
      <c r="G1" s="26"/>
    </row>
    <row r="2" spans="1:9" s="25" customFormat="1" ht="15" customHeight="1" x14ac:dyDescent="0.15">
      <c r="A2" s="195"/>
      <c r="G2" s="26"/>
    </row>
    <row r="3" spans="1:9" ht="15" customHeight="1" x14ac:dyDescent="0.15">
      <c r="A3" s="24" t="s">
        <v>162</v>
      </c>
      <c r="C3" s="99"/>
    </row>
    <row r="4" spans="1:9" s="14" customFormat="1" ht="15" customHeight="1" x14ac:dyDescent="0.15">
      <c r="I4" s="98" t="s">
        <v>96</v>
      </c>
    </row>
    <row r="5" spans="1:9" s="14" customFormat="1" ht="15" customHeight="1" x14ac:dyDescent="0.15">
      <c r="A5" s="92" t="s">
        <v>78</v>
      </c>
      <c r="B5" s="19" t="s">
        <v>163</v>
      </c>
      <c r="C5" s="19" t="s">
        <v>99</v>
      </c>
      <c r="D5" s="19" t="s">
        <v>164</v>
      </c>
      <c r="E5" s="19" t="s">
        <v>165</v>
      </c>
      <c r="F5" s="227" t="s">
        <v>166</v>
      </c>
      <c r="G5" s="19" t="s">
        <v>167</v>
      </c>
      <c r="H5" s="19" t="s">
        <v>168</v>
      </c>
      <c r="I5" s="97" t="s">
        <v>169</v>
      </c>
    </row>
    <row r="6" spans="1:9" s="14" customFormat="1" ht="18" customHeight="1" x14ac:dyDescent="0.15">
      <c r="A6" s="18" t="s">
        <v>170</v>
      </c>
      <c r="B6" s="14">
        <v>36846424000</v>
      </c>
      <c r="C6" s="14">
        <v>41829319506</v>
      </c>
      <c r="D6" s="14">
        <v>37317200544</v>
      </c>
      <c r="E6" s="41">
        <f>D6-B6</f>
        <v>470776544</v>
      </c>
      <c r="F6" s="213">
        <f t="shared" ref="F6:F13" si="0">+D6/B6*100</f>
        <v>101.27767227560535</v>
      </c>
      <c r="G6" s="14">
        <v>36112366244</v>
      </c>
      <c r="H6" s="14">
        <f>B6-G6</f>
        <v>734057756</v>
      </c>
      <c r="I6" s="39">
        <f>+G6/B6*100</f>
        <v>98.007791051853502</v>
      </c>
    </row>
    <row r="7" spans="1:9" s="14" customFormat="1" ht="18" customHeight="1" x14ac:dyDescent="0.15">
      <c r="A7" s="18" t="s">
        <v>171</v>
      </c>
      <c r="B7" s="14">
        <v>2891146000</v>
      </c>
      <c r="C7" s="14">
        <v>2873999831</v>
      </c>
      <c r="D7" s="14">
        <v>2834918761</v>
      </c>
      <c r="E7" s="41">
        <f t="shared" ref="E7:E14" si="1">D7-B7</f>
        <v>-56227239</v>
      </c>
      <c r="F7" s="213">
        <f t="shared" si="0"/>
        <v>98.055191989612425</v>
      </c>
      <c r="G7" s="14">
        <v>2788025651</v>
      </c>
      <c r="H7" s="14">
        <f t="shared" ref="H7:H14" si="2">B7-G7</f>
        <v>103120349</v>
      </c>
      <c r="I7" s="39">
        <f t="shared" ref="I7:I14" si="3">+G7/B7*100</f>
        <v>96.433236197687705</v>
      </c>
    </row>
    <row r="8" spans="1:9" s="14" customFormat="1" ht="18" customHeight="1" x14ac:dyDescent="0.15">
      <c r="A8" s="96" t="s">
        <v>172</v>
      </c>
      <c r="B8" s="14">
        <v>15877741000</v>
      </c>
      <c r="C8" s="14">
        <v>16007494181</v>
      </c>
      <c r="D8" s="14">
        <v>15864759670</v>
      </c>
      <c r="E8" s="41">
        <f t="shared" si="1"/>
        <v>-12981330</v>
      </c>
      <c r="F8" s="213">
        <f t="shared" si="0"/>
        <v>99.918241958978925</v>
      </c>
      <c r="G8" s="14">
        <v>14852100502</v>
      </c>
      <c r="H8" s="14">
        <f t="shared" si="2"/>
        <v>1025640498</v>
      </c>
      <c r="I8" s="39">
        <f t="shared" si="3"/>
        <v>93.540387779344684</v>
      </c>
    </row>
    <row r="9" spans="1:9" s="14" customFormat="1" ht="18" customHeight="1" x14ac:dyDescent="0.15">
      <c r="A9" s="96" t="s">
        <v>173</v>
      </c>
      <c r="B9" s="14">
        <v>415855000</v>
      </c>
      <c r="C9" s="14">
        <v>416730105</v>
      </c>
      <c r="D9" s="14">
        <v>416730105</v>
      </c>
      <c r="E9" s="41">
        <f t="shared" si="1"/>
        <v>875105</v>
      </c>
      <c r="F9" s="213">
        <f t="shared" si="0"/>
        <v>100.21043512762861</v>
      </c>
      <c r="G9" s="14">
        <v>203288952</v>
      </c>
      <c r="H9" s="14">
        <f t="shared" si="2"/>
        <v>212566048</v>
      </c>
      <c r="I9" s="39">
        <f t="shared" si="3"/>
        <v>48.884575633333732</v>
      </c>
    </row>
    <row r="10" spans="1:9" s="14" customFormat="1" ht="18" customHeight="1" x14ac:dyDescent="0.15">
      <c r="A10" s="96" t="s">
        <v>174</v>
      </c>
      <c r="B10" s="14">
        <v>350516000</v>
      </c>
      <c r="C10" s="14">
        <v>351191505</v>
      </c>
      <c r="D10" s="14">
        <v>351191505</v>
      </c>
      <c r="E10" s="41">
        <f t="shared" si="1"/>
        <v>675505</v>
      </c>
      <c r="F10" s="213">
        <f t="shared" si="0"/>
        <v>100.19271730819706</v>
      </c>
      <c r="G10" s="14">
        <v>224782081</v>
      </c>
      <c r="H10" s="14">
        <f t="shared" si="2"/>
        <v>125733919</v>
      </c>
      <c r="I10" s="39">
        <f t="shared" si="3"/>
        <v>64.128907382259285</v>
      </c>
    </row>
    <row r="11" spans="1:9" s="14" customFormat="1" ht="18" customHeight="1" x14ac:dyDescent="0.15">
      <c r="A11" s="96" t="s">
        <v>175</v>
      </c>
      <c r="B11" s="14">
        <v>2519064000</v>
      </c>
      <c r="C11" s="14">
        <v>2533844735</v>
      </c>
      <c r="D11" s="14">
        <v>2100394735</v>
      </c>
      <c r="E11" s="41">
        <f t="shared" si="1"/>
        <v>-418669265</v>
      </c>
      <c r="F11" s="213">
        <f t="shared" si="0"/>
        <v>83.379967122709061</v>
      </c>
      <c r="G11" s="14">
        <v>1970564867</v>
      </c>
      <c r="H11" s="14">
        <f t="shared" si="2"/>
        <v>548499133</v>
      </c>
      <c r="I11" s="39">
        <f t="shared" si="3"/>
        <v>78.226073930634556</v>
      </c>
    </row>
    <row r="12" spans="1:9" s="14" customFormat="1" ht="18" customHeight="1" x14ac:dyDescent="0.15">
      <c r="A12" s="96" t="s">
        <v>176</v>
      </c>
      <c r="B12" s="14">
        <v>8083289000</v>
      </c>
      <c r="C12" s="14">
        <v>8200424287</v>
      </c>
      <c r="D12" s="14">
        <v>7874034415</v>
      </c>
      <c r="E12" s="41">
        <f t="shared" si="1"/>
        <v>-209254585</v>
      </c>
      <c r="F12" s="213">
        <f t="shared" si="0"/>
        <v>97.411269286549071</v>
      </c>
      <c r="G12" s="14">
        <v>7380130297</v>
      </c>
      <c r="H12" s="14">
        <f t="shared" si="2"/>
        <v>703158703</v>
      </c>
      <c r="I12" s="39">
        <f t="shared" si="3"/>
        <v>91.301081737891593</v>
      </c>
    </row>
    <row r="13" spans="1:9" s="14" customFormat="1" ht="18" customHeight="1" x14ac:dyDescent="0.15">
      <c r="A13" s="96" t="s">
        <v>177</v>
      </c>
      <c r="B13" s="14">
        <v>466000000</v>
      </c>
      <c r="C13" s="14">
        <v>463441511</v>
      </c>
      <c r="D13" s="14">
        <v>463441511</v>
      </c>
      <c r="E13" s="41">
        <f t="shared" si="1"/>
        <v>-2558489</v>
      </c>
      <c r="F13" s="213">
        <f t="shared" si="0"/>
        <v>99.450968025751081</v>
      </c>
      <c r="G13" s="14">
        <v>463441511</v>
      </c>
      <c r="H13" s="14">
        <f t="shared" si="2"/>
        <v>2558489</v>
      </c>
      <c r="I13" s="39">
        <f t="shared" si="3"/>
        <v>99.450968025751081</v>
      </c>
    </row>
    <row r="14" spans="1:9" s="14" customFormat="1" ht="18" customHeight="1" x14ac:dyDescent="0.15">
      <c r="A14" s="214" t="s">
        <v>161</v>
      </c>
      <c r="B14" s="8">
        <f>SUM(B6:B13)</f>
        <v>67450035000</v>
      </c>
      <c r="C14" s="8">
        <f>SUM(C6:C13)</f>
        <v>72676445661</v>
      </c>
      <c r="D14" s="8">
        <f>SUM(D6:D13)</f>
        <v>67222671246</v>
      </c>
      <c r="E14" s="7">
        <f t="shared" si="1"/>
        <v>-227363754</v>
      </c>
      <c r="F14" s="228">
        <f>+D14/B14*100</f>
        <v>99.662915291296741</v>
      </c>
      <c r="G14" s="8">
        <f>SUM(G6:G13)</f>
        <v>63994700105</v>
      </c>
      <c r="H14" s="8">
        <f t="shared" si="2"/>
        <v>3455334895</v>
      </c>
      <c r="I14" s="80">
        <f t="shared" si="3"/>
        <v>94.877193325400057</v>
      </c>
    </row>
    <row r="15" spans="1:9" s="14" customFormat="1" ht="18" customHeight="1" x14ac:dyDescent="0.15">
      <c r="I15" s="76" t="s">
        <v>93</v>
      </c>
    </row>
    <row r="16" spans="1:9" s="14" customFormat="1" ht="18" customHeight="1" x14ac:dyDescent="0.15">
      <c r="I16" s="76"/>
    </row>
    <row r="17" spans="9:9" s="14" customFormat="1" ht="15" customHeight="1" x14ac:dyDescent="0.15">
      <c r="I17" s="76"/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2"/>
  <sheetViews>
    <sheetView zoomScaleNormal="100" zoomScaleSheetLayoutView="115" workbookViewId="0"/>
  </sheetViews>
  <sheetFormatPr defaultColWidth="8.875" defaultRowHeight="15" customHeight="1" x14ac:dyDescent="0.15"/>
  <cols>
    <col min="1" max="1" width="26.375" style="100" customWidth="1"/>
    <col min="2" max="2" width="10.125" style="100" customWidth="1"/>
    <col min="3" max="3" width="6.125" style="100" customWidth="1"/>
    <col min="4" max="4" width="7.875" style="100" customWidth="1"/>
    <col min="5" max="5" width="5.125" style="100" customWidth="1"/>
    <col min="6" max="6" width="10" style="100" customWidth="1"/>
    <col min="7" max="7" width="6.125" style="100" customWidth="1"/>
    <col min="8" max="8" width="7.875" style="100" customWidth="1"/>
    <col min="9" max="9" width="5.125" style="100" customWidth="1"/>
    <col min="10" max="10" width="10" style="100" customWidth="1"/>
    <col min="11" max="11" width="6.125" style="101" customWidth="1"/>
    <col min="12" max="12" width="7.875" style="101" customWidth="1"/>
    <col min="13" max="13" width="5.125" style="102" customWidth="1"/>
    <col min="14" max="14" width="10" style="100" customWidth="1"/>
    <col min="15" max="15" width="6.125" style="101" customWidth="1"/>
    <col min="16" max="16" width="7.875" style="101" customWidth="1"/>
    <col min="17" max="17" width="7" style="102" customWidth="1"/>
    <col min="18" max="18" width="10" style="100" customWidth="1"/>
    <col min="19" max="19" width="6.125" style="100" customWidth="1"/>
    <col min="20" max="20" width="7.875" style="100" customWidth="1"/>
    <col min="21" max="21" width="5.125" style="100" customWidth="1"/>
    <col min="22" max="22" width="8.875" style="101" customWidth="1"/>
    <col min="23" max="16384" width="8.875" style="100"/>
  </cols>
  <sheetData>
    <row r="1" spans="1:22" s="25" customFormat="1" ht="15" customHeight="1" x14ac:dyDescent="0.15">
      <c r="A1" s="195" t="s">
        <v>9</v>
      </c>
      <c r="G1" s="26"/>
    </row>
    <row r="2" spans="1:22" s="25" customFormat="1" ht="15" customHeight="1" x14ac:dyDescent="0.15">
      <c r="A2" s="195"/>
      <c r="G2" s="26"/>
    </row>
    <row r="3" spans="1:22" ht="15" customHeight="1" x14ac:dyDescent="0.15">
      <c r="A3" s="24" t="s">
        <v>178</v>
      </c>
      <c r="O3" s="143"/>
      <c r="R3" s="142"/>
    </row>
    <row r="4" spans="1:22" s="104" customFormat="1" ht="15" customHeight="1" x14ac:dyDescent="0.15">
      <c r="A4" s="104" t="s">
        <v>179</v>
      </c>
      <c r="I4" s="108"/>
      <c r="L4" s="130"/>
      <c r="M4" s="108"/>
      <c r="O4" s="108"/>
      <c r="P4" s="130"/>
      <c r="U4" s="108" t="s">
        <v>77</v>
      </c>
      <c r="V4" s="130"/>
    </row>
    <row r="5" spans="1:22" s="104" customFormat="1" ht="15" customHeight="1" x14ac:dyDescent="0.15">
      <c r="A5" s="247" t="s">
        <v>180</v>
      </c>
      <c r="B5" s="244" t="s">
        <v>181</v>
      </c>
      <c r="C5" s="245"/>
      <c r="D5" s="245"/>
      <c r="E5" s="246"/>
      <c r="F5" s="244" t="s">
        <v>182</v>
      </c>
      <c r="G5" s="245"/>
      <c r="H5" s="245"/>
      <c r="I5" s="246"/>
      <c r="J5" s="244" t="s">
        <v>183</v>
      </c>
      <c r="K5" s="245"/>
      <c r="L5" s="245"/>
      <c r="M5" s="246"/>
      <c r="N5" s="244" t="s">
        <v>184</v>
      </c>
      <c r="O5" s="245"/>
      <c r="P5" s="245"/>
      <c r="Q5" s="246"/>
      <c r="R5" s="244" t="s">
        <v>185</v>
      </c>
      <c r="S5" s="245"/>
      <c r="T5" s="245"/>
      <c r="U5" s="246"/>
      <c r="V5" s="130"/>
    </row>
    <row r="6" spans="1:22" s="104" customFormat="1" ht="15" customHeight="1" x14ac:dyDescent="0.15">
      <c r="A6" s="248"/>
      <c r="B6" s="128" t="s">
        <v>186</v>
      </c>
      <c r="C6" s="141" t="s">
        <v>8</v>
      </c>
      <c r="D6" s="128" t="s">
        <v>187</v>
      </c>
      <c r="E6" s="217" t="s">
        <v>188</v>
      </c>
      <c r="F6" s="128" t="s">
        <v>186</v>
      </c>
      <c r="G6" s="141" t="s">
        <v>8</v>
      </c>
      <c r="H6" s="128" t="s">
        <v>187</v>
      </c>
      <c r="I6" s="217" t="s">
        <v>188</v>
      </c>
      <c r="J6" s="128" t="s">
        <v>186</v>
      </c>
      <c r="K6" s="141" t="s">
        <v>8</v>
      </c>
      <c r="L6" s="128" t="s">
        <v>187</v>
      </c>
      <c r="M6" s="217" t="s">
        <v>188</v>
      </c>
      <c r="N6" s="128" t="s">
        <v>186</v>
      </c>
      <c r="O6" s="140" t="s">
        <v>8</v>
      </c>
      <c r="P6" s="128" t="s">
        <v>187</v>
      </c>
      <c r="Q6" s="217" t="s">
        <v>188</v>
      </c>
      <c r="R6" s="128" t="s">
        <v>186</v>
      </c>
      <c r="S6" s="128" t="s">
        <v>8</v>
      </c>
      <c r="T6" s="128" t="s">
        <v>187</v>
      </c>
      <c r="U6" s="128" t="s">
        <v>188</v>
      </c>
      <c r="V6" s="130"/>
    </row>
    <row r="7" spans="1:22" s="104" customFormat="1" ht="16.5" customHeight="1" x14ac:dyDescent="0.15">
      <c r="A7" s="127" t="s">
        <v>189</v>
      </c>
      <c r="B7" s="139">
        <v>86837323</v>
      </c>
      <c r="C7" s="125">
        <v>100</v>
      </c>
      <c r="D7" s="124">
        <v>4.9901390376348775</v>
      </c>
      <c r="E7" s="139">
        <v>100</v>
      </c>
      <c r="F7" s="139">
        <v>92105169</v>
      </c>
      <c r="G7" s="126">
        <v>100</v>
      </c>
      <c r="H7" s="124">
        <v>6.1</v>
      </c>
      <c r="I7" s="139">
        <f>ROUND(F7/B7*100,0)</f>
        <v>106</v>
      </c>
      <c r="J7" s="139">
        <v>91259561</v>
      </c>
      <c r="K7" s="125">
        <v>100</v>
      </c>
      <c r="L7" s="124">
        <v>-0.9</v>
      </c>
      <c r="M7" s="139">
        <f>ROUND(J7/B7*100,0)</f>
        <v>105</v>
      </c>
      <c r="N7" s="139">
        <v>93222363</v>
      </c>
      <c r="O7" s="125">
        <v>100</v>
      </c>
      <c r="P7" s="124">
        <v>2.2000000000000002</v>
      </c>
      <c r="Q7" s="139">
        <f>ROUND(N7/B7*100,0)</f>
        <v>107</v>
      </c>
      <c r="R7" s="139">
        <v>93686954</v>
      </c>
      <c r="S7" s="125">
        <v>100</v>
      </c>
      <c r="T7" s="124">
        <v>0.5</v>
      </c>
      <c r="U7" s="139">
        <f>ROUND(R7/B7*100,0)</f>
        <v>108</v>
      </c>
      <c r="V7" s="130"/>
    </row>
    <row r="8" spans="1:22" s="104" customFormat="1" ht="15" customHeight="1" x14ac:dyDescent="0.15">
      <c r="A8" s="118" t="s">
        <v>190</v>
      </c>
      <c r="B8" s="114">
        <v>45249604</v>
      </c>
      <c r="C8" s="137">
        <v>52.1</v>
      </c>
      <c r="D8" s="113">
        <v>-1.3846651311016811</v>
      </c>
      <c r="E8" s="114">
        <v>100</v>
      </c>
      <c r="F8" s="114">
        <v>45535601</v>
      </c>
      <c r="G8" s="138">
        <v>49.4</v>
      </c>
      <c r="H8" s="113">
        <v>0.6</v>
      </c>
      <c r="I8" s="212">
        <f t="shared" ref="I8:I29" si="0">ROUND(F8/B8*100,0)</f>
        <v>101</v>
      </c>
      <c r="J8" s="114">
        <v>46277944</v>
      </c>
      <c r="K8" s="137">
        <v>50.7</v>
      </c>
      <c r="L8" s="113">
        <v>1.6</v>
      </c>
      <c r="M8" s="212">
        <f t="shared" ref="M8:M29" si="1">ROUND(J8/B8*100,0)</f>
        <v>102</v>
      </c>
      <c r="N8" s="114">
        <v>45894632</v>
      </c>
      <c r="O8" s="137">
        <v>49.2</v>
      </c>
      <c r="P8" s="113">
        <v>-0.8</v>
      </c>
      <c r="Q8" s="212">
        <f t="shared" ref="Q8:Q29" si="2">ROUND(N8/B8*100,0)</f>
        <v>101</v>
      </c>
      <c r="R8" s="114">
        <v>46748490</v>
      </c>
      <c r="S8" s="137">
        <v>49.9</v>
      </c>
      <c r="T8" s="113">
        <v>1.9</v>
      </c>
      <c r="U8" s="229">
        <f>ROUND(R8/B8*100,0)</f>
        <v>103</v>
      </c>
      <c r="V8" s="130"/>
    </row>
    <row r="9" spans="1:22" s="104" customFormat="1" ht="15" customHeight="1" x14ac:dyDescent="0.15">
      <c r="A9" s="118" t="s">
        <v>191</v>
      </c>
      <c r="B9" s="114">
        <v>812985</v>
      </c>
      <c r="C9" s="137">
        <v>0.9</v>
      </c>
      <c r="D9" s="113">
        <v>-2.3386305292911413</v>
      </c>
      <c r="E9" s="114">
        <v>100</v>
      </c>
      <c r="F9" s="114">
        <v>794914</v>
      </c>
      <c r="G9" s="138">
        <v>0.9</v>
      </c>
      <c r="H9" s="113">
        <v>-2.2000000000000002</v>
      </c>
      <c r="I9" s="212">
        <f t="shared" si="0"/>
        <v>98</v>
      </c>
      <c r="J9" s="114">
        <v>742702</v>
      </c>
      <c r="K9" s="137">
        <v>0.8</v>
      </c>
      <c r="L9" s="113">
        <v>-6.6</v>
      </c>
      <c r="M9" s="212">
        <f t="shared" si="1"/>
        <v>91</v>
      </c>
      <c r="N9" s="114">
        <v>711103</v>
      </c>
      <c r="O9" s="137">
        <v>0.8</v>
      </c>
      <c r="P9" s="113">
        <v>-4.3</v>
      </c>
      <c r="Q9" s="212">
        <f t="shared" si="2"/>
        <v>87</v>
      </c>
      <c r="R9" s="114">
        <v>682853</v>
      </c>
      <c r="S9" s="137">
        <v>0.7</v>
      </c>
      <c r="T9" s="113">
        <v>-4</v>
      </c>
      <c r="U9" s="229">
        <f t="shared" ref="U9:U29" si="3">ROUND(R9/B9*100,0)</f>
        <v>84</v>
      </c>
      <c r="V9" s="130"/>
    </row>
    <row r="10" spans="1:22" s="104" customFormat="1" ht="15" customHeight="1" x14ac:dyDescent="0.15">
      <c r="A10" s="118" t="s">
        <v>192</v>
      </c>
      <c r="B10" s="114">
        <v>139146</v>
      </c>
      <c r="C10" s="137">
        <v>0.2</v>
      </c>
      <c r="D10" s="113">
        <v>-10.316334948953287</v>
      </c>
      <c r="E10" s="114">
        <v>100</v>
      </c>
      <c r="F10" s="114">
        <v>109912</v>
      </c>
      <c r="G10" s="138">
        <v>0.1</v>
      </c>
      <c r="H10" s="113">
        <v>-21</v>
      </c>
      <c r="I10" s="212">
        <f t="shared" si="0"/>
        <v>79</v>
      </c>
      <c r="J10" s="114">
        <v>97871</v>
      </c>
      <c r="K10" s="137">
        <v>0.1</v>
      </c>
      <c r="L10" s="113">
        <v>-11</v>
      </c>
      <c r="M10" s="212">
        <f t="shared" si="1"/>
        <v>70</v>
      </c>
      <c r="N10" s="114">
        <v>89146</v>
      </c>
      <c r="O10" s="137">
        <v>0.1</v>
      </c>
      <c r="P10" s="113">
        <v>-8.9</v>
      </c>
      <c r="Q10" s="212">
        <f t="shared" si="2"/>
        <v>64</v>
      </c>
      <c r="R10" s="114">
        <v>79030</v>
      </c>
      <c r="S10" s="137">
        <v>0.1</v>
      </c>
      <c r="T10" s="113">
        <v>-11.3</v>
      </c>
      <c r="U10" s="229">
        <f t="shared" si="3"/>
        <v>57</v>
      </c>
      <c r="V10" s="130"/>
    </row>
    <row r="11" spans="1:22" s="104" customFormat="1" ht="15" customHeight="1" x14ac:dyDescent="0.15">
      <c r="A11" s="118" t="s">
        <v>193</v>
      </c>
      <c r="B11" s="114">
        <v>74822</v>
      </c>
      <c r="C11" s="137">
        <v>0.1</v>
      </c>
      <c r="D11" s="113">
        <v>26.459005864755692</v>
      </c>
      <c r="E11" s="114">
        <v>100</v>
      </c>
      <c r="F11" s="114">
        <v>85868</v>
      </c>
      <c r="G11" s="138">
        <v>0.1</v>
      </c>
      <c r="H11" s="113">
        <v>14.8</v>
      </c>
      <c r="I11" s="212">
        <f t="shared" si="0"/>
        <v>115</v>
      </c>
      <c r="J11" s="114">
        <v>98892</v>
      </c>
      <c r="K11" s="137">
        <v>0.1</v>
      </c>
      <c r="L11" s="113">
        <v>15.2</v>
      </c>
      <c r="M11" s="212">
        <f t="shared" si="1"/>
        <v>132</v>
      </c>
      <c r="N11" s="114">
        <v>189194</v>
      </c>
      <c r="O11" s="137">
        <v>0.2</v>
      </c>
      <c r="P11" s="113">
        <v>91.3</v>
      </c>
      <c r="Q11" s="212">
        <f t="shared" si="2"/>
        <v>253</v>
      </c>
      <c r="R11" s="114">
        <v>358306</v>
      </c>
      <c r="S11" s="137">
        <v>0.4</v>
      </c>
      <c r="T11" s="113">
        <v>89.4</v>
      </c>
      <c r="U11" s="229">
        <f t="shared" si="3"/>
        <v>479</v>
      </c>
      <c r="V11" s="130"/>
    </row>
    <row r="12" spans="1:22" s="104" customFormat="1" ht="15" customHeight="1" x14ac:dyDescent="0.15">
      <c r="A12" s="118" t="s">
        <v>194</v>
      </c>
      <c r="B12" s="114">
        <v>25204</v>
      </c>
      <c r="C12" s="137">
        <v>0</v>
      </c>
      <c r="D12" s="113">
        <v>-20.629822075263739</v>
      </c>
      <c r="E12" s="114">
        <v>100</v>
      </c>
      <c r="F12" s="114">
        <v>21317</v>
      </c>
      <c r="G12" s="138">
        <v>0</v>
      </c>
      <c r="H12" s="113">
        <v>-15.4</v>
      </c>
      <c r="I12" s="212">
        <f t="shared" si="0"/>
        <v>85</v>
      </c>
      <c r="J12" s="114">
        <v>28667</v>
      </c>
      <c r="K12" s="137">
        <v>0</v>
      </c>
      <c r="L12" s="113">
        <v>34.5</v>
      </c>
      <c r="M12" s="212">
        <f t="shared" si="1"/>
        <v>114</v>
      </c>
      <c r="N12" s="114">
        <v>311167</v>
      </c>
      <c r="O12" s="137">
        <v>0.3</v>
      </c>
      <c r="P12" s="113">
        <v>985.5</v>
      </c>
      <c r="Q12" s="212">
        <f t="shared" si="2"/>
        <v>1235</v>
      </c>
      <c r="R12" s="114">
        <v>219473</v>
      </c>
      <c r="S12" s="137">
        <v>0.2</v>
      </c>
      <c r="T12" s="113">
        <v>-29.5</v>
      </c>
      <c r="U12" s="229">
        <f t="shared" si="3"/>
        <v>871</v>
      </c>
      <c r="V12" s="130"/>
    </row>
    <row r="13" spans="1:22" s="104" customFormat="1" ht="15" customHeight="1" x14ac:dyDescent="0.15">
      <c r="A13" s="118" t="s">
        <v>195</v>
      </c>
      <c r="B13" s="114">
        <v>2508379</v>
      </c>
      <c r="C13" s="137">
        <v>2.9</v>
      </c>
      <c r="D13" s="113">
        <v>-0.17184722232724825</v>
      </c>
      <c r="E13" s="114">
        <v>100</v>
      </c>
      <c r="F13" s="114">
        <v>2535466</v>
      </c>
      <c r="G13" s="138">
        <v>2.7</v>
      </c>
      <c r="H13" s="113">
        <v>1.1000000000000001</v>
      </c>
      <c r="I13" s="212">
        <f t="shared" si="0"/>
        <v>101</v>
      </c>
      <c r="J13" s="114">
        <v>2558701</v>
      </c>
      <c r="K13" s="137">
        <v>2.8</v>
      </c>
      <c r="L13" s="113">
        <v>0.9</v>
      </c>
      <c r="M13" s="212">
        <f t="shared" si="1"/>
        <v>102</v>
      </c>
      <c r="N13" s="114">
        <v>2536893</v>
      </c>
      <c r="O13" s="137">
        <v>2.7</v>
      </c>
      <c r="P13" s="113">
        <v>-0.9</v>
      </c>
      <c r="Q13" s="212">
        <f t="shared" si="2"/>
        <v>101</v>
      </c>
      <c r="R13" s="114">
        <v>3098321</v>
      </c>
      <c r="S13" s="137">
        <v>3.3</v>
      </c>
      <c r="T13" s="113">
        <v>22.1</v>
      </c>
      <c r="U13" s="229">
        <f t="shared" si="3"/>
        <v>124</v>
      </c>
      <c r="V13" s="130"/>
    </row>
    <row r="14" spans="1:22" s="104" customFormat="1" ht="15" customHeight="1" x14ac:dyDescent="0.15">
      <c r="A14" s="118" t="s">
        <v>196</v>
      </c>
      <c r="B14" s="114">
        <v>314001</v>
      </c>
      <c r="C14" s="137">
        <v>0.4</v>
      </c>
      <c r="D14" s="113">
        <v>-13.182407604533298</v>
      </c>
      <c r="E14" s="114">
        <v>100</v>
      </c>
      <c r="F14" s="114">
        <v>182722</v>
      </c>
      <c r="G14" s="138">
        <v>0.2</v>
      </c>
      <c r="H14" s="113">
        <v>-41.8</v>
      </c>
      <c r="I14" s="212">
        <f t="shared" si="0"/>
        <v>58</v>
      </c>
      <c r="J14" s="114">
        <v>323285</v>
      </c>
      <c r="K14" s="137">
        <v>0.3</v>
      </c>
      <c r="L14" s="113">
        <v>76.900000000000006</v>
      </c>
      <c r="M14" s="212">
        <f t="shared" si="1"/>
        <v>103</v>
      </c>
      <c r="N14" s="114">
        <v>282178</v>
      </c>
      <c r="O14" s="137">
        <v>0.3</v>
      </c>
      <c r="P14" s="113">
        <v>-12.7</v>
      </c>
      <c r="Q14" s="212">
        <f t="shared" si="2"/>
        <v>90</v>
      </c>
      <c r="R14" s="114">
        <v>133377</v>
      </c>
      <c r="S14" s="137">
        <v>0.1</v>
      </c>
      <c r="T14" s="113">
        <v>-52.7</v>
      </c>
      <c r="U14" s="229">
        <f t="shared" si="3"/>
        <v>42</v>
      </c>
      <c r="V14" s="130"/>
    </row>
    <row r="15" spans="1:22" s="104" customFormat="1" ht="15" customHeight="1" x14ac:dyDescent="0.15">
      <c r="A15" s="118" t="s">
        <v>197</v>
      </c>
      <c r="B15" s="114">
        <v>622403</v>
      </c>
      <c r="C15" s="137">
        <v>0.7</v>
      </c>
      <c r="D15" s="113">
        <v>-6.2283142722409091</v>
      </c>
      <c r="E15" s="114">
        <v>100</v>
      </c>
      <c r="F15" s="114">
        <v>615337</v>
      </c>
      <c r="G15" s="138">
        <v>0.7</v>
      </c>
      <c r="H15" s="113">
        <v>-1.1000000000000001</v>
      </c>
      <c r="I15" s="212">
        <f t="shared" si="0"/>
        <v>99</v>
      </c>
      <c r="J15" s="114">
        <v>329532</v>
      </c>
      <c r="K15" s="137">
        <v>0.4</v>
      </c>
      <c r="L15" s="113">
        <v>-46.4</v>
      </c>
      <c r="M15" s="212">
        <f t="shared" si="1"/>
        <v>53</v>
      </c>
      <c r="N15" s="114">
        <v>320154</v>
      </c>
      <c r="O15" s="137">
        <v>0.3</v>
      </c>
      <c r="P15" s="113">
        <v>-2.8</v>
      </c>
      <c r="Q15" s="212">
        <f t="shared" si="2"/>
        <v>51</v>
      </c>
      <c r="R15" s="114">
        <v>293799</v>
      </c>
      <c r="S15" s="137">
        <v>0.3</v>
      </c>
      <c r="T15" s="113">
        <v>-8.1999999999999993</v>
      </c>
      <c r="U15" s="229">
        <f t="shared" si="3"/>
        <v>47</v>
      </c>
      <c r="V15" s="130"/>
    </row>
    <row r="16" spans="1:22" s="104" customFormat="1" ht="15" customHeight="1" x14ac:dyDescent="0.15">
      <c r="A16" s="118" t="s">
        <v>198</v>
      </c>
      <c r="B16" s="114">
        <v>3687944</v>
      </c>
      <c r="C16" s="137">
        <v>4.2</v>
      </c>
      <c r="D16" s="113">
        <v>191.88479872860395</v>
      </c>
      <c r="E16" s="114">
        <v>100</v>
      </c>
      <c r="F16" s="114">
        <v>4135133</v>
      </c>
      <c r="G16" s="138">
        <v>4.5</v>
      </c>
      <c r="H16" s="113">
        <v>12.1</v>
      </c>
      <c r="I16" s="212">
        <f t="shared" si="0"/>
        <v>112</v>
      </c>
      <c r="J16" s="114">
        <v>4215588</v>
      </c>
      <c r="K16" s="137">
        <v>4.5999999999999996</v>
      </c>
      <c r="L16" s="113">
        <v>1.9</v>
      </c>
      <c r="M16" s="212">
        <f t="shared" si="1"/>
        <v>114</v>
      </c>
      <c r="N16" s="114">
        <v>3846381</v>
      </c>
      <c r="O16" s="137">
        <v>4.0999999999999996</v>
      </c>
      <c r="P16" s="113">
        <v>-8.8000000000000007</v>
      </c>
      <c r="Q16" s="212">
        <f t="shared" si="2"/>
        <v>104</v>
      </c>
      <c r="R16" s="114">
        <v>3520678</v>
      </c>
      <c r="S16" s="137">
        <v>3.8</v>
      </c>
      <c r="T16" s="113">
        <v>-8.5</v>
      </c>
      <c r="U16" s="229">
        <f t="shared" si="3"/>
        <v>95</v>
      </c>
      <c r="V16" s="130"/>
    </row>
    <row r="17" spans="1:22" s="104" customFormat="1" ht="15" customHeight="1" x14ac:dyDescent="0.15">
      <c r="A17" s="116" t="s">
        <v>199</v>
      </c>
      <c r="B17" s="114">
        <v>338855</v>
      </c>
      <c r="C17" s="137">
        <v>0.4</v>
      </c>
      <c r="D17" s="113">
        <v>12.622433751998319</v>
      </c>
      <c r="E17" s="114">
        <v>100</v>
      </c>
      <c r="F17" s="114">
        <v>509443</v>
      </c>
      <c r="G17" s="138">
        <v>0.6</v>
      </c>
      <c r="H17" s="113">
        <v>50.3</v>
      </c>
      <c r="I17" s="212">
        <f t="shared" si="0"/>
        <v>150</v>
      </c>
      <c r="J17" s="114">
        <v>388950</v>
      </c>
      <c r="K17" s="137">
        <v>0.4</v>
      </c>
      <c r="L17" s="113">
        <v>-23.7</v>
      </c>
      <c r="M17" s="212">
        <f t="shared" si="1"/>
        <v>115</v>
      </c>
      <c r="N17" s="114">
        <v>478725</v>
      </c>
      <c r="O17" s="137">
        <v>0.51353021377499297</v>
      </c>
      <c r="P17" s="113">
        <v>23.081372927111452</v>
      </c>
      <c r="Q17" s="212">
        <f t="shared" si="2"/>
        <v>141</v>
      </c>
      <c r="R17" s="114">
        <v>329171</v>
      </c>
      <c r="S17" s="137">
        <v>0.4</v>
      </c>
      <c r="T17" s="113">
        <v>-31.2</v>
      </c>
      <c r="U17" s="229">
        <f t="shared" si="3"/>
        <v>97</v>
      </c>
      <c r="V17" s="130"/>
    </row>
    <row r="18" spans="1:22" s="104" customFormat="1" ht="15" customHeight="1" x14ac:dyDescent="0.15">
      <c r="A18" s="118" t="s">
        <v>200</v>
      </c>
      <c r="B18" s="114">
        <v>61737</v>
      </c>
      <c r="C18" s="137">
        <v>0.1</v>
      </c>
      <c r="D18" s="113">
        <v>-2.6030574092479553</v>
      </c>
      <c r="E18" s="114">
        <v>100</v>
      </c>
      <c r="F18" s="114">
        <v>60315</v>
      </c>
      <c r="G18" s="138">
        <v>0.1</v>
      </c>
      <c r="H18" s="113">
        <v>-2.2999999999999998</v>
      </c>
      <c r="I18" s="212">
        <f t="shared" si="0"/>
        <v>98</v>
      </c>
      <c r="J18" s="114">
        <v>58972</v>
      </c>
      <c r="K18" s="137">
        <v>0.1</v>
      </c>
      <c r="L18" s="113">
        <v>-2.2000000000000002</v>
      </c>
      <c r="M18" s="212">
        <f t="shared" si="1"/>
        <v>96</v>
      </c>
      <c r="N18" s="114">
        <v>55362</v>
      </c>
      <c r="O18" s="137">
        <v>0.1</v>
      </c>
      <c r="P18" s="113">
        <v>-6.1</v>
      </c>
      <c r="Q18" s="212">
        <f t="shared" si="2"/>
        <v>90</v>
      </c>
      <c r="R18" s="114">
        <v>48489</v>
      </c>
      <c r="S18" s="137">
        <v>0.1</v>
      </c>
      <c r="T18" s="113">
        <v>-12.4</v>
      </c>
      <c r="U18" s="229">
        <f t="shared" si="3"/>
        <v>79</v>
      </c>
      <c r="V18" s="130"/>
    </row>
    <row r="19" spans="1:22" s="104" customFormat="1" ht="15" customHeight="1" x14ac:dyDescent="0.15">
      <c r="A19" s="118" t="s">
        <v>201</v>
      </c>
      <c r="B19" s="114">
        <v>1173750</v>
      </c>
      <c r="C19" s="137">
        <v>1.3</v>
      </c>
      <c r="D19" s="113">
        <v>11.063169040272292</v>
      </c>
      <c r="E19" s="114">
        <v>100</v>
      </c>
      <c r="F19" s="114">
        <v>1178525</v>
      </c>
      <c r="G19" s="138">
        <v>1.3</v>
      </c>
      <c r="H19" s="113">
        <v>0.4</v>
      </c>
      <c r="I19" s="212">
        <f t="shared" si="0"/>
        <v>100</v>
      </c>
      <c r="J19" s="114">
        <v>1174063</v>
      </c>
      <c r="K19" s="137">
        <v>1.3</v>
      </c>
      <c r="L19" s="113">
        <v>-0.4</v>
      </c>
      <c r="M19" s="212">
        <f t="shared" si="1"/>
        <v>100</v>
      </c>
      <c r="N19" s="114">
        <v>1277313</v>
      </c>
      <c r="O19" s="137">
        <v>1.4</v>
      </c>
      <c r="P19" s="113">
        <v>8.8000000000000007</v>
      </c>
      <c r="Q19" s="212">
        <f t="shared" si="2"/>
        <v>109</v>
      </c>
      <c r="R19" s="114">
        <v>1267654</v>
      </c>
      <c r="S19" s="137">
        <v>1.4</v>
      </c>
      <c r="T19" s="113">
        <v>-0.8</v>
      </c>
      <c r="U19" s="229">
        <f t="shared" si="3"/>
        <v>108</v>
      </c>
      <c r="V19" s="130"/>
    </row>
    <row r="20" spans="1:22" s="104" customFormat="1" ht="15" customHeight="1" x14ac:dyDescent="0.15">
      <c r="A20" s="118" t="s">
        <v>202</v>
      </c>
      <c r="B20" s="114">
        <v>927296</v>
      </c>
      <c r="C20" s="137">
        <v>1.1000000000000001</v>
      </c>
      <c r="D20" s="113">
        <v>0.80432918033215284</v>
      </c>
      <c r="E20" s="114">
        <v>100</v>
      </c>
      <c r="F20" s="114">
        <v>927826</v>
      </c>
      <c r="G20" s="138">
        <v>1</v>
      </c>
      <c r="H20" s="113">
        <v>0.1</v>
      </c>
      <c r="I20" s="212">
        <f t="shared" si="0"/>
        <v>100</v>
      </c>
      <c r="J20" s="114">
        <v>955741</v>
      </c>
      <c r="K20" s="137">
        <v>1</v>
      </c>
      <c r="L20" s="113">
        <v>3</v>
      </c>
      <c r="M20" s="212">
        <f t="shared" si="1"/>
        <v>103</v>
      </c>
      <c r="N20" s="114">
        <v>988630</v>
      </c>
      <c r="O20" s="137">
        <v>1.1000000000000001</v>
      </c>
      <c r="P20" s="113">
        <v>3.4</v>
      </c>
      <c r="Q20" s="212">
        <f t="shared" si="2"/>
        <v>107</v>
      </c>
      <c r="R20" s="114">
        <v>992986</v>
      </c>
      <c r="S20" s="137">
        <v>1.1000000000000001</v>
      </c>
      <c r="T20" s="113">
        <v>0.4</v>
      </c>
      <c r="U20" s="229">
        <f t="shared" si="3"/>
        <v>107</v>
      </c>
      <c r="V20" s="130"/>
    </row>
    <row r="21" spans="1:22" s="104" customFormat="1" ht="15" customHeight="1" x14ac:dyDescent="0.15">
      <c r="A21" s="118" t="s">
        <v>203</v>
      </c>
      <c r="B21" s="114">
        <v>13357270</v>
      </c>
      <c r="C21" s="137">
        <v>15.4</v>
      </c>
      <c r="D21" s="113">
        <v>1.5959606439031937</v>
      </c>
      <c r="E21" s="114">
        <v>100</v>
      </c>
      <c r="F21" s="114">
        <v>14278646</v>
      </c>
      <c r="G21" s="138">
        <v>15.5</v>
      </c>
      <c r="H21" s="113">
        <v>6.9</v>
      </c>
      <c r="I21" s="212">
        <f t="shared" si="0"/>
        <v>107</v>
      </c>
      <c r="J21" s="114">
        <v>12457640</v>
      </c>
      <c r="K21" s="137">
        <v>13.7</v>
      </c>
      <c r="L21" s="113">
        <v>-12.8</v>
      </c>
      <c r="M21" s="212">
        <f t="shared" si="1"/>
        <v>93</v>
      </c>
      <c r="N21" s="114">
        <v>13501211</v>
      </c>
      <c r="O21" s="137">
        <v>14.5</v>
      </c>
      <c r="P21" s="113">
        <v>8.4</v>
      </c>
      <c r="Q21" s="212">
        <f t="shared" si="2"/>
        <v>101</v>
      </c>
      <c r="R21" s="114">
        <v>13273183</v>
      </c>
      <c r="S21" s="137">
        <v>14.2</v>
      </c>
      <c r="T21" s="113">
        <v>-1.7</v>
      </c>
      <c r="U21" s="229">
        <f t="shared" si="3"/>
        <v>99</v>
      </c>
      <c r="V21" s="130"/>
    </row>
    <row r="22" spans="1:22" s="104" customFormat="1" ht="15" customHeight="1" x14ac:dyDescent="0.15">
      <c r="A22" s="118" t="s">
        <v>204</v>
      </c>
      <c r="B22" s="114">
        <v>4729998</v>
      </c>
      <c r="C22" s="137">
        <v>5.4</v>
      </c>
      <c r="D22" s="113">
        <v>24.575258763728304</v>
      </c>
      <c r="E22" s="114">
        <v>100</v>
      </c>
      <c r="F22" s="114">
        <v>5130272</v>
      </c>
      <c r="G22" s="138">
        <v>5.6</v>
      </c>
      <c r="H22" s="113">
        <v>8.5</v>
      </c>
      <c r="I22" s="212">
        <f t="shared" si="0"/>
        <v>108</v>
      </c>
      <c r="J22" s="114">
        <v>4805845</v>
      </c>
      <c r="K22" s="137">
        <v>5.3</v>
      </c>
      <c r="L22" s="113">
        <v>-6.3</v>
      </c>
      <c r="M22" s="212">
        <f t="shared" si="1"/>
        <v>102</v>
      </c>
      <c r="N22" s="114">
        <v>4861196</v>
      </c>
      <c r="O22" s="137">
        <v>5.2</v>
      </c>
      <c r="P22" s="113">
        <v>1.2</v>
      </c>
      <c r="Q22" s="212">
        <f t="shared" si="2"/>
        <v>103</v>
      </c>
      <c r="R22" s="114">
        <v>5117052</v>
      </c>
      <c r="S22" s="137">
        <v>5.5</v>
      </c>
      <c r="T22" s="113">
        <v>5.3</v>
      </c>
      <c r="U22" s="229">
        <f t="shared" si="3"/>
        <v>108</v>
      </c>
      <c r="V22" s="130"/>
    </row>
    <row r="23" spans="1:22" s="104" customFormat="1" ht="15" customHeight="1" x14ac:dyDescent="0.15">
      <c r="A23" s="118" t="s">
        <v>205</v>
      </c>
      <c r="B23" s="114">
        <v>104899</v>
      </c>
      <c r="C23" s="137">
        <v>0.1</v>
      </c>
      <c r="D23" s="113">
        <v>-71.190141386621548</v>
      </c>
      <c r="E23" s="114">
        <v>100</v>
      </c>
      <c r="F23" s="114">
        <v>227908</v>
      </c>
      <c r="G23" s="138">
        <v>0.2</v>
      </c>
      <c r="H23" s="113">
        <v>117.3</v>
      </c>
      <c r="I23" s="212">
        <f t="shared" si="0"/>
        <v>217</v>
      </c>
      <c r="J23" s="114">
        <v>317573</v>
      </c>
      <c r="K23" s="137">
        <v>0.3</v>
      </c>
      <c r="L23" s="113">
        <v>39.299999999999997</v>
      </c>
      <c r="M23" s="212">
        <f t="shared" si="1"/>
        <v>303</v>
      </c>
      <c r="N23" s="114">
        <v>307479</v>
      </c>
      <c r="O23" s="137">
        <v>0.3</v>
      </c>
      <c r="P23" s="113">
        <v>-3.2</v>
      </c>
      <c r="Q23" s="212">
        <f t="shared" si="2"/>
        <v>293</v>
      </c>
      <c r="R23" s="114">
        <v>125001</v>
      </c>
      <c r="S23" s="137">
        <v>0.1</v>
      </c>
      <c r="T23" s="113">
        <v>-59.3</v>
      </c>
      <c r="U23" s="229">
        <f t="shared" si="3"/>
        <v>119</v>
      </c>
      <c r="V23" s="130"/>
    </row>
    <row r="24" spans="1:22" s="104" customFormat="1" ht="15" customHeight="1" x14ac:dyDescent="0.15">
      <c r="A24" s="118" t="s">
        <v>206</v>
      </c>
      <c r="B24" s="114">
        <v>14018</v>
      </c>
      <c r="C24" s="137">
        <v>0</v>
      </c>
      <c r="D24" s="113">
        <v>386.22962192160946</v>
      </c>
      <c r="E24" s="114">
        <v>100</v>
      </c>
      <c r="F24" s="114">
        <v>13716</v>
      </c>
      <c r="G24" s="138">
        <v>0</v>
      </c>
      <c r="H24" s="113">
        <v>-2.2000000000000002</v>
      </c>
      <c r="I24" s="212">
        <f t="shared" si="0"/>
        <v>98</v>
      </c>
      <c r="J24" s="114">
        <v>2700</v>
      </c>
      <c r="K24" s="137">
        <v>0</v>
      </c>
      <c r="L24" s="113">
        <v>-80.3</v>
      </c>
      <c r="M24" s="212">
        <f t="shared" si="1"/>
        <v>19</v>
      </c>
      <c r="N24" s="114">
        <v>12300</v>
      </c>
      <c r="O24" s="137">
        <v>0</v>
      </c>
      <c r="P24" s="113">
        <v>355.6</v>
      </c>
      <c r="Q24" s="212">
        <f t="shared" si="2"/>
        <v>88</v>
      </c>
      <c r="R24" s="114">
        <v>7689</v>
      </c>
      <c r="S24" s="137">
        <v>0</v>
      </c>
      <c r="T24" s="113">
        <v>-37.5</v>
      </c>
      <c r="U24" s="229">
        <f t="shared" si="3"/>
        <v>55</v>
      </c>
      <c r="V24" s="130"/>
    </row>
    <row r="25" spans="1:22" s="104" customFormat="1" ht="15" customHeight="1" x14ac:dyDescent="0.15">
      <c r="A25" s="118" t="s">
        <v>207</v>
      </c>
      <c r="B25" s="103">
        <v>1192632</v>
      </c>
      <c r="C25" s="137">
        <v>1.4</v>
      </c>
      <c r="D25" s="113">
        <v>-10.997611940298512</v>
      </c>
      <c r="E25" s="114">
        <v>100</v>
      </c>
      <c r="F25" s="103">
        <v>1511434</v>
      </c>
      <c r="G25" s="138">
        <v>1.6</v>
      </c>
      <c r="H25" s="113">
        <v>26.7</v>
      </c>
      <c r="I25" s="212">
        <f t="shared" si="0"/>
        <v>127</v>
      </c>
      <c r="J25" s="103">
        <v>1800000</v>
      </c>
      <c r="K25" s="137">
        <v>2</v>
      </c>
      <c r="L25" s="113">
        <v>19.100000000000001</v>
      </c>
      <c r="M25" s="212">
        <f t="shared" si="1"/>
        <v>151</v>
      </c>
      <c r="N25" s="103">
        <v>2524988</v>
      </c>
      <c r="O25" s="137">
        <v>2.7</v>
      </c>
      <c r="P25" s="113">
        <v>40.299999999999997</v>
      </c>
      <c r="Q25" s="212">
        <f t="shared" si="2"/>
        <v>212</v>
      </c>
      <c r="R25" s="103">
        <v>2095012</v>
      </c>
      <c r="S25" s="137">
        <v>2.2000000000000002</v>
      </c>
      <c r="T25" s="113">
        <v>-17</v>
      </c>
      <c r="U25" s="229">
        <f t="shared" si="3"/>
        <v>176</v>
      </c>
      <c r="V25" s="130"/>
    </row>
    <row r="26" spans="1:22" s="104" customFormat="1" ht="15" customHeight="1" x14ac:dyDescent="0.15">
      <c r="A26" s="118" t="s">
        <v>208</v>
      </c>
      <c r="B26" s="114">
        <v>3212386</v>
      </c>
      <c r="C26" s="137">
        <v>3.7</v>
      </c>
      <c r="D26" s="113">
        <v>19.932768064382579</v>
      </c>
      <c r="E26" s="114">
        <v>100</v>
      </c>
      <c r="F26" s="114">
        <v>4318801</v>
      </c>
      <c r="G26" s="138">
        <v>4.7</v>
      </c>
      <c r="H26" s="113">
        <v>34.4</v>
      </c>
      <c r="I26" s="212">
        <f t="shared" si="0"/>
        <v>134</v>
      </c>
      <c r="J26" s="114">
        <v>4073544</v>
      </c>
      <c r="K26" s="137">
        <v>4.5</v>
      </c>
      <c r="L26" s="113">
        <v>-5.7</v>
      </c>
      <c r="M26" s="212">
        <f t="shared" si="1"/>
        <v>127</v>
      </c>
      <c r="N26" s="114">
        <v>4846804</v>
      </c>
      <c r="O26" s="137">
        <v>5.2</v>
      </c>
      <c r="P26" s="113">
        <v>19</v>
      </c>
      <c r="Q26" s="212">
        <f t="shared" si="2"/>
        <v>151</v>
      </c>
      <c r="R26" s="114">
        <v>4351547</v>
      </c>
      <c r="S26" s="137">
        <v>4.5999999999999996</v>
      </c>
      <c r="T26" s="113">
        <v>-10.199999999999999</v>
      </c>
      <c r="U26" s="229">
        <f t="shared" si="3"/>
        <v>135</v>
      </c>
      <c r="V26" s="130"/>
    </row>
    <row r="27" spans="1:22" s="104" customFormat="1" ht="15" customHeight="1" x14ac:dyDescent="0.15">
      <c r="A27" s="118" t="s">
        <v>209</v>
      </c>
      <c r="B27" s="114">
        <v>2673749</v>
      </c>
      <c r="C27" s="137">
        <v>3.1</v>
      </c>
      <c r="D27" s="113">
        <v>-0.17167305057933513</v>
      </c>
      <c r="E27" s="114">
        <v>100</v>
      </c>
      <c r="F27" s="114">
        <v>2639156</v>
      </c>
      <c r="G27" s="138">
        <v>2.9</v>
      </c>
      <c r="H27" s="113">
        <v>-1.3</v>
      </c>
      <c r="I27" s="212">
        <f t="shared" si="0"/>
        <v>99</v>
      </c>
      <c r="J27" s="114">
        <v>3039201</v>
      </c>
      <c r="K27" s="137">
        <v>3.3</v>
      </c>
      <c r="L27" s="113">
        <v>15.2</v>
      </c>
      <c r="M27" s="212">
        <f t="shared" si="1"/>
        <v>114</v>
      </c>
      <c r="N27" s="114">
        <v>2857332</v>
      </c>
      <c r="O27" s="137">
        <v>3.1</v>
      </c>
      <c r="P27" s="113">
        <v>-6</v>
      </c>
      <c r="Q27" s="212">
        <f t="shared" si="2"/>
        <v>107</v>
      </c>
      <c r="R27" s="114">
        <v>3991914</v>
      </c>
      <c r="S27" s="137">
        <v>4.3</v>
      </c>
      <c r="T27" s="113">
        <v>39.700000000000003</v>
      </c>
      <c r="U27" s="229">
        <f t="shared" si="3"/>
        <v>149</v>
      </c>
      <c r="V27" s="130"/>
    </row>
    <row r="28" spans="1:22" s="104" customFormat="1" ht="15" customHeight="1" x14ac:dyDescent="0.15">
      <c r="A28" s="116" t="s">
        <v>210</v>
      </c>
      <c r="B28" s="114">
        <v>60000</v>
      </c>
      <c r="C28" s="137">
        <v>0.1</v>
      </c>
      <c r="D28" s="113">
        <v>-25</v>
      </c>
      <c r="E28" s="114">
        <v>100</v>
      </c>
      <c r="F28" s="114">
        <v>50000</v>
      </c>
      <c r="G28" s="138">
        <v>0.1</v>
      </c>
      <c r="H28" s="113">
        <v>-16.7</v>
      </c>
      <c r="I28" s="212">
        <f t="shared" si="0"/>
        <v>83</v>
      </c>
      <c r="J28" s="114">
        <v>60000</v>
      </c>
      <c r="K28" s="137">
        <v>0.1</v>
      </c>
      <c r="L28" s="113">
        <v>20</v>
      </c>
      <c r="M28" s="212">
        <f t="shared" si="1"/>
        <v>100</v>
      </c>
      <c r="N28" s="114">
        <v>70000</v>
      </c>
      <c r="O28" s="137">
        <v>7.5089278738836515E-2</v>
      </c>
      <c r="P28" s="113">
        <v>16.666666666666664</v>
      </c>
      <c r="Q28" s="212">
        <f t="shared" si="2"/>
        <v>117</v>
      </c>
      <c r="R28" s="114">
        <v>60000</v>
      </c>
      <c r="S28" s="137">
        <v>0.1</v>
      </c>
      <c r="T28" s="113">
        <v>-14.3</v>
      </c>
      <c r="U28" s="229">
        <f t="shared" si="3"/>
        <v>100</v>
      </c>
      <c r="V28" s="130"/>
    </row>
    <row r="29" spans="1:22" s="104" customFormat="1" ht="15" customHeight="1" x14ac:dyDescent="0.15">
      <c r="A29" s="112" t="s">
        <v>211</v>
      </c>
      <c r="B29" s="109">
        <v>5955100</v>
      </c>
      <c r="C29" s="135">
        <v>6.9</v>
      </c>
      <c r="D29" s="110">
        <v>21.617040395376375</v>
      </c>
      <c r="E29" s="109">
        <v>100</v>
      </c>
      <c r="F29" s="109">
        <v>7802300</v>
      </c>
      <c r="G29" s="136">
        <v>8.5</v>
      </c>
      <c r="H29" s="110">
        <v>31</v>
      </c>
      <c r="I29" s="211">
        <f t="shared" si="0"/>
        <v>131</v>
      </c>
      <c r="J29" s="109">
        <v>7901100</v>
      </c>
      <c r="K29" s="135">
        <v>8.6999999999999993</v>
      </c>
      <c r="L29" s="110">
        <v>1.3</v>
      </c>
      <c r="M29" s="211">
        <f t="shared" si="1"/>
        <v>133</v>
      </c>
      <c r="N29" s="109">
        <v>7808900</v>
      </c>
      <c r="O29" s="135">
        <v>8.4</v>
      </c>
      <c r="P29" s="110">
        <v>-1.2</v>
      </c>
      <c r="Q29" s="211">
        <f t="shared" si="2"/>
        <v>131</v>
      </c>
      <c r="R29" s="109">
        <v>7282100</v>
      </c>
      <c r="S29" s="135">
        <v>7.8</v>
      </c>
      <c r="T29" s="110">
        <v>-6.7</v>
      </c>
      <c r="U29" s="211">
        <f t="shared" si="3"/>
        <v>122</v>
      </c>
      <c r="V29" s="130"/>
    </row>
    <row r="30" spans="1:22" ht="15" customHeight="1" x14ac:dyDescent="0.15">
      <c r="A30" s="104" t="s">
        <v>212</v>
      </c>
      <c r="I30" s="108"/>
      <c r="M30" s="108"/>
      <c r="N30" s="107"/>
      <c r="O30" s="106"/>
      <c r="P30" s="105"/>
      <c r="U30" s="103" t="s">
        <v>213</v>
      </c>
    </row>
    <row r="31" spans="1:22" s="104" customFormat="1" ht="26.25" customHeight="1" x14ac:dyDescent="0.15">
      <c r="K31" s="130"/>
      <c r="L31" s="130"/>
      <c r="M31" s="134"/>
      <c r="N31" s="114"/>
      <c r="O31" s="133"/>
      <c r="P31" s="132"/>
      <c r="Q31" s="131"/>
      <c r="V31" s="130"/>
    </row>
    <row r="32" spans="1:22" ht="15" customHeight="1" x14ac:dyDescent="0.15">
      <c r="A32" s="104" t="s">
        <v>214</v>
      </c>
      <c r="C32" s="104"/>
      <c r="D32" s="104"/>
      <c r="G32" s="104"/>
      <c r="I32" s="108"/>
      <c r="K32" s="104"/>
      <c r="M32" s="108"/>
      <c r="N32" s="107"/>
      <c r="O32" s="103"/>
      <c r="P32" s="105"/>
      <c r="S32" s="104"/>
      <c r="T32" s="104"/>
      <c r="U32" s="103" t="s">
        <v>77</v>
      </c>
    </row>
    <row r="33" spans="1:22" ht="15" customHeight="1" x14ac:dyDescent="0.15">
      <c r="A33" s="247" t="s">
        <v>180</v>
      </c>
      <c r="B33" s="244" t="s">
        <v>181</v>
      </c>
      <c r="C33" s="245"/>
      <c r="D33" s="245"/>
      <c r="E33" s="246"/>
      <c r="F33" s="244" t="s">
        <v>182</v>
      </c>
      <c r="G33" s="245"/>
      <c r="H33" s="245"/>
      <c r="I33" s="246"/>
      <c r="J33" s="244" t="s">
        <v>183</v>
      </c>
      <c r="K33" s="245"/>
      <c r="L33" s="245"/>
      <c r="M33" s="246"/>
      <c r="N33" s="244" t="s">
        <v>184</v>
      </c>
      <c r="O33" s="245"/>
      <c r="P33" s="245"/>
      <c r="Q33" s="246"/>
      <c r="R33" s="244" t="s">
        <v>185</v>
      </c>
      <c r="S33" s="245"/>
      <c r="T33" s="245"/>
      <c r="U33" s="246"/>
    </row>
    <row r="34" spans="1:22" ht="15" customHeight="1" x14ac:dyDescent="0.15">
      <c r="A34" s="248"/>
      <c r="B34" s="128" t="s">
        <v>186</v>
      </c>
      <c r="C34" s="128" t="s">
        <v>8</v>
      </c>
      <c r="D34" s="128" t="s">
        <v>187</v>
      </c>
      <c r="E34" s="217" t="s">
        <v>188</v>
      </c>
      <c r="F34" s="128" t="s">
        <v>186</v>
      </c>
      <c r="G34" s="128" t="s">
        <v>8</v>
      </c>
      <c r="H34" s="128" t="s">
        <v>187</v>
      </c>
      <c r="I34" s="217" t="s">
        <v>188</v>
      </c>
      <c r="J34" s="128" t="s">
        <v>186</v>
      </c>
      <c r="K34" s="128" t="s">
        <v>8</v>
      </c>
      <c r="L34" s="128" t="s">
        <v>187</v>
      </c>
      <c r="M34" s="217" t="s">
        <v>188</v>
      </c>
      <c r="N34" s="128" t="s">
        <v>186</v>
      </c>
      <c r="O34" s="129" t="s">
        <v>8</v>
      </c>
      <c r="P34" s="128" t="s">
        <v>187</v>
      </c>
      <c r="Q34" s="217" t="s">
        <v>188</v>
      </c>
      <c r="R34" s="128" t="s">
        <v>186</v>
      </c>
      <c r="S34" s="128" t="s">
        <v>8</v>
      </c>
      <c r="T34" s="128" t="s">
        <v>187</v>
      </c>
      <c r="U34" s="128" t="s">
        <v>188</v>
      </c>
    </row>
    <row r="35" spans="1:22" ht="16.5" customHeight="1" x14ac:dyDescent="0.15">
      <c r="A35" s="127" t="s">
        <v>189</v>
      </c>
      <c r="B35" s="123">
        <v>82518522</v>
      </c>
      <c r="C35" s="125">
        <v>100</v>
      </c>
      <c r="D35" s="125">
        <v>3.8000231327752765</v>
      </c>
      <c r="E35" s="123">
        <v>100</v>
      </c>
      <c r="F35" s="123">
        <v>88031625</v>
      </c>
      <c r="G35" s="126">
        <v>100</v>
      </c>
      <c r="H35" s="125">
        <v>6.7</v>
      </c>
      <c r="I35" s="123">
        <f>ROUND(F35/B35*100,0)</f>
        <v>107</v>
      </c>
      <c r="J35" s="123">
        <v>86412758</v>
      </c>
      <c r="K35" s="125">
        <v>100</v>
      </c>
      <c r="L35" s="124">
        <v>-1.8</v>
      </c>
      <c r="M35" s="123">
        <f>ROUND(J35/B35*100,0)</f>
        <v>105</v>
      </c>
      <c r="N35" s="123">
        <v>88870816</v>
      </c>
      <c r="O35" s="125">
        <v>100</v>
      </c>
      <c r="P35" s="124">
        <v>2.8</v>
      </c>
      <c r="Q35" s="123">
        <f>ROUND(N35/B35*100,0)</f>
        <v>108</v>
      </c>
      <c r="R35" s="123">
        <v>90223882</v>
      </c>
      <c r="S35" s="125">
        <v>100</v>
      </c>
      <c r="T35" s="124">
        <v>1.5</v>
      </c>
      <c r="U35" s="123">
        <f>ROUND(R35/B35*100,0)</f>
        <v>109</v>
      </c>
      <c r="V35" s="100"/>
    </row>
    <row r="36" spans="1:22" ht="15" customHeight="1" x14ac:dyDescent="0.15">
      <c r="A36" s="118" t="s">
        <v>151</v>
      </c>
      <c r="B36" s="114">
        <v>16216527</v>
      </c>
      <c r="C36" s="113">
        <v>19.7</v>
      </c>
      <c r="D36" s="113">
        <v>-3.0167763682960591</v>
      </c>
      <c r="E36" s="104">
        <v>100</v>
      </c>
      <c r="F36" s="114">
        <v>16338040</v>
      </c>
      <c r="G36" s="113">
        <v>18.600000000000001</v>
      </c>
      <c r="H36" s="113">
        <v>0.7</v>
      </c>
      <c r="I36" s="230">
        <f t="shared" ref="I36:I51" si="4">ROUND(F36/B36*100,0)</f>
        <v>101</v>
      </c>
      <c r="J36" s="114">
        <v>16372317</v>
      </c>
      <c r="K36" s="113">
        <v>18.899999999999999</v>
      </c>
      <c r="L36" s="113">
        <v>0.2</v>
      </c>
      <c r="M36" s="230">
        <f t="shared" ref="M36:M51" si="5">ROUND(J36/B36*100,0)</f>
        <v>101</v>
      </c>
      <c r="N36" s="114">
        <v>16246100</v>
      </c>
      <c r="O36" s="113">
        <v>18.3</v>
      </c>
      <c r="P36" s="113">
        <v>-0.8</v>
      </c>
      <c r="Q36" s="230">
        <f t="shared" ref="Q36:Q51" si="6">ROUND(N36/B36*100,0)</f>
        <v>100</v>
      </c>
      <c r="R36" s="114">
        <v>16888240</v>
      </c>
      <c r="S36" s="113">
        <v>18.7</v>
      </c>
      <c r="T36" s="113">
        <v>4</v>
      </c>
      <c r="U36" s="229">
        <f>ROUND(R36/B36*100,0)</f>
        <v>104</v>
      </c>
      <c r="V36" s="100"/>
    </row>
    <row r="37" spans="1:22" ht="15" customHeight="1" x14ac:dyDescent="0.15">
      <c r="A37" s="118" t="s">
        <v>154</v>
      </c>
      <c r="B37" s="114">
        <v>11893197</v>
      </c>
      <c r="C37" s="113">
        <v>14.4</v>
      </c>
      <c r="D37" s="113">
        <v>9.3426277653363421E-2</v>
      </c>
      <c r="E37" s="104">
        <v>100</v>
      </c>
      <c r="F37" s="114">
        <v>12960077</v>
      </c>
      <c r="G37" s="113">
        <v>14.7</v>
      </c>
      <c r="H37" s="113">
        <v>9</v>
      </c>
      <c r="I37" s="230">
        <f t="shared" si="4"/>
        <v>109</v>
      </c>
      <c r="J37" s="114">
        <v>12922300</v>
      </c>
      <c r="K37" s="113">
        <v>15</v>
      </c>
      <c r="L37" s="113">
        <v>-0.3</v>
      </c>
      <c r="M37" s="230">
        <f t="shared" si="5"/>
        <v>109</v>
      </c>
      <c r="N37" s="114">
        <v>13330383</v>
      </c>
      <c r="O37" s="113">
        <v>15</v>
      </c>
      <c r="P37" s="113">
        <v>3.2</v>
      </c>
      <c r="Q37" s="230">
        <f t="shared" si="6"/>
        <v>112</v>
      </c>
      <c r="R37" s="114">
        <v>14014759</v>
      </c>
      <c r="S37" s="113">
        <v>15.5</v>
      </c>
      <c r="T37" s="113">
        <v>5.0999999999999996</v>
      </c>
      <c r="U37" s="229">
        <f t="shared" ref="U37:U44" si="7">ROUND(R37/B37*100,0)</f>
        <v>118</v>
      </c>
      <c r="V37" s="100"/>
    </row>
    <row r="38" spans="1:22" ht="15" customHeight="1" x14ac:dyDescent="0.15">
      <c r="A38" s="118" t="s">
        <v>155</v>
      </c>
      <c r="B38" s="114">
        <v>446773</v>
      </c>
      <c r="C38" s="113">
        <v>0.5</v>
      </c>
      <c r="D38" s="113">
        <v>4.8568457962021139</v>
      </c>
      <c r="E38" s="104">
        <v>100</v>
      </c>
      <c r="F38" s="114">
        <v>460882</v>
      </c>
      <c r="G38" s="113">
        <v>0.5</v>
      </c>
      <c r="H38" s="113">
        <v>3.2</v>
      </c>
      <c r="I38" s="230">
        <f t="shared" si="4"/>
        <v>103</v>
      </c>
      <c r="J38" s="114">
        <v>443849</v>
      </c>
      <c r="K38" s="113">
        <v>0.5</v>
      </c>
      <c r="L38" s="113">
        <v>-3.7</v>
      </c>
      <c r="M38" s="230">
        <f t="shared" si="5"/>
        <v>99</v>
      </c>
      <c r="N38" s="114">
        <v>422950</v>
      </c>
      <c r="O38" s="113">
        <v>0.5</v>
      </c>
      <c r="P38" s="113">
        <v>-4.7</v>
      </c>
      <c r="Q38" s="230">
        <f t="shared" si="6"/>
        <v>95</v>
      </c>
      <c r="R38" s="114">
        <v>464260</v>
      </c>
      <c r="S38" s="113">
        <v>0.5</v>
      </c>
      <c r="T38" s="113">
        <v>9.8000000000000007</v>
      </c>
      <c r="U38" s="229">
        <f t="shared" si="7"/>
        <v>104</v>
      </c>
      <c r="V38" s="100"/>
    </row>
    <row r="39" spans="1:22" ht="15" customHeight="1" x14ac:dyDescent="0.15">
      <c r="A39" s="118" t="s">
        <v>156</v>
      </c>
      <c r="B39" s="114">
        <v>5609434</v>
      </c>
      <c r="C39" s="113">
        <v>6.8</v>
      </c>
      <c r="D39" s="113">
        <v>-47.662088021283623</v>
      </c>
      <c r="E39" s="104">
        <v>100</v>
      </c>
      <c r="F39" s="114">
        <v>5652590</v>
      </c>
      <c r="G39" s="113">
        <v>6.4</v>
      </c>
      <c r="H39" s="113">
        <v>0.8</v>
      </c>
      <c r="I39" s="230">
        <f t="shared" si="4"/>
        <v>101</v>
      </c>
      <c r="J39" s="114">
        <v>5673312</v>
      </c>
      <c r="K39" s="113">
        <v>6.6</v>
      </c>
      <c r="L39" s="113">
        <v>0.4</v>
      </c>
      <c r="M39" s="230">
        <f t="shared" si="5"/>
        <v>101</v>
      </c>
      <c r="N39" s="114">
        <v>5356656</v>
      </c>
      <c r="O39" s="113">
        <v>6</v>
      </c>
      <c r="P39" s="113">
        <v>-5.6</v>
      </c>
      <c r="Q39" s="230">
        <f t="shared" si="6"/>
        <v>95</v>
      </c>
      <c r="R39" s="114">
        <v>5698882</v>
      </c>
      <c r="S39" s="113">
        <v>6.3</v>
      </c>
      <c r="T39" s="113">
        <v>6.4</v>
      </c>
      <c r="U39" s="229">
        <f t="shared" si="7"/>
        <v>102</v>
      </c>
      <c r="V39" s="100"/>
    </row>
    <row r="40" spans="1:22" ht="15" customHeight="1" x14ac:dyDescent="0.15">
      <c r="A40" s="118" t="s">
        <v>152</v>
      </c>
      <c r="B40" s="114">
        <v>17317745</v>
      </c>
      <c r="C40" s="113">
        <v>21</v>
      </c>
      <c r="D40" s="113">
        <v>46.182769644622404</v>
      </c>
      <c r="E40" s="104">
        <v>100</v>
      </c>
      <c r="F40" s="114">
        <v>19171941</v>
      </c>
      <c r="G40" s="113">
        <v>21.8</v>
      </c>
      <c r="H40" s="113">
        <v>10.7</v>
      </c>
      <c r="I40" s="230">
        <f t="shared" si="4"/>
        <v>111</v>
      </c>
      <c r="J40" s="114">
        <v>19715685</v>
      </c>
      <c r="K40" s="113">
        <v>22.8</v>
      </c>
      <c r="L40" s="113">
        <v>2.8</v>
      </c>
      <c r="M40" s="230">
        <f t="shared" si="5"/>
        <v>114</v>
      </c>
      <c r="N40" s="114">
        <v>20612283</v>
      </c>
      <c r="O40" s="113">
        <v>23.2</v>
      </c>
      <c r="P40" s="113">
        <v>4.5</v>
      </c>
      <c r="Q40" s="230">
        <f t="shared" si="6"/>
        <v>119</v>
      </c>
      <c r="R40" s="114">
        <v>21961275</v>
      </c>
      <c r="S40" s="113">
        <v>24.4</v>
      </c>
      <c r="T40" s="113">
        <v>6.5</v>
      </c>
      <c r="U40" s="229">
        <f t="shared" si="7"/>
        <v>127</v>
      </c>
      <c r="V40" s="100"/>
    </row>
    <row r="41" spans="1:22" ht="15" customHeight="1" x14ac:dyDescent="0.15">
      <c r="A41" s="118" t="s">
        <v>159</v>
      </c>
      <c r="B41" s="114">
        <v>1803160</v>
      </c>
      <c r="C41" s="113">
        <v>2.2000000000000002</v>
      </c>
      <c r="D41" s="113">
        <v>108.52072128121897</v>
      </c>
      <c r="E41" s="104">
        <v>100</v>
      </c>
      <c r="F41" s="114">
        <v>2402944</v>
      </c>
      <c r="G41" s="113">
        <v>2.7</v>
      </c>
      <c r="H41" s="113">
        <v>33.299999999999997</v>
      </c>
      <c r="I41" s="230">
        <f t="shared" si="4"/>
        <v>133</v>
      </c>
      <c r="J41" s="114">
        <v>2444703</v>
      </c>
      <c r="K41" s="113">
        <v>2.8</v>
      </c>
      <c r="L41" s="113">
        <v>1.7</v>
      </c>
      <c r="M41" s="230">
        <f t="shared" si="5"/>
        <v>136</v>
      </c>
      <c r="N41" s="114">
        <v>3137772</v>
      </c>
      <c r="O41" s="113">
        <v>3.5</v>
      </c>
      <c r="P41" s="113">
        <v>28.3</v>
      </c>
      <c r="Q41" s="230">
        <f t="shared" si="6"/>
        <v>174</v>
      </c>
      <c r="R41" s="114">
        <v>1905448</v>
      </c>
      <c r="S41" s="113">
        <v>2.1</v>
      </c>
      <c r="T41" s="113">
        <v>-39.299999999999997</v>
      </c>
      <c r="U41" s="229">
        <f t="shared" si="7"/>
        <v>106</v>
      </c>
      <c r="V41" s="100"/>
    </row>
    <row r="42" spans="1:22" ht="15" customHeight="1" x14ac:dyDescent="0.15">
      <c r="A42" s="122" t="s">
        <v>215</v>
      </c>
      <c r="B42" s="114">
        <v>492950</v>
      </c>
      <c r="C42" s="113">
        <v>0.6</v>
      </c>
      <c r="D42" s="113">
        <v>26.000051120824065</v>
      </c>
      <c r="E42" s="104">
        <v>100</v>
      </c>
      <c r="F42" s="114">
        <v>530812</v>
      </c>
      <c r="G42" s="113">
        <v>0.6</v>
      </c>
      <c r="H42" s="113">
        <v>7.7</v>
      </c>
      <c r="I42" s="230">
        <f t="shared" si="4"/>
        <v>108</v>
      </c>
      <c r="J42" s="114">
        <v>553612</v>
      </c>
      <c r="K42" s="113">
        <v>0.7</v>
      </c>
      <c r="L42" s="113">
        <v>4.3</v>
      </c>
      <c r="M42" s="230">
        <f t="shared" si="5"/>
        <v>112</v>
      </c>
      <c r="N42" s="114">
        <v>401738</v>
      </c>
      <c r="O42" s="113">
        <v>0.4</v>
      </c>
      <c r="P42" s="113">
        <v>-27.4</v>
      </c>
      <c r="Q42" s="230">
        <f t="shared" si="6"/>
        <v>81</v>
      </c>
      <c r="R42" s="114">
        <v>381018</v>
      </c>
      <c r="S42" s="113">
        <v>0.4</v>
      </c>
      <c r="T42" s="113">
        <v>-5.2</v>
      </c>
      <c r="U42" s="229">
        <f t="shared" si="7"/>
        <v>77</v>
      </c>
      <c r="V42" s="100"/>
    </row>
    <row r="43" spans="1:22" ht="15" customHeight="1" x14ac:dyDescent="0.15">
      <c r="A43" s="122" t="s">
        <v>216</v>
      </c>
      <c r="B43" s="114">
        <v>8736039</v>
      </c>
      <c r="C43" s="113">
        <v>10.6</v>
      </c>
      <c r="D43" s="113">
        <v>-4.1486571326312944</v>
      </c>
      <c r="E43" s="104">
        <v>100</v>
      </c>
      <c r="F43" s="114">
        <v>8593198</v>
      </c>
      <c r="G43" s="113">
        <v>9.8000000000000007</v>
      </c>
      <c r="H43" s="113">
        <v>-1.6</v>
      </c>
      <c r="I43" s="230">
        <f t="shared" si="4"/>
        <v>98</v>
      </c>
      <c r="J43" s="114">
        <v>8579024</v>
      </c>
      <c r="K43" s="113">
        <v>9.9</v>
      </c>
      <c r="L43" s="113">
        <v>-0.2</v>
      </c>
      <c r="M43" s="230">
        <f t="shared" si="5"/>
        <v>98</v>
      </c>
      <c r="N43" s="114">
        <v>8149082</v>
      </c>
      <c r="O43" s="113">
        <v>9.1999999999999993</v>
      </c>
      <c r="P43" s="113">
        <v>-5</v>
      </c>
      <c r="Q43" s="230">
        <f t="shared" si="6"/>
        <v>93</v>
      </c>
      <c r="R43" s="114">
        <v>7756709</v>
      </c>
      <c r="S43" s="113">
        <v>8.6</v>
      </c>
      <c r="T43" s="113">
        <v>-4.8</v>
      </c>
      <c r="U43" s="229">
        <f t="shared" si="7"/>
        <v>89</v>
      </c>
      <c r="V43" s="100"/>
    </row>
    <row r="44" spans="1:22" ht="15" customHeight="1" x14ac:dyDescent="0.15">
      <c r="A44" s="121" t="s">
        <v>217</v>
      </c>
      <c r="B44" s="114">
        <v>8736039</v>
      </c>
      <c r="C44" s="113">
        <v>10.6</v>
      </c>
      <c r="D44" s="113">
        <v>-4.1486571326312944</v>
      </c>
      <c r="E44" s="104">
        <v>100</v>
      </c>
      <c r="F44" s="114">
        <v>8593194</v>
      </c>
      <c r="G44" s="113">
        <v>9.8000000000000007</v>
      </c>
      <c r="H44" s="113">
        <v>-1.6</v>
      </c>
      <c r="I44" s="230">
        <f t="shared" si="4"/>
        <v>98</v>
      </c>
      <c r="J44" s="114">
        <v>8579024</v>
      </c>
      <c r="K44" s="113">
        <v>9.9</v>
      </c>
      <c r="L44" s="113">
        <v>-0.2</v>
      </c>
      <c r="M44" s="230">
        <f t="shared" si="5"/>
        <v>98</v>
      </c>
      <c r="N44" s="114">
        <v>8149082</v>
      </c>
      <c r="O44" s="113">
        <v>9.1999999999999993</v>
      </c>
      <c r="P44" s="113">
        <v>-5</v>
      </c>
      <c r="Q44" s="230">
        <f t="shared" si="6"/>
        <v>93</v>
      </c>
      <c r="R44" s="114">
        <v>7756709</v>
      </c>
      <c r="S44" s="113">
        <v>8.6</v>
      </c>
      <c r="T44" s="113">
        <v>-4.8</v>
      </c>
      <c r="U44" s="229">
        <f t="shared" si="7"/>
        <v>89</v>
      </c>
      <c r="V44" s="100"/>
    </row>
    <row r="45" spans="1:22" ht="15" customHeight="1" x14ac:dyDescent="0.15">
      <c r="A45" s="121" t="s">
        <v>218</v>
      </c>
      <c r="B45" s="103" t="s">
        <v>7</v>
      </c>
      <c r="C45" s="103" t="s">
        <v>7</v>
      </c>
      <c r="D45" s="113" t="s">
        <v>7</v>
      </c>
      <c r="E45" s="108" t="s">
        <v>219</v>
      </c>
      <c r="F45" s="103">
        <v>4</v>
      </c>
      <c r="G45" s="103">
        <v>0</v>
      </c>
      <c r="H45" s="113" t="s">
        <v>26</v>
      </c>
      <c r="I45" s="108" t="s">
        <v>219</v>
      </c>
      <c r="J45" s="103" t="s">
        <v>7</v>
      </c>
      <c r="K45" s="138" t="s">
        <v>7</v>
      </c>
      <c r="L45" s="113" t="s">
        <v>27</v>
      </c>
      <c r="M45" s="231" t="s">
        <v>7</v>
      </c>
      <c r="N45" s="103" t="s">
        <v>7</v>
      </c>
      <c r="O45" s="138" t="s">
        <v>7</v>
      </c>
      <c r="P45" s="113" t="s">
        <v>7</v>
      </c>
      <c r="Q45" s="138" t="s">
        <v>7</v>
      </c>
      <c r="R45" s="120" t="s">
        <v>219</v>
      </c>
      <c r="S45" s="119" t="s">
        <v>219</v>
      </c>
      <c r="T45" s="119" t="s">
        <v>219</v>
      </c>
      <c r="U45" s="232" t="s">
        <v>7</v>
      </c>
      <c r="V45" s="100"/>
    </row>
    <row r="46" spans="1:22" ht="15" customHeight="1" x14ac:dyDescent="0.15">
      <c r="A46" s="118" t="s">
        <v>157</v>
      </c>
      <c r="B46" s="114">
        <v>10413808</v>
      </c>
      <c r="C46" s="113">
        <v>12.6</v>
      </c>
      <c r="D46" s="113">
        <v>1.5592964992214187</v>
      </c>
      <c r="E46" s="104">
        <v>100</v>
      </c>
      <c r="F46" s="114">
        <v>10262103</v>
      </c>
      <c r="G46" s="113">
        <v>11.7</v>
      </c>
      <c r="H46" s="113">
        <v>-1.5</v>
      </c>
      <c r="I46" s="230">
        <f t="shared" si="4"/>
        <v>99</v>
      </c>
      <c r="J46" s="114">
        <v>10007966</v>
      </c>
      <c r="K46" s="113">
        <v>11.6</v>
      </c>
      <c r="L46" s="113">
        <v>-2.5</v>
      </c>
      <c r="M46" s="230">
        <f t="shared" si="5"/>
        <v>96</v>
      </c>
      <c r="N46" s="114">
        <v>10837077</v>
      </c>
      <c r="O46" s="113">
        <v>12.2</v>
      </c>
      <c r="P46" s="113">
        <v>8.3000000000000007</v>
      </c>
      <c r="Q46" s="230">
        <f t="shared" si="6"/>
        <v>104</v>
      </c>
      <c r="R46" s="114">
        <v>11415204</v>
      </c>
      <c r="S46" s="113">
        <v>12.7</v>
      </c>
      <c r="T46" s="113">
        <v>5.3</v>
      </c>
      <c r="U46" s="229">
        <f>ROUND(R46/B46*100,0)</f>
        <v>110</v>
      </c>
      <c r="V46" s="100"/>
    </row>
    <row r="47" spans="1:22" ht="15" customHeight="1" x14ac:dyDescent="0.15">
      <c r="A47" s="116" t="s">
        <v>220</v>
      </c>
      <c r="B47" s="114">
        <v>3650000</v>
      </c>
      <c r="C47" s="113">
        <v>4.4000000000000004</v>
      </c>
      <c r="D47" s="113">
        <v>3.1073446327683607</v>
      </c>
      <c r="E47" s="104">
        <v>100</v>
      </c>
      <c r="F47" s="114">
        <v>3460000</v>
      </c>
      <c r="G47" s="113">
        <v>3.9</v>
      </c>
      <c r="H47" s="113">
        <v>-5.2</v>
      </c>
      <c r="I47" s="230">
        <f t="shared" si="4"/>
        <v>95</v>
      </c>
      <c r="J47" s="114">
        <v>3210000</v>
      </c>
      <c r="K47" s="113">
        <v>3.7</v>
      </c>
      <c r="L47" s="113">
        <v>-7.2</v>
      </c>
      <c r="M47" s="230">
        <f t="shared" si="5"/>
        <v>88</v>
      </c>
      <c r="N47" s="114">
        <v>3010000</v>
      </c>
      <c r="O47" s="113">
        <f>N47/N35*100</f>
        <v>3.3869386323627322</v>
      </c>
      <c r="P47" s="113">
        <v>-6.2</v>
      </c>
      <c r="Q47" s="230">
        <f t="shared" si="6"/>
        <v>82</v>
      </c>
      <c r="R47" s="114">
        <v>2740000</v>
      </c>
      <c r="S47" s="113">
        <v>3</v>
      </c>
      <c r="T47" s="113">
        <v>-9</v>
      </c>
      <c r="U47" s="229">
        <f t="shared" ref="U47:U51" si="8">ROUND(R47/B47*100,0)</f>
        <v>75</v>
      </c>
      <c r="V47" s="100"/>
    </row>
    <row r="48" spans="1:22" ht="15" customHeight="1" x14ac:dyDescent="0.15">
      <c r="A48" s="118" t="s">
        <v>160</v>
      </c>
      <c r="B48" s="114">
        <v>9588889</v>
      </c>
      <c r="C48" s="113">
        <v>11.6</v>
      </c>
      <c r="D48" s="113">
        <v>31.714567423419492</v>
      </c>
      <c r="E48" s="104">
        <v>100</v>
      </c>
      <c r="F48" s="114">
        <v>11659038</v>
      </c>
      <c r="G48" s="113">
        <v>13.2</v>
      </c>
      <c r="H48" s="113">
        <v>21.6</v>
      </c>
      <c r="I48" s="230">
        <f t="shared" si="4"/>
        <v>122</v>
      </c>
      <c r="J48" s="114">
        <v>9699990</v>
      </c>
      <c r="K48" s="113">
        <v>11.2</v>
      </c>
      <c r="L48" s="113">
        <v>-16.8</v>
      </c>
      <c r="M48" s="230">
        <f t="shared" si="5"/>
        <v>101</v>
      </c>
      <c r="N48" s="114">
        <v>10376775</v>
      </c>
      <c r="O48" s="113">
        <v>11.7</v>
      </c>
      <c r="P48" s="113">
        <v>7</v>
      </c>
      <c r="Q48" s="230">
        <f t="shared" si="6"/>
        <v>108</v>
      </c>
      <c r="R48" s="114">
        <v>9738087</v>
      </c>
      <c r="S48" s="113">
        <v>10.8</v>
      </c>
      <c r="T48" s="113">
        <v>-6.2</v>
      </c>
      <c r="U48" s="229">
        <f t="shared" si="8"/>
        <v>102</v>
      </c>
      <c r="V48" s="100"/>
    </row>
    <row r="49" spans="1:22" ht="15" customHeight="1" x14ac:dyDescent="0.15">
      <c r="A49" s="116" t="s">
        <v>221</v>
      </c>
      <c r="B49" s="114">
        <v>4490499</v>
      </c>
      <c r="C49" s="113">
        <v>5.4</v>
      </c>
      <c r="D49" s="113">
        <v>95.254452633011553</v>
      </c>
      <c r="E49" s="104">
        <v>100</v>
      </c>
      <c r="F49" s="114">
        <v>4960290</v>
      </c>
      <c r="G49" s="117">
        <v>5.6</v>
      </c>
      <c r="H49" s="113">
        <v>10.5</v>
      </c>
      <c r="I49" s="230">
        <f t="shared" si="4"/>
        <v>110</v>
      </c>
      <c r="J49" s="114">
        <v>3629518</v>
      </c>
      <c r="K49" s="113">
        <v>4.2</v>
      </c>
      <c r="L49" s="113">
        <v>-26.8</v>
      </c>
      <c r="M49" s="230">
        <f t="shared" si="5"/>
        <v>81</v>
      </c>
      <c r="N49" s="114">
        <v>3629349</v>
      </c>
      <c r="O49" s="113">
        <f>N49/N35*100</f>
        <v>4.0838479529657965</v>
      </c>
      <c r="P49" s="113">
        <v>0</v>
      </c>
      <c r="Q49" s="230">
        <f t="shared" si="6"/>
        <v>81</v>
      </c>
      <c r="R49" s="114">
        <v>1784008</v>
      </c>
      <c r="S49" s="113">
        <v>2</v>
      </c>
      <c r="T49" s="113">
        <v>-50.8</v>
      </c>
      <c r="U49" s="229">
        <f t="shared" si="8"/>
        <v>40</v>
      </c>
      <c r="V49" s="100"/>
    </row>
    <row r="50" spans="1:22" ht="15" customHeight="1" x14ac:dyDescent="0.15">
      <c r="A50" s="116" t="s">
        <v>222</v>
      </c>
      <c r="B50" s="114">
        <v>5013615</v>
      </c>
      <c r="C50" s="113">
        <v>6.1</v>
      </c>
      <c r="D50" s="113">
        <v>5.0593062787290366</v>
      </c>
      <c r="E50" s="104">
        <v>100</v>
      </c>
      <c r="F50" s="114">
        <v>6405845</v>
      </c>
      <c r="G50" s="115">
        <v>7.3</v>
      </c>
      <c r="H50" s="113">
        <v>27.8</v>
      </c>
      <c r="I50" s="230">
        <f t="shared" si="4"/>
        <v>128</v>
      </c>
      <c r="J50" s="114">
        <v>6047190</v>
      </c>
      <c r="K50" s="113">
        <v>7</v>
      </c>
      <c r="L50" s="113">
        <v>-5.6</v>
      </c>
      <c r="M50" s="230">
        <f t="shared" si="5"/>
        <v>121</v>
      </c>
      <c r="N50" s="114">
        <v>5665025</v>
      </c>
      <c r="O50" s="113">
        <f>N50/N35*100</f>
        <v>6.3744491780068717</v>
      </c>
      <c r="P50" s="113">
        <v>-6.3</v>
      </c>
      <c r="Q50" s="230">
        <f t="shared" si="6"/>
        <v>113</v>
      </c>
      <c r="R50" s="114">
        <v>7954079</v>
      </c>
      <c r="S50" s="113">
        <v>8.8000000000000007</v>
      </c>
      <c r="T50" s="113">
        <v>40.4</v>
      </c>
      <c r="U50" s="229">
        <f t="shared" si="8"/>
        <v>159</v>
      </c>
      <c r="V50" s="100"/>
    </row>
    <row r="51" spans="1:22" ht="15" customHeight="1" x14ac:dyDescent="0.15">
      <c r="A51" s="112" t="s">
        <v>223</v>
      </c>
      <c r="B51" s="109">
        <v>1804832</v>
      </c>
      <c r="C51" s="110">
        <v>2.2000000000000002</v>
      </c>
      <c r="D51" s="110">
        <v>45.975828034982456</v>
      </c>
      <c r="E51" s="109">
        <v>100</v>
      </c>
      <c r="F51" s="109">
        <v>2290431</v>
      </c>
      <c r="G51" s="111">
        <v>2.6</v>
      </c>
      <c r="H51" s="110">
        <v>26.9</v>
      </c>
      <c r="I51" s="233">
        <f t="shared" si="4"/>
        <v>127</v>
      </c>
      <c r="J51" s="109">
        <v>1786871</v>
      </c>
      <c r="K51" s="110">
        <v>2.1</v>
      </c>
      <c r="L51" s="110">
        <v>-22</v>
      </c>
      <c r="M51" s="233">
        <f t="shared" si="5"/>
        <v>99</v>
      </c>
      <c r="N51" s="109">
        <v>1549203</v>
      </c>
      <c r="O51" s="110">
        <f>N51/N35*100</f>
        <v>1.7432078040107115</v>
      </c>
      <c r="P51" s="110">
        <v>-13.3</v>
      </c>
      <c r="Q51" s="233">
        <f t="shared" si="6"/>
        <v>86</v>
      </c>
      <c r="R51" s="109">
        <v>2185062</v>
      </c>
      <c r="S51" s="110">
        <v>2.4</v>
      </c>
      <c r="T51" s="110">
        <v>41</v>
      </c>
      <c r="U51" s="211">
        <f t="shared" si="8"/>
        <v>121</v>
      </c>
      <c r="V51" s="100"/>
    </row>
    <row r="52" spans="1:22" ht="15" customHeight="1" x14ac:dyDescent="0.15">
      <c r="A52" s="104" t="s">
        <v>212</v>
      </c>
      <c r="B52" s="104"/>
      <c r="C52" s="104"/>
      <c r="D52" s="104"/>
      <c r="I52" s="108"/>
      <c r="M52" s="108"/>
      <c r="N52" s="107"/>
      <c r="O52" s="106"/>
      <c r="P52" s="105"/>
      <c r="R52" s="104"/>
      <c r="S52" s="104"/>
      <c r="T52" s="104"/>
      <c r="U52" s="103" t="s">
        <v>213</v>
      </c>
      <c r="V52" s="100"/>
    </row>
  </sheetData>
  <mergeCells count="12">
    <mergeCell ref="R33:U33"/>
    <mergeCell ref="A5:A6"/>
    <mergeCell ref="B5:E5"/>
    <mergeCell ref="F5:I5"/>
    <mergeCell ref="J5:M5"/>
    <mergeCell ref="N5:Q5"/>
    <mergeCell ref="R5:U5"/>
    <mergeCell ref="A33:A34"/>
    <mergeCell ref="B33:E33"/>
    <mergeCell ref="F33:I33"/>
    <mergeCell ref="J33:M33"/>
    <mergeCell ref="N33:Q33"/>
  </mergeCells>
  <phoneticPr fontId="2"/>
  <hyperlinks>
    <hyperlink ref="A1" location="目次!A1" display="目次へもどる"/>
  </hyperlinks>
  <pageMargins left="0.78740157480314965" right="0.59055118110236227" top="0.94488188976377963" bottom="0.59055118110236227" header="0.51181102362204722" footer="0.51181102362204722"/>
  <pageSetup paperSize="9" orientation="portrait" r:id="rId1"/>
  <headerFooter alignWithMargins="0"/>
  <colBreaks count="1" manualBreakCount="1">
    <brk id="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zoomScaleNormal="100" workbookViewId="0"/>
  </sheetViews>
  <sheetFormatPr defaultColWidth="8.875" defaultRowHeight="15" customHeight="1" x14ac:dyDescent="0.15"/>
  <cols>
    <col min="1" max="1" width="8.875" style="144" customWidth="1"/>
    <col min="2" max="6" width="15.625" style="144" customWidth="1"/>
    <col min="7" max="7" width="4.875" style="144" customWidth="1"/>
    <col min="8" max="9" width="9.25" style="144" customWidth="1"/>
    <col min="10" max="16384" width="8.875" style="144"/>
  </cols>
  <sheetData>
    <row r="1" spans="1:9" s="25" customFormat="1" ht="15" customHeight="1" x14ac:dyDescent="0.15">
      <c r="A1" s="195" t="s">
        <v>9</v>
      </c>
      <c r="G1" s="26"/>
    </row>
    <row r="2" spans="1:9" s="25" customFormat="1" ht="15" customHeight="1" x14ac:dyDescent="0.15">
      <c r="A2" s="195"/>
      <c r="G2" s="26"/>
    </row>
    <row r="3" spans="1:9" ht="15" customHeight="1" x14ac:dyDescent="0.15">
      <c r="A3" s="24" t="s">
        <v>224</v>
      </c>
      <c r="B3" s="14"/>
      <c r="C3" s="14"/>
      <c r="D3" s="14"/>
      <c r="E3" s="14"/>
      <c r="F3" s="14"/>
    </row>
    <row r="4" spans="1:9" ht="15" customHeight="1" x14ac:dyDescent="0.15">
      <c r="A4" s="14"/>
      <c r="B4" s="14"/>
      <c r="C4" s="14"/>
      <c r="D4" s="14"/>
      <c r="E4" s="14"/>
      <c r="F4" s="14"/>
    </row>
    <row r="5" spans="1:9" ht="29.25" customHeight="1" x14ac:dyDescent="0.15">
      <c r="A5" s="92" t="s">
        <v>225</v>
      </c>
      <c r="B5" s="20" t="s">
        <v>226</v>
      </c>
      <c r="C5" s="20" t="s">
        <v>227</v>
      </c>
      <c r="D5" s="19" t="s">
        <v>228</v>
      </c>
      <c r="E5" s="20" t="s">
        <v>229</v>
      </c>
      <c r="F5" s="97" t="s">
        <v>230</v>
      </c>
      <c r="H5" s="151"/>
      <c r="I5" s="151"/>
    </row>
    <row r="6" spans="1:9" ht="16.5" customHeight="1" x14ac:dyDescent="0.15">
      <c r="A6" s="150" t="s">
        <v>231</v>
      </c>
      <c r="B6" s="149">
        <v>91259561</v>
      </c>
      <c r="C6" s="146">
        <v>46277944</v>
      </c>
      <c r="D6" s="147">
        <v>50.7</v>
      </c>
      <c r="E6" s="146">
        <v>140055</v>
      </c>
      <c r="F6" s="146">
        <v>332156</v>
      </c>
    </row>
    <row r="7" spans="1:9" ht="16.5" customHeight="1" x14ac:dyDescent="0.15">
      <c r="A7" s="148" t="s">
        <v>232</v>
      </c>
      <c r="B7" s="146">
        <v>93222363</v>
      </c>
      <c r="C7" s="146">
        <v>45894632</v>
      </c>
      <c r="D7" s="147">
        <v>49.2</v>
      </c>
      <c r="E7" s="146">
        <v>137927</v>
      </c>
      <c r="F7" s="146">
        <v>324023</v>
      </c>
    </row>
    <row r="8" spans="1:9" ht="16.5" customHeight="1" x14ac:dyDescent="0.15">
      <c r="A8" s="145" t="s">
        <v>233</v>
      </c>
      <c r="B8" s="234">
        <v>93686954</v>
      </c>
      <c r="C8" s="152">
        <v>46748490</v>
      </c>
      <c r="D8" s="147">
        <v>49.9</v>
      </c>
      <c r="E8" s="152">
        <v>139676</v>
      </c>
      <c r="F8" s="152">
        <v>325053</v>
      </c>
    </row>
    <row r="9" spans="1:9" ht="15" customHeight="1" x14ac:dyDescent="0.15">
      <c r="A9" s="14"/>
      <c r="B9" s="14"/>
      <c r="C9" s="14"/>
      <c r="D9" s="235"/>
      <c r="E9" s="14"/>
      <c r="F9" s="76" t="s">
        <v>93</v>
      </c>
    </row>
    <row r="10" spans="1:9" ht="15" customHeight="1" x14ac:dyDescent="0.15">
      <c r="F10" s="14"/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8"/>
  <sheetViews>
    <sheetView zoomScale="115" workbookViewId="0"/>
  </sheetViews>
  <sheetFormatPr defaultColWidth="21.625" defaultRowHeight="15" customHeight="1" x14ac:dyDescent="0.15"/>
  <cols>
    <col min="1" max="1" width="36.625" style="14" customWidth="1"/>
    <col min="2" max="4" width="16.625" style="14" customWidth="1"/>
    <col min="5" max="16384" width="21.625" style="14"/>
  </cols>
  <sheetData>
    <row r="1" spans="1:7" s="25" customFormat="1" ht="15" customHeight="1" x14ac:dyDescent="0.15">
      <c r="A1" s="195" t="s">
        <v>9</v>
      </c>
      <c r="G1" s="26"/>
    </row>
    <row r="2" spans="1:7" s="25" customFormat="1" ht="15" customHeight="1" x14ac:dyDescent="0.15">
      <c r="A2" s="195"/>
      <c r="G2" s="26"/>
    </row>
    <row r="3" spans="1:7" ht="15" customHeight="1" x14ac:dyDescent="0.15">
      <c r="A3" s="24" t="s">
        <v>234</v>
      </c>
    </row>
    <row r="4" spans="1:7" ht="15" customHeight="1" x14ac:dyDescent="0.15">
      <c r="A4" s="14" t="s">
        <v>235</v>
      </c>
    </row>
    <row r="5" spans="1:7" ht="15" customHeight="1" x14ac:dyDescent="0.15">
      <c r="A5" s="159" t="s">
        <v>236</v>
      </c>
      <c r="B5" s="98"/>
      <c r="C5" s="98"/>
      <c r="D5" s="98" t="s">
        <v>237</v>
      </c>
    </row>
    <row r="6" spans="1:7" ht="15" customHeight="1" x14ac:dyDescent="0.15">
      <c r="A6" s="92" t="s">
        <v>238</v>
      </c>
      <c r="B6" s="19" t="s">
        <v>239</v>
      </c>
      <c r="C6" s="158" t="s">
        <v>240</v>
      </c>
      <c r="D6" s="158" t="s">
        <v>241</v>
      </c>
    </row>
    <row r="7" spans="1:7" ht="18" customHeight="1" x14ac:dyDescent="0.15">
      <c r="A7" s="157" t="s">
        <v>242</v>
      </c>
      <c r="B7" s="156">
        <v>68175121</v>
      </c>
      <c r="C7" s="156">
        <v>68741159</v>
      </c>
      <c r="D7" s="156">
        <v>69042962</v>
      </c>
    </row>
    <row r="8" spans="1:7" ht="16.5" customHeight="1" x14ac:dyDescent="0.15">
      <c r="A8" s="18" t="s">
        <v>243</v>
      </c>
      <c r="B8" s="154">
        <v>1412223</v>
      </c>
      <c r="C8" s="154">
        <v>1830090</v>
      </c>
      <c r="D8" s="154">
        <v>2630783</v>
      </c>
    </row>
    <row r="9" spans="1:7" ht="16.5" customHeight="1" x14ac:dyDescent="0.15">
      <c r="A9" s="18" t="s">
        <v>244</v>
      </c>
      <c r="B9" s="154">
        <v>2114845</v>
      </c>
      <c r="C9" s="154">
        <v>2553012</v>
      </c>
      <c r="D9" s="154">
        <v>2629319</v>
      </c>
    </row>
    <row r="10" spans="1:7" ht="16.5" customHeight="1" x14ac:dyDescent="0.15">
      <c r="A10" s="18" t="s">
        <v>245</v>
      </c>
      <c r="B10" s="154">
        <v>2018960</v>
      </c>
      <c r="C10" s="154">
        <v>2045949</v>
      </c>
      <c r="D10" s="154">
        <v>2804950</v>
      </c>
    </row>
    <row r="11" spans="1:7" ht="16.5" customHeight="1" x14ac:dyDescent="0.15">
      <c r="A11" s="18" t="s">
        <v>246</v>
      </c>
      <c r="B11" s="154">
        <v>134100</v>
      </c>
      <c r="C11" s="154">
        <v>89400</v>
      </c>
      <c r="D11" s="154">
        <v>44700</v>
      </c>
    </row>
    <row r="12" spans="1:7" ht="16.5" customHeight="1" x14ac:dyDescent="0.15">
      <c r="A12" s="18" t="s">
        <v>247</v>
      </c>
      <c r="B12" s="154">
        <v>718163</v>
      </c>
      <c r="C12" s="154">
        <v>719344</v>
      </c>
      <c r="D12" s="154">
        <v>620728</v>
      </c>
    </row>
    <row r="13" spans="1:7" ht="16.5" customHeight="1" x14ac:dyDescent="0.15">
      <c r="A13" s="18" t="s">
        <v>248</v>
      </c>
      <c r="B13" s="154">
        <v>9500</v>
      </c>
      <c r="C13" s="154">
        <v>31100</v>
      </c>
      <c r="D13" s="154">
        <v>56463</v>
      </c>
    </row>
    <row r="14" spans="1:7" ht="16.5" customHeight="1" x14ac:dyDescent="0.15">
      <c r="A14" s="18" t="s">
        <v>249</v>
      </c>
      <c r="B14" s="154">
        <v>16870035</v>
      </c>
      <c r="C14" s="154">
        <v>15693958</v>
      </c>
      <c r="D14" s="154">
        <v>13921122</v>
      </c>
    </row>
    <row r="15" spans="1:7" ht="16.5" customHeight="1" x14ac:dyDescent="0.15">
      <c r="A15" s="18" t="s">
        <v>250</v>
      </c>
      <c r="B15" s="154">
        <v>1225602</v>
      </c>
      <c r="C15" s="154">
        <v>1360298</v>
      </c>
      <c r="D15" s="154">
        <v>1247060</v>
      </c>
    </row>
    <row r="16" spans="1:7" ht="16.5" customHeight="1" x14ac:dyDescent="0.15">
      <c r="A16" s="18" t="s">
        <v>251</v>
      </c>
      <c r="B16" s="154">
        <v>6936610</v>
      </c>
      <c r="C16" s="154">
        <v>6218884</v>
      </c>
      <c r="D16" s="154">
        <v>5546925</v>
      </c>
    </row>
    <row r="17" spans="1:4" ht="16.5" customHeight="1" x14ac:dyDescent="0.15">
      <c r="A17" s="18" t="s">
        <v>28</v>
      </c>
      <c r="B17" s="162" t="s">
        <v>7</v>
      </c>
      <c r="C17" s="162">
        <v>202300</v>
      </c>
      <c r="D17" s="154">
        <v>202300</v>
      </c>
    </row>
    <row r="18" spans="1:4" ht="15" customHeight="1" x14ac:dyDescent="0.15">
      <c r="A18" s="153" t="s">
        <v>252</v>
      </c>
      <c r="B18" s="152">
        <v>36735083</v>
      </c>
      <c r="C18" s="152">
        <v>37996824</v>
      </c>
      <c r="D18" s="152">
        <v>39338612</v>
      </c>
    </row>
    <row r="20" spans="1:4" ht="15" customHeight="1" x14ac:dyDescent="0.15">
      <c r="A20" s="14" t="s">
        <v>253</v>
      </c>
    </row>
    <row r="21" spans="1:4" ht="18" customHeight="1" x14ac:dyDescent="0.15">
      <c r="A21" s="92" t="s">
        <v>254</v>
      </c>
      <c r="B21" s="19" t="s">
        <v>239</v>
      </c>
      <c r="C21" s="158" t="s">
        <v>240</v>
      </c>
      <c r="D21" s="158" t="s">
        <v>241</v>
      </c>
    </row>
    <row r="22" spans="1:4" ht="16.5" customHeight="1" x14ac:dyDescent="0.15">
      <c r="A22" s="157" t="s">
        <v>242</v>
      </c>
      <c r="B22" s="156">
        <v>68175121</v>
      </c>
      <c r="C22" s="156">
        <v>68741159</v>
      </c>
      <c r="D22" s="156">
        <v>69042962</v>
      </c>
    </row>
    <row r="23" spans="1:4" ht="16.5" customHeight="1" x14ac:dyDescent="0.15">
      <c r="A23" s="18" t="s">
        <v>255</v>
      </c>
      <c r="B23" s="154">
        <v>43008782</v>
      </c>
      <c r="C23" s="154">
        <v>44721930</v>
      </c>
      <c r="D23" s="154">
        <v>45957643</v>
      </c>
    </row>
    <row r="24" spans="1:4" ht="16.5" customHeight="1" x14ac:dyDescent="0.15">
      <c r="A24" s="18" t="s">
        <v>256</v>
      </c>
      <c r="B24" s="154">
        <v>11393086</v>
      </c>
      <c r="C24" s="154">
        <v>11283724</v>
      </c>
      <c r="D24" s="154">
        <v>10577277</v>
      </c>
    </row>
    <row r="25" spans="1:4" ht="16.5" customHeight="1" x14ac:dyDescent="0.15">
      <c r="A25" s="155" t="s">
        <v>257</v>
      </c>
      <c r="B25" s="154">
        <v>4625088</v>
      </c>
      <c r="C25" s="154">
        <v>4054326</v>
      </c>
      <c r="D25" s="154">
        <v>3654410</v>
      </c>
    </row>
    <row r="26" spans="1:4" ht="16.5" customHeight="1" x14ac:dyDescent="0.15">
      <c r="A26" s="18" t="s">
        <v>258</v>
      </c>
      <c r="B26" s="154">
        <v>4740756</v>
      </c>
      <c r="C26" s="154">
        <v>4970402</v>
      </c>
      <c r="D26" s="154">
        <v>5756206</v>
      </c>
    </row>
    <row r="27" spans="1:4" ht="15" customHeight="1" x14ac:dyDescent="0.15">
      <c r="A27" s="153" t="s">
        <v>259</v>
      </c>
      <c r="B27" s="152">
        <v>4407409</v>
      </c>
      <c r="C27" s="152">
        <v>3710777</v>
      </c>
      <c r="D27" s="152">
        <v>3097426</v>
      </c>
    </row>
    <row r="28" spans="1:4" ht="15" customHeight="1" x14ac:dyDescent="0.15">
      <c r="B28" s="76"/>
      <c r="C28" s="76"/>
      <c r="D28" s="76" t="s">
        <v>213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4"/>
  <sheetViews>
    <sheetView zoomScale="115" zoomScaleNormal="115" workbookViewId="0"/>
  </sheetViews>
  <sheetFormatPr defaultColWidth="24.75" defaultRowHeight="15" customHeight="1" x14ac:dyDescent="0.15"/>
  <cols>
    <col min="1" max="1" width="30.625" style="14" customWidth="1"/>
    <col min="2" max="4" width="18.75" style="14" customWidth="1"/>
    <col min="5" max="16384" width="24.75" style="14"/>
  </cols>
  <sheetData>
    <row r="1" spans="1:7" s="25" customFormat="1" ht="15" customHeight="1" x14ac:dyDescent="0.15">
      <c r="A1" s="195" t="s">
        <v>9</v>
      </c>
      <c r="G1" s="26"/>
    </row>
    <row r="2" spans="1:7" s="25" customFormat="1" ht="15" customHeight="1" x14ac:dyDescent="0.15">
      <c r="A2" s="195"/>
      <c r="G2" s="26"/>
    </row>
    <row r="3" spans="1:7" ht="14.45" customHeight="1" x14ac:dyDescent="0.15">
      <c r="A3" s="24" t="s">
        <v>260</v>
      </c>
    </row>
    <row r="4" spans="1:7" ht="14.45" customHeight="1" x14ac:dyDescent="0.15">
      <c r="B4" s="76"/>
      <c r="C4" s="76"/>
      <c r="D4" s="98" t="s">
        <v>237</v>
      </c>
    </row>
    <row r="5" spans="1:7" ht="14.45" customHeight="1" x14ac:dyDescent="0.15">
      <c r="A5" s="218" t="s">
        <v>238</v>
      </c>
      <c r="B5" s="128" t="s">
        <v>261</v>
      </c>
      <c r="C5" s="216" t="s">
        <v>262</v>
      </c>
      <c r="D5" s="216" t="s">
        <v>263</v>
      </c>
    </row>
    <row r="6" spans="1:7" ht="14.45" customHeight="1" x14ac:dyDescent="0.15">
      <c r="A6" s="168" t="s">
        <v>29</v>
      </c>
      <c r="B6" s="154">
        <v>86412758</v>
      </c>
      <c r="C6" s="154">
        <v>88870816</v>
      </c>
      <c r="D6" s="154">
        <v>90223882</v>
      </c>
    </row>
    <row r="7" spans="1:7" ht="14.45" customHeight="1" x14ac:dyDescent="0.15">
      <c r="A7" s="168" t="s">
        <v>30</v>
      </c>
      <c r="B7" s="154">
        <v>8377390</v>
      </c>
      <c r="C7" s="154">
        <v>8138791</v>
      </c>
      <c r="D7" s="154">
        <v>7756709</v>
      </c>
    </row>
    <row r="8" spans="1:7" ht="14.45" customHeight="1" x14ac:dyDescent="0.15">
      <c r="A8" s="163" t="s">
        <v>31</v>
      </c>
      <c r="B8" s="154">
        <v>8377390</v>
      </c>
      <c r="C8" s="154">
        <v>8138791</v>
      </c>
      <c r="D8" s="154">
        <v>7756709</v>
      </c>
    </row>
    <row r="9" spans="1:7" ht="14.45" customHeight="1" x14ac:dyDescent="0.15">
      <c r="A9" s="163" t="s">
        <v>32</v>
      </c>
      <c r="B9" s="162" t="s">
        <v>7</v>
      </c>
      <c r="C9" s="162" t="s">
        <v>7</v>
      </c>
      <c r="D9" s="162" t="s">
        <v>264</v>
      </c>
    </row>
    <row r="10" spans="1:7" ht="14.45" customHeight="1" x14ac:dyDescent="0.15">
      <c r="A10" s="167" t="s">
        <v>33</v>
      </c>
      <c r="B10" s="152">
        <v>10</v>
      </c>
      <c r="C10" s="152">
        <v>9</v>
      </c>
      <c r="D10" s="152">
        <v>9</v>
      </c>
    </row>
    <row r="11" spans="1:7" ht="14.45" customHeight="1" x14ac:dyDescent="0.15">
      <c r="A11" s="166" t="s">
        <v>34</v>
      </c>
      <c r="B11" s="156">
        <v>68175121</v>
      </c>
      <c r="C11" s="156">
        <v>68741159</v>
      </c>
      <c r="D11" s="156">
        <v>69042962</v>
      </c>
    </row>
    <row r="12" spans="1:7" ht="14.45" customHeight="1" x14ac:dyDescent="0.15">
      <c r="A12" s="163" t="s">
        <v>35</v>
      </c>
      <c r="B12" s="154">
        <v>5317638</v>
      </c>
      <c r="C12" s="154">
        <v>5907661</v>
      </c>
      <c r="D12" s="154">
        <v>5974432</v>
      </c>
    </row>
    <row r="13" spans="1:7" ht="14.45" customHeight="1" x14ac:dyDescent="0.15">
      <c r="A13" s="163" t="s">
        <v>36</v>
      </c>
      <c r="B13" s="154">
        <v>12737926</v>
      </c>
      <c r="C13" s="154">
        <v>11719884</v>
      </c>
      <c r="D13" s="154">
        <v>11589584</v>
      </c>
    </row>
    <row r="14" spans="1:7" ht="14.45" customHeight="1" x14ac:dyDescent="0.15">
      <c r="A14" s="163" t="s">
        <v>37</v>
      </c>
      <c r="B14" s="154">
        <v>601367</v>
      </c>
      <c r="C14" s="154">
        <v>522344</v>
      </c>
      <c r="D14" s="154">
        <v>442375</v>
      </c>
    </row>
    <row r="15" spans="1:7" ht="14.45" customHeight="1" x14ac:dyDescent="0.15">
      <c r="A15" s="163" t="s">
        <v>38</v>
      </c>
      <c r="B15" s="154">
        <v>5288915</v>
      </c>
      <c r="C15" s="154">
        <v>4655442</v>
      </c>
      <c r="D15" s="154">
        <v>4151926</v>
      </c>
    </row>
    <row r="16" spans="1:7" ht="14.45" customHeight="1" x14ac:dyDescent="0.15">
      <c r="A16" s="163" t="s">
        <v>39</v>
      </c>
      <c r="B16" s="154">
        <v>692179</v>
      </c>
      <c r="C16" s="154">
        <v>609004</v>
      </c>
      <c r="D16" s="154">
        <v>524628</v>
      </c>
    </row>
    <row r="17" spans="1:4" ht="14.45" customHeight="1" x14ac:dyDescent="0.15">
      <c r="A17" s="163" t="s">
        <v>40</v>
      </c>
      <c r="B17" s="154">
        <v>646277</v>
      </c>
      <c r="C17" s="154">
        <v>754983</v>
      </c>
      <c r="D17" s="154">
        <v>670254</v>
      </c>
    </row>
    <row r="18" spans="1:4" ht="14.45" customHeight="1" x14ac:dyDescent="0.15">
      <c r="A18" s="163" t="s">
        <v>41</v>
      </c>
      <c r="B18" s="154">
        <v>674588</v>
      </c>
      <c r="C18" s="154">
        <v>806548</v>
      </c>
      <c r="D18" s="154">
        <v>742576</v>
      </c>
    </row>
    <row r="19" spans="1:4" ht="14.45" customHeight="1" x14ac:dyDescent="0.15">
      <c r="A19" s="163" t="s">
        <v>42</v>
      </c>
      <c r="B19" s="154">
        <v>154256</v>
      </c>
      <c r="C19" s="154">
        <v>125454</v>
      </c>
      <c r="D19" s="154">
        <v>181815</v>
      </c>
    </row>
    <row r="20" spans="1:4" ht="14.45" customHeight="1" x14ac:dyDescent="0.15">
      <c r="A20" s="163" t="s">
        <v>43</v>
      </c>
      <c r="B20" s="154">
        <v>946840</v>
      </c>
      <c r="C20" s="154">
        <v>1406189</v>
      </c>
      <c r="D20" s="154">
        <v>1661781</v>
      </c>
    </row>
    <row r="21" spans="1:4" ht="14.45" customHeight="1" x14ac:dyDescent="0.15">
      <c r="A21" s="163" t="s">
        <v>44</v>
      </c>
      <c r="B21" s="162">
        <v>767000</v>
      </c>
      <c r="C21" s="154">
        <v>767000</v>
      </c>
      <c r="D21" s="154">
        <v>683134</v>
      </c>
    </row>
    <row r="22" spans="1:4" ht="14.45" customHeight="1" x14ac:dyDescent="0.15">
      <c r="A22" s="165" t="s">
        <v>45</v>
      </c>
      <c r="B22" s="154">
        <v>124514</v>
      </c>
      <c r="C22" s="154">
        <v>114936</v>
      </c>
      <c r="D22" s="154">
        <v>105358</v>
      </c>
    </row>
    <row r="23" spans="1:4" ht="14.45" customHeight="1" x14ac:dyDescent="0.15">
      <c r="A23" s="163" t="s">
        <v>46</v>
      </c>
      <c r="B23" s="154">
        <v>1369224</v>
      </c>
      <c r="C23" s="154">
        <v>1210077</v>
      </c>
      <c r="D23" s="154">
        <v>1045237</v>
      </c>
    </row>
    <row r="24" spans="1:4" ht="14.45" customHeight="1" x14ac:dyDescent="0.15">
      <c r="A24" s="163" t="s">
        <v>47</v>
      </c>
      <c r="B24" s="162" t="s">
        <v>7</v>
      </c>
      <c r="C24" s="162">
        <v>202300</v>
      </c>
      <c r="D24" s="162">
        <v>202300</v>
      </c>
    </row>
    <row r="25" spans="1:4" ht="14.45" customHeight="1" x14ac:dyDescent="0.15">
      <c r="A25" s="163" t="s">
        <v>48</v>
      </c>
      <c r="B25" s="154">
        <v>518370</v>
      </c>
      <c r="C25" s="154">
        <v>173739</v>
      </c>
      <c r="D25" s="162" t="s">
        <v>264</v>
      </c>
    </row>
    <row r="26" spans="1:4" ht="14.45" customHeight="1" x14ac:dyDescent="0.15">
      <c r="A26" s="164" t="s">
        <v>49</v>
      </c>
      <c r="B26" s="154">
        <v>787541</v>
      </c>
      <c r="C26" s="154">
        <v>395538</v>
      </c>
      <c r="D26" s="162" t="s">
        <v>264</v>
      </c>
    </row>
    <row r="27" spans="1:4" ht="14.45" customHeight="1" x14ac:dyDescent="0.15">
      <c r="A27" s="163" t="s">
        <v>50</v>
      </c>
      <c r="B27" s="154">
        <v>511944</v>
      </c>
      <c r="C27" s="154">
        <v>413763</v>
      </c>
      <c r="D27" s="154">
        <v>313522</v>
      </c>
    </row>
    <row r="28" spans="1:4" ht="14.45" customHeight="1" x14ac:dyDescent="0.15">
      <c r="A28" s="163" t="s">
        <v>51</v>
      </c>
      <c r="B28" s="154">
        <v>694124</v>
      </c>
      <c r="C28" s="154">
        <v>572683</v>
      </c>
      <c r="D28" s="154">
        <v>449776</v>
      </c>
    </row>
    <row r="29" spans="1:4" ht="14.45" customHeight="1" x14ac:dyDescent="0.15">
      <c r="A29" s="163" t="s">
        <v>52</v>
      </c>
      <c r="B29" s="154">
        <v>248814</v>
      </c>
      <c r="C29" s="154">
        <v>215356</v>
      </c>
      <c r="D29" s="154">
        <v>181225</v>
      </c>
    </row>
    <row r="30" spans="1:4" ht="14.45" customHeight="1" x14ac:dyDescent="0.15">
      <c r="A30" s="163" t="s">
        <v>53</v>
      </c>
      <c r="B30" s="154">
        <v>294968</v>
      </c>
      <c r="C30" s="154">
        <v>258258</v>
      </c>
      <c r="D30" s="154">
        <v>220772</v>
      </c>
    </row>
    <row r="31" spans="1:4" ht="14.45" customHeight="1" x14ac:dyDescent="0.15">
      <c r="A31" s="163" t="s">
        <v>54</v>
      </c>
      <c r="B31" s="154">
        <v>327921</v>
      </c>
      <c r="C31" s="154">
        <v>290346</v>
      </c>
      <c r="D31" s="154">
        <v>252507</v>
      </c>
    </row>
    <row r="32" spans="1:4" ht="14.45" customHeight="1" x14ac:dyDescent="0.15">
      <c r="A32" s="163" t="s">
        <v>55</v>
      </c>
      <c r="B32" s="154">
        <v>350363</v>
      </c>
      <c r="C32" s="154">
        <v>314260</v>
      </c>
      <c r="D32" s="154">
        <v>277977</v>
      </c>
    </row>
    <row r="33" spans="1:4" ht="14.45" customHeight="1" x14ac:dyDescent="0.15">
      <c r="A33" s="163" t="s">
        <v>56</v>
      </c>
      <c r="B33" s="154">
        <v>372534</v>
      </c>
      <c r="C33" s="154">
        <v>338543</v>
      </c>
      <c r="D33" s="154">
        <v>303658</v>
      </c>
    </row>
    <row r="34" spans="1:4" ht="14.45" customHeight="1" x14ac:dyDescent="0.15">
      <c r="A34" s="163" t="s">
        <v>57</v>
      </c>
      <c r="B34" s="154">
        <v>396565</v>
      </c>
      <c r="C34" s="154">
        <v>359434</v>
      </c>
      <c r="D34" s="154">
        <v>323887</v>
      </c>
    </row>
    <row r="35" spans="1:4" ht="14.45" customHeight="1" x14ac:dyDescent="0.15">
      <c r="A35" s="163" t="s">
        <v>58</v>
      </c>
      <c r="B35" s="154">
        <v>453953</v>
      </c>
      <c r="C35" s="154">
        <v>420675</v>
      </c>
      <c r="D35" s="154">
        <v>386896</v>
      </c>
    </row>
    <row r="36" spans="1:4" ht="14.45" customHeight="1" x14ac:dyDescent="0.15">
      <c r="A36" s="163" t="s">
        <v>59</v>
      </c>
      <c r="B36" s="154">
        <v>360849</v>
      </c>
      <c r="C36" s="154">
        <v>336854</v>
      </c>
      <c r="D36" s="154">
        <v>312451</v>
      </c>
    </row>
    <row r="37" spans="1:4" ht="14.45" customHeight="1" x14ac:dyDescent="0.15">
      <c r="A37" s="164" t="s">
        <v>60</v>
      </c>
      <c r="B37" s="154">
        <v>12332</v>
      </c>
      <c r="C37" s="154">
        <v>8174</v>
      </c>
      <c r="D37" s="154">
        <v>5448</v>
      </c>
    </row>
    <row r="38" spans="1:4" ht="14.45" customHeight="1" x14ac:dyDescent="0.15">
      <c r="A38" s="164" t="s">
        <v>61</v>
      </c>
      <c r="B38" s="154">
        <v>479475</v>
      </c>
      <c r="C38" s="154">
        <v>424533</v>
      </c>
      <c r="D38" s="154">
        <v>369206</v>
      </c>
    </row>
    <row r="39" spans="1:4" ht="14.45" customHeight="1" x14ac:dyDescent="0.15">
      <c r="A39" s="164" t="s">
        <v>62</v>
      </c>
      <c r="B39" s="154">
        <v>1512181</v>
      </c>
      <c r="C39" s="154">
        <v>1356361</v>
      </c>
      <c r="D39" s="154">
        <v>1199761</v>
      </c>
    </row>
    <row r="40" spans="1:4" ht="14.45" customHeight="1" x14ac:dyDescent="0.15">
      <c r="A40" s="164" t="s">
        <v>63</v>
      </c>
      <c r="B40" s="154">
        <v>2995403</v>
      </c>
      <c r="C40" s="154">
        <v>2655198</v>
      </c>
      <c r="D40" s="154">
        <v>2394428</v>
      </c>
    </row>
    <row r="41" spans="1:4" ht="14.45" customHeight="1" x14ac:dyDescent="0.15">
      <c r="A41" s="164" t="s">
        <v>64</v>
      </c>
      <c r="B41" s="154">
        <v>2601956</v>
      </c>
      <c r="C41" s="154">
        <v>2391902</v>
      </c>
      <c r="D41" s="154">
        <v>2173102</v>
      </c>
    </row>
    <row r="42" spans="1:4" ht="14.45" customHeight="1" x14ac:dyDescent="0.15">
      <c r="A42" s="164" t="s">
        <v>65</v>
      </c>
      <c r="B42" s="154">
        <v>1921033</v>
      </c>
      <c r="C42" s="154">
        <v>1730814</v>
      </c>
      <c r="D42" s="154">
        <v>1538686</v>
      </c>
    </row>
    <row r="43" spans="1:4" ht="14.45" customHeight="1" x14ac:dyDescent="0.15">
      <c r="A43" s="164" t="s">
        <v>66</v>
      </c>
      <c r="B43" s="154">
        <v>1659896</v>
      </c>
      <c r="C43" s="154">
        <v>1461901</v>
      </c>
      <c r="D43" s="154">
        <v>1262475</v>
      </c>
    </row>
    <row r="44" spans="1:4" ht="14.45" customHeight="1" x14ac:dyDescent="0.15">
      <c r="A44" s="164" t="s">
        <v>67</v>
      </c>
      <c r="B44" s="154">
        <v>1682954</v>
      </c>
      <c r="C44" s="154">
        <v>1504145</v>
      </c>
      <c r="D44" s="154">
        <v>1324128</v>
      </c>
    </row>
    <row r="45" spans="1:4" ht="14.45" customHeight="1" x14ac:dyDescent="0.15">
      <c r="A45" s="164" t="s">
        <v>68</v>
      </c>
      <c r="B45" s="154">
        <v>2013102</v>
      </c>
      <c r="C45" s="154">
        <v>1896820</v>
      </c>
      <c r="D45" s="154">
        <v>1778786</v>
      </c>
    </row>
    <row r="46" spans="1:4" ht="14.45" customHeight="1" x14ac:dyDescent="0.15">
      <c r="A46" s="164" t="s">
        <v>69</v>
      </c>
      <c r="B46" s="154">
        <v>3301537</v>
      </c>
      <c r="C46" s="154">
        <v>3122344</v>
      </c>
      <c r="D46" s="154">
        <v>2940634</v>
      </c>
    </row>
    <row r="47" spans="1:4" ht="14.45" customHeight="1" x14ac:dyDescent="0.15">
      <c r="A47" s="164" t="s">
        <v>70</v>
      </c>
      <c r="B47" s="154">
        <v>4817400</v>
      </c>
      <c r="C47" s="154">
        <v>4685957</v>
      </c>
      <c r="D47" s="154">
        <v>4421293</v>
      </c>
    </row>
    <row r="48" spans="1:4" ht="14.45" customHeight="1" x14ac:dyDescent="0.15">
      <c r="A48" s="164" t="s">
        <v>71</v>
      </c>
      <c r="B48" s="154">
        <v>4194900</v>
      </c>
      <c r="C48" s="154">
        <v>4194900</v>
      </c>
      <c r="D48" s="154">
        <v>4080442</v>
      </c>
    </row>
    <row r="49" spans="1:4" ht="14.45" customHeight="1" x14ac:dyDescent="0.15">
      <c r="A49" s="164" t="s">
        <v>72</v>
      </c>
      <c r="B49" s="154">
        <v>4237300</v>
      </c>
      <c r="C49" s="154">
        <v>4237300</v>
      </c>
      <c r="D49" s="154">
        <v>4237300</v>
      </c>
    </row>
    <row r="50" spans="1:4" ht="14.45" customHeight="1" x14ac:dyDescent="0.15">
      <c r="A50" s="164" t="s">
        <v>73</v>
      </c>
      <c r="B50" s="162" t="s">
        <v>7</v>
      </c>
      <c r="C50" s="154">
        <v>4245200</v>
      </c>
      <c r="D50" s="154">
        <v>4245200</v>
      </c>
    </row>
    <row r="51" spans="1:4" ht="14.45" customHeight="1" x14ac:dyDescent="0.15">
      <c r="A51" s="164" t="s">
        <v>265</v>
      </c>
      <c r="B51" s="162" t="s">
        <v>7</v>
      </c>
      <c r="C51" s="162" t="s">
        <v>7</v>
      </c>
      <c r="D51" s="154">
        <v>4350500</v>
      </c>
    </row>
    <row r="52" spans="1:4" ht="14.45" customHeight="1" x14ac:dyDescent="0.15">
      <c r="A52" s="163" t="s">
        <v>74</v>
      </c>
      <c r="B52" s="162">
        <v>825372</v>
      </c>
      <c r="C52" s="162">
        <v>778399</v>
      </c>
      <c r="D52" s="162">
        <v>730397</v>
      </c>
    </row>
    <row r="53" spans="1:4" ht="14.45" customHeight="1" x14ac:dyDescent="0.15">
      <c r="A53" s="161" t="s">
        <v>75</v>
      </c>
      <c r="B53" s="160">
        <v>1281610</v>
      </c>
      <c r="C53" s="160">
        <v>1155940</v>
      </c>
      <c r="D53" s="160">
        <v>993105</v>
      </c>
    </row>
    <row r="54" spans="1:4" ht="14.45" customHeight="1" x14ac:dyDescent="0.15">
      <c r="B54" s="76"/>
      <c r="C54" s="76"/>
      <c r="D54" s="76" t="s">
        <v>93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</vt:i4>
      </vt:variant>
    </vt:vector>
  </HeadingPairs>
  <TitlesOfParts>
    <vt:vector size="30" baseType="lpstr">
      <vt:lpstr>目次</vt:lpstr>
      <vt:lpstr>13-1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  <vt:lpstr>'13-24'!Print_Area</vt:lpstr>
      <vt:lpstr>'13-25'!Print_Area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2011-05-25T06:29:03Z</dcterms:created>
  <dcterms:modified xsi:type="dcterms:W3CDTF">2016-11-17T04:38:42Z</dcterms:modified>
</cp:coreProperties>
</file>