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990" windowWidth="20505" windowHeight="3975"/>
  </bookViews>
  <sheets>
    <sheet name="目次" sheetId="41" r:id="rId1"/>
    <sheet name="2-1" sheetId="67" r:id="rId2"/>
    <sheet name="2-2" sheetId="68" r:id="rId3"/>
    <sheet name="2-3" sheetId="69" r:id="rId4"/>
    <sheet name="2-4" sheetId="70" r:id="rId5"/>
    <sheet name="2-5" sheetId="71" r:id="rId6"/>
    <sheet name="2-6" sheetId="72" r:id="rId7"/>
    <sheet name="2-7" sheetId="73" r:id="rId8"/>
    <sheet name="2-8" sheetId="74" r:id="rId9"/>
    <sheet name="2-9" sheetId="75" r:id="rId10"/>
    <sheet name="2-10" sheetId="76" r:id="rId11"/>
    <sheet name="2-11" sheetId="77" r:id="rId12"/>
    <sheet name="2-12" sheetId="78" r:id="rId13"/>
    <sheet name="2-13" sheetId="79" r:id="rId14"/>
    <sheet name="2-14" sheetId="80" r:id="rId15"/>
    <sheet name="2-15" sheetId="81" r:id="rId16"/>
    <sheet name="2-16" sheetId="82" r:id="rId17"/>
    <sheet name="2-17(1)" sheetId="83" r:id="rId18"/>
    <sheet name="2-17(2)" sheetId="84" r:id="rId19"/>
    <sheet name="2-18" sheetId="85" r:id="rId20"/>
    <sheet name="2-19" sheetId="86" r:id="rId21"/>
    <sheet name="2-20" sheetId="87" r:id="rId22"/>
    <sheet name="2-21" sheetId="88" r:id="rId23"/>
    <sheet name="2-22" sheetId="89" r:id="rId24"/>
    <sheet name="2-23" sheetId="90" r:id="rId25"/>
    <sheet name="2-24" sheetId="91" r:id="rId26"/>
  </sheets>
  <calcPr calcId="145621"/>
</workbook>
</file>

<file path=xl/calcChain.xml><?xml version="1.0" encoding="utf-8"?>
<calcChain xmlns="http://schemas.openxmlformats.org/spreadsheetml/2006/main">
  <c r="L14" i="91" l="1"/>
  <c r="K14" i="91"/>
  <c r="I14" i="91"/>
  <c r="G14" i="91"/>
  <c r="E14" i="91"/>
  <c r="C14" i="91"/>
  <c r="L13" i="91"/>
  <c r="K13" i="91"/>
  <c r="I13" i="91"/>
  <c r="G13" i="91"/>
  <c r="E13" i="91"/>
  <c r="C13" i="91"/>
  <c r="L12" i="91"/>
  <c r="K12" i="91"/>
  <c r="I12" i="91"/>
  <c r="G12" i="91"/>
  <c r="E12" i="91"/>
  <c r="C12" i="91"/>
  <c r="L11" i="91"/>
  <c r="K11" i="91"/>
  <c r="I11" i="91"/>
  <c r="G11" i="91"/>
  <c r="E11" i="91"/>
  <c r="C11" i="91"/>
  <c r="L10" i="91"/>
  <c r="K10" i="91"/>
  <c r="I10" i="91"/>
  <c r="G10" i="91"/>
  <c r="E10" i="91"/>
  <c r="C10" i="91"/>
  <c r="L9" i="91"/>
  <c r="K9" i="91"/>
  <c r="I9" i="91"/>
  <c r="G9" i="91"/>
  <c r="E9" i="91"/>
  <c r="C9" i="91"/>
  <c r="L8" i="91"/>
  <c r="K8" i="91"/>
  <c r="I8" i="91"/>
  <c r="G8" i="91"/>
  <c r="E8" i="91"/>
  <c r="C8" i="91"/>
  <c r="L7" i="91"/>
  <c r="G18" i="90"/>
  <c r="F18" i="90"/>
  <c r="G17" i="90"/>
  <c r="F17" i="90"/>
  <c r="G16" i="90"/>
  <c r="F16" i="90"/>
  <c r="G15" i="90"/>
  <c r="F15" i="90"/>
  <c r="G14" i="90"/>
  <c r="F14" i="90"/>
  <c r="G13" i="90"/>
  <c r="F13" i="90"/>
  <c r="G12" i="90"/>
  <c r="F12" i="90"/>
  <c r="G11" i="90"/>
  <c r="F11" i="90"/>
  <c r="G10" i="90"/>
  <c r="F10" i="90"/>
  <c r="G9" i="90"/>
  <c r="F9" i="90"/>
  <c r="G8" i="90"/>
  <c r="F8" i="90"/>
  <c r="G7" i="90"/>
  <c r="F7" i="90"/>
  <c r="D15" i="89"/>
  <c r="D6" i="89" s="1"/>
  <c r="C15" i="89"/>
  <c r="B15" i="89"/>
  <c r="D11" i="89"/>
  <c r="C11" i="89"/>
  <c r="B11" i="89"/>
  <c r="B7" i="89"/>
  <c r="C6" i="89"/>
  <c r="B22" i="87"/>
  <c r="B21" i="87"/>
  <c r="B20" i="87"/>
  <c r="B19" i="87"/>
  <c r="B18" i="87"/>
  <c r="H17" i="87"/>
  <c r="G17" i="87"/>
  <c r="F17" i="87"/>
  <c r="E17" i="87"/>
  <c r="D17" i="87"/>
  <c r="C17" i="87"/>
  <c r="H16" i="86"/>
  <c r="B16" i="86"/>
  <c r="H15" i="86"/>
  <c r="H14" i="86" s="1"/>
  <c r="B15" i="86"/>
  <c r="G14" i="86"/>
  <c r="F14" i="86"/>
  <c r="E14" i="86"/>
  <c r="D14" i="86"/>
  <c r="C14" i="86"/>
  <c r="B14" i="86"/>
  <c r="B9" i="86"/>
  <c r="B8" i="86"/>
  <c r="H7" i="86"/>
  <c r="G7" i="86"/>
  <c r="F7" i="86"/>
  <c r="E7" i="86"/>
  <c r="D7" i="86"/>
  <c r="C7" i="86"/>
  <c r="B7" i="86" s="1"/>
  <c r="H57" i="80"/>
  <c r="G57" i="80"/>
  <c r="F57" i="80"/>
  <c r="E25" i="79"/>
  <c r="H49" i="75"/>
  <c r="F49" i="75"/>
  <c r="D49" i="75"/>
  <c r="H48" i="75"/>
  <c r="F48" i="75"/>
  <c r="D48" i="75"/>
  <c r="H47" i="75"/>
  <c r="F47" i="75"/>
  <c r="D47" i="75"/>
  <c r="H46" i="75"/>
  <c r="F46" i="75"/>
  <c r="D46" i="75"/>
  <c r="H45" i="75"/>
  <c r="F45" i="75"/>
  <c r="D45" i="75"/>
  <c r="H44" i="75"/>
  <c r="F44" i="75"/>
  <c r="D44" i="75"/>
  <c r="H43" i="75"/>
  <c r="F43" i="75"/>
  <c r="D43" i="75"/>
  <c r="H42" i="75"/>
  <c r="F42" i="75"/>
  <c r="D42" i="75"/>
  <c r="H41" i="75"/>
  <c r="F41" i="75"/>
  <c r="D41" i="75"/>
  <c r="H40" i="75"/>
  <c r="F40" i="75"/>
  <c r="D40" i="75"/>
  <c r="H39" i="75"/>
  <c r="F39" i="75"/>
  <c r="D39" i="75"/>
  <c r="H38" i="75"/>
  <c r="F38" i="75"/>
  <c r="D38" i="75"/>
  <c r="H37" i="75"/>
  <c r="F37" i="75"/>
  <c r="D37" i="75"/>
  <c r="H36" i="75"/>
  <c r="F36" i="75"/>
  <c r="D36" i="75"/>
  <c r="H35" i="75"/>
  <c r="F35" i="75"/>
  <c r="D35" i="75"/>
  <c r="H34" i="75"/>
  <c r="F34" i="75"/>
  <c r="D34" i="75"/>
  <c r="H33" i="75"/>
  <c r="F33" i="75"/>
  <c r="D33" i="75"/>
  <c r="H32" i="75"/>
  <c r="F32" i="75"/>
  <c r="D32" i="75"/>
  <c r="H31" i="75"/>
  <c r="F31" i="75"/>
  <c r="D31" i="75"/>
  <c r="H30" i="75"/>
  <c r="F30" i="75"/>
  <c r="D30" i="75"/>
  <c r="H29" i="75"/>
  <c r="F29" i="75"/>
  <c r="D29" i="75"/>
  <c r="H28" i="75"/>
  <c r="F28" i="75"/>
  <c r="D28" i="75"/>
  <c r="H27" i="75"/>
  <c r="F27" i="75"/>
  <c r="D27" i="75"/>
  <c r="H26" i="75"/>
  <c r="F26" i="75"/>
  <c r="D26" i="75"/>
  <c r="H25" i="75"/>
  <c r="F25" i="75"/>
  <c r="D25" i="75"/>
  <c r="H24" i="75"/>
  <c r="F24" i="75"/>
  <c r="D24" i="75"/>
  <c r="H23" i="75"/>
  <c r="F23" i="75"/>
  <c r="D23" i="75"/>
  <c r="H22" i="75"/>
  <c r="F22" i="75"/>
  <c r="D22" i="75"/>
  <c r="H21" i="75"/>
  <c r="F21" i="75"/>
  <c r="D21" i="75"/>
  <c r="H20" i="75"/>
  <c r="F20" i="75"/>
  <c r="D20" i="75"/>
  <c r="H19" i="75"/>
  <c r="F19" i="75"/>
  <c r="D19" i="75"/>
  <c r="H18" i="75"/>
  <c r="F18" i="75"/>
  <c r="D18" i="75"/>
  <c r="H17" i="75"/>
  <c r="F17" i="75"/>
  <c r="D17" i="75"/>
  <c r="H16" i="75"/>
  <c r="F16" i="75"/>
  <c r="D16" i="75"/>
  <c r="H15" i="75"/>
  <c r="F15" i="75"/>
  <c r="D15" i="75"/>
  <c r="H14" i="75"/>
  <c r="F14" i="75"/>
  <c r="D14" i="75"/>
  <c r="H13" i="75"/>
  <c r="F13" i="75"/>
  <c r="D13" i="75"/>
  <c r="H12" i="75"/>
  <c r="F12" i="75"/>
  <c r="D12" i="75"/>
  <c r="H11" i="75"/>
  <c r="E11" i="75"/>
  <c r="F11" i="75" s="1"/>
  <c r="D11" i="75"/>
  <c r="H10" i="75"/>
  <c r="E10" i="75"/>
  <c r="F10" i="75" s="1"/>
  <c r="D10" i="75"/>
  <c r="H9" i="75"/>
  <c r="E9" i="75"/>
  <c r="F9" i="75" s="1"/>
  <c r="D9" i="75"/>
  <c r="H8" i="75"/>
  <c r="E8" i="75"/>
  <c r="F8" i="75" s="1"/>
  <c r="D8" i="75"/>
  <c r="H7" i="75"/>
  <c r="E7" i="75"/>
  <c r="F7" i="75" s="1"/>
  <c r="D7" i="75"/>
  <c r="J111" i="73"/>
  <c r="I111" i="73"/>
  <c r="H111" i="73"/>
  <c r="G111" i="73"/>
  <c r="E100" i="73"/>
  <c r="D100" i="73"/>
  <c r="C100" i="73"/>
  <c r="B100" i="73"/>
  <c r="J94" i="73"/>
  <c r="I94" i="73"/>
  <c r="H94" i="73"/>
  <c r="G94" i="73"/>
  <c r="E89" i="73"/>
  <c r="D89" i="73"/>
  <c r="C89" i="73"/>
  <c r="B89" i="73"/>
  <c r="J87" i="73"/>
  <c r="I87" i="73"/>
  <c r="H87" i="73"/>
  <c r="G87" i="73"/>
  <c r="J75" i="73"/>
  <c r="I75" i="73"/>
  <c r="H75" i="73"/>
  <c r="G75" i="73"/>
  <c r="E66" i="73"/>
  <c r="D66" i="73"/>
  <c r="C66" i="73"/>
  <c r="B66" i="73"/>
  <c r="J33" i="73"/>
  <c r="I33" i="73"/>
  <c r="H33" i="73"/>
  <c r="G33" i="73"/>
  <c r="E33" i="73"/>
  <c r="D33" i="73"/>
  <c r="C33" i="73"/>
  <c r="B33" i="73"/>
  <c r="J24" i="73"/>
  <c r="I24" i="73"/>
  <c r="H24" i="73"/>
  <c r="G24" i="73"/>
  <c r="E20" i="73"/>
  <c r="D20" i="73"/>
  <c r="C20" i="73"/>
  <c r="B20" i="73"/>
  <c r="J8" i="73"/>
  <c r="I8" i="73"/>
  <c r="H8" i="73"/>
  <c r="G8" i="73"/>
  <c r="E8" i="73"/>
  <c r="D8" i="73"/>
  <c r="C8" i="73"/>
  <c r="B8" i="73"/>
  <c r="E6" i="73"/>
  <c r="D6" i="73"/>
  <c r="C6" i="73"/>
  <c r="B6" i="73"/>
  <c r="F6" i="72"/>
  <c r="E6" i="72"/>
  <c r="D6" i="72"/>
  <c r="C6" i="72"/>
  <c r="B6" i="72"/>
  <c r="H20" i="71"/>
  <c r="G20" i="71"/>
  <c r="H19" i="71"/>
  <c r="G19" i="71"/>
  <c r="H18" i="71"/>
  <c r="G18" i="71"/>
  <c r="H17" i="71"/>
  <c r="G17" i="71"/>
  <c r="H16" i="71"/>
  <c r="G16" i="71"/>
  <c r="H15" i="71"/>
  <c r="G15" i="71"/>
  <c r="H14" i="71"/>
  <c r="G14" i="71"/>
  <c r="H13" i="71"/>
  <c r="G13" i="71"/>
  <c r="H12" i="71"/>
  <c r="G12" i="71"/>
  <c r="H11" i="71"/>
  <c r="G11" i="71"/>
  <c r="H10" i="71"/>
  <c r="G10" i="71"/>
  <c r="H9" i="71"/>
  <c r="G9" i="71"/>
  <c r="H8" i="71"/>
  <c r="G8" i="71"/>
  <c r="E7" i="71"/>
  <c r="D7" i="71"/>
  <c r="C7" i="71"/>
  <c r="H7" i="71" s="1"/>
  <c r="B7" i="71"/>
  <c r="F16" i="70"/>
  <c r="B16" i="70"/>
  <c r="F15" i="70"/>
  <c r="B15" i="70"/>
  <c r="F14" i="70"/>
  <c r="B14" i="70"/>
  <c r="F13" i="70"/>
  <c r="B13" i="70"/>
  <c r="F12" i="70"/>
  <c r="B12" i="70"/>
  <c r="F11" i="70"/>
  <c r="B11" i="70"/>
  <c r="F10" i="70"/>
  <c r="B10" i="70"/>
  <c r="F9" i="70"/>
  <c r="B9" i="70"/>
  <c r="F8" i="70"/>
  <c r="B8" i="70"/>
  <c r="F7" i="70"/>
  <c r="B7" i="70"/>
  <c r="F6" i="70"/>
  <c r="D6" i="70"/>
  <c r="C6" i="70"/>
  <c r="B6" i="70"/>
  <c r="F57" i="69"/>
  <c r="F56" i="69"/>
  <c r="B56" i="69"/>
  <c r="F55" i="69"/>
  <c r="B55" i="69"/>
  <c r="F54" i="69"/>
  <c r="B54" i="69"/>
  <c r="F53" i="69"/>
  <c r="B53" i="69"/>
  <c r="F52" i="69"/>
  <c r="B52" i="69"/>
  <c r="F51" i="69"/>
  <c r="B51" i="69"/>
  <c r="F50" i="69"/>
  <c r="B50" i="69"/>
  <c r="F49" i="69"/>
  <c r="B49" i="69"/>
  <c r="F48" i="69"/>
  <c r="B48" i="69"/>
  <c r="F47" i="69"/>
  <c r="B47" i="69"/>
  <c r="F46" i="69"/>
  <c r="B46" i="69"/>
  <c r="F45" i="69"/>
  <c r="B45" i="69"/>
  <c r="F44" i="69"/>
  <c r="B44" i="69"/>
  <c r="F43" i="69"/>
  <c r="B43" i="69"/>
  <c r="F42" i="69"/>
  <c r="B42" i="69"/>
  <c r="F41" i="69"/>
  <c r="B41" i="69"/>
  <c r="F40" i="69"/>
  <c r="B40" i="69"/>
  <c r="F39" i="69"/>
  <c r="B39" i="69"/>
  <c r="F38" i="69"/>
  <c r="B38" i="69"/>
  <c r="F37" i="69"/>
  <c r="B37" i="69"/>
  <c r="F36" i="69"/>
  <c r="B36" i="69"/>
  <c r="F35" i="69"/>
  <c r="B35" i="69"/>
  <c r="F34" i="69"/>
  <c r="B34" i="69"/>
  <c r="F33" i="69"/>
  <c r="B33" i="69"/>
  <c r="F32" i="69"/>
  <c r="B32" i="69"/>
  <c r="F31" i="69"/>
  <c r="B31" i="69"/>
  <c r="F30" i="69"/>
  <c r="B30" i="69"/>
  <c r="F29" i="69"/>
  <c r="B29" i="69"/>
  <c r="F28" i="69"/>
  <c r="B28" i="69"/>
  <c r="F27" i="69"/>
  <c r="B27" i="69"/>
  <c r="F26" i="69"/>
  <c r="B26" i="69"/>
  <c r="F25" i="69"/>
  <c r="B25" i="69"/>
  <c r="F24" i="69"/>
  <c r="B24" i="69"/>
  <c r="F23" i="69"/>
  <c r="B23" i="69"/>
  <c r="F22" i="69"/>
  <c r="B22" i="69"/>
  <c r="F21" i="69"/>
  <c r="B21" i="69"/>
  <c r="F20" i="69"/>
  <c r="B20" i="69"/>
  <c r="F19" i="69"/>
  <c r="B19" i="69"/>
  <c r="F18" i="69"/>
  <c r="B18" i="69"/>
  <c r="F17" i="69"/>
  <c r="B17" i="69"/>
  <c r="F16" i="69"/>
  <c r="B16" i="69"/>
  <c r="F15" i="69"/>
  <c r="B15" i="69"/>
  <c r="F14" i="69"/>
  <c r="B14" i="69"/>
  <c r="F13" i="69"/>
  <c r="B13" i="69"/>
  <c r="F12" i="69"/>
  <c r="B12" i="69"/>
  <c r="F11" i="69"/>
  <c r="B11" i="69"/>
  <c r="F10" i="69"/>
  <c r="B10" i="69"/>
  <c r="F9" i="69"/>
  <c r="B9" i="69"/>
  <c r="F8" i="69"/>
  <c r="B8" i="69"/>
  <c r="F7" i="69"/>
  <c r="B7" i="69"/>
  <c r="B6" i="69" s="1"/>
  <c r="D6" i="69"/>
  <c r="C6" i="69"/>
  <c r="J67" i="67"/>
  <c r="I67" i="67"/>
  <c r="F67" i="67"/>
  <c r="G67" i="67" s="1"/>
  <c r="J66" i="67"/>
  <c r="I66" i="67"/>
  <c r="F66" i="67"/>
  <c r="G66" i="67" s="1"/>
  <c r="J65" i="67"/>
  <c r="I65" i="67"/>
  <c r="F65" i="67"/>
  <c r="G65" i="67" s="1"/>
  <c r="J64" i="67"/>
  <c r="I64" i="67"/>
  <c r="C63" i="67"/>
  <c r="J63" i="67" s="1"/>
  <c r="C62" i="67"/>
  <c r="I62" i="67" s="1"/>
  <c r="C61" i="67"/>
  <c r="J61" i="67" s="1"/>
  <c r="C60" i="67"/>
  <c r="F60" i="67" s="1"/>
  <c r="G60" i="67" s="1"/>
  <c r="C59" i="67"/>
  <c r="J59" i="67" s="1"/>
  <c r="C58" i="67"/>
  <c r="I58" i="67" s="1"/>
  <c r="J57" i="67"/>
  <c r="I57" i="67"/>
  <c r="F57" i="67"/>
  <c r="G57" i="67" s="1"/>
  <c r="J56" i="67"/>
  <c r="I56" i="67"/>
  <c r="F56" i="67"/>
  <c r="G56" i="67" s="1"/>
  <c r="J55" i="67"/>
  <c r="I55" i="67"/>
  <c r="F55" i="67"/>
  <c r="G55" i="67" s="1"/>
  <c r="J54" i="67"/>
  <c r="I54" i="67"/>
  <c r="F54" i="67"/>
  <c r="G54" i="67" s="1"/>
  <c r="J53" i="67"/>
  <c r="I53" i="67"/>
  <c r="F53" i="67"/>
  <c r="G53" i="67" s="1"/>
  <c r="I52" i="67"/>
  <c r="F52" i="67"/>
  <c r="G52" i="67" s="1"/>
  <c r="C52" i="67"/>
  <c r="J52" i="67" s="1"/>
  <c r="J51" i="67"/>
  <c r="I51" i="67"/>
  <c r="G51" i="67"/>
  <c r="J50" i="67"/>
  <c r="I50" i="67"/>
  <c r="F50" i="67"/>
  <c r="G50" i="67" s="1"/>
  <c r="J49" i="67"/>
  <c r="I49" i="67"/>
  <c r="J48" i="67"/>
  <c r="I48" i="67"/>
  <c r="F48" i="67"/>
  <c r="G48" i="67" s="1"/>
  <c r="E48" i="67"/>
  <c r="J47" i="67"/>
  <c r="I47" i="67"/>
  <c r="G47" i="67"/>
  <c r="F47" i="67"/>
  <c r="E47" i="67"/>
  <c r="J46" i="67"/>
  <c r="I46" i="67"/>
  <c r="F46" i="67"/>
  <c r="G46" i="67" s="1"/>
  <c r="E46" i="67"/>
  <c r="J45" i="67"/>
  <c r="I45" i="67"/>
  <c r="F45" i="67"/>
  <c r="G45" i="67" s="1"/>
  <c r="E45" i="67"/>
  <c r="J44" i="67"/>
  <c r="I44" i="67"/>
  <c r="F44" i="67"/>
  <c r="G44" i="67" s="1"/>
  <c r="E44" i="67"/>
  <c r="J43" i="67"/>
  <c r="I43" i="67"/>
  <c r="F43" i="67"/>
  <c r="G43" i="67" s="1"/>
  <c r="E43" i="67"/>
  <c r="J42" i="67"/>
  <c r="I42" i="67"/>
  <c r="F42" i="67"/>
  <c r="G42" i="67" s="1"/>
  <c r="E42" i="67"/>
  <c r="J41" i="67"/>
  <c r="I41" i="67"/>
  <c r="G41" i="67"/>
  <c r="F41" i="67"/>
  <c r="E41" i="67"/>
  <c r="J40" i="67"/>
  <c r="I40" i="67"/>
  <c r="F40" i="67"/>
  <c r="G40" i="67" s="1"/>
  <c r="E40" i="67"/>
  <c r="J39" i="67"/>
  <c r="I39" i="67"/>
  <c r="G39" i="67"/>
  <c r="F39" i="67"/>
  <c r="E39" i="67"/>
  <c r="J38" i="67"/>
  <c r="I38" i="67"/>
  <c r="F38" i="67"/>
  <c r="G38" i="67" s="1"/>
  <c r="E38" i="67"/>
  <c r="J37" i="67"/>
  <c r="I37" i="67"/>
  <c r="F37" i="67"/>
  <c r="G37" i="67" s="1"/>
  <c r="E37" i="67"/>
  <c r="J36" i="67"/>
  <c r="I36" i="67"/>
  <c r="F36" i="67"/>
  <c r="G36" i="67" s="1"/>
  <c r="E36" i="67"/>
  <c r="J35" i="67"/>
  <c r="I35" i="67"/>
  <c r="F35" i="67"/>
  <c r="G35" i="67" s="1"/>
  <c r="E35" i="67"/>
  <c r="J34" i="67"/>
  <c r="I34" i="67"/>
  <c r="F34" i="67"/>
  <c r="G34" i="67" s="1"/>
  <c r="E34" i="67"/>
  <c r="J33" i="67"/>
  <c r="I33" i="67"/>
  <c r="G33" i="67"/>
  <c r="F33" i="67"/>
  <c r="E33" i="67"/>
  <c r="J32" i="67"/>
  <c r="I32" i="67"/>
  <c r="F32" i="67"/>
  <c r="G32" i="67" s="1"/>
  <c r="E32" i="67"/>
  <c r="J31" i="67"/>
  <c r="I31" i="67"/>
  <c r="G31" i="67"/>
  <c r="F31" i="67"/>
  <c r="E31" i="67"/>
  <c r="J30" i="67"/>
  <c r="I30" i="67"/>
  <c r="F30" i="67"/>
  <c r="G30" i="67" s="1"/>
  <c r="E30" i="67"/>
  <c r="J29" i="67"/>
  <c r="I29" i="67"/>
  <c r="F29" i="67"/>
  <c r="G29" i="67" s="1"/>
  <c r="E29" i="67"/>
  <c r="J28" i="67"/>
  <c r="I28" i="67"/>
  <c r="F28" i="67"/>
  <c r="G28" i="67" s="1"/>
  <c r="E28" i="67"/>
  <c r="J27" i="67"/>
  <c r="I27" i="67"/>
  <c r="F27" i="67"/>
  <c r="G27" i="67" s="1"/>
  <c r="E27" i="67"/>
  <c r="J26" i="67"/>
  <c r="I26" i="67"/>
  <c r="F26" i="67"/>
  <c r="G26" i="67" s="1"/>
  <c r="E26" i="67"/>
  <c r="J25" i="67"/>
  <c r="I25" i="67"/>
  <c r="G25" i="67"/>
  <c r="F25" i="67"/>
  <c r="E25" i="67"/>
  <c r="J24" i="67"/>
  <c r="I24" i="67"/>
  <c r="F24" i="67"/>
  <c r="G24" i="67" s="1"/>
  <c r="E24" i="67"/>
  <c r="J23" i="67"/>
  <c r="I23" i="67"/>
  <c r="G23" i="67"/>
  <c r="F23" i="67"/>
  <c r="E23" i="67"/>
  <c r="J22" i="67"/>
  <c r="I22" i="67"/>
  <c r="F22" i="67"/>
  <c r="G22" i="67" s="1"/>
  <c r="E22" i="67"/>
  <c r="J21" i="67"/>
  <c r="I21" i="67"/>
  <c r="F21" i="67"/>
  <c r="G21" i="67" s="1"/>
  <c r="E21" i="67"/>
  <c r="J20" i="67"/>
  <c r="I20" i="67"/>
  <c r="F20" i="67"/>
  <c r="G20" i="67" s="1"/>
  <c r="E20" i="67"/>
  <c r="J19" i="67"/>
  <c r="I19" i="67"/>
  <c r="F19" i="67"/>
  <c r="G19" i="67" s="1"/>
  <c r="E19" i="67"/>
  <c r="J18" i="67"/>
  <c r="I18" i="67"/>
  <c r="F18" i="67"/>
  <c r="G18" i="67" s="1"/>
  <c r="E18" i="67"/>
  <c r="J17" i="67"/>
  <c r="I17" i="67"/>
  <c r="G17" i="67"/>
  <c r="F17" i="67"/>
  <c r="E17" i="67"/>
  <c r="J16" i="67"/>
  <c r="I16" i="67"/>
  <c r="F16" i="67"/>
  <c r="G16" i="67" s="1"/>
  <c r="E16" i="67"/>
  <c r="J15" i="67"/>
  <c r="I15" i="67"/>
  <c r="G15" i="67"/>
  <c r="F15" i="67"/>
  <c r="E15" i="67"/>
  <c r="J14" i="67"/>
  <c r="I14" i="67"/>
  <c r="F14" i="67"/>
  <c r="G14" i="67" s="1"/>
  <c r="E14" i="67"/>
  <c r="J13" i="67"/>
  <c r="I13" i="67"/>
  <c r="F13" i="67"/>
  <c r="G13" i="67" s="1"/>
  <c r="E13" i="67"/>
  <c r="J12" i="67"/>
  <c r="I12" i="67"/>
  <c r="F12" i="67"/>
  <c r="G12" i="67" s="1"/>
  <c r="E12" i="67"/>
  <c r="J11" i="67"/>
  <c r="I11" i="67"/>
  <c r="F11" i="67"/>
  <c r="G11" i="67" s="1"/>
  <c r="E11" i="67"/>
  <c r="J10" i="67"/>
  <c r="I10" i="67"/>
  <c r="F10" i="67"/>
  <c r="G10" i="67" s="1"/>
  <c r="E10" i="67"/>
  <c r="J9" i="67"/>
  <c r="I9" i="67"/>
  <c r="G9" i="67"/>
  <c r="F9" i="67"/>
  <c r="E9" i="67"/>
  <c r="J8" i="67"/>
  <c r="I8" i="67"/>
  <c r="F8" i="67"/>
  <c r="G8" i="67" s="1"/>
  <c r="E8" i="67"/>
  <c r="J7" i="67"/>
  <c r="I7" i="67"/>
  <c r="E7" i="67"/>
  <c r="G7" i="71" l="1"/>
  <c r="F63" i="67"/>
  <c r="G63" i="67" s="1"/>
  <c r="F59" i="67"/>
  <c r="G59" i="67" s="1"/>
  <c r="I61" i="67"/>
  <c r="I63" i="67"/>
  <c r="I59" i="67"/>
  <c r="F64" i="67"/>
  <c r="G64" i="67" s="1"/>
  <c r="J58" i="67"/>
  <c r="F61" i="67"/>
  <c r="G61" i="67" s="1"/>
  <c r="J62" i="67"/>
  <c r="F58" i="67"/>
  <c r="G58" i="67" s="1"/>
  <c r="I60" i="67"/>
  <c r="F62" i="67"/>
  <c r="G62" i="67" s="1"/>
  <c r="J60" i="67"/>
</calcChain>
</file>

<file path=xl/sharedStrings.xml><?xml version="1.0" encoding="utf-8"?>
<sst xmlns="http://schemas.openxmlformats.org/spreadsheetml/2006/main" count="1258" uniqueCount="913">
  <si>
    <t>年</t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</si>
  <si>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</si>
  <si>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</si>
  <si>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26"/>
  </si>
  <si>
    <t>面　　積</t>
  </si>
  <si>
    <t>人口密度</t>
  </si>
  <si>
    <t>一世帯当り</t>
  </si>
  <si>
    <t>男</t>
  </si>
  <si>
    <t>女</t>
  </si>
  <si>
    <t>増減数</t>
    <rPh sb="0" eb="2">
      <t>ゾウゲン</t>
    </rPh>
    <rPh sb="2" eb="3">
      <t>カズ</t>
    </rPh>
    <phoneticPr fontId="26"/>
  </si>
  <si>
    <t>（人／k㎡）</t>
    <rPh sb="1" eb="2">
      <t>ニン</t>
    </rPh>
    <phoneticPr fontId="26"/>
  </si>
  <si>
    <t>（人）</t>
  </si>
  <si>
    <t>昭和32</t>
    <rPh sb="0" eb="2">
      <t>ショウワ</t>
    </rPh>
    <phoneticPr fontId="26"/>
  </si>
  <si>
    <t>平成元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</si>
  <si>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</si>
  <si>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</si>
  <si>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</si>
  <si>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</si>
  <si>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</si>
  <si>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</si>
  <si>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</si>
  <si>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</si>
  <si>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</si>
  <si>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</si>
  <si>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</si>
  <si>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</si>
  <si>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</si>
  <si>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</si>
  <si>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</si>
  <si>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</si>
  <si>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</si>
  <si>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</si>
  <si>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（注1）60年までは住民基本台帳人口で、61年からは総人口(住民基本台帳人口+外国人登録数)を記載。</t>
    <rPh sb="1" eb="2">
      <t>チュウ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42" eb="45">
      <t>トウロクスウ</t>
    </rPh>
    <rPh sb="47" eb="49">
      <t>キサイ</t>
    </rPh>
    <phoneticPr fontId="26"/>
  </si>
  <si>
    <t>（注2）住民基本台帳法の改正(平成24年7月)により外国人住民も住民基本台帳人口に含むこととなり、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26"/>
  </si>
  <si>
    <t>（注3）平成25年からは、住民基本台帳人口を記載。</t>
    <rPh sb="1" eb="2">
      <t>チュウ</t>
    </rPh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26"/>
  </si>
  <si>
    <t>資料：政策課</t>
    <rPh sb="0" eb="2">
      <t>シリョウ</t>
    </rPh>
    <rPh sb="3" eb="5">
      <t>セイサク</t>
    </rPh>
    <rPh sb="5" eb="6">
      <t>カ</t>
    </rPh>
    <phoneticPr fontId="26"/>
  </si>
  <si>
    <t>（単位：人）</t>
  </si>
  <si>
    <t>人　口</t>
  </si>
  <si>
    <t>自然増</t>
  </si>
  <si>
    <t>社会増</t>
  </si>
  <si>
    <t>（各年中）</t>
  </si>
  <si>
    <t>（12月末日）</t>
  </si>
  <si>
    <t>増　減</t>
    <rPh sb="2" eb="3">
      <t>ゲン</t>
    </rPh>
    <phoneticPr fontId="26"/>
  </si>
  <si>
    <t>昭和31</t>
    <rPh sb="0" eb="2">
      <t>ショウワ</t>
    </rPh>
    <phoneticPr fontId="26"/>
  </si>
  <si>
    <t>21</t>
  </si>
  <si>
    <t>（注1）61年までは住民基本台帳人口を､62年からは総人口（住民基本台帳人口＋外国人登録数）を記載。</t>
    <rPh sb="1" eb="2">
      <t>チュウイ</t>
    </rPh>
    <rPh sb="6" eb="7">
      <t>ネン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2" eb="23">
      <t>ネン</t>
    </rPh>
    <rPh sb="26" eb="27">
      <t>ソウスウ</t>
    </rPh>
    <rPh sb="27" eb="29">
      <t>ジンコウ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39" eb="42">
      <t>ガイコクジン</t>
    </rPh>
    <rPh sb="42" eb="44">
      <t>トウロク</t>
    </rPh>
    <rPh sb="44" eb="45">
      <t>カズ</t>
    </rPh>
    <rPh sb="47" eb="49">
      <t>キサイ</t>
    </rPh>
    <phoneticPr fontId="26"/>
  </si>
  <si>
    <t>（注2）住民基本台帳法の改正(平成24年7月)により外国人住民も住民基本台帳人口に含むこととなった。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26"/>
  </si>
  <si>
    <t>　　　 平成24年からは、住民基本台帳人口を記載。</t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26"/>
  </si>
  <si>
    <t>資料：政策課</t>
    <rPh sb="0" eb="2">
      <t>シリョウ</t>
    </rPh>
    <rPh sb="3" eb="6">
      <t>セイサクカ</t>
    </rPh>
    <phoneticPr fontId="26"/>
  </si>
  <si>
    <t>平成30年1月1日</t>
    <rPh sb="0" eb="2">
      <t>ヘイセイ</t>
    </rPh>
    <rPh sb="4" eb="5">
      <t>ネン</t>
    </rPh>
    <rPh sb="6" eb="7">
      <t>ガツ</t>
    </rPh>
    <rPh sb="8" eb="9">
      <t>ニチ</t>
    </rPh>
    <phoneticPr fontId="26"/>
  </si>
  <si>
    <t>（単位：人）</t>
    <rPh sb="1" eb="3">
      <t>タンイ</t>
    </rPh>
    <rPh sb="4" eb="5">
      <t>ヒト</t>
    </rPh>
    <phoneticPr fontId="26"/>
  </si>
  <si>
    <t>計</t>
  </si>
  <si>
    <t>総　数</t>
    <phoneticPr fontId="26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</si>
  <si>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</si>
  <si>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</si>
  <si>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</si>
  <si>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</si>
  <si>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</si>
  <si>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</si>
  <si>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</si>
  <si>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</si>
  <si>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</si>
  <si>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</si>
  <si>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</si>
  <si>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</si>
  <si>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</si>
  <si>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</si>
  <si>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</si>
  <si>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</si>
  <si>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</si>
  <si>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</si>
  <si>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</si>
  <si>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</si>
  <si>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</si>
  <si>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地区名</t>
  </si>
  <si>
    <t>面　積</t>
  </si>
  <si>
    <t>総数</t>
  </si>
  <si>
    <t>（k㎡）</t>
  </si>
  <si>
    <t>（１k㎡当り）</t>
  </si>
  <si>
    <t>総　数</t>
    <rPh sb="0" eb="1">
      <t>フサ</t>
    </rPh>
    <rPh sb="2" eb="3">
      <t>カズ</t>
    </rPh>
    <phoneticPr fontId="26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</si>
  <si>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</si>
  <si>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</si>
  <si>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</si>
  <si>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</si>
  <si>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</si>
  <si>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</si>
  <si>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</si>
  <si>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</si>
  <si>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</si>
  <si>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</si>
  <si>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</si>
  <si>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</si>
  <si>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26"/>
  </si>
  <si>
    <t>（注）「平成26年全国都道府県市区町村別面積調」（国土地理院）において、測定方法の変更により総面積</t>
    <rPh sb="1" eb="2">
      <t>チュウ</t>
    </rPh>
    <rPh sb="25" eb="27">
      <t>コクド</t>
    </rPh>
    <rPh sb="27" eb="29">
      <t>チリ</t>
    </rPh>
    <rPh sb="29" eb="30">
      <t>イン</t>
    </rPh>
    <rPh sb="36" eb="38">
      <t>ソクテイ</t>
    </rPh>
    <rPh sb="38" eb="40">
      <t>ホウホウ</t>
    </rPh>
    <rPh sb="41" eb="43">
      <t>ヘンコウ</t>
    </rPh>
    <rPh sb="46" eb="49">
      <t>ソウメンセキ</t>
    </rPh>
    <phoneticPr fontId="26"/>
  </si>
  <si>
    <t>　　　が減少した。なお、計測の最小単位が市区町村となるため、地区別面積は平成25年までのものとなり、</t>
    <rPh sb="4" eb="6">
      <t>ゲンショウ</t>
    </rPh>
    <rPh sb="20" eb="22">
      <t>シク</t>
    </rPh>
    <rPh sb="22" eb="24">
      <t>チョウソン</t>
    </rPh>
    <phoneticPr fontId="26"/>
  </si>
  <si>
    <t>　　　総面積と地区別面積の内訳は一致しない。</t>
    <rPh sb="3" eb="6">
      <t>ソウメンセキ</t>
    </rPh>
    <rPh sb="7" eb="9">
      <t>チク</t>
    </rPh>
    <rPh sb="9" eb="10">
      <t>ベツ</t>
    </rPh>
    <rPh sb="10" eb="12">
      <t>メンセキ</t>
    </rPh>
    <rPh sb="13" eb="15">
      <t>ウチワケ</t>
    </rPh>
    <rPh sb="16" eb="18">
      <t>イッチ</t>
    </rPh>
    <phoneticPr fontId="26"/>
  </si>
  <si>
    <t>資料：政策課</t>
    <rPh sb="3" eb="5">
      <t>セイサク</t>
    </rPh>
    <rPh sb="5" eb="6">
      <t>カ</t>
    </rPh>
    <phoneticPr fontId="26"/>
  </si>
  <si>
    <t>25年</t>
    <rPh sb="2" eb="3">
      <t>ネン</t>
    </rPh>
    <phoneticPr fontId="26"/>
  </si>
  <si>
    <t>26年</t>
    <rPh sb="2" eb="3">
      <t>ネン</t>
    </rPh>
    <phoneticPr fontId="26"/>
  </si>
  <si>
    <t>27年</t>
    <rPh sb="2" eb="3">
      <t>ネン</t>
    </rPh>
    <phoneticPr fontId="26"/>
  </si>
  <si>
    <t>28年</t>
    <rPh sb="2" eb="3">
      <t>ネン</t>
    </rPh>
    <phoneticPr fontId="26"/>
  </si>
  <si>
    <t>29年</t>
    <rPh sb="2" eb="3">
      <t>ネン</t>
    </rPh>
    <phoneticPr fontId="26"/>
  </si>
  <si>
    <t>越ヶ谷</t>
    <rPh sb="0" eb="3">
      <t>コシガヤ</t>
    </rPh>
    <phoneticPr fontId="26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</si>
  <si>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26"/>
  </si>
  <si>
    <t xml:space="preserve"> </t>
    <phoneticPr fontId="26"/>
  </si>
  <si>
    <t>（桜井地区）　　　　　　</t>
    <phoneticPr fontId="26"/>
  </si>
  <si>
    <t>（大袋地区）　　　　　　</t>
    <phoneticPr fontId="26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</si>
  <si>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</si>
  <si>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</si>
  <si>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</si>
  <si>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</si>
  <si>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</si>
  <si>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</si>
  <si>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</si>
  <si>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</si>
  <si>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</si>
  <si>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</si>
  <si>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</si>
  <si>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</si>
  <si>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26"/>
  </si>
  <si>
    <t>大字大林</t>
  </si>
  <si>
    <t>千間台東２丁目</t>
    <rPh sb="5" eb="7">
      <t>チョウメ</t>
    </rPh>
    <phoneticPr fontId="26"/>
  </si>
  <si>
    <t>大字大房</t>
  </si>
  <si>
    <t>千間台東３丁目</t>
    <rPh sb="5" eb="7">
      <t>チョウメ</t>
    </rPh>
    <phoneticPr fontId="26"/>
  </si>
  <si>
    <t>千間台西１丁目</t>
  </si>
  <si>
    <t>千間台東４丁目</t>
    <rPh sb="5" eb="7">
      <t>チョウメ</t>
    </rPh>
    <phoneticPr fontId="26"/>
  </si>
  <si>
    <t>千間台西２丁目</t>
  </si>
  <si>
    <t>千間台西３丁目</t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</si>
  <si>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</si>
  <si>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</si>
  <si>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</si>
  <si>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</si>
  <si>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</si>
  <si>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</si>
  <si>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</si>
  <si>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</si>
  <si>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</si>
  <si>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</si>
  <si>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</si>
  <si>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</si>
  <si>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</si>
  <si>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</si>
  <si>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</si>
  <si>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</si>
  <si>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</si>
  <si>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</si>
  <si>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</si>
  <si>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</si>
  <si>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</si>
  <si>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</si>
  <si>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</si>
  <si>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</si>
  <si>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</si>
  <si>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26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</si>
  <si>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</si>
  <si>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</si>
  <si>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</si>
  <si>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</si>
  <si>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</si>
  <si>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</si>
  <si>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</si>
  <si>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</si>
  <si>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</si>
  <si>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</si>
  <si>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</si>
  <si>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</si>
  <si>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</si>
  <si>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</si>
  <si>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</si>
  <si>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</si>
  <si>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</si>
  <si>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</si>
  <si>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</si>
  <si>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</si>
  <si>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</si>
  <si>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</si>
  <si>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</si>
  <si>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</si>
  <si>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</si>
  <si>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</si>
  <si>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</si>
  <si>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</si>
  <si>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</si>
  <si>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</si>
  <si>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</si>
  <si>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</si>
  <si>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</si>
  <si>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</si>
  <si>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</si>
  <si>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</si>
  <si>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</si>
  <si>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</si>
  <si>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</si>
  <si>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</si>
  <si>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</si>
  <si>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</si>
  <si>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</si>
  <si>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</si>
  <si>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</si>
  <si>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</si>
  <si>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花田５丁目</t>
  </si>
  <si>
    <t>花田６丁目</t>
  </si>
  <si>
    <t>花田７丁目</t>
  </si>
  <si>
    <t>（次ページへ続く）</t>
    <rPh sb="1" eb="2">
      <t>ツギ</t>
    </rPh>
    <rPh sb="6" eb="7">
      <t>ツヅ</t>
    </rPh>
    <phoneticPr fontId="26"/>
  </si>
  <si>
    <t>ﾚｲｸﾀｳﾝ１丁目</t>
  </si>
  <si>
    <t>大字蒲生</t>
  </si>
  <si>
    <t>ﾚｲｸﾀｳﾝ２丁目</t>
  </si>
  <si>
    <t>瓦曽根１丁目</t>
  </si>
  <si>
    <t>ﾚｲｸﾀｳﾝ３丁目</t>
  </si>
  <si>
    <t>瓦曽根２丁目</t>
  </si>
  <si>
    <t>ﾚｲｸﾀｳﾝ４丁目</t>
  </si>
  <si>
    <t>南越谷１丁目</t>
  </si>
  <si>
    <t>ﾚｲｸﾀｳﾝ５丁目</t>
  </si>
  <si>
    <t>登戸町</t>
  </si>
  <si>
    <t>ﾚｲｸﾀｳﾝ６丁目</t>
  </si>
  <si>
    <t>蒲生東町</t>
  </si>
  <si>
    <t>ﾚｲｸﾀｳﾝ８丁目</t>
  </si>
  <si>
    <t>蒲生寿町</t>
  </si>
  <si>
    <t>ﾚｲｸﾀｳﾝ９丁目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</si>
  <si>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</si>
  <si>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</si>
  <si>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</si>
  <si>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</si>
  <si>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</si>
  <si>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</si>
  <si>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</si>
  <si>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</si>
  <si>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</si>
  <si>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</si>
  <si>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</si>
  <si>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</si>
  <si>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</si>
  <si>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</si>
  <si>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</si>
  <si>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</si>
  <si>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</si>
  <si>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</si>
  <si>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</si>
  <si>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</si>
  <si>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</si>
  <si>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</si>
  <si>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</si>
  <si>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</si>
  <si>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</si>
  <si>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</si>
  <si>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26"/>
  </si>
  <si>
    <t>北越谷２丁目</t>
  </si>
  <si>
    <t>伊原１丁目</t>
  </si>
  <si>
    <t>北越谷３丁目</t>
  </si>
  <si>
    <t>伊原２丁目</t>
  </si>
  <si>
    <t>北越谷４丁目</t>
  </si>
  <si>
    <t>北越谷５丁目</t>
  </si>
  <si>
    <t>（越ヶ谷地区）　　　　　</t>
  </si>
  <si>
    <t>越ヶ谷１丁目</t>
  </si>
  <si>
    <t>ﾚｲｸﾀｳﾝ７丁目</t>
    <rPh sb="7" eb="9">
      <t>チョウメ</t>
    </rPh>
    <phoneticPr fontId="26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</si>
  <si>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</si>
  <si>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</si>
  <si>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</si>
  <si>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</si>
  <si>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</si>
  <si>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</si>
  <si>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</si>
  <si>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</si>
  <si>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</si>
  <si>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</si>
  <si>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</si>
  <si>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</si>
  <si>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</si>
  <si>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</si>
  <si>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</si>
  <si>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</si>
  <si>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</si>
  <si>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</si>
  <si>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</si>
  <si>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</si>
  <si>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</si>
  <si>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</si>
  <si>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</si>
  <si>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</si>
  <si>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</si>
  <si>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</si>
  <si>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</si>
  <si>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</si>
  <si>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</si>
  <si>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</si>
  <si>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</si>
  <si>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</si>
  <si>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</si>
  <si>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</si>
  <si>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</si>
  <si>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</si>
  <si>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26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</si>
  <si>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</si>
  <si>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</si>
  <si>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</si>
  <si>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</si>
  <si>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</si>
  <si>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</si>
  <si>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</si>
  <si>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</si>
  <si>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</si>
  <si>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</si>
  <si>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</si>
  <si>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</si>
  <si>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前の住所地</t>
    <rPh sb="0" eb="1">
      <t>マエ</t>
    </rPh>
    <rPh sb="2" eb="4">
      <t>ジュウショ</t>
    </rPh>
    <rPh sb="4" eb="5">
      <t>チ</t>
    </rPh>
    <phoneticPr fontId="26"/>
  </si>
  <si>
    <t>北海道</t>
  </si>
  <si>
    <t>神奈川</t>
  </si>
  <si>
    <t>和歌山</t>
  </si>
  <si>
    <t>鹿児島</t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</si>
  <si>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26"/>
  </si>
  <si>
    <t>資料：政策課「住民基本台帳人口移動報告表」</t>
    <rPh sb="0" eb="2">
      <t>シリョウ</t>
    </rPh>
    <rPh sb="3" eb="5">
      <t>セイサク</t>
    </rPh>
    <rPh sb="5" eb="6">
      <t>カ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5" eb="17">
      <t>イドウ</t>
    </rPh>
    <rPh sb="17" eb="19">
      <t>ホウコク</t>
    </rPh>
    <rPh sb="19" eb="20">
      <t>ヒョウ</t>
    </rPh>
    <phoneticPr fontId="26"/>
  </si>
  <si>
    <t>各年1月1日</t>
    <rPh sb="0" eb="2">
      <t>カクネン</t>
    </rPh>
    <phoneticPr fontId="26"/>
  </si>
  <si>
    <t>（単位：人、％）</t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</si>
  <si>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26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</si>
  <si>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26"/>
  </si>
  <si>
    <t>65歳以上人口</t>
    <rPh sb="2" eb="3">
      <t>サイ</t>
    </rPh>
    <rPh sb="3" eb="5">
      <t>イジョウ</t>
    </rPh>
    <phoneticPr fontId="26"/>
  </si>
  <si>
    <t>平成2</t>
    <rPh sb="0" eb="2">
      <t>ヘイセイ</t>
    </rPh>
    <phoneticPr fontId="26"/>
  </si>
  <si>
    <t>（注）昭和55年以前は「国勢調査」（10月1日現在）。56年以降「埼玉県町（丁）字別人口調査」。</t>
    <rPh sb="1" eb="2">
      <t>チュウ</t>
    </rPh>
    <rPh sb="3" eb="5">
      <t>ショウワ</t>
    </rPh>
    <rPh sb="20" eb="21">
      <t>ガツ</t>
    </rPh>
    <rPh sb="22" eb="23">
      <t>ニチ</t>
    </rPh>
    <rPh sb="23" eb="25">
      <t>ゲンザイ</t>
    </rPh>
    <rPh sb="29" eb="30">
      <t>ネン</t>
    </rPh>
    <rPh sb="30" eb="32">
      <t>イコウ</t>
    </rPh>
    <rPh sb="33" eb="36">
      <t>サイタマケン</t>
    </rPh>
    <rPh sb="36" eb="37">
      <t>マチ</t>
    </rPh>
    <rPh sb="38" eb="39">
      <t>チョウ</t>
    </rPh>
    <rPh sb="40" eb="41">
      <t>アザ</t>
    </rPh>
    <rPh sb="41" eb="42">
      <t>ベツ</t>
    </rPh>
    <rPh sb="42" eb="44">
      <t>ジンコウ</t>
    </rPh>
    <rPh sb="44" eb="46">
      <t>チョウサ</t>
    </rPh>
    <phoneticPr fontId="26"/>
  </si>
  <si>
    <t>（単位：歳）</t>
    <rPh sb="1" eb="3">
      <t>タンイ</t>
    </rPh>
    <rPh sb="4" eb="5">
      <t>サイ</t>
    </rPh>
    <phoneticPr fontId="26"/>
  </si>
  <si>
    <t xml:space="preserve">      昭和35</t>
    <rPh sb="6" eb="8">
      <t>ショウワ</t>
    </rPh>
    <phoneticPr fontId="26"/>
  </si>
  <si>
    <t>22</t>
  </si>
  <si>
    <t>（注）昭和55年以前は「国勢調査」(10月1日現在)｡ 60年以降「埼玉県町(丁)字別人口調査」。</t>
    <rPh sb="1" eb="2">
      <t>チュウイ</t>
    </rPh>
    <rPh sb="3" eb="5">
      <t>ショウワ</t>
    </rPh>
    <rPh sb="7" eb="8">
      <t>ネン</t>
    </rPh>
    <rPh sb="8" eb="10">
      <t>イゼン</t>
    </rPh>
    <rPh sb="12" eb="14">
      <t>コクセイ</t>
    </rPh>
    <rPh sb="14" eb="16">
      <t>チョウサ</t>
    </rPh>
    <rPh sb="20" eb="21">
      <t>ガツ</t>
    </rPh>
    <rPh sb="22" eb="23">
      <t>ニチ</t>
    </rPh>
    <rPh sb="23" eb="25">
      <t>ゲンザイ</t>
    </rPh>
    <rPh sb="30" eb="31">
      <t>ネン</t>
    </rPh>
    <rPh sb="31" eb="33">
      <t>イコウ</t>
    </rPh>
    <rPh sb="34" eb="36">
      <t>サイタマ</t>
    </rPh>
    <rPh sb="36" eb="37">
      <t>ケン</t>
    </rPh>
    <rPh sb="37" eb="38">
      <t>マチ</t>
    </rPh>
    <rPh sb="39" eb="40">
      <t>チョウメ</t>
    </rPh>
    <rPh sb="41" eb="42">
      <t>アザ</t>
    </rPh>
    <rPh sb="42" eb="43">
      <t>ベツ</t>
    </rPh>
    <rPh sb="43" eb="45">
      <t>ジンコウ</t>
    </rPh>
    <rPh sb="45" eb="47">
      <t>チョウサ</t>
    </rPh>
    <phoneticPr fontId="26"/>
  </si>
  <si>
    <t>（単位：受理件数）</t>
    <rPh sb="1" eb="3">
      <t>タンイ</t>
    </rPh>
    <rPh sb="4" eb="6">
      <t>ジュリ</t>
    </rPh>
    <rPh sb="6" eb="7">
      <t>ケン</t>
    </rPh>
    <rPh sb="7" eb="8">
      <t>スウ</t>
    </rPh>
    <phoneticPr fontId="26"/>
  </si>
  <si>
    <t>各年中</t>
    <rPh sb="0" eb="1">
      <t>カク</t>
    </rPh>
    <rPh sb="1" eb="2">
      <t>ネン</t>
    </rPh>
    <rPh sb="2" eb="3">
      <t>チュウ</t>
    </rPh>
    <phoneticPr fontId="26"/>
  </si>
  <si>
    <t>平成23年</t>
    <rPh sb="0" eb="2">
      <t>ヘー</t>
    </rPh>
    <rPh sb="4" eb="5">
      <t>ネン</t>
    </rPh>
    <phoneticPr fontId="26"/>
  </si>
  <si>
    <t>24年</t>
    <rPh sb="2" eb="3">
      <t>ネン</t>
    </rPh>
    <phoneticPr fontId="26"/>
  </si>
  <si>
    <t>婚姻</t>
    <rPh sb="0" eb="2">
      <t>コンイン</t>
    </rPh>
    <phoneticPr fontId="26"/>
  </si>
  <si>
    <t>離婚</t>
    <rPh sb="0" eb="2">
      <t>リコン</t>
    </rPh>
    <phoneticPr fontId="26"/>
  </si>
  <si>
    <t>資料：市民課</t>
    <rPh sb="0" eb="2">
      <t>シリョウ</t>
    </rPh>
    <rPh sb="3" eb="6">
      <t>シミンカ</t>
    </rPh>
    <phoneticPr fontId="26"/>
  </si>
  <si>
    <t>（単位：人）</t>
    <rPh sb="1" eb="3">
      <t>タンイ</t>
    </rPh>
    <rPh sb="4" eb="5">
      <t>ニン</t>
    </rPh>
    <phoneticPr fontId="26"/>
  </si>
  <si>
    <t>平成25年</t>
    <rPh sb="0" eb="2">
      <t>ヘイセイ</t>
    </rPh>
    <rPh sb="4" eb="5">
      <t>ネン</t>
    </rPh>
    <phoneticPr fontId="26"/>
  </si>
  <si>
    <t>（3月末日）</t>
    <rPh sb="2" eb="3">
      <t>ガツ</t>
    </rPh>
    <rPh sb="3" eb="4">
      <t>マツ</t>
    </rPh>
    <rPh sb="4" eb="5">
      <t>ニチ</t>
    </rPh>
    <phoneticPr fontId="26"/>
  </si>
  <si>
    <t>韓国及び朝鮮</t>
    <rPh sb="0" eb="2">
      <t>カンコク</t>
    </rPh>
    <rPh sb="2" eb="3">
      <t>オヨ</t>
    </rPh>
    <rPh sb="4" eb="6">
      <t>チョウセン</t>
    </rPh>
    <phoneticPr fontId="26"/>
  </si>
  <si>
    <t>フィリピン</t>
    <phoneticPr fontId="26"/>
  </si>
  <si>
    <t>パキスタン</t>
    <phoneticPr fontId="26"/>
  </si>
  <si>
    <t>インド</t>
    <phoneticPr fontId="26"/>
  </si>
  <si>
    <t>タイ</t>
    <phoneticPr fontId="26"/>
  </si>
  <si>
    <t>べトナム</t>
    <phoneticPr fontId="26"/>
  </si>
  <si>
    <t>英国</t>
    <rPh sb="0" eb="2">
      <t>エイコク</t>
    </rPh>
    <phoneticPr fontId="26"/>
  </si>
  <si>
    <t>米国</t>
    <rPh sb="0" eb="2">
      <t>ベイコク</t>
    </rPh>
    <phoneticPr fontId="26"/>
  </si>
  <si>
    <t>ブラジル</t>
    <phoneticPr fontId="26"/>
  </si>
  <si>
    <t>ペルー</t>
    <phoneticPr fontId="26"/>
  </si>
  <si>
    <t>ガーナ</t>
    <phoneticPr fontId="26"/>
  </si>
  <si>
    <t>その他</t>
    <rPh sb="2" eb="3">
      <t>タ</t>
    </rPh>
    <phoneticPr fontId="26"/>
  </si>
  <si>
    <t>中国及び台湾</t>
    <rPh sb="0" eb="2">
      <t>チュウゴク</t>
    </rPh>
    <rPh sb="2" eb="3">
      <t>オヨ</t>
    </rPh>
    <rPh sb="4" eb="6">
      <t>タイワン</t>
    </rPh>
    <phoneticPr fontId="26"/>
  </si>
  <si>
    <t>（注2）国勢調査は5年に一度実施され、平成27年の結果が現時点で最新のデータとなる。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26"/>
  </si>
  <si>
    <t>22年</t>
    <rPh sb="2" eb="3">
      <t>ネン</t>
    </rPh>
    <phoneticPr fontId="26"/>
  </si>
  <si>
    <t>17年</t>
    <rPh sb="2" eb="3">
      <t>ネン</t>
    </rPh>
    <phoneticPr fontId="26"/>
  </si>
  <si>
    <t>12年</t>
    <rPh sb="2" eb="3">
      <t>ネン</t>
    </rPh>
    <phoneticPr fontId="26"/>
  </si>
  <si>
    <t>7年</t>
    <rPh sb="1" eb="2">
      <t>ネン</t>
    </rPh>
    <phoneticPr fontId="26"/>
  </si>
  <si>
    <t>　　平成 2年</t>
    <rPh sb="6" eb="7">
      <t>ネン</t>
    </rPh>
    <phoneticPr fontId="26"/>
  </si>
  <si>
    <t>60年</t>
    <rPh sb="2" eb="3">
      <t>ネン</t>
    </rPh>
    <phoneticPr fontId="26"/>
  </si>
  <si>
    <t>55年</t>
    <rPh sb="2" eb="3">
      <t>ネン</t>
    </rPh>
    <phoneticPr fontId="26"/>
  </si>
  <si>
    <t>50年</t>
    <rPh sb="2" eb="3">
      <t>ネン</t>
    </rPh>
    <phoneticPr fontId="26"/>
  </si>
  <si>
    <t>45年</t>
    <rPh sb="2" eb="3">
      <t>ネン</t>
    </rPh>
    <phoneticPr fontId="26"/>
  </si>
  <si>
    <t>40年</t>
    <rPh sb="2" eb="3">
      <t>ネン</t>
    </rPh>
    <phoneticPr fontId="26"/>
  </si>
  <si>
    <t>35年</t>
    <rPh sb="2" eb="3">
      <t>ネン</t>
    </rPh>
    <phoneticPr fontId="26"/>
  </si>
  <si>
    <t>‐</t>
    <phoneticPr fontId="26"/>
  </si>
  <si>
    <t>30年</t>
    <rPh sb="2" eb="3">
      <t>ネン</t>
    </rPh>
    <phoneticPr fontId="26"/>
  </si>
  <si>
    <t>15年</t>
    <rPh sb="2" eb="3">
      <t>ネン</t>
    </rPh>
    <phoneticPr fontId="26"/>
  </si>
  <si>
    <t>10年</t>
    <rPh sb="2" eb="3">
      <t>ネン</t>
    </rPh>
    <phoneticPr fontId="26"/>
  </si>
  <si>
    <t>　　昭和 5年</t>
    <rPh sb="6" eb="7">
      <t>ネン</t>
    </rPh>
    <phoneticPr fontId="26"/>
  </si>
  <si>
    <t>14年</t>
    <rPh sb="2" eb="3">
      <t>ネン</t>
    </rPh>
    <phoneticPr fontId="26"/>
  </si>
  <si>
    <t>　　大正 9年</t>
    <rPh sb="6" eb="7">
      <t>ネン</t>
    </rPh>
    <phoneticPr fontId="26"/>
  </si>
  <si>
    <r>
      <t xml:space="preserve">増減率
</t>
    </r>
    <r>
      <rPr>
        <sz val="8"/>
        <rFont val="ＭＳ 明朝"/>
        <family val="1"/>
        <charset val="128"/>
      </rPr>
      <t>(％)</t>
    </r>
    <rPh sb="0" eb="2">
      <t>ゾウゲン</t>
    </rPh>
    <rPh sb="2" eb="3">
      <t>リツ</t>
    </rPh>
    <phoneticPr fontId="26"/>
  </si>
  <si>
    <r>
      <t xml:space="preserve">増減数
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5" eb="6">
      <t>ニン</t>
    </rPh>
    <phoneticPr fontId="26"/>
  </si>
  <si>
    <r>
      <t xml:space="preserve">女
</t>
    </r>
    <r>
      <rPr>
        <sz val="8"/>
        <rFont val="ＭＳ 明朝"/>
        <family val="1"/>
        <charset val="128"/>
      </rPr>
      <t>(人)</t>
    </r>
    <rPh sb="3" eb="4">
      <t>ニン</t>
    </rPh>
    <phoneticPr fontId="26"/>
  </si>
  <si>
    <r>
      <t xml:space="preserve">男
</t>
    </r>
    <r>
      <rPr>
        <sz val="8"/>
        <rFont val="ＭＳ 明朝"/>
        <family val="1"/>
        <charset val="128"/>
      </rPr>
      <t>(人)</t>
    </r>
    <rPh sb="3" eb="4">
      <t>ニン</t>
    </rPh>
    <phoneticPr fontId="26"/>
  </si>
  <si>
    <r>
      <t xml:space="preserve">総　数
</t>
    </r>
    <r>
      <rPr>
        <sz val="8"/>
        <rFont val="ＭＳ 明朝"/>
        <family val="1"/>
        <charset val="128"/>
      </rPr>
      <t>(人)</t>
    </r>
    <rPh sb="5" eb="6">
      <t>ニン</t>
    </rPh>
    <phoneticPr fontId="26"/>
  </si>
  <si>
    <t>各年10月1日</t>
    <rPh sb="0" eb="2">
      <t>カクネン</t>
    </rPh>
    <rPh sb="4" eb="5">
      <t>ガツ</t>
    </rPh>
    <rPh sb="6" eb="7">
      <t>ニチ</t>
    </rPh>
    <phoneticPr fontId="26"/>
  </si>
  <si>
    <t>（注）国勢調査は5年に一度実施され、平成27年の結果が現時点で最新のデータとなる。</t>
    <rPh sb="1" eb="2">
      <t>チュウ</t>
    </rPh>
    <rPh sb="3" eb="5">
      <t>コクセイ</t>
    </rPh>
    <rPh sb="5" eb="7">
      <t>チョウサ</t>
    </rPh>
    <rPh sb="9" eb="10">
      <t>ネン</t>
    </rPh>
    <rPh sb="11" eb="13">
      <t>イチド</t>
    </rPh>
    <rPh sb="13" eb="15">
      <t>ジッシ</t>
    </rPh>
    <rPh sb="18" eb="20">
      <t>ヘー</t>
    </rPh>
    <rPh sb="22" eb="23">
      <t>ネン</t>
    </rPh>
    <rPh sb="24" eb="26">
      <t>ケッカ</t>
    </rPh>
    <rPh sb="27" eb="30">
      <t>ゲンジテン</t>
    </rPh>
    <rPh sb="31" eb="33">
      <t>サイシン</t>
    </rPh>
    <phoneticPr fontId="26"/>
  </si>
  <si>
    <t>総数</t>
    <rPh sb="0" eb="2">
      <t>ソウスウ</t>
    </rPh>
    <phoneticPr fontId="26"/>
  </si>
  <si>
    <t xml:space="preserve">　　　50    </t>
  </si>
  <si>
    <t xml:space="preserve">　　　49    </t>
  </si>
  <si>
    <t xml:space="preserve">　　　99    </t>
  </si>
  <si>
    <t xml:space="preserve">　　　48    </t>
  </si>
  <si>
    <t xml:space="preserve">　　　98    </t>
  </si>
  <si>
    <t xml:space="preserve">　　　47    </t>
  </si>
  <si>
    <t xml:space="preserve">　　　97    </t>
  </si>
  <si>
    <t xml:space="preserve">　　　46    </t>
  </si>
  <si>
    <t xml:space="preserve">　　　96    </t>
  </si>
  <si>
    <t xml:space="preserve">　　　45    </t>
  </si>
  <si>
    <t xml:space="preserve">　　　95    </t>
  </si>
  <si>
    <t xml:space="preserve">　　　44    </t>
  </si>
  <si>
    <t xml:space="preserve">　　　94    </t>
  </si>
  <si>
    <t xml:space="preserve">　　　43    </t>
  </si>
  <si>
    <t xml:space="preserve">　　　93    </t>
  </si>
  <si>
    <t xml:space="preserve">　　　42    </t>
  </si>
  <si>
    <t xml:space="preserve">　　　92    </t>
  </si>
  <si>
    <t xml:space="preserve">　　　41    </t>
  </si>
  <si>
    <t xml:space="preserve">　　　91    </t>
  </si>
  <si>
    <t xml:space="preserve">　　　40    </t>
  </si>
  <si>
    <t xml:space="preserve">　　　90    </t>
  </si>
  <si>
    <t xml:space="preserve">　　　39    </t>
  </si>
  <si>
    <t xml:space="preserve">　　　89    </t>
  </si>
  <si>
    <t xml:space="preserve">　　　38    </t>
  </si>
  <si>
    <t xml:space="preserve">　　　88    </t>
  </si>
  <si>
    <t xml:space="preserve">　　　37    </t>
  </si>
  <si>
    <t xml:space="preserve">　　　87    </t>
  </si>
  <si>
    <t xml:space="preserve">　　　36    </t>
  </si>
  <si>
    <t xml:space="preserve">　　　86    </t>
  </si>
  <si>
    <t xml:space="preserve">　　　35    </t>
  </si>
  <si>
    <t xml:space="preserve">　　　85    </t>
  </si>
  <si>
    <t xml:space="preserve">　　　34    </t>
  </si>
  <si>
    <t xml:space="preserve">　　　84    </t>
  </si>
  <si>
    <t xml:space="preserve">　　　33    </t>
  </si>
  <si>
    <t xml:space="preserve">　　　83    </t>
  </si>
  <si>
    <t xml:space="preserve">　　　32    </t>
  </si>
  <si>
    <t xml:space="preserve">　　　82    </t>
  </si>
  <si>
    <t xml:space="preserve">　　　31    </t>
  </si>
  <si>
    <t xml:space="preserve">　　　81    </t>
  </si>
  <si>
    <t xml:space="preserve">　　　30    </t>
  </si>
  <si>
    <t xml:space="preserve">　　　80    </t>
  </si>
  <si>
    <t xml:space="preserve">　　　29    </t>
  </si>
  <si>
    <t xml:space="preserve">　　　79    </t>
  </si>
  <si>
    <t xml:space="preserve">　　　28    </t>
  </si>
  <si>
    <t xml:space="preserve">　　　78    </t>
  </si>
  <si>
    <t xml:space="preserve">　　　27    </t>
  </si>
  <si>
    <t xml:space="preserve">　　　77    </t>
  </si>
  <si>
    <t xml:space="preserve">　　　26    </t>
  </si>
  <si>
    <t xml:space="preserve">　　　76    </t>
  </si>
  <si>
    <t xml:space="preserve">　　　25    </t>
  </si>
  <si>
    <t xml:space="preserve">　　　75    </t>
  </si>
  <si>
    <t xml:space="preserve">　　　24    </t>
  </si>
  <si>
    <t xml:space="preserve">　　　74    </t>
  </si>
  <si>
    <t xml:space="preserve">　　　23    </t>
  </si>
  <si>
    <t xml:space="preserve">　　　73    </t>
  </si>
  <si>
    <t xml:space="preserve">　　　22    </t>
  </si>
  <si>
    <t xml:space="preserve">　　　72    </t>
  </si>
  <si>
    <t xml:space="preserve">　　　21    </t>
  </si>
  <si>
    <t xml:space="preserve">　　　71    </t>
  </si>
  <si>
    <t xml:space="preserve">　　　20    </t>
  </si>
  <si>
    <t xml:space="preserve">　　　70    </t>
  </si>
  <si>
    <t xml:space="preserve">　　　19    </t>
  </si>
  <si>
    <t xml:space="preserve">　　　69    </t>
  </si>
  <si>
    <t xml:space="preserve">　　　18    </t>
  </si>
  <si>
    <t xml:space="preserve">　　　68    </t>
  </si>
  <si>
    <t xml:space="preserve">　　　17    </t>
  </si>
  <si>
    <t xml:space="preserve">　　　67    </t>
  </si>
  <si>
    <t xml:space="preserve">　　　16    </t>
  </si>
  <si>
    <t xml:space="preserve">　　　66    </t>
  </si>
  <si>
    <t xml:space="preserve">　　　15    </t>
  </si>
  <si>
    <t xml:space="preserve">　　　65    </t>
  </si>
  <si>
    <t xml:space="preserve">　　　14    </t>
  </si>
  <si>
    <t xml:space="preserve">　　　64    </t>
  </si>
  <si>
    <t xml:space="preserve">　　　13    </t>
  </si>
  <si>
    <t xml:space="preserve">　　　63    </t>
  </si>
  <si>
    <t xml:space="preserve">　　　12    </t>
  </si>
  <si>
    <t xml:space="preserve">　　　62    </t>
  </si>
  <si>
    <t xml:space="preserve">　　　11    </t>
  </si>
  <si>
    <t xml:space="preserve">　　　61    </t>
  </si>
  <si>
    <t xml:space="preserve">　　　10    </t>
  </si>
  <si>
    <t xml:space="preserve">　　　60    </t>
  </si>
  <si>
    <t xml:space="preserve">　　　59    </t>
  </si>
  <si>
    <t xml:space="preserve">　　　58    </t>
  </si>
  <si>
    <t xml:space="preserve">　　　57    </t>
  </si>
  <si>
    <t xml:space="preserve">　　　56    </t>
  </si>
  <si>
    <t xml:space="preserve">　　　55    </t>
  </si>
  <si>
    <t xml:space="preserve">　　　54    </t>
  </si>
  <si>
    <t xml:space="preserve">　　　53    </t>
  </si>
  <si>
    <t xml:space="preserve">　　　52    </t>
  </si>
  <si>
    <t xml:space="preserve">　　　51歳    </t>
    <rPh sb="5" eb="6">
      <t>サイ</t>
    </rPh>
    <phoneticPr fontId="26"/>
  </si>
  <si>
    <t xml:space="preserve">　　　 0歳    </t>
    <rPh sb="5" eb="6">
      <t>サイ</t>
    </rPh>
    <phoneticPr fontId="40"/>
  </si>
  <si>
    <t>女</t>
    <rPh sb="0" eb="1">
      <t>オンナ</t>
    </rPh>
    <phoneticPr fontId="26"/>
  </si>
  <si>
    <t>男</t>
    <rPh sb="0" eb="1">
      <t>オトコ</t>
    </rPh>
    <phoneticPr fontId="26"/>
  </si>
  <si>
    <t>年齢</t>
    <rPh sb="0" eb="2">
      <t>ネンレイ</t>
    </rPh>
    <phoneticPr fontId="26"/>
  </si>
  <si>
    <t>平成27年10月1日</t>
    <rPh sb="0" eb="2">
      <t>ヘー</t>
    </rPh>
    <rPh sb="4" eb="5">
      <t>ネン</t>
    </rPh>
    <rPh sb="7" eb="8">
      <t>ツキ</t>
    </rPh>
    <rPh sb="9" eb="10">
      <t>ニチ</t>
    </rPh>
    <phoneticPr fontId="26"/>
  </si>
  <si>
    <t>（注5）「主な流出先（従業地・通学地）の区分項目は平成27年の結果における総数の上位を掲載する。</t>
    <rPh sb="1" eb="2">
      <t>チュウ</t>
    </rPh>
    <phoneticPr fontId="26"/>
  </si>
  <si>
    <t>（注4）市町村の境域は平成27年10月1日現在のものとする。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26"/>
  </si>
  <si>
    <t>（注3）「越谷市外に従業・通学する者（流出人口）」には、従業地・通学地が「不詳」を含む。</t>
    <rPh sb="1" eb="2">
      <t>チュウイ</t>
    </rPh>
    <rPh sb="5" eb="8">
      <t>コシガヤシ</t>
    </rPh>
    <rPh sb="8" eb="9">
      <t>ソト</t>
    </rPh>
    <rPh sb="10" eb="12">
      <t>ジュウギョウ</t>
    </rPh>
    <rPh sb="13" eb="15">
      <t>ツウガク</t>
    </rPh>
    <rPh sb="17" eb="18">
      <t>モノ</t>
    </rPh>
    <rPh sb="19" eb="21">
      <t>リュウシュツ</t>
    </rPh>
    <rPh sb="21" eb="23">
      <t>ジンコウ</t>
    </rPh>
    <phoneticPr fontId="26"/>
  </si>
  <si>
    <t>（注2）「越谷市に常住する就業者・通学者」には、従業地・通学地「不詳」を含む。</t>
    <rPh sb="1" eb="2">
      <t>チュウイ</t>
    </rPh>
    <rPh sb="24" eb="26">
      <t>ジュウギョウ</t>
    </rPh>
    <rPh sb="26" eb="27">
      <t>チ</t>
    </rPh>
    <rPh sb="28" eb="30">
      <t>ツウガク</t>
    </rPh>
    <rPh sb="30" eb="31">
      <t>チ</t>
    </rPh>
    <rPh sb="32" eb="34">
      <t>フショウ</t>
    </rPh>
    <rPh sb="36" eb="37">
      <t>フク</t>
    </rPh>
    <phoneticPr fontId="26"/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</si>
  <si>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26"/>
  </si>
  <si>
    <t>群馬県</t>
  </si>
  <si>
    <t>栃木県</t>
  </si>
  <si>
    <t>茨城県</t>
  </si>
  <si>
    <t>神奈川県</t>
  </si>
  <si>
    <t>千葉県</t>
  </si>
  <si>
    <t>23区以外</t>
  </si>
  <si>
    <t>その他の区</t>
  </si>
  <si>
    <t>文京区</t>
    <rPh sb="0" eb="3">
      <t>ブンキョウク</t>
    </rPh>
    <phoneticPr fontId="26"/>
  </si>
  <si>
    <t>渋谷区</t>
    <rPh sb="0" eb="3">
      <t>シブヤク</t>
    </rPh>
    <phoneticPr fontId="26"/>
  </si>
  <si>
    <t>墨田区</t>
    <rPh sb="0" eb="2">
      <t>スミダ</t>
    </rPh>
    <phoneticPr fontId="26"/>
  </si>
  <si>
    <t>江東区</t>
    <rPh sb="0" eb="2">
      <t>コウトウ</t>
    </rPh>
    <phoneticPr fontId="26"/>
  </si>
  <si>
    <t>新宿区</t>
    <rPh sb="0" eb="2">
      <t>シンジュク</t>
    </rPh>
    <phoneticPr fontId="26"/>
  </si>
  <si>
    <t>台東区</t>
  </si>
  <si>
    <t>港区</t>
  </si>
  <si>
    <t>足立区</t>
  </si>
  <si>
    <t>千代田区</t>
    <rPh sb="0" eb="4">
      <t>チヨダク</t>
    </rPh>
    <phoneticPr fontId="26"/>
  </si>
  <si>
    <t>東京都（総数）</t>
  </si>
  <si>
    <t>県外（総数）</t>
  </si>
  <si>
    <t>その他の市町村</t>
    <rPh sb="4" eb="7">
      <t>シチョウソン</t>
    </rPh>
    <phoneticPr fontId="26"/>
  </si>
  <si>
    <t>久喜市</t>
    <rPh sb="0" eb="2">
      <t>クキ</t>
    </rPh>
    <rPh sb="2" eb="3">
      <t>シ</t>
    </rPh>
    <phoneticPr fontId="26"/>
  </si>
  <si>
    <t>杉戸町</t>
  </si>
  <si>
    <t>松伏町</t>
  </si>
  <si>
    <t>三郷市</t>
  </si>
  <si>
    <t>吉川市</t>
    <rPh sb="2" eb="3">
      <t>シ</t>
    </rPh>
    <phoneticPr fontId="26"/>
  </si>
  <si>
    <t>八潮市</t>
  </si>
  <si>
    <t>川口市</t>
  </si>
  <si>
    <t>春日部市</t>
  </si>
  <si>
    <t>草加市</t>
  </si>
  <si>
    <t>その他の区</t>
    <phoneticPr fontId="26"/>
  </si>
  <si>
    <t>南区</t>
    <phoneticPr fontId="26"/>
  </si>
  <si>
    <t>緑区</t>
    <phoneticPr fontId="26"/>
  </si>
  <si>
    <t>浦和区</t>
    <phoneticPr fontId="26"/>
  </si>
  <si>
    <t>大宮区</t>
    <phoneticPr fontId="26"/>
  </si>
  <si>
    <t>岩槻区</t>
    <phoneticPr fontId="26"/>
  </si>
  <si>
    <t>さいたま市（総数）</t>
    <phoneticPr fontId="26"/>
  </si>
  <si>
    <t>県内（総数）</t>
    <phoneticPr fontId="26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</si>
  <si>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26"/>
  </si>
  <si>
    <t>越谷市外で従業・通学する者 （流出人口）</t>
    <rPh sb="12" eb="13">
      <t>モノ</t>
    </rPh>
    <phoneticPr fontId="42"/>
  </si>
  <si>
    <t>（自宅外）</t>
  </si>
  <si>
    <t>（自　宅）</t>
  </si>
  <si>
    <t>越谷市で従業・通学する者</t>
    <rPh sb="11" eb="12">
      <t>モノ</t>
    </rPh>
    <phoneticPr fontId="26"/>
  </si>
  <si>
    <t>越谷市に常住する就業者・通学者</t>
    <rPh sb="8" eb="9">
      <t>シュウ</t>
    </rPh>
    <phoneticPr fontId="26"/>
  </si>
  <si>
    <t>通学者</t>
  </si>
  <si>
    <t>就業者</t>
  </si>
  <si>
    <t>27年</t>
    <rPh sb="2" eb="3">
      <t>ネン</t>
    </rPh>
    <phoneticPr fontId="5"/>
  </si>
  <si>
    <t>22年</t>
  </si>
  <si>
    <t>区　　　分</t>
  </si>
  <si>
    <t>各年10月1日</t>
  </si>
  <si>
    <t>（注5）国勢調査は5年に一度実施され、平成27年の結果が現時点で最新のデータとなる。</t>
    <phoneticPr fontId="26"/>
  </si>
  <si>
    <t>（注4）「主な流入元（常住地）」の区分項目は平成27年の結果における総数の上位を掲載する。</t>
    <rPh sb="1" eb="2">
      <t>チュウ</t>
    </rPh>
    <rPh sb="17" eb="19">
      <t>クブン</t>
    </rPh>
    <rPh sb="19" eb="21">
      <t>コウモク</t>
    </rPh>
    <rPh sb="22" eb="24">
      <t>ヘイセイ</t>
    </rPh>
    <rPh sb="26" eb="27">
      <t>ネン</t>
    </rPh>
    <rPh sb="28" eb="30">
      <t>ケッカ</t>
    </rPh>
    <rPh sb="34" eb="36">
      <t>ソウスウ</t>
    </rPh>
    <rPh sb="37" eb="39">
      <t>ジョウイ</t>
    </rPh>
    <rPh sb="40" eb="42">
      <t>ケイサイ</t>
    </rPh>
    <phoneticPr fontId="26"/>
  </si>
  <si>
    <t xml:space="preserve">（注3）市町村の境域は平成27年10月1日現在のものとする。
　　　 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5"/>
  </si>
  <si>
    <t>（注2）「越谷市で従業・通学する者」には、従業地・通学地が「不詳」の者を含む。</t>
    <rPh sb="5" eb="8">
      <t>コシガヤシ</t>
    </rPh>
    <rPh sb="9" eb="11">
      <t>ジュウギョウ</t>
    </rPh>
    <rPh sb="12" eb="14">
      <t>ツウガク</t>
    </rPh>
    <rPh sb="16" eb="17">
      <t>モノ</t>
    </rPh>
    <rPh sb="21" eb="23">
      <t>ジュウギョウ</t>
    </rPh>
    <rPh sb="23" eb="24">
      <t>チ</t>
    </rPh>
    <rPh sb="25" eb="27">
      <t>ツウガク</t>
    </rPh>
    <rPh sb="27" eb="28">
      <t>チ</t>
    </rPh>
    <rPh sb="30" eb="32">
      <t>フショウ</t>
    </rPh>
    <rPh sb="34" eb="35">
      <t>モノ</t>
    </rPh>
    <rPh sb="36" eb="37">
      <t>フク</t>
    </rPh>
    <phoneticPr fontId="5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</si>
  <si>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5"/>
  </si>
  <si>
    <t>その他の都道府県</t>
    <rPh sb="4" eb="8">
      <t>トドウフケン</t>
    </rPh>
    <phoneticPr fontId="26"/>
  </si>
  <si>
    <t>神奈川県</t>
    <phoneticPr fontId="26"/>
  </si>
  <si>
    <t>群馬県</t>
    <phoneticPr fontId="26"/>
  </si>
  <si>
    <t>栃木県</t>
    <phoneticPr fontId="26"/>
  </si>
  <si>
    <t>茨城県</t>
    <phoneticPr fontId="26"/>
  </si>
  <si>
    <t>千葉県</t>
    <phoneticPr fontId="26"/>
  </si>
  <si>
    <t>台東区</t>
    <phoneticPr fontId="26"/>
  </si>
  <si>
    <t>練馬区</t>
    <phoneticPr fontId="26"/>
  </si>
  <si>
    <t>江東区</t>
    <phoneticPr fontId="26"/>
  </si>
  <si>
    <t>荒川区</t>
    <phoneticPr fontId="26"/>
  </si>
  <si>
    <t>板橋区</t>
    <phoneticPr fontId="26"/>
  </si>
  <si>
    <t>北区</t>
    <phoneticPr fontId="26"/>
  </si>
  <si>
    <t>墨田区</t>
    <phoneticPr fontId="26"/>
  </si>
  <si>
    <t>江戸川区</t>
    <phoneticPr fontId="26"/>
  </si>
  <si>
    <t>葛飾区</t>
    <phoneticPr fontId="26"/>
  </si>
  <si>
    <t>足立区</t>
    <phoneticPr fontId="26"/>
  </si>
  <si>
    <t>その他の市町村</t>
    <phoneticPr fontId="26"/>
  </si>
  <si>
    <t>杉戸町</t>
    <phoneticPr fontId="26"/>
  </si>
  <si>
    <t>八潮市</t>
    <phoneticPr fontId="26"/>
  </si>
  <si>
    <t>久喜市</t>
    <phoneticPr fontId="26"/>
  </si>
  <si>
    <t>三郷市</t>
    <phoneticPr fontId="26"/>
  </si>
  <si>
    <t>松伏町</t>
    <phoneticPr fontId="26"/>
  </si>
  <si>
    <t>吉川市</t>
    <phoneticPr fontId="26"/>
  </si>
  <si>
    <t>川口市</t>
    <phoneticPr fontId="26"/>
  </si>
  <si>
    <t>草加市</t>
    <phoneticPr fontId="26"/>
  </si>
  <si>
    <t>春日部市</t>
    <phoneticPr fontId="26"/>
  </si>
  <si>
    <t>見沼区</t>
    <phoneticPr fontId="26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</si>
  <si>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26"/>
  </si>
  <si>
    <t>越谷市外に常住する者（流入人口）</t>
    <rPh sb="9" eb="10">
      <t>モノ</t>
    </rPh>
    <phoneticPr fontId="42"/>
  </si>
  <si>
    <t>越谷市に常住する者</t>
    <rPh sb="4" eb="6">
      <t>ジョウジュウ</t>
    </rPh>
    <rPh sb="8" eb="9">
      <t>モノ</t>
    </rPh>
    <phoneticPr fontId="26"/>
  </si>
  <si>
    <t xml:space="preserve">越谷市で従業・通学する者 </t>
    <rPh sb="4" eb="6">
      <t>ジュウギョウ</t>
    </rPh>
    <rPh sb="7" eb="9">
      <t>ツウガク</t>
    </rPh>
    <rPh sb="11" eb="12">
      <t>モノ</t>
    </rPh>
    <phoneticPr fontId="26"/>
  </si>
  <si>
    <t>就業者</t>
    <phoneticPr fontId="3"/>
  </si>
  <si>
    <t>27年</t>
    <phoneticPr fontId="26"/>
  </si>
  <si>
    <t>（注）総数には世帯の種類「不詳」を含む。</t>
    <rPh sb="1" eb="2">
      <t>チュウ</t>
    </rPh>
    <rPh sb="3" eb="5">
      <t>ソウスウ</t>
    </rPh>
    <rPh sb="7" eb="9">
      <t>セタイ</t>
    </rPh>
    <rPh sb="10" eb="12">
      <t>シュルイ</t>
    </rPh>
    <rPh sb="13" eb="15">
      <t>フショウ</t>
    </rPh>
    <rPh sb="17" eb="18">
      <t>フク</t>
    </rPh>
    <phoneticPr fontId="26"/>
  </si>
  <si>
    <t>施設等の世帯</t>
    <rPh sb="0" eb="3">
      <t>シセツトウ</t>
    </rPh>
    <rPh sb="4" eb="6">
      <t>セタイ</t>
    </rPh>
    <phoneticPr fontId="26"/>
  </si>
  <si>
    <t>単独世帯</t>
    <rPh sb="0" eb="2">
      <t>タンドク</t>
    </rPh>
    <rPh sb="2" eb="4">
      <t>セタイ</t>
    </rPh>
    <phoneticPr fontId="26"/>
  </si>
  <si>
    <t>非親族世帯</t>
    <rPh sb="0" eb="1">
      <t>ヒ</t>
    </rPh>
    <rPh sb="1" eb="3">
      <t>シンゾク</t>
    </rPh>
    <rPh sb="3" eb="5">
      <t>セタイ</t>
    </rPh>
    <phoneticPr fontId="26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</si>
  <si>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26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</si>
  <si>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26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</si>
  <si>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26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</si>
  <si>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26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</si>
  <si>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26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</si>
  <si>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26"/>
  </si>
  <si>
    <t>夫婦、子供と片親から成る世帯</t>
    <rPh sb="0" eb="2">
      <t>フウフ</t>
    </rPh>
    <rPh sb="3" eb="5">
      <t>コドモ</t>
    </rPh>
    <rPh sb="6" eb="8">
      <t>カタオヤ</t>
    </rPh>
    <rPh sb="10" eb="11">
      <t>ナ</t>
    </rPh>
    <rPh sb="12" eb="14">
      <t>セタイ</t>
    </rPh>
    <phoneticPr fontId="26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</si>
  <si>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26"/>
  </si>
  <si>
    <t>夫婦と片親から成る世帯</t>
    <rPh sb="0" eb="2">
      <t>フウフ</t>
    </rPh>
    <rPh sb="3" eb="5">
      <t>カタオヤ</t>
    </rPh>
    <rPh sb="7" eb="8">
      <t>ナ</t>
    </rPh>
    <rPh sb="9" eb="11">
      <t>セタイ</t>
    </rPh>
    <phoneticPr fontId="26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</si>
  <si>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26"/>
  </si>
  <si>
    <t>総　　　数</t>
    <rPh sb="0" eb="1">
      <t>フサ</t>
    </rPh>
    <rPh sb="4" eb="5">
      <t>カズ</t>
    </rPh>
    <phoneticPr fontId="26"/>
  </si>
  <si>
    <t>その他の親族世帯</t>
    <rPh sb="2" eb="3">
      <t>タ</t>
    </rPh>
    <rPh sb="4" eb="6">
      <t>シンゾク</t>
    </rPh>
    <rPh sb="6" eb="8">
      <t>セタイ</t>
    </rPh>
    <phoneticPr fontId="26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</si>
  <si>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26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</si>
  <si>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26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</si>
  <si>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26"/>
  </si>
  <si>
    <t>夫婦のみの世帯</t>
    <rPh sb="0" eb="2">
      <t>フウフ</t>
    </rPh>
    <rPh sb="5" eb="7">
      <t>セタイ</t>
    </rPh>
    <phoneticPr fontId="26"/>
  </si>
  <si>
    <t>核家族世帯</t>
    <rPh sb="0" eb="3">
      <t>カクカゾク</t>
    </rPh>
    <rPh sb="3" eb="5">
      <t>セタイ</t>
    </rPh>
    <phoneticPr fontId="26"/>
  </si>
  <si>
    <t>親族世帯</t>
    <rPh sb="0" eb="2">
      <t>シンゾク</t>
    </rPh>
    <rPh sb="2" eb="4">
      <t>セタイ</t>
    </rPh>
    <phoneticPr fontId="26"/>
  </si>
  <si>
    <t>一般世帯</t>
    <rPh sb="0" eb="2">
      <t>イッパン</t>
    </rPh>
    <rPh sb="2" eb="4">
      <t>セタイ</t>
    </rPh>
    <phoneticPr fontId="26"/>
  </si>
  <si>
    <t>総　　　数　　（注）</t>
    <rPh sb="0" eb="1">
      <t>フサ</t>
    </rPh>
    <rPh sb="4" eb="5">
      <t>カズ</t>
    </rPh>
    <rPh sb="8" eb="9">
      <t>チュウ</t>
    </rPh>
    <phoneticPr fontId="26"/>
  </si>
  <si>
    <t>世帯人員</t>
    <rPh sb="0" eb="2">
      <t>セタイ</t>
    </rPh>
    <rPh sb="2" eb="4">
      <t>ジンイン</t>
    </rPh>
    <phoneticPr fontId="26"/>
  </si>
  <si>
    <t>世帯数</t>
    <rPh sb="0" eb="3">
      <t>セタイスウ</t>
    </rPh>
    <phoneticPr fontId="26"/>
  </si>
  <si>
    <t>平成17年</t>
    <rPh sb="0" eb="2">
      <t>ヘイセイ</t>
    </rPh>
    <rPh sb="4" eb="5">
      <t>ネン</t>
    </rPh>
    <phoneticPr fontId="26"/>
  </si>
  <si>
    <t>区　　　　分</t>
    <rPh sb="0" eb="1">
      <t>ク</t>
    </rPh>
    <rPh sb="5" eb="6">
      <t>ブン</t>
    </rPh>
    <phoneticPr fontId="26"/>
  </si>
  <si>
    <t>（単位：世帯、人）</t>
    <rPh sb="1" eb="3">
      <t>タンイ</t>
    </rPh>
    <rPh sb="4" eb="6">
      <t>セタイ</t>
    </rPh>
    <rPh sb="7" eb="8">
      <t>ニン</t>
    </rPh>
    <phoneticPr fontId="26"/>
  </si>
  <si>
    <t>（1）平成17年（10月1日）</t>
    <rPh sb="3" eb="5">
      <t>ヘー</t>
    </rPh>
    <rPh sb="7" eb="8">
      <t>ネン</t>
    </rPh>
    <rPh sb="11" eb="12">
      <t>ガツ</t>
    </rPh>
    <rPh sb="13" eb="14">
      <t>ニチ</t>
    </rPh>
    <phoneticPr fontId="26"/>
  </si>
  <si>
    <t>（注4)国勢調査は5年に一度実施され、平成27年の結果が現時点で最新のデータとなる。</t>
    <phoneticPr fontId="26"/>
  </si>
  <si>
    <t>（注3)世帯の家族類型「不詳」を含む。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26"/>
  </si>
  <si>
    <t>（注2)総数には世帯の種類「不詳」を含む。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26"/>
  </si>
  <si>
    <t>　　　を拡張した「非親族を含む世帯」へ含めることとした。</t>
    <rPh sb="10" eb="12">
      <t>シンゾク</t>
    </rPh>
    <rPh sb="13" eb="14">
      <t>フク</t>
    </rPh>
    <rPh sb="15" eb="17">
      <t>セタイ</t>
    </rPh>
    <rPh sb="19" eb="20">
      <t>フク</t>
    </rPh>
    <phoneticPr fontId="26"/>
  </si>
  <si>
    <t>　　　の世帯」として、そこに含まれていた「非親族が同居している世帯」を、従来の「非親族世帯」</t>
    <rPh sb="14" eb="15">
      <t>フク</t>
    </rPh>
    <rPh sb="31" eb="33">
      <t>セタイ</t>
    </rPh>
    <rPh sb="36" eb="38">
      <t>ジュウライ</t>
    </rPh>
    <phoneticPr fontId="26"/>
  </si>
  <si>
    <t>（注1)平成22年調査より、世帯の家族類型を新たに定義し、従来の「親族世帯」の名称を「親族のみ</t>
    <rPh sb="1" eb="2">
      <t>チュウ</t>
    </rPh>
    <rPh sb="4" eb="6">
      <t>ヘイセイ</t>
    </rPh>
    <rPh sb="8" eb="9">
      <t>ネン</t>
    </rPh>
    <rPh sb="9" eb="11">
      <t>チョウサ</t>
    </rPh>
    <rPh sb="14" eb="16">
      <t>セタイ</t>
    </rPh>
    <rPh sb="17" eb="19">
      <t>カゾク</t>
    </rPh>
    <rPh sb="19" eb="21">
      <t>ルイケイ</t>
    </rPh>
    <rPh sb="22" eb="23">
      <t>アラ</t>
    </rPh>
    <rPh sb="25" eb="27">
      <t>テイギ</t>
    </rPh>
    <rPh sb="29" eb="31">
      <t>ジュウライ</t>
    </rPh>
    <rPh sb="33" eb="35">
      <t>シンゾク</t>
    </rPh>
    <rPh sb="35" eb="37">
      <t>セタイ</t>
    </rPh>
    <rPh sb="39" eb="41">
      <t>メイショウ</t>
    </rPh>
    <rPh sb="43" eb="45">
      <t>シンゾク</t>
    </rPh>
    <phoneticPr fontId="26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</si>
  <si>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26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</si>
  <si>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26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</si>
  <si>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26"/>
  </si>
  <si>
    <t>核家族以外の世帯</t>
    <rPh sb="0" eb="3">
      <t>カクカゾク</t>
    </rPh>
    <rPh sb="3" eb="5">
      <t>イガイ</t>
    </rPh>
    <rPh sb="6" eb="8">
      <t>セタイ</t>
    </rPh>
    <phoneticPr fontId="26"/>
  </si>
  <si>
    <t>親族のみの世帯</t>
    <rPh sb="0" eb="2">
      <t>シンゾク</t>
    </rPh>
    <rPh sb="5" eb="7">
      <t>セタイ</t>
    </rPh>
    <phoneticPr fontId="26"/>
  </si>
  <si>
    <t>総　　　数　（注3）</t>
    <rPh sb="0" eb="1">
      <t>フサ</t>
    </rPh>
    <rPh sb="4" eb="5">
      <t>カズ</t>
    </rPh>
    <rPh sb="7" eb="8">
      <t>チュウ</t>
    </rPh>
    <phoneticPr fontId="26"/>
  </si>
  <si>
    <t>総　　　数　　（注2）</t>
    <rPh sb="0" eb="1">
      <t>フサ</t>
    </rPh>
    <rPh sb="4" eb="5">
      <t>カズ</t>
    </rPh>
    <rPh sb="8" eb="9">
      <t>チュウ</t>
    </rPh>
    <phoneticPr fontId="26"/>
  </si>
  <si>
    <t>平成27年</t>
    <rPh sb="0" eb="2">
      <t>ヘイセイ</t>
    </rPh>
    <rPh sb="4" eb="5">
      <t>ネン</t>
    </rPh>
    <phoneticPr fontId="26"/>
  </si>
  <si>
    <t>平成22年</t>
    <rPh sb="0" eb="2">
      <t>ヘイセイ</t>
    </rPh>
    <rPh sb="4" eb="5">
      <t>ネン</t>
    </rPh>
    <phoneticPr fontId="26"/>
  </si>
  <si>
    <t>（注2）国勢調査は5年に一度実施され、平成27年の結果が現時点で最新のデータとなる。</t>
    <phoneticPr fontId="26"/>
  </si>
  <si>
    <t>（注1）労働力状態「不詳」を含む。</t>
    <rPh sb="1" eb="2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5"/>
  </si>
  <si>
    <t>75歳以上</t>
  </si>
  <si>
    <t>65～74歳</t>
    <rPh sb="5" eb="6">
      <t>サイ</t>
    </rPh>
    <phoneticPr fontId="45"/>
  </si>
  <si>
    <t>65歳以上</t>
  </si>
  <si>
    <t>85歳以上</t>
  </si>
  <si>
    <t>65歳以上</t>
    <rPh sb="2" eb="3">
      <t>サイ</t>
    </rPh>
    <phoneticPr fontId="26"/>
  </si>
  <si>
    <t>85歳以上</t>
    <rPh sb="2" eb="3">
      <t>サイ</t>
    </rPh>
    <phoneticPr fontId="26"/>
  </si>
  <si>
    <t>15～19歳</t>
    <rPh sb="5" eb="6">
      <t>サイ</t>
    </rPh>
    <phoneticPr fontId="26"/>
  </si>
  <si>
    <t>休業者</t>
  </si>
  <si>
    <t>通　学</t>
    <rPh sb="0" eb="1">
      <t>ツウ</t>
    </rPh>
    <rPh sb="2" eb="3">
      <t>ガク</t>
    </rPh>
    <phoneticPr fontId="45"/>
  </si>
  <si>
    <t>家　事</t>
    <rPh sb="0" eb="1">
      <t>イエ</t>
    </rPh>
    <rPh sb="2" eb="3">
      <t>コト</t>
    </rPh>
    <phoneticPr fontId="45"/>
  </si>
  <si>
    <t>非労働力人口</t>
    <rPh sb="0" eb="1">
      <t>ヒ</t>
    </rPh>
    <rPh sb="1" eb="4">
      <t>ロウドウリョク</t>
    </rPh>
    <rPh sb="4" eb="6">
      <t>ジンコウ</t>
    </rPh>
    <phoneticPr fontId="45"/>
  </si>
  <si>
    <t>労働力人口</t>
  </si>
  <si>
    <t/>
  </si>
  <si>
    <t>総　数
（注1）</t>
    <rPh sb="5" eb="6">
      <t>チュウ</t>
    </rPh>
    <phoneticPr fontId="26"/>
  </si>
  <si>
    <t>男女
年齢</t>
    <rPh sb="0" eb="2">
      <t>ダンジョ</t>
    </rPh>
    <phoneticPr fontId="45"/>
  </si>
  <si>
    <t>（単位：人）</t>
    <phoneticPr fontId="42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</si>
  <si>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26"/>
  </si>
  <si>
    <t>2-18. 労働力状態別年齢5歳階級別男女別15歳以上人口</t>
    <rPh sb="11" eb="12">
      <t>ベツ</t>
    </rPh>
    <rPh sb="18" eb="19">
      <t>ベツ</t>
    </rPh>
    <phoneticPr fontId="26"/>
  </si>
  <si>
    <t>（注）国勢調査は5年に一度実施され、平成27年の結果が現時点で最新のデータとなる。</t>
    <phoneticPr fontId="26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</si>
  <si>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26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</si>
  <si>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26"/>
  </si>
  <si>
    <t>85歳以上</t>
    <rPh sb="2" eb="3">
      <t>サイ</t>
    </rPh>
    <rPh sb="3" eb="5">
      <t>イジョウ</t>
    </rPh>
    <phoneticPr fontId="26"/>
  </si>
  <si>
    <t>80～84歳</t>
    <rPh sb="5" eb="6">
      <t>サイ</t>
    </rPh>
    <phoneticPr fontId="26"/>
  </si>
  <si>
    <t>75～79歳</t>
    <rPh sb="5" eb="6">
      <t>サイ</t>
    </rPh>
    <phoneticPr fontId="26"/>
  </si>
  <si>
    <t>70～74歳</t>
    <rPh sb="5" eb="6">
      <t>サイ</t>
    </rPh>
    <phoneticPr fontId="26"/>
  </si>
  <si>
    <t>65～69歳</t>
    <rPh sb="5" eb="6">
      <t>サイ</t>
    </rPh>
    <phoneticPr fontId="26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</si>
  <si>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26"/>
  </si>
  <si>
    <t>平成22年10月1日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</si>
  <si>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夫が65～69歳</t>
    <rPh sb="0" eb="1">
      <t>オット</t>
    </rPh>
    <rPh sb="7" eb="8">
      <t>サイ</t>
    </rPh>
    <phoneticPr fontId="26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</si>
  <si>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26"/>
  </si>
  <si>
    <t>60～64歳</t>
    <rPh sb="5" eb="6">
      <t>サイ</t>
    </rPh>
    <phoneticPr fontId="26"/>
  </si>
  <si>
    <t>妻が60歳以上</t>
    <rPh sb="0" eb="1">
      <t>ツマ</t>
    </rPh>
    <rPh sb="4" eb="5">
      <t>サイ</t>
    </rPh>
    <rPh sb="5" eb="7">
      <t>イジョウ</t>
    </rPh>
    <phoneticPr fontId="26"/>
  </si>
  <si>
    <t>夫の年齢（5歳階級）</t>
    <rPh sb="0" eb="1">
      <t>オット</t>
    </rPh>
    <rPh sb="2" eb="4">
      <t>ネンレイ</t>
    </rPh>
    <rPh sb="6" eb="7">
      <t>サイ</t>
    </rPh>
    <rPh sb="7" eb="9">
      <t>カイキュウ</t>
    </rPh>
    <phoneticPr fontId="26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</si>
  <si>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</si>
  <si>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 xml:space="preserve">- </t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</si>
  <si>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26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</si>
  <si>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26"/>
  </si>
  <si>
    <t>15階建以上</t>
    <rPh sb="2" eb="3">
      <t>カイ</t>
    </rPh>
    <rPh sb="3" eb="4">
      <t>タ</t>
    </rPh>
    <rPh sb="4" eb="6">
      <t>イジョウ</t>
    </rPh>
    <phoneticPr fontId="26"/>
  </si>
  <si>
    <t>11～14階建</t>
    <rPh sb="5" eb="6">
      <t>カイ</t>
    </rPh>
    <rPh sb="6" eb="7">
      <t>タ</t>
    </rPh>
    <phoneticPr fontId="26"/>
  </si>
  <si>
    <t>6～10階建</t>
    <rPh sb="4" eb="5">
      <t>カイ</t>
    </rPh>
    <rPh sb="5" eb="6">
      <t>タ</t>
    </rPh>
    <phoneticPr fontId="26"/>
  </si>
  <si>
    <t>3～5階建</t>
    <rPh sb="3" eb="4">
      <t>カイ</t>
    </rPh>
    <rPh sb="4" eb="5">
      <t>タ</t>
    </rPh>
    <phoneticPr fontId="26"/>
  </si>
  <si>
    <t>1・2階建</t>
    <rPh sb="3" eb="4">
      <t>カイ</t>
    </rPh>
    <rPh sb="4" eb="5">
      <t>タ</t>
    </rPh>
    <phoneticPr fontId="26"/>
  </si>
  <si>
    <t>共同住宅（注2）</t>
    <rPh sb="0" eb="2">
      <t>キョウドウ</t>
    </rPh>
    <rPh sb="2" eb="4">
      <t>ジュウタク</t>
    </rPh>
    <rPh sb="5" eb="6">
      <t>チュウ</t>
    </rPh>
    <phoneticPr fontId="26"/>
  </si>
  <si>
    <t>長屋建</t>
    <rPh sb="0" eb="2">
      <t>ナガヤ</t>
    </rPh>
    <rPh sb="2" eb="3">
      <t>タ</t>
    </rPh>
    <phoneticPr fontId="26"/>
  </si>
  <si>
    <t>一戸建</t>
    <rPh sb="0" eb="2">
      <t>イッコ</t>
    </rPh>
    <rPh sb="2" eb="3">
      <t>ダ</t>
    </rPh>
    <phoneticPr fontId="26"/>
  </si>
  <si>
    <t>総　数（注1）</t>
    <rPh sb="0" eb="1">
      <t>フサ</t>
    </rPh>
    <rPh sb="2" eb="3">
      <t>カズ</t>
    </rPh>
    <rPh sb="4" eb="5">
      <t>チュウ</t>
    </rPh>
    <phoneticPr fontId="26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</si>
  <si>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6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</si>
  <si>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26"/>
  </si>
  <si>
    <t>区　　分</t>
    <rPh sb="0" eb="1">
      <t>ク</t>
    </rPh>
    <rPh sb="3" eb="4">
      <t>ブン</t>
    </rPh>
    <phoneticPr fontId="26"/>
  </si>
  <si>
    <t>（注1）15歳未満の就業者を含まない。</t>
    <rPh sb="1" eb="2">
      <t>チュウ</t>
    </rPh>
    <rPh sb="6" eb="9">
      <t>サイミマン</t>
    </rPh>
    <rPh sb="10" eb="13">
      <t>シュウギョウシャ</t>
    </rPh>
    <rPh sb="14" eb="15">
      <t>フク</t>
    </rPh>
    <phoneticPr fontId="42"/>
  </si>
  <si>
    <t>分類不能の産業</t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</si>
  <si>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6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</si>
  <si>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2"/>
  </si>
  <si>
    <t>複合サービス事業</t>
    <rPh sb="0" eb="2">
      <t>フクゴウ</t>
    </rPh>
    <rPh sb="6" eb="8">
      <t>ジギョウ</t>
    </rPh>
    <phoneticPr fontId="42"/>
  </si>
  <si>
    <t>医療，福祉</t>
    <rPh sb="0" eb="2">
      <t>イリョウ</t>
    </rPh>
    <rPh sb="3" eb="5">
      <t>フクシ</t>
    </rPh>
    <phoneticPr fontId="4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</si>
  <si>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</si>
  <si>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</si>
  <si>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</si>
  <si>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2"/>
  </si>
  <si>
    <t>不動産業，物品賃貸業</t>
    <rPh sb="5" eb="7">
      <t>ブッピン</t>
    </rPh>
    <rPh sb="7" eb="10">
      <t>チンタイギョウ</t>
    </rPh>
    <phoneticPr fontId="26"/>
  </si>
  <si>
    <t>金融業，保険業</t>
    <rPh sb="0" eb="2">
      <t>キンユウ</t>
    </rPh>
    <rPh sb="2" eb="3">
      <t>ギョウ</t>
    </rPh>
    <phoneticPr fontId="26"/>
  </si>
  <si>
    <t>卸売業，小売業</t>
    <rPh sb="0" eb="3">
      <t>オロシウリギョウ</t>
    </rPh>
    <rPh sb="4" eb="7">
      <t>コウリギョウ</t>
    </rPh>
    <phoneticPr fontId="26"/>
  </si>
  <si>
    <t>運輸業，郵便業</t>
    <rPh sb="2" eb="3">
      <t>ギョウ</t>
    </rPh>
    <rPh sb="4" eb="6">
      <t>ユウビン</t>
    </rPh>
    <phoneticPr fontId="26"/>
  </si>
  <si>
    <t>情報通信業</t>
    <rPh sb="0" eb="2">
      <t>ジョウホウ</t>
    </rPh>
    <rPh sb="2" eb="5">
      <t>ツウシンギョウ</t>
    </rPh>
    <phoneticPr fontId="4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</si>
  <si>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6"/>
  </si>
  <si>
    <t>27年</t>
    <rPh sb="2" eb="3">
      <t>ネン</t>
    </rPh>
    <phoneticPr fontId="42"/>
  </si>
  <si>
    <t>産              業</t>
  </si>
  <si>
    <t>（2）平成22～27年（10月1日）</t>
    <rPh sb="3" eb="5">
      <t>ヘー</t>
    </rPh>
    <rPh sb="10" eb="11">
      <t>ネン</t>
    </rPh>
    <phoneticPr fontId="42"/>
  </si>
  <si>
    <t>7年</t>
  </si>
  <si>
    <t>（1）平成7～17年（各年10月1日）</t>
    <rPh sb="3" eb="5">
      <t>ヘー</t>
    </rPh>
    <rPh sb="9" eb="10">
      <t>ネン</t>
    </rPh>
    <phoneticPr fontId="42"/>
  </si>
  <si>
    <t>　　　 のため、都市的地域と農村的地域が不明瞭になってきたことによる。昭和35年国勢調査から設定された。</t>
    <phoneticPr fontId="26"/>
  </si>
  <si>
    <t>　　　 5000人以上を有する地域を構成する場合をいう。集中地区設定理由は、町村合併、新市創設による市域拡大</t>
    <phoneticPr fontId="26"/>
  </si>
  <si>
    <t>（注1）人口集中地区とは人口密度の高い調査区（人口密度約4000人以上）が隣接して、昭和45年国勢調査より人口</t>
    <rPh sb="1" eb="2">
      <t>チュウ</t>
    </rPh>
    <phoneticPr fontId="26"/>
  </si>
  <si>
    <t xml:space="preserve">  平成2</t>
    <phoneticPr fontId="26"/>
  </si>
  <si>
    <t>総面積</t>
  </si>
  <si>
    <t>総人口</t>
  </si>
  <si>
    <t>人口集中地区（ＤＩＤ）</t>
  </si>
  <si>
    <t>全　　　域</t>
  </si>
  <si>
    <t>（注3）国勢調査は5年に一度実施され、平成27年の結果が現時点で最新のデータとなる。</t>
    <rPh sb="1" eb="2">
      <t>チュウ</t>
    </rPh>
    <rPh sb="4" eb="6">
      <t>コクセイ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8" eb="31">
      <t>ゲンジテン</t>
    </rPh>
    <rPh sb="32" eb="34">
      <t>サイシン</t>
    </rPh>
    <phoneticPr fontId="26"/>
  </si>
  <si>
    <t>（注1）常住人口には年齢不詳を含まない。</t>
    <rPh sb="1" eb="2">
      <t>チュウイ</t>
    </rPh>
    <rPh sb="4" eb="6">
      <t>ジョウジュウ</t>
    </rPh>
    <rPh sb="6" eb="8">
      <t>ジンコウ</t>
    </rPh>
    <rPh sb="10" eb="12">
      <t>ネンレイ</t>
    </rPh>
    <rPh sb="12" eb="14">
      <t>フショウ</t>
    </rPh>
    <rPh sb="15" eb="16">
      <t>フク</t>
    </rPh>
    <phoneticPr fontId="26"/>
  </si>
  <si>
    <t>増加率</t>
  </si>
  <si>
    <t xml:space="preserve"> 昼夜間
人口比率</t>
    <rPh sb="2" eb="3">
      <t>ヨル</t>
    </rPh>
    <phoneticPr fontId="26"/>
  </si>
  <si>
    <t>昼間人口</t>
  </si>
  <si>
    <t>流出超過人口</t>
  </si>
  <si>
    <t>流出人口</t>
  </si>
  <si>
    <t>流入人口</t>
  </si>
  <si>
    <t>常住（夜間）人口</t>
  </si>
  <si>
    <t>各年10月1日</t>
    <rPh sb="0" eb="2">
      <t>カクネンド</t>
    </rPh>
    <rPh sb="2" eb="5">
      <t>１０ガツ</t>
    </rPh>
    <rPh sb="5" eb="7">
      <t>１ニチ</t>
    </rPh>
    <phoneticPr fontId="26"/>
  </si>
  <si>
    <t>目次</t>
    <rPh sb="0" eb="2">
      <t>モクジ</t>
    </rPh>
    <phoneticPr fontId="26"/>
  </si>
  <si>
    <t>2-1. 人口の推移</t>
    <phoneticPr fontId="26"/>
  </si>
  <si>
    <t>各年4月1日</t>
    <phoneticPr fontId="26"/>
  </si>
  <si>
    <t>2-3. 年齢各歳別男女別人口</t>
    <rPh sb="5" eb="7">
      <t>ネンレイ</t>
    </rPh>
    <rPh sb="7" eb="9">
      <t>カクサイ</t>
    </rPh>
    <rPh sb="9" eb="10">
      <t>ベツ</t>
    </rPh>
    <rPh sb="10" eb="12">
      <t>ダンジョ</t>
    </rPh>
    <rPh sb="12" eb="13">
      <t>ベツ</t>
    </rPh>
    <rPh sb="13" eb="15">
      <t>ジンコウ</t>
    </rPh>
    <phoneticPr fontId="26"/>
  </si>
  <si>
    <t>2-4. 年齢5歳階級別男女別人口</t>
    <rPh sb="5" eb="7">
      <t>ネンレイ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26"/>
  </si>
  <si>
    <t>2-7. 町（丁）字別人口・世帯数</t>
    <rPh sb="5" eb="6">
      <t>マチ</t>
    </rPh>
    <rPh sb="7" eb="8">
      <t>チョウ</t>
    </rPh>
    <rPh sb="9" eb="10">
      <t>アザ</t>
    </rPh>
    <rPh sb="10" eb="11">
      <t>ベツ</t>
    </rPh>
    <rPh sb="11" eb="13">
      <t>ジンコウ</t>
    </rPh>
    <rPh sb="14" eb="17">
      <t>セタイスウ</t>
    </rPh>
    <phoneticPr fontId="26"/>
  </si>
  <si>
    <t>2-9. 年齢３区分人口の推移</t>
    <rPh sb="5" eb="7">
      <t>ネンレイ</t>
    </rPh>
    <rPh sb="8" eb="10">
      <t>クブン</t>
    </rPh>
    <rPh sb="13" eb="15">
      <t>スイイ</t>
    </rPh>
    <phoneticPr fontId="26"/>
  </si>
  <si>
    <t>2-11. 婚姻と離婚</t>
    <rPh sb="6" eb="8">
      <t>コンイン</t>
    </rPh>
    <rPh sb="9" eb="11">
      <t>リコン</t>
    </rPh>
    <phoneticPr fontId="26"/>
  </si>
  <si>
    <t>2-12. 国籍別外国人登録人口</t>
    <rPh sb="6" eb="8">
      <t>コクセキ</t>
    </rPh>
    <rPh sb="8" eb="9">
      <t>ベツ</t>
    </rPh>
    <rPh sb="9" eb="11">
      <t>ガイコク</t>
    </rPh>
    <rPh sb="11" eb="12">
      <t>ジン</t>
    </rPh>
    <rPh sb="12" eb="14">
      <t>トウロク</t>
    </rPh>
    <rPh sb="14" eb="16">
      <t>ジンコウ</t>
    </rPh>
    <phoneticPr fontId="26"/>
  </si>
  <si>
    <t>2-13. 国勢調査人口の推移</t>
    <rPh sb="6" eb="10">
      <t>コクセイ</t>
    </rPh>
    <phoneticPr fontId="26"/>
  </si>
  <si>
    <t>2-14. 年齢各歳別男女別人口（国勢調査）</t>
    <rPh sb="6" eb="8">
      <t>ネンレイ</t>
    </rPh>
    <rPh sb="8" eb="10">
      <t>カクトシ</t>
    </rPh>
    <rPh sb="10" eb="11">
      <t>ベツ</t>
    </rPh>
    <rPh sb="11" eb="13">
      <t>ダンジョ</t>
    </rPh>
    <rPh sb="13" eb="14">
      <t>ベツ</t>
    </rPh>
    <rPh sb="14" eb="16">
      <t>ジンコウ</t>
    </rPh>
    <rPh sb="17" eb="19">
      <t>コクセイ</t>
    </rPh>
    <rPh sb="19" eb="21">
      <t>チョウサ</t>
    </rPh>
    <phoneticPr fontId="26"/>
  </si>
  <si>
    <t xml:space="preserve">2-15. 越谷市外への従業者・通学者数 </t>
    <rPh sb="6" eb="10">
      <t>コシガヤシガイ</t>
    </rPh>
    <rPh sb="12" eb="15">
      <t>ジュウギョウシャ</t>
    </rPh>
    <rPh sb="16" eb="18">
      <t>ツウガク</t>
    </rPh>
    <rPh sb="18" eb="19">
      <t>シャ</t>
    </rPh>
    <rPh sb="19" eb="20">
      <t>スウ</t>
    </rPh>
    <phoneticPr fontId="26"/>
  </si>
  <si>
    <t xml:space="preserve">2-16. 越谷市内への従業者・通学者数 </t>
    <rPh sb="9" eb="10">
      <t>ナイ</t>
    </rPh>
    <phoneticPr fontId="26"/>
  </si>
  <si>
    <t>2-17. 世帯数と世帯人員数</t>
    <phoneticPr fontId="26"/>
  </si>
  <si>
    <t>（2）平成22～27年（各年10月1日）</t>
    <rPh sb="3" eb="5">
      <t>ヘイセイ</t>
    </rPh>
    <rPh sb="10" eb="11">
      <t>ネン</t>
    </rPh>
    <rPh sb="12" eb="13">
      <t>カク</t>
    </rPh>
    <rPh sb="13" eb="14">
      <t>ネン</t>
    </rPh>
    <rPh sb="16" eb="17">
      <t>ガツ</t>
    </rPh>
    <rPh sb="18" eb="19">
      <t>ニチ</t>
    </rPh>
    <phoneticPr fontId="26"/>
  </si>
  <si>
    <t>男</t>
    <phoneticPr fontId="45"/>
  </si>
  <si>
    <t>15～19歳</t>
    <phoneticPr fontId="45"/>
  </si>
  <si>
    <t>‐</t>
    <phoneticPr fontId="3"/>
  </si>
  <si>
    <t>（再掲）</t>
    <phoneticPr fontId="45"/>
  </si>
  <si>
    <t>女</t>
    <phoneticPr fontId="45"/>
  </si>
  <si>
    <t>15～19歳</t>
    <phoneticPr fontId="42"/>
  </si>
  <si>
    <t>（注2）国勢調査は5年に一度実施され、平成27年の結果が現時点で最新のデータとなる。</t>
    <phoneticPr fontId="26"/>
  </si>
  <si>
    <t>2-19. 年齢(5歳階級)別男女別一般世帯高齢単身者数</t>
    <rPh sb="6" eb="8">
      <t>ネンレイ</t>
    </rPh>
    <rPh sb="10" eb="11">
      <t>サイ</t>
    </rPh>
    <rPh sb="11" eb="13">
      <t>カイキュウ</t>
    </rPh>
    <rPh sb="14" eb="15">
      <t>ベツ</t>
    </rPh>
    <rPh sb="15" eb="17">
      <t>ダンジョ</t>
    </rPh>
    <rPh sb="17" eb="18">
      <t>ベツ</t>
    </rPh>
    <rPh sb="18" eb="20">
      <t>イッパン</t>
    </rPh>
    <rPh sb="20" eb="22">
      <t>セタイ</t>
    </rPh>
    <rPh sb="22" eb="24">
      <t>コウレイ</t>
    </rPh>
    <rPh sb="24" eb="26">
      <t>タンシン</t>
    </rPh>
    <rPh sb="26" eb="27">
      <t>モノ</t>
    </rPh>
    <rPh sb="27" eb="28">
      <t>カズ</t>
    </rPh>
    <phoneticPr fontId="26"/>
  </si>
  <si>
    <t>平成27年10月1日</t>
    <phoneticPr fontId="3"/>
  </si>
  <si>
    <t>2-20. 夫の年齢(5歳階級)妻の年齢(5歳階級)別高齢夫婦世帯数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6" eb="17">
      <t>ツマ</t>
    </rPh>
    <rPh sb="18" eb="20">
      <t>ネンレイ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26"/>
  </si>
  <si>
    <t>2-24. 常住人口と昼間人口の推移</t>
    <rPh sb="6" eb="7">
      <t>ジョウ</t>
    </rPh>
    <rPh sb="7" eb="8">
      <t>ジュウ</t>
    </rPh>
    <rPh sb="8" eb="10">
      <t>ジンコウ</t>
    </rPh>
    <phoneticPr fontId="26"/>
  </si>
  <si>
    <t>総　数</t>
    <phoneticPr fontId="3"/>
  </si>
  <si>
    <t>（％）</t>
    <phoneticPr fontId="26"/>
  </si>
  <si>
    <t>（k㎡）</t>
    <phoneticPr fontId="26"/>
  </si>
  <si>
    <t>2</t>
    <phoneticPr fontId="26"/>
  </si>
  <si>
    <t>21</t>
    <phoneticPr fontId="26"/>
  </si>
  <si>
    <t>　　　 混合世帯も整理された。</t>
    <phoneticPr fontId="26"/>
  </si>
  <si>
    <t>2-2. 自然増・社会増の推移</t>
    <phoneticPr fontId="26"/>
  </si>
  <si>
    <t>増減計</t>
    <phoneticPr fontId="26"/>
  </si>
  <si>
    <t>出　生</t>
    <phoneticPr fontId="26"/>
  </si>
  <si>
    <t>死　亡</t>
    <phoneticPr fontId="26"/>
  </si>
  <si>
    <t>転　入</t>
    <phoneticPr fontId="26"/>
  </si>
  <si>
    <t>転　出</t>
    <phoneticPr fontId="26"/>
  </si>
  <si>
    <t>14</t>
    <phoneticPr fontId="26"/>
  </si>
  <si>
    <t>22</t>
    <phoneticPr fontId="26"/>
  </si>
  <si>
    <t>年　齢</t>
    <phoneticPr fontId="26"/>
  </si>
  <si>
    <t>総　数</t>
    <phoneticPr fontId="26"/>
  </si>
  <si>
    <t>100歳以上</t>
    <phoneticPr fontId="26"/>
  </si>
  <si>
    <t>年　齢</t>
    <phoneticPr fontId="26"/>
  </si>
  <si>
    <t>総　数</t>
    <phoneticPr fontId="26"/>
  </si>
  <si>
    <t>2-5. 地区別人口・世帯数</t>
    <phoneticPr fontId="26"/>
  </si>
  <si>
    <t>平成29年4月1日</t>
    <phoneticPr fontId="26"/>
  </si>
  <si>
    <t>2-6. 地区別人口の推移</t>
    <phoneticPr fontId="26"/>
  </si>
  <si>
    <t>各年4月1日</t>
    <phoneticPr fontId="26"/>
  </si>
  <si>
    <t>地  区</t>
    <phoneticPr fontId="26"/>
  </si>
  <si>
    <t>総  数</t>
    <phoneticPr fontId="26"/>
  </si>
  <si>
    <t>桜  井</t>
    <phoneticPr fontId="26"/>
  </si>
  <si>
    <t>新  方</t>
    <phoneticPr fontId="26"/>
  </si>
  <si>
    <t>増  林</t>
    <phoneticPr fontId="26"/>
  </si>
  <si>
    <t>大  袋</t>
    <phoneticPr fontId="26"/>
  </si>
  <si>
    <t>荻  島</t>
    <phoneticPr fontId="26"/>
  </si>
  <si>
    <t>出  羽</t>
    <phoneticPr fontId="26"/>
  </si>
  <si>
    <t>蒲  生</t>
    <phoneticPr fontId="26"/>
  </si>
  <si>
    <t>川  柳</t>
    <phoneticPr fontId="26"/>
  </si>
  <si>
    <t>大  沢</t>
    <phoneticPr fontId="26"/>
  </si>
  <si>
    <t>（新方地区）　　　　　　</t>
    <phoneticPr fontId="26"/>
  </si>
  <si>
    <t>（荻島地区）　　　　　　</t>
    <phoneticPr fontId="26"/>
  </si>
  <si>
    <t>（増林地区）　　　　　　</t>
    <phoneticPr fontId="26"/>
  </si>
  <si>
    <t>（出羽地区）　　　　　　</t>
    <phoneticPr fontId="26"/>
  </si>
  <si>
    <t>新越谷２丁目</t>
    <phoneticPr fontId="26"/>
  </si>
  <si>
    <t>（蒲生地区）　　　　　　</t>
    <phoneticPr fontId="26"/>
  </si>
  <si>
    <t>川柳町１丁目</t>
    <phoneticPr fontId="26"/>
  </si>
  <si>
    <t>川柳町２丁目</t>
    <phoneticPr fontId="26"/>
  </si>
  <si>
    <t>川柳町３丁目</t>
    <phoneticPr fontId="26"/>
  </si>
  <si>
    <t>川柳町４丁目</t>
    <phoneticPr fontId="26"/>
  </si>
  <si>
    <t>川柳町５丁目</t>
    <phoneticPr fontId="26"/>
  </si>
  <si>
    <t>新越谷１丁目</t>
    <phoneticPr fontId="26"/>
  </si>
  <si>
    <t>2-8. 都道府県別転入者数</t>
    <phoneticPr fontId="26"/>
  </si>
  <si>
    <t>（単位：人）</t>
    <phoneticPr fontId="3"/>
  </si>
  <si>
    <t>総  数</t>
    <phoneticPr fontId="26"/>
  </si>
  <si>
    <t>青  森</t>
    <phoneticPr fontId="26"/>
  </si>
  <si>
    <t>岩  手</t>
    <phoneticPr fontId="26"/>
  </si>
  <si>
    <t>宮  城</t>
    <phoneticPr fontId="26"/>
  </si>
  <si>
    <t>秋  田</t>
    <phoneticPr fontId="26"/>
  </si>
  <si>
    <t>山  形</t>
    <phoneticPr fontId="26"/>
  </si>
  <si>
    <t>福  島</t>
    <phoneticPr fontId="26"/>
  </si>
  <si>
    <t>茨  城</t>
    <phoneticPr fontId="26"/>
  </si>
  <si>
    <t>栃  木</t>
    <phoneticPr fontId="26"/>
  </si>
  <si>
    <t>群  馬</t>
    <phoneticPr fontId="26"/>
  </si>
  <si>
    <t>埼  玉</t>
    <phoneticPr fontId="26"/>
  </si>
  <si>
    <t>千  葉</t>
    <phoneticPr fontId="26"/>
  </si>
  <si>
    <t>東  京</t>
    <phoneticPr fontId="26"/>
  </si>
  <si>
    <t>新  潟</t>
    <phoneticPr fontId="26"/>
  </si>
  <si>
    <t>富  山</t>
    <phoneticPr fontId="26"/>
  </si>
  <si>
    <t>石  川</t>
    <phoneticPr fontId="26"/>
  </si>
  <si>
    <t>福  井</t>
    <phoneticPr fontId="26"/>
  </si>
  <si>
    <t>山  梨</t>
    <phoneticPr fontId="26"/>
  </si>
  <si>
    <t>長  野</t>
    <phoneticPr fontId="26"/>
  </si>
  <si>
    <t>岐  阜</t>
    <phoneticPr fontId="26"/>
  </si>
  <si>
    <t>静  岡</t>
    <phoneticPr fontId="26"/>
  </si>
  <si>
    <t>愛  知</t>
    <phoneticPr fontId="26"/>
  </si>
  <si>
    <t>三  重</t>
    <phoneticPr fontId="26"/>
  </si>
  <si>
    <t>滋  賀</t>
    <phoneticPr fontId="26"/>
  </si>
  <si>
    <t>京  都</t>
    <phoneticPr fontId="26"/>
  </si>
  <si>
    <t>大  阪</t>
    <phoneticPr fontId="26"/>
  </si>
  <si>
    <t>兵  庫</t>
    <phoneticPr fontId="26"/>
  </si>
  <si>
    <t>奈  良</t>
    <phoneticPr fontId="26"/>
  </si>
  <si>
    <t>鳥  取</t>
    <phoneticPr fontId="26"/>
  </si>
  <si>
    <t>島  根</t>
    <phoneticPr fontId="26"/>
  </si>
  <si>
    <t>岡  山</t>
    <phoneticPr fontId="26"/>
  </si>
  <si>
    <t>広  島</t>
    <phoneticPr fontId="26"/>
  </si>
  <si>
    <t>山  口</t>
    <phoneticPr fontId="26"/>
  </si>
  <si>
    <t>徳  島</t>
    <phoneticPr fontId="26"/>
  </si>
  <si>
    <t>香  川</t>
    <phoneticPr fontId="26"/>
  </si>
  <si>
    <t>愛  媛</t>
    <phoneticPr fontId="26"/>
  </si>
  <si>
    <t>高  知</t>
    <phoneticPr fontId="26"/>
  </si>
  <si>
    <t>福  岡</t>
    <phoneticPr fontId="26"/>
  </si>
  <si>
    <t>佐  賀</t>
    <phoneticPr fontId="26"/>
  </si>
  <si>
    <t>長  崎</t>
    <phoneticPr fontId="26"/>
  </si>
  <si>
    <t>熊  本</t>
    <phoneticPr fontId="26"/>
  </si>
  <si>
    <t>大  分</t>
    <phoneticPr fontId="26"/>
  </si>
  <si>
    <t>宮  崎</t>
    <phoneticPr fontId="26"/>
  </si>
  <si>
    <t>沖  縄</t>
    <phoneticPr fontId="26"/>
  </si>
  <si>
    <t>年</t>
    <phoneticPr fontId="26"/>
  </si>
  <si>
    <t>総　数</t>
    <phoneticPr fontId="26"/>
  </si>
  <si>
    <t>実　数</t>
    <phoneticPr fontId="26"/>
  </si>
  <si>
    <t>割　合</t>
    <phoneticPr fontId="26"/>
  </si>
  <si>
    <t>昭和35</t>
    <phoneticPr fontId="26"/>
  </si>
  <si>
    <t>15</t>
    <phoneticPr fontId="26"/>
  </si>
  <si>
    <t>2-10. 市民の平均年齢</t>
    <phoneticPr fontId="26"/>
  </si>
  <si>
    <t>年</t>
    <phoneticPr fontId="26"/>
  </si>
  <si>
    <t xml:space="preserve"> 平  均  </t>
    <phoneticPr fontId="26"/>
  </si>
  <si>
    <t xml:space="preserve">       平成2</t>
    <phoneticPr fontId="26"/>
  </si>
  <si>
    <t>15</t>
    <phoneticPr fontId="26"/>
  </si>
  <si>
    <t>23</t>
    <phoneticPr fontId="26"/>
  </si>
  <si>
    <t>資料：政策課</t>
    <phoneticPr fontId="26"/>
  </si>
  <si>
    <t>年</t>
    <phoneticPr fontId="26"/>
  </si>
  <si>
    <t>世　帯</t>
    <phoneticPr fontId="26"/>
  </si>
  <si>
    <r>
      <t xml:space="preserve">面　積
</t>
    </r>
    <r>
      <rPr>
        <sz val="8"/>
        <rFont val="ＭＳ 明朝"/>
        <family val="1"/>
        <charset val="128"/>
      </rPr>
      <t>(</t>
    </r>
    <r>
      <rPr>
        <sz val="8"/>
        <rFont val="ＭＳ Ｐゴシック"/>
        <family val="3"/>
        <charset val="128"/>
      </rPr>
      <t>㎢</t>
    </r>
    <r>
      <rPr>
        <sz val="8"/>
        <rFont val="ＭＳ 明朝"/>
        <family val="1"/>
        <charset val="128"/>
      </rPr>
      <t>)</t>
    </r>
    <phoneticPr fontId="26"/>
  </si>
  <si>
    <t>‐</t>
    <phoneticPr fontId="26"/>
  </si>
  <si>
    <t>（注1）大正9年～昭和30年の人口は現在の市域による。従って調査時点における公表数とは一致しない場合がある。</t>
    <phoneticPr fontId="26"/>
  </si>
  <si>
    <t xml:space="preserve">　　　 1    </t>
    <phoneticPr fontId="40"/>
  </si>
  <si>
    <t xml:space="preserve">　　　 2    </t>
    <phoneticPr fontId="40"/>
  </si>
  <si>
    <t xml:space="preserve">　　　 3    </t>
    <phoneticPr fontId="40"/>
  </si>
  <si>
    <t xml:space="preserve">　　　 4    </t>
    <phoneticPr fontId="40"/>
  </si>
  <si>
    <t xml:space="preserve">　　　 5    </t>
    <phoneticPr fontId="40"/>
  </si>
  <si>
    <t xml:space="preserve">　　　 6    </t>
    <phoneticPr fontId="40"/>
  </si>
  <si>
    <t xml:space="preserve">　　　 7    </t>
    <phoneticPr fontId="40"/>
  </si>
  <si>
    <t xml:space="preserve">　　　 8    </t>
    <phoneticPr fontId="40"/>
  </si>
  <si>
    <t xml:space="preserve">　　　 9    </t>
    <phoneticPr fontId="40"/>
  </si>
  <si>
    <t>100歳以上</t>
    <phoneticPr fontId="40"/>
  </si>
  <si>
    <t>不詳</t>
    <phoneticPr fontId="40"/>
  </si>
  <si>
    <t>総　数</t>
    <phoneticPr fontId="3"/>
  </si>
  <si>
    <t>総　数</t>
    <phoneticPr fontId="3"/>
  </si>
  <si>
    <t>‐</t>
    <phoneticPr fontId="26"/>
  </si>
  <si>
    <t>‐</t>
    <phoneticPr fontId="26"/>
  </si>
  <si>
    <t>県内（総数）</t>
    <phoneticPr fontId="26"/>
  </si>
  <si>
    <t>さいたま市（総数）</t>
    <phoneticPr fontId="26"/>
  </si>
  <si>
    <t>岩槻区</t>
    <phoneticPr fontId="26"/>
  </si>
  <si>
    <t>浦和区</t>
    <phoneticPr fontId="26"/>
  </si>
  <si>
    <t>緑区</t>
    <phoneticPr fontId="26"/>
  </si>
  <si>
    <t>南区</t>
    <phoneticPr fontId="26"/>
  </si>
  <si>
    <t>その他の区</t>
    <phoneticPr fontId="26"/>
  </si>
  <si>
    <t>中央区</t>
    <phoneticPr fontId="26"/>
  </si>
  <si>
    <t>その他の都道府県</t>
    <phoneticPr fontId="26"/>
  </si>
  <si>
    <t>（注6）国勢調査は5年に一度実施され、平成27年の結果が現時点で最新のデータとなる。</t>
    <phoneticPr fontId="26"/>
  </si>
  <si>
    <t>（単位：人）</t>
    <phoneticPr fontId="42"/>
  </si>
  <si>
    <t>総　数</t>
    <phoneticPr fontId="26"/>
  </si>
  <si>
    <t>就　業　者</t>
    <phoneticPr fontId="26"/>
  </si>
  <si>
    <t>完  全
失業者</t>
    <phoneticPr fontId="42"/>
  </si>
  <si>
    <t>総　数</t>
    <phoneticPr fontId="45"/>
  </si>
  <si>
    <t>その他</t>
    <phoneticPr fontId="42"/>
  </si>
  <si>
    <t>主に
仕事</t>
    <phoneticPr fontId="26"/>
  </si>
  <si>
    <t>家事の
ほか
仕事</t>
    <phoneticPr fontId="26"/>
  </si>
  <si>
    <t>通学の
かたわら
仕事</t>
    <phoneticPr fontId="45"/>
  </si>
  <si>
    <t>総数</t>
    <phoneticPr fontId="45"/>
  </si>
  <si>
    <t>2-21. 住宅の建て方別世帯数・世帯人員</t>
    <phoneticPr fontId="26"/>
  </si>
  <si>
    <t>（単位：人）</t>
    <phoneticPr fontId="42"/>
  </si>
  <si>
    <t>１世帯当り
人員</t>
    <phoneticPr fontId="26"/>
  </si>
  <si>
    <t>（注3）国勢調査は5年に一度実施され、平成27年の結果が現時点で最新のデータとなる。</t>
    <phoneticPr fontId="26"/>
  </si>
  <si>
    <t>2-22. 産業別就業者数</t>
    <phoneticPr fontId="26"/>
  </si>
  <si>
    <t>（単位：人）</t>
    <phoneticPr fontId="42"/>
  </si>
  <si>
    <t>12年</t>
    <phoneticPr fontId="26"/>
  </si>
  <si>
    <t>17年</t>
    <phoneticPr fontId="26"/>
  </si>
  <si>
    <t>総　数</t>
    <phoneticPr fontId="26"/>
  </si>
  <si>
    <t>第１次産業</t>
    <phoneticPr fontId="26"/>
  </si>
  <si>
    <t>農      業</t>
    <phoneticPr fontId="26"/>
  </si>
  <si>
    <t>林      業</t>
    <phoneticPr fontId="26"/>
  </si>
  <si>
    <t>‐</t>
    <phoneticPr fontId="26"/>
  </si>
  <si>
    <t>漁      業</t>
    <phoneticPr fontId="26"/>
  </si>
  <si>
    <t>第２次産業</t>
    <phoneticPr fontId="26"/>
  </si>
  <si>
    <t>鉱      業</t>
    <phoneticPr fontId="26"/>
  </si>
  <si>
    <t>建  設  業</t>
    <phoneticPr fontId="26"/>
  </si>
  <si>
    <t>製  造  業</t>
    <phoneticPr fontId="26"/>
  </si>
  <si>
    <t>第３次産業</t>
    <phoneticPr fontId="26"/>
  </si>
  <si>
    <t>電気･ガス･熱供給・水道業</t>
    <phoneticPr fontId="26"/>
  </si>
  <si>
    <t>運輸・通信業</t>
    <phoneticPr fontId="26"/>
  </si>
  <si>
    <t>卸売・小売業、飲食店</t>
    <phoneticPr fontId="26"/>
  </si>
  <si>
    <t>金融・保険業</t>
    <phoneticPr fontId="26"/>
  </si>
  <si>
    <t>不動産業</t>
    <phoneticPr fontId="26"/>
  </si>
  <si>
    <t>サービス業</t>
    <phoneticPr fontId="26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</si>
  <si>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26"/>
  </si>
  <si>
    <t>22年</t>
    <phoneticPr fontId="26"/>
  </si>
  <si>
    <t>（注2）国勢調査は5年に一度実施され、平成27年の結果が、現時点で最新のデータとなる。</t>
    <phoneticPr fontId="26"/>
  </si>
  <si>
    <t>2-23. 人口集中地区（DID）の人口・面積</t>
    <phoneticPr fontId="26"/>
  </si>
  <si>
    <t>（単位：人、ｋ㎡）</t>
    <phoneticPr fontId="26"/>
  </si>
  <si>
    <t>構成比（％）</t>
    <phoneticPr fontId="26"/>
  </si>
  <si>
    <t xml:space="preserve">  昭和35</t>
    <phoneticPr fontId="26"/>
  </si>
  <si>
    <t>（単位:人、％）</t>
    <phoneticPr fontId="26"/>
  </si>
  <si>
    <t>昭和35</t>
    <phoneticPr fontId="26"/>
  </si>
  <si>
    <t>‐</t>
    <phoneticPr fontId="26"/>
  </si>
  <si>
    <t>平成2</t>
    <phoneticPr fontId="26"/>
  </si>
  <si>
    <t>（注2）15歳未満通学者を含む。</t>
    <phoneticPr fontId="26"/>
  </si>
  <si>
    <t>目次へもどる</t>
  </si>
  <si>
    <t>2-1. 人口の推移</t>
  </si>
  <si>
    <t>2-2. 自然増・社会増の推移</t>
  </si>
  <si>
    <t>2-5. 地区別人口・世帯数</t>
  </si>
  <si>
    <t>2-6. 地区別人口の推移</t>
  </si>
  <si>
    <t>2-8. 都道府県別転入者数</t>
  </si>
  <si>
    <t>2-10. 市民の平均年齢</t>
  </si>
  <si>
    <t>2-21. 住宅の建て方別世帯数・世帯人員</t>
  </si>
  <si>
    <t>2-22. 産業別就業者数</t>
  </si>
  <si>
    <t>2-23. 人口集中地区（DID）の人口・面積</t>
  </si>
  <si>
    <t>2-17. 世帯数と世帯人員数　（1）平成17年（10月1日）</t>
    <phoneticPr fontId="3"/>
  </si>
  <si>
    <t>2-17. 世帯数と世帯人員数　（2）平成22～27年（各年10月1日）</t>
    <rPh sb="19" eb="21">
      <t>ヘイセイ</t>
    </rPh>
    <rPh sb="26" eb="27">
      <t>ネン</t>
    </rPh>
    <rPh sb="28" eb="29">
      <t>カク</t>
    </rPh>
    <rPh sb="29" eb="30">
      <t>ネン</t>
    </rPh>
    <rPh sb="32" eb="33">
      <t>ガツ</t>
    </rPh>
    <rPh sb="34" eb="35">
      <t>ニチ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</si>
</sst>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76" formatCode="&quot;¥&quot;#,##0_);[Red]\(&quot;¥&quot;#,##0\)"/>
    <numFmt numFmtId="177" formatCode="_(* #,##0_);_(* \(#,##0\);_(* &quot;-&quot;_);_(@_)"/>
    <numFmt numFmtId="178" formatCode="_(* #,##0.00_);_(* \(#,##0.00\);_(* &quot;-&quot;??_);_(@_)"/>
    <numFmt numFmtId="179" formatCode="#,##0;\-#,##0;&quot;-&quot;"/>
    <numFmt numFmtId="180" formatCode="#,##0.0_ ;[Red]\-#,##0.0\ "/>
    <numFmt numFmtId="181" formatCode="#,##0_ "/>
    <numFmt numFmtId="182" formatCode="#,##0.0_ "/>
    <numFmt numFmtId="183" formatCode="#,##0.00_ ;[Red]\-#,##0.00\ "/>
    <numFmt numFmtId="184" formatCode="#,##0.0_);[Red]\(#,##0.0\)"/>
    <numFmt numFmtId="185" formatCode="0.0_ "/>
    <numFmt numFmtId="186" formatCode="#,##0\ ;&quot;△ &quot;#,##0\ "/>
    <numFmt numFmtId="187" formatCode="_ * #,##0_ ;_ * \-#,##0_ ;_ * &quot;-&quot;??_ ;_ @_ "/>
    <numFmt numFmtId="188" formatCode="#,##0.00_ "/>
    <numFmt numFmtId="189" formatCode="#,##0_ ;[Red]\-#,##0\ "/>
    <numFmt numFmtId="190" formatCode="#,##0_);[Red]\(#,##0\)"/>
    <numFmt numFmtId="191" formatCode="0.00_ "/>
    <numFmt numFmtId="192" formatCode="0_ "/>
    <numFmt numFmtId="193" formatCode="\ ###,###,##0;&quot;-&quot;###,###,##0"/>
    <numFmt numFmtId="194" formatCode="#,###,###,##0;&quot; -&quot;###,###,##0"/>
    <numFmt numFmtId="195" formatCode="[$-411]ggge&quot;年&quot;m&quot;月&quot;d&quot;日&quot;;@"/>
    <numFmt numFmtId="196" formatCode="###,###,##0;&quot;-&quot;##,###,##0"/>
    <numFmt numFmtId="197" formatCode="#,###,##0;&quot; -&quot;###,##0"/>
    <numFmt numFmtId="198" formatCode="0.00_);[Red]\(0.00\)"/>
    <numFmt numFmtId="199" formatCode="0.0_);[Red]\(0.0\)"/>
    <numFmt numFmtId="200" formatCode="0.0"/>
  </numFmts>
  <fonts count="5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indexed="8"/>
      <name val="HGｺﾞｼｯｸM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ｺﾞｼｯｸ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ｺﾞｼｯｸ"/>
      <family val="3"/>
      <charset val="128"/>
    </font>
    <font>
      <sz val="7"/>
      <color indexed="8"/>
      <name val="ＭＳ 明朝"/>
      <family val="1"/>
      <charset val="128"/>
    </font>
    <font>
      <sz val="8"/>
      <color indexed="8"/>
      <name val="Times New Roman"/>
      <family val="1"/>
    </font>
    <font>
      <sz val="10"/>
      <color indexed="8"/>
      <name val="明朝"/>
      <family val="1"/>
      <charset val="128"/>
    </font>
    <font>
      <b/>
      <sz val="10"/>
      <color indexed="8"/>
      <name val="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ゴシック"/>
      <family val="3"/>
      <charset val="128"/>
    </font>
    <font>
      <sz val="11"/>
      <name val="ＭＳ 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>
      <alignment vertical="center"/>
    </xf>
    <xf numFmtId="0" fontId="4" fillId="0" borderId="0"/>
    <xf numFmtId="179" fontId="6" fillId="0" borderId="0" applyFill="0" applyBorder="0" applyAlignment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" fillId="3" borderId="4" applyNumberFormat="0" applyFont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38" fontId="4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59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/>
    <xf numFmtId="180" fontId="19" fillId="0" borderId="5" xfId="22" applyNumberFormat="1" applyFont="1" applyFill="1" applyBorder="1" applyAlignment="1">
      <alignment horizontal="left" vertical="center" indent="1"/>
    </xf>
    <xf numFmtId="0" fontId="19" fillId="0" borderId="7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shrinkToFit="1"/>
    </xf>
    <xf numFmtId="0" fontId="19" fillId="0" borderId="0" xfId="1" applyFont="1" applyAlignment="1">
      <alignment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9" fillId="0" borderId="0" xfId="1" applyNumberFormat="1" applyFont="1" applyAlignment="1">
      <alignment horizontal="right" vertical="center" indent="1"/>
    </xf>
    <xf numFmtId="181" fontId="19" fillId="0" borderId="13" xfId="22" applyNumberFormat="1" applyFont="1" applyBorder="1" applyAlignment="1">
      <alignment vertical="center"/>
    </xf>
    <xf numFmtId="181" fontId="19" fillId="0" borderId="0" xfId="22" applyNumberFormat="1" applyFont="1" applyAlignment="1">
      <alignment vertical="center"/>
    </xf>
    <xf numFmtId="182" fontId="19" fillId="0" borderId="0" xfId="22" applyNumberFormat="1" applyFont="1" applyAlignment="1">
      <alignment vertical="center"/>
    </xf>
    <xf numFmtId="183" fontId="19" fillId="0" borderId="0" xfId="1" applyNumberFormat="1" applyFont="1" applyAlignment="1">
      <alignment vertical="center"/>
    </xf>
    <xf numFmtId="184" fontId="19" fillId="0" borderId="0" xfId="1" applyNumberFormat="1" applyFont="1" applyAlignment="1">
      <alignment vertical="center"/>
    </xf>
    <xf numFmtId="0" fontId="19" fillId="0" borderId="0" xfId="1" applyFont="1"/>
    <xf numFmtId="0" fontId="19" fillId="0" borderId="0" xfId="1" applyNumberFormat="1" applyFont="1" applyBorder="1" applyAlignment="1">
      <alignment horizontal="right" vertical="center" indent="1"/>
    </xf>
    <xf numFmtId="0" fontId="19" fillId="0" borderId="0" xfId="1" quotePrefix="1" applyNumberFormat="1" applyFont="1" applyAlignment="1">
      <alignment horizontal="right" vertical="center" indent="1"/>
    </xf>
    <xf numFmtId="181" fontId="19" fillId="0" borderId="0" xfId="22" applyNumberFormat="1" applyFont="1" applyBorder="1" applyAlignment="1">
      <alignment vertical="center"/>
    </xf>
    <xf numFmtId="183" fontId="19" fillId="0" borderId="0" xfId="1" applyNumberFormat="1" applyFont="1" applyBorder="1" applyAlignment="1">
      <alignment vertical="center"/>
    </xf>
    <xf numFmtId="184" fontId="19" fillId="0" borderId="0" xfId="1" applyNumberFormat="1" applyFont="1" applyBorder="1" applyAlignment="1">
      <alignment vertical="center"/>
    </xf>
    <xf numFmtId="0" fontId="19" fillId="0" borderId="14" xfId="1" quotePrefix="1" applyNumberFormat="1" applyFont="1" applyBorder="1" applyAlignment="1">
      <alignment horizontal="right" vertical="center" indent="1"/>
    </xf>
    <xf numFmtId="182" fontId="19" fillId="0" borderId="0" xfId="22" applyNumberFormat="1" applyFont="1" applyBorder="1" applyAlignment="1">
      <alignment vertical="center"/>
    </xf>
    <xf numFmtId="0" fontId="19" fillId="0" borderId="0" xfId="1" quotePrefix="1" applyNumberFormat="1" applyFont="1" applyBorder="1" applyAlignment="1">
      <alignment horizontal="right" vertical="center" indent="1"/>
    </xf>
    <xf numFmtId="0" fontId="19" fillId="0" borderId="5" xfId="1" quotePrefix="1" applyNumberFormat="1" applyFont="1" applyBorder="1" applyAlignment="1">
      <alignment horizontal="right" vertical="center" indent="1"/>
    </xf>
    <xf numFmtId="181" fontId="19" fillId="0" borderId="12" xfId="22" applyNumberFormat="1" applyFont="1" applyBorder="1" applyAlignment="1">
      <alignment vertical="center"/>
    </xf>
    <xf numFmtId="181" fontId="19" fillId="0" borderId="5" xfId="22" applyNumberFormat="1" applyFont="1" applyBorder="1" applyAlignment="1">
      <alignment vertical="center"/>
    </xf>
    <xf numFmtId="182" fontId="19" fillId="0" borderId="5" xfId="22" applyNumberFormat="1" applyFont="1" applyBorder="1" applyAlignment="1">
      <alignment vertical="center"/>
    </xf>
    <xf numFmtId="183" fontId="19" fillId="0" borderId="5" xfId="1" applyNumberFormat="1" applyFont="1" applyBorder="1" applyAlignment="1">
      <alignment vertical="center"/>
    </xf>
    <xf numFmtId="184" fontId="19" fillId="0" borderId="5" xfId="1" applyNumberFormat="1" applyFont="1" applyBorder="1" applyAlignment="1">
      <alignment vertical="center"/>
    </xf>
    <xf numFmtId="0" fontId="19" fillId="0" borderId="14" xfId="1" quotePrefix="1" applyNumberFormat="1" applyFont="1" applyFill="1" applyBorder="1" applyAlignment="1">
      <alignment horizontal="right" vertical="center" indent="1"/>
    </xf>
    <xf numFmtId="181" fontId="19" fillId="0" borderId="0" xfId="22" applyNumberFormat="1" applyFont="1" applyFill="1" applyBorder="1" applyAlignment="1">
      <alignment vertical="center"/>
    </xf>
    <xf numFmtId="182" fontId="19" fillId="0" borderId="0" xfId="22" applyNumberFormat="1" applyFont="1" applyFill="1" applyBorder="1" applyAlignment="1">
      <alignment vertical="center"/>
    </xf>
    <xf numFmtId="183" fontId="19" fillId="0" borderId="0" xfId="1" applyNumberFormat="1" applyFont="1" applyFill="1" applyBorder="1" applyAlignment="1">
      <alignment vertical="center"/>
    </xf>
    <xf numFmtId="184" fontId="19" fillId="0" borderId="0" xfId="1" applyNumberFormat="1" applyFont="1" applyFill="1" applyBorder="1" applyAlignment="1">
      <alignment vertical="center"/>
    </xf>
    <xf numFmtId="0" fontId="19" fillId="0" borderId="10" xfId="1" applyNumberFormat="1" applyFont="1" applyBorder="1" applyAlignment="1">
      <alignment horizontal="right" vertical="center" indent="1"/>
    </xf>
    <xf numFmtId="181" fontId="19" fillId="0" borderId="5" xfId="1" applyNumberFormat="1" applyFont="1" applyBorder="1" applyAlignment="1">
      <alignment vertical="center"/>
    </xf>
    <xf numFmtId="181" fontId="19" fillId="0" borderId="5" xfId="22" applyNumberFormat="1" applyFont="1" applyFill="1" applyBorder="1" applyAlignment="1">
      <alignment vertical="center"/>
    </xf>
    <xf numFmtId="182" fontId="19" fillId="0" borderId="5" xfId="22" applyNumberFormat="1" applyFont="1" applyFill="1" applyBorder="1" applyAlignment="1">
      <alignment vertical="center"/>
    </xf>
    <xf numFmtId="183" fontId="19" fillId="0" borderId="5" xfId="1" applyNumberFormat="1" applyFont="1" applyFill="1" applyBorder="1" applyAlignment="1">
      <alignment vertical="center"/>
    </xf>
    <xf numFmtId="185" fontId="19" fillId="0" borderId="5" xfId="1" applyNumberFormat="1" applyFont="1" applyBorder="1" applyAlignment="1">
      <alignment vertical="center"/>
    </xf>
    <xf numFmtId="0" fontId="27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0" xfId="1" applyFont="1" applyAlignment="1">
      <alignment horizontal="right" vertical="center"/>
    </xf>
    <xf numFmtId="38" fontId="5" fillId="0" borderId="0" xfId="22" applyFont="1" applyAlignment="1">
      <alignment vertical="center"/>
    </xf>
    <xf numFmtId="38" fontId="19" fillId="0" borderId="0" xfId="22" applyFont="1" applyBorder="1" applyAlignment="1">
      <alignment horizontal="right"/>
    </xf>
    <xf numFmtId="38" fontId="19" fillId="0" borderId="5" xfId="22" applyFont="1" applyBorder="1" applyAlignment="1">
      <alignment vertical="center"/>
    </xf>
    <xf numFmtId="38" fontId="19" fillId="0" borderId="0" xfId="22" applyFont="1" applyAlignment="1">
      <alignment vertical="center"/>
    </xf>
    <xf numFmtId="38" fontId="19" fillId="0" borderId="7" xfId="22" applyFont="1" applyBorder="1" applyAlignment="1">
      <alignment horizontal="center" vertical="center"/>
    </xf>
    <xf numFmtId="38" fontId="19" fillId="0" borderId="15" xfId="22" applyFont="1" applyBorder="1" applyAlignment="1">
      <alignment horizontal="centerContinuous" vertical="center"/>
    </xf>
    <xf numFmtId="38" fontId="19" fillId="0" borderId="3" xfId="22" applyFont="1" applyBorder="1" applyAlignment="1">
      <alignment horizontal="centerContinuous" vertical="center"/>
    </xf>
    <xf numFmtId="38" fontId="19" fillId="0" borderId="16" xfId="22" applyFont="1" applyBorder="1" applyAlignment="1">
      <alignment horizontal="centerContinuous" vertical="center"/>
    </xf>
    <xf numFmtId="38" fontId="19" fillId="0" borderId="5" xfId="22" applyFont="1" applyBorder="1" applyAlignment="1">
      <alignment horizontal="center" vertical="center"/>
    </xf>
    <xf numFmtId="38" fontId="19" fillId="0" borderId="11" xfId="22" applyFont="1" applyBorder="1" applyAlignment="1">
      <alignment horizontal="center" vertical="center"/>
    </xf>
    <xf numFmtId="38" fontId="19" fillId="0" borderId="8" xfId="22" applyFont="1" applyBorder="1" applyAlignment="1">
      <alignment horizontal="center" vertical="center"/>
    </xf>
    <xf numFmtId="0" fontId="19" fillId="0" borderId="14" xfId="22" applyNumberFormat="1" applyFont="1" applyBorder="1" applyAlignment="1">
      <alignment horizontal="right" vertical="center" indent="1"/>
    </xf>
    <xf numFmtId="186" fontId="19" fillId="0" borderId="0" xfId="22" applyNumberFormat="1" applyFont="1" applyAlignment="1">
      <alignment vertical="center"/>
    </xf>
    <xf numFmtId="0" fontId="19" fillId="0" borderId="10" xfId="22" applyNumberFormat="1" applyFont="1" applyBorder="1" applyAlignment="1">
      <alignment horizontal="right" vertical="center" indent="1"/>
    </xf>
    <xf numFmtId="186" fontId="19" fillId="0" borderId="5" xfId="22" applyNumberFormat="1" applyFont="1" applyBorder="1" applyAlignment="1">
      <alignment vertical="center"/>
    </xf>
    <xf numFmtId="0" fontId="19" fillId="0" borderId="0" xfId="22" applyNumberFormat="1" applyFont="1" applyBorder="1" applyAlignment="1">
      <alignment horizontal="right" vertical="center" indent="1"/>
    </xf>
    <xf numFmtId="186" fontId="19" fillId="0" borderId="13" xfId="22" applyNumberFormat="1" applyFont="1" applyBorder="1" applyAlignment="1">
      <alignment vertical="center"/>
    </xf>
    <xf numFmtId="186" fontId="19" fillId="0" borderId="0" xfId="22" applyNumberFormat="1" applyFont="1" applyBorder="1" applyAlignment="1">
      <alignment vertical="center"/>
    </xf>
    <xf numFmtId="0" fontId="19" fillId="0" borderId="14" xfId="22" quotePrefix="1" applyNumberFormat="1" applyFont="1" applyBorder="1" applyAlignment="1">
      <alignment horizontal="right" vertical="center" indent="1"/>
    </xf>
    <xf numFmtId="186" fontId="19" fillId="0" borderId="0" xfId="22" applyNumberFormat="1" applyFont="1" applyFill="1" applyBorder="1" applyAlignment="1">
      <alignment vertical="center"/>
    </xf>
    <xf numFmtId="0" fontId="19" fillId="0" borderId="14" xfId="22" quotePrefix="1" applyNumberFormat="1" applyFont="1" applyFill="1" applyBorder="1" applyAlignment="1">
      <alignment horizontal="right" vertical="center" indent="1"/>
    </xf>
    <xf numFmtId="0" fontId="19" fillId="0" borderId="10" xfId="22" quotePrefix="1" applyNumberFormat="1" applyFont="1" applyFill="1" applyBorder="1" applyAlignment="1">
      <alignment horizontal="right" vertical="center" indent="1"/>
    </xf>
    <xf numFmtId="0" fontId="19" fillId="0" borderId="0" xfId="1" applyFont="1" applyBorder="1" applyAlignment="1">
      <alignment horizontal="left" vertical="center"/>
    </xf>
    <xf numFmtId="38" fontId="19" fillId="0" borderId="0" xfId="22" applyFont="1" applyAlignment="1">
      <alignment horizontal="right" vertical="center"/>
    </xf>
    <xf numFmtId="38" fontId="25" fillId="0" borderId="0" xfId="22" applyFont="1" applyFill="1" applyBorder="1" applyAlignment="1">
      <alignment vertical="center"/>
    </xf>
    <xf numFmtId="38" fontId="28" fillId="0" borderId="0" xfId="22" applyFont="1" applyFill="1" applyAlignment="1">
      <alignment vertical="center"/>
    </xf>
    <xf numFmtId="58" fontId="19" fillId="0" borderId="5" xfId="22" quotePrefix="1" applyNumberFormat="1" applyFont="1" applyFill="1" applyBorder="1" applyAlignment="1">
      <alignment horizontal="left" vertical="center" indent="1"/>
    </xf>
    <xf numFmtId="0" fontId="19" fillId="0" borderId="5" xfId="1" applyNumberFormat="1" applyFont="1" applyFill="1" applyBorder="1" applyAlignment="1">
      <alignment vertical="center"/>
    </xf>
    <xf numFmtId="38" fontId="28" fillId="0" borderId="0" xfId="22" applyFont="1" applyFill="1" applyAlignment="1">
      <alignment horizontal="center" vertical="center"/>
    </xf>
    <xf numFmtId="38" fontId="19" fillId="0" borderId="5" xfId="22" applyFont="1" applyFill="1" applyBorder="1" applyAlignment="1">
      <alignment horizontal="right"/>
    </xf>
    <xf numFmtId="38" fontId="19" fillId="0" borderId="16" xfId="22" applyFont="1" applyFill="1" applyBorder="1" applyAlignment="1">
      <alignment horizontal="center" vertical="center"/>
    </xf>
    <xf numFmtId="38" fontId="19" fillId="0" borderId="8" xfId="22" applyFont="1" applyFill="1" applyBorder="1" applyAlignment="1">
      <alignment horizontal="center" vertical="center"/>
    </xf>
    <xf numFmtId="38" fontId="19" fillId="0" borderId="15" xfId="22" applyFont="1" applyFill="1" applyBorder="1" applyAlignment="1">
      <alignment horizontal="center" vertical="center"/>
    </xf>
    <xf numFmtId="38" fontId="19" fillId="0" borderId="18" xfId="22" applyFont="1" applyFill="1" applyBorder="1" applyAlignment="1">
      <alignment horizontal="center" vertical="center"/>
    </xf>
    <xf numFmtId="38" fontId="25" fillId="0" borderId="6" xfId="22" applyFont="1" applyFill="1" applyBorder="1" applyAlignment="1">
      <alignment horizontal="center" vertical="center"/>
    </xf>
    <xf numFmtId="181" fontId="25" fillId="0" borderId="9" xfId="22" applyNumberFormat="1" applyFont="1" applyFill="1" applyBorder="1" applyAlignment="1">
      <alignment vertical="center"/>
    </xf>
    <xf numFmtId="181" fontId="25" fillId="0" borderId="17" xfId="22" applyNumberFormat="1" applyFont="1" applyFill="1" applyBorder="1" applyAlignment="1">
      <alignment vertical="center"/>
    </xf>
    <xf numFmtId="181" fontId="25" fillId="0" borderId="19" xfId="22" applyNumberFormat="1" applyFont="1" applyFill="1" applyBorder="1" applyAlignment="1">
      <alignment vertical="center"/>
    </xf>
    <xf numFmtId="38" fontId="25" fillId="0" borderId="20" xfId="22" applyFont="1" applyFill="1" applyBorder="1" applyAlignment="1">
      <alignment horizontal="center" vertical="center"/>
    </xf>
    <xf numFmtId="38" fontId="19" fillId="0" borderId="14" xfId="22" applyFont="1" applyFill="1" applyBorder="1" applyAlignment="1">
      <alignment horizontal="center" vertical="center"/>
    </xf>
    <xf numFmtId="181" fontId="19" fillId="0" borderId="13" xfId="22" applyNumberFormat="1" applyFont="1" applyFill="1" applyBorder="1" applyAlignment="1">
      <alignment vertical="center"/>
    </xf>
    <xf numFmtId="181" fontId="19" fillId="0" borderId="14" xfId="22" applyNumberFormat="1" applyFont="1" applyFill="1" applyBorder="1" applyAlignment="1">
      <alignment vertical="center"/>
    </xf>
    <xf numFmtId="38" fontId="19" fillId="0" borderId="20" xfId="22" applyFont="1" applyFill="1" applyBorder="1" applyAlignment="1">
      <alignment horizontal="center" vertical="center"/>
    </xf>
    <xf numFmtId="38" fontId="19" fillId="0" borderId="10" xfId="22" applyFont="1" applyFill="1" applyBorder="1" applyAlignment="1">
      <alignment horizontal="center" vertical="center"/>
    </xf>
    <xf numFmtId="181" fontId="19" fillId="0" borderId="12" xfId="22" applyNumberFormat="1" applyFont="1" applyFill="1" applyBorder="1" applyAlignment="1">
      <alignment vertical="center"/>
    </xf>
    <xf numFmtId="38" fontId="19" fillId="0" borderId="21" xfId="22" applyFont="1" applyFill="1" applyBorder="1" applyAlignment="1">
      <alignment horizontal="center" vertical="center"/>
    </xf>
    <xf numFmtId="38" fontId="28" fillId="0" borderId="0" xfId="22" applyFont="1" applyFill="1" applyAlignment="1">
      <alignment horizontal="right" vertical="center"/>
    </xf>
    <xf numFmtId="38" fontId="28" fillId="0" borderId="0" xfId="22" applyFont="1" applyFill="1" applyAlignment="1">
      <alignment horizontal="center"/>
    </xf>
    <xf numFmtId="38" fontId="28" fillId="0" borderId="0" xfId="22" applyFont="1" applyFill="1"/>
    <xf numFmtId="187" fontId="19" fillId="0" borderId="8" xfId="22" applyNumberFormat="1" applyFont="1" applyFill="1" applyBorder="1" applyAlignment="1">
      <alignment horizontal="center" vertical="center"/>
    </xf>
    <xf numFmtId="177" fontId="19" fillId="0" borderId="8" xfId="22" applyNumberFormat="1" applyFont="1" applyFill="1" applyBorder="1" applyAlignment="1">
      <alignment horizontal="center" vertical="center"/>
    </xf>
    <xf numFmtId="177" fontId="19" fillId="0" borderId="22" xfId="22" applyNumberFormat="1" applyFont="1" applyFill="1" applyBorder="1" applyAlignment="1">
      <alignment horizontal="center" vertical="center"/>
    </xf>
    <xf numFmtId="177" fontId="19" fillId="0" borderId="15" xfId="22" applyNumberFormat="1" applyFont="1" applyFill="1" applyBorder="1" applyAlignment="1">
      <alignment horizontal="center" vertical="center"/>
    </xf>
    <xf numFmtId="38" fontId="29" fillId="0" borderId="6" xfId="22" applyFont="1" applyFill="1" applyBorder="1" applyAlignment="1">
      <alignment horizontal="center" vertical="center"/>
    </xf>
    <xf numFmtId="181" fontId="29" fillId="0" borderId="17" xfId="22" applyNumberFormat="1" applyFont="1" applyFill="1" applyBorder="1" applyAlignment="1">
      <alignment vertical="center"/>
    </xf>
    <xf numFmtId="38" fontId="28" fillId="0" borderId="0" xfId="22" applyFont="1" applyFill="1" applyBorder="1" applyAlignment="1">
      <alignment horizontal="center"/>
    </xf>
    <xf numFmtId="178" fontId="19" fillId="0" borderId="0" xfId="22" applyNumberFormat="1" applyFont="1" applyFill="1" applyBorder="1"/>
    <xf numFmtId="177" fontId="19" fillId="0" borderId="0" xfId="22" applyNumberFormat="1" applyFont="1" applyFill="1" applyBorder="1"/>
    <xf numFmtId="0" fontId="5" fillId="0" borderId="0" xfId="1" applyFont="1" applyFill="1" applyAlignment="1">
      <alignment vertical="center"/>
    </xf>
    <xf numFmtId="0" fontId="19" fillId="0" borderId="5" xfId="1" quotePrefix="1" applyNumberFormat="1" applyFont="1" applyFill="1" applyBorder="1" applyAlignment="1">
      <alignment horizontal="left" vertical="center" indent="1"/>
    </xf>
    <xf numFmtId="0" fontId="4" fillId="0" borderId="5" xfId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19" fillId="0" borderId="5" xfId="1" applyFont="1" applyFill="1" applyBorder="1" applyAlignment="1">
      <alignment vertical="center"/>
    </xf>
    <xf numFmtId="0" fontId="19" fillId="0" borderId="15" xfId="1" applyFont="1" applyFill="1" applyBorder="1" applyAlignment="1">
      <alignment horizontal="centerContinuous" vertical="center"/>
    </xf>
    <xf numFmtId="0" fontId="19" fillId="0" borderId="3" xfId="1" applyFont="1" applyFill="1" applyBorder="1" applyAlignment="1">
      <alignment horizontal="centerContinuous" vertical="center"/>
    </xf>
    <xf numFmtId="0" fontId="19" fillId="0" borderId="16" xfId="1" applyFont="1" applyFill="1" applyBorder="1" applyAlignment="1">
      <alignment horizontal="centerContinuous" vertical="center"/>
    </xf>
    <xf numFmtId="0" fontId="19" fillId="0" borderId="0" xfId="1" applyFont="1" applyFill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/>
    </xf>
    <xf numFmtId="188" fontId="29" fillId="0" borderId="17" xfId="22" applyNumberFormat="1" applyFont="1" applyFill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88" fontId="19" fillId="0" borderId="0" xfId="1" applyNumberFormat="1" applyFont="1" applyFill="1" applyAlignment="1">
      <alignment vertical="center"/>
    </xf>
    <xf numFmtId="181" fontId="19" fillId="0" borderId="0" xfId="22" applyNumberFormat="1" applyFont="1" applyFill="1" applyAlignment="1">
      <alignment vertical="center"/>
    </xf>
    <xf numFmtId="188" fontId="19" fillId="0" borderId="0" xfId="22" applyNumberFormat="1" applyFont="1" applyFill="1" applyAlignment="1">
      <alignment vertical="center"/>
    </xf>
    <xf numFmtId="0" fontId="19" fillId="0" borderId="0" xfId="1" applyFont="1" applyFill="1"/>
    <xf numFmtId="188" fontId="19" fillId="0" borderId="0" xfId="1" applyNumberFormat="1" applyFont="1" applyFill="1" applyAlignment="1">
      <alignment horizontal="right" vertical="center"/>
    </xf>
    <xf numFmtId="188" fontId="19" fillId="0" borderId="5" xfId="1" applyNumberFormat="1" applyFont="1" applyFill="1" applyBorder="1" applyAlignment="1">
      <alignment vertical="center"/>
    </xf>
    <xf numFmtId="188" fontId="19" fillId="0" borderId="5" xfId="22" applyNumberFormat="1" applyFont="1" applyFill="1" applyBorder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9" fillId="0" borderId="0" xfId="1" applyFont="1" applyFill="1" applyAlignment="1">
      <alignment horizontal="right" vertical="center"/>
    </xf>
    <xf numFmtId="0" fontId="5" fillId="0" borderId="0" xfId="1" applyFont="1" applyFill="1"/>
    <xf numFmtId="38" fontId="5" fillId="0" borderId="0" xfId="22" applyFont="1" applyFill="1"/>
    <xf numFmtId="38" fontId="19" fillId="0" borderId="0" xfId="22" applyFont="1" applyFill="1" applyAlignment="1">
      <alignment vertical="center"/>
    </xf>
    <xf numFmtId="38" fontId="19" fillId="0" borderId="5" xfId="22" applyFont="1" applyFill="1" applyBorder="1" applyAlignment="1">
      <alignment horizontal="right" vertical="center"/>
    </xf>
    <xf numFmtId="38" fontId="19" fillId="0" borderId="0" xfId="22" applyFont="1" applyFill="1"/>
    <xf numFmtId="38" fontId="19" fillId="0" borderId="0" xfId="22" applyFont="1" applyFill="1" applyAlignment="1">
      <alignment horizontal="center" vertical="center"/>
    </xf>
    <xf numFmtId="181" fontId="25" fillId="0" borderId="17" xfId="22" applyNumberFormat="1" applyFont="1" applyFill="1" applyBorder="1" applyAlignment="1">
      <alignment horizontal="right" vertical="center"/>
    </xf>
    <xf numFmtId="181" fontId="19" fillId="0" borderId="0" xfId="1" applyNumberFormat="1" applyFont="1" applyAlignment="1">
      <alignment vertical="center"/>
    </xf>
    <xf numFmtId="38" fontId="19" fillId="0" borderId="0" xfId="22" applyFont="1" applyFill="1" applyAlignment="1">
      <alignment horizontal="right"/>
    </xf>
    <xf numFmtId="38" fontId="19" fillId="0" borderId="0" xfId="22" applyFont="1" applyFill="1" applyAlignment="1">
      <alignment horizontal="right" vertical="center"/>
    </xf>
    <xf numFmtId="38" fontId="19" fillId="0" borderId="0" xfId="22" applyFont="1" applyFill="1" applyBorder="1" applyAlignment="1">
      <alignment vertical="center"/>
    </xf>
    <xf numFmtId="181" fontId="19" fillId="0" borderId="0" xfId="22" quotePrefix="1" applyNumberFormat="1" applyFont="1" applyFill="1" applyBorder="1" applyAlignment="1">
      <alignment horizontal="left" vertical="center" indent="1"/>
    </xf>
    <xf numFmtId="181" fontId="19" fillId="0" borderId="0" xfId="1" applyNumberFormat="1" applyFont="1" applyFill="1" applyBorder="1" applyAlignment="1">
      <alignment vertical="center"/>
    </xf>
    <xf numFmtId="38" fontId="19" fillId="0" borderId="0" xfId="22" applyFont="1"/>
    <xf numFmtId="181" fontId="30" fillId="0" borderId="9" xfId="22" applyNumberFormat="1" applyFont="1" applyBorder="1" applyAlignment="1">
      <alignment vertical="center"/>
    </xf>
    <xf numFmtId="181" fontId="30" fillId="0" borderId="17" xfId="22" applyNumberFormat="1" applyFont="1" applyBorder="1" applyAlignment="1">
      <alignment vertical="center"/>
    </xf>
    <xf numFmtId="181" fontId="30" fillId="0" borderId="19" xfId="22" applyNumberFormat="1" applyFont="1" applyBorder="1" applyAlignment="1">
      <alignment vertical="center"/>
    </xf>
    <xf numFmtId="181" fontId="22" fillId="0" borderId="13" xfId="22" applyNumberFormat="1" applyFont="1" applyBorder="1" applyAlignment="1">
      <alignment horizontal="center" vertical="center"/>
    </xf>
    <xf numFmtId="181" fontId="22" fillId="0" borderId="0" xfId="22" applyNumberFormat="1" applyFont="1" applyBorder="1" applyAlignment="1">
      <alignment horizontal="center" vertical="center"/>
    </xf>
    <xf numFmtId="181" fontId="22" fillId="0" borderId="13" xfId="22" applyNumberFormat="1" applyFont="1" applyBorder="1" applyAlignment="1">
      <alignment horizontal="right" vertical="center"/>
    </xf>
    <xf numFmtId="181" fontId="22" fillId="0" borderId="0" xfId="22" applyNumberFormat="1" applyFont="1" applyBorder="1" applyAlignment="1">
      <alignment horizontal="right" vertical="center"/>
    </xf>
    <xf numFmtId="181" fontId="30" fillId="0" borderId="13" xfId="1" applyNumberFormat="1" applyFont="1" applyBorder="1" applyAlignment="1">
      <alignment horizontal="right" vertical="center"/>
    </xf>
    <xf numFmtId="181" fontId="30" fillId="0" borderId="0" xfId="1" applyNumberFormat="1" applyFont="1" applyBorder="1" applyAlignment="1">
      <alignment horizontal="right" vertical="center"/>
    </xf>
    <xf numFmtId="181" fontId="22" fillId="0" borderId="13" xfId="1" applyNumberFormat="1" applyFont="1" applyBorder="1" applyAlignment="1">
      <alignment horizontal="right" vertical="center"/>
    </xf>
    <xf numFmtId="181" fontId="22" fillId="0" borderId="0" xfId="1" applyNumberFormat="1" applyFont="1" applyBorder="1" applyAlignment="1">
      <alignment horizontal="right" vertical="center"/>
    </xf>
    <xf numFmtId="181" fontId="22" fillId="0" borderId="0" xfId="1" applyNumberFormat="1" applyFont="1" applyAlignment="1">
      <alignment horizontal="right" vertical="center"/>
    </xf>
    <xf numFmtId="181" fontId="22" fillId="0" borderId="0" xfId="1" applyNumberFormat="1" applyFont="1" applyAlignment="1">
      <alignment vertical="center"/>
    </xf>
    <xf numFmtId="181" fontId="22" fillId="0" borderId="0" xfId="1" applyNumberFormat="1" applyFont="1" applyBorder="1" applyAlignment="1">
      <alignment vertical="center"/>
    </xf>
    <xf numFmtId="181" fontId="22" fillId="0" borderId="13" xfId="1" applyNumberFormat="1" applyFont="1" applyBorder="1" applyAlignment="1">
      <alignment vertical="center"/>
    </xf>
    <xf numFmtId="181" fontId="22" fillId="0" borderId="13" xfId="22" applyNumberFormat="1" applyFont="1" applyBorder="1" applyAlignment="1">
      <alignment vertical="center"/>
    </xf>
    <xf numFmtId="181" fontId="22" fillId="0" borderId="0" xfId="22" applyNumberFormat="1" applyFont="1" applyBorder="1" applyAlignment="1">
      <alignment vertical="center"/>
    </xf>
    <xf numFmtId="181" fontId="22" fillId="0" borderId="12" xfId="1" applyNumberFormat="1" applyFont="1" applyBorder="1" applyAlignment="1">
      <alignment horizontal="right" vertical="center"/>
    </xf>
    <xf numFmtId="181" fontId="22" fillId="0" borderId="5" xfId="1" applyNumberFormat="1" applyFont="1" applyBorder="1" applyAlignment="1">
      <alignment horizontal="right" vertical="center"/>
    </xf>
    <xf numFmtId="181" fontId="22" fillId="0" borderId="12" xfId="22" applyNumberFormat="1" applyFont="1" applyBorder="1" applyAlignment="1">
      <alignment vertical="center"/>
    </xf>
    <xf numFmtId="181" fontId="22" fillId="0" borderId="5" xfId="22" applyNumberFormat="1" applyFont="1" applyBorder="1" applyAlignment="1">
      <alignment vertical="center"/>
    </xf>
    <xf numFmtId="38" fontId="19" fillId="0" borderId="0" xfId="22" applyFont="1" applyBorder="1" applyAlignment="1">
      <alignment vertical="center"/>
    </xf>
    <xf numFmtId="181" fontId="19" fillId="0" borderId="0" xfId="1" applyNumberFormat="1" applyFont="1" applyBorder="1" applyAlignment="1">
      <alignment horizontal="right" vertical="center"/>
    </xf>
    <xf numFmtId="181" fontId="19" fillId="0" borderId="0" xfId="22" applyNumberFormat="1" applyFont="1" applyFill="1" applyBorder="1" applyAlignment="1">
      <alignment horizontal="right" vertical="center"/>
    </xf>
    <xf numFmtId="181" fontId="30" fillId="0" borderId="9" xfId="22" applyNumberFormat="1" applyFont="1" applyBorder="1" applyAlignment="1">
      <alignment horizontal="right" vertical="center"/>
    </xf>
    <xf numFmtId="181" fontId="30" fillId="0" borderId="17" xfId="22" applyNumberFormat="1" applyFont="1" applyBorder="1" applyAlignment="1">
      <alignment horizontal="right" vertical="center"/>
    </xf>
    <xf numFmtId="181" fontId="22" fillId="0" borderId="17" xfId="1" applyNumberFormat="1" applyFont="1" applyBorder="1" applyAlignment="1">
      <alignment horizontal="right" vertical="center"/>
    </xf>
    <xf numFmtId="181" fontId="22" fillId="0" borderId="0" xfId="22" applyNumberFormat="1" applyFont="1" applyFill="1" applyBorder="1" applyAlignment="1">
      <alignment vertical="center"/>
    </xf>
    <xf numFmtId="181" fontId="30" fillId="0" borderId="0" xfId="22" applyNumberFormat="1" applyFont="1" applyFill="1" applyBorder="1" applyAlignment="1">
      <alignment horizontal="right" vertical="center"/>
    </xf>
    <xf numFmtId="181" fontId="30" fillId="0" borderId="0" xfId="22" applyNumberFormat="1" applyFont="1" applyBorder="1" applyAlignment="1">
      <alignment horizontal="right" vertical="center"/>
    </xf>
    <xf numFmtId="181" fontId="31" fillId="0" borderId="13" xfId="22" applyNumberFormat="1" applyFont="1" applyBorder="1" applyAlignment="1">
      <alignment vertical="center"/>
    </xf>
    <xf numFmtId="181" fontId="31" fillId="0" borderId="0" xfId="22" applyNumberFormat="1" applyFont="1" applyBorder="1" applyAlignment="1">
      <alignment vertical="center"/>
    </xf>
    <xf numFmtId="181" fontId="30" fillId="0" borderId="13" xfId="22" applyNumberFormat="1" applyFont="1" applyBorder="1" applyAlignment="1">
      <alignment horizontal="right" vertical="center"/>
    </xf>
    <xf numFmtId="181" fontId="22" fillId="0" borderId="13" xfId="22" applyNumberFormat="1" applyFont="1" applyFill="1" applyBorder="1" applyAlignment="1">
      <alignment vertical="center"/>
    </xf>
    <xf numFmtId="38" fontId="32" fillId="0" borderId="0" xfId="22" applyFont="1" applyBorder="1"/>
    <xf numFmtId="38" fontId="19" fillId="0" borderId="0" xfId="22" applyFont="1" applyBorder="1"/>
    <xf numFmtId="181" fontId="29" fillId="0" borderId="0" xfId="22" applyNumberFormat="1" applyFont="1" applyFill="1" applyAlignment="1">
      <alignment vertical="center"/>
    </xf>
    <xf numFmtId="181" fontId="19" fillId="0" borderId="0" xfId="1" applyNumberFormat="1" applyFont="1" applyFill="1" applyBorder="1"/>
    <xf numFmtId="181" fontId="29" fillId="0" borderId="0" xfId="1" applyNumberFormat="1" applyFont="1" applyFill="1" applyBorder="1"/>
    <xf numFmtId="181" fontId="19" fillId="0" borderId="5" xfId="1" applyNumberFormat="1" applyFont="1" applyFill="1" applyBorder="1"/>
    <xf numFmtId="0" fontId="19" fillId="0" borderId="0" xfId="1" applyFont="1" applyFill="1" applyBorder="1" applyAlignment="1">
      <alignment vertical="center"/>
    </xf>
    <xf numFmtId="0" fontId="19" fillId="0" borderId="5" xfId="1" applyFont="1" applyFill="1" applyBorder="1" applyAlignment="1">
      <alignment horizontal="right"/>
    </xf>
    <xf numFmtId="0" fontId="28" fillId="0" borderId="0" xfId="1" applyFont="1" applyFill="1" applyAlignment="1">
      <alignment vertical="center"/>
    </xf>
    <xf numFmtId="0" fontId="19" fillId="0" borderId="0" xfId="1" applyFont="1" applyBorder="1" applyAlignment="1">
      <alignment horizontal="right"/>
    </xf>
    <xf numFmtId="0" fontId="19" fillId="0" borderId="16" xfId="1" applyFont="1" applyBorder="1" applyAlignment="1">
      <alignment horizontal="center" vertical="center" wrapText="1"/>
    </xf>
    <xf numFmtId="0" fontId="19" fillId="0" borderId="0" xfId="1" applyFont="1" applyAlignment="1">
      <alignment horizontal="right" vertical="center" indent="2"/>
    </xf>
    <xf numFmtId="188" fontId="19" fillId="0" borderId="9" xfId="1" applyNumberFormat="1" applyFont="1" applyBorder="1" applyAlignment="1">
      <alignment horizontal="center" vertical="center"/>
    </xf>
    <xf numFmtId="188" fontId="19" fillId="0" borderId="0" xfId="1" applyNumberFormat="1" applyFont="1" applyBorder="1" applyAlignment="1">
      <alignment horizontal="center" vertical="center"/>
    </xf>
    <xf numFmtId="188" fontId="19" fillId="0" borderId="13" xfId="1" applyNumberFormat="1" applyFont="1" applyBorder="1" applyAlignment="1">
      <alignment horizontal="center" vertical="center"/>
    </xf>
    <xf numFmtId="188" fontId="19" fillId="0" borderId="0" xfId="1" applyNumberFormat="1" applyFont="1" applyAlignment="1">
      <alignment horizontal="center" vertical="center"/>
    </xf>
    <xf numFmtId="0" fontId="19" fillId="0" borderId="0" xfId="1" applyFont="1" applyBorder="1" applyAlignment="1">
      <alignment horizontal="right" vertical="center" indent="2"/>
    </xf>
    <xf numFmtId="0" fontId="19" fillId="0" borderId="0" xfId="1" applyFont="1" applyAlignment="1">
      <alignment horizontal="center" vertical="center"/>
    </xf>
    <xf numFmtId="0" fontId="19" fillId="0" borderId="0" xfId="1" quotePrefix="1" applyFont="1" applyBorder="1" applyAlignment="1">
      <alignment horizontal="right" vertical="center" indent="2"/>
    </xf>
    <xf numFmtId="0" fontId="19" fillId="0" borderId="14" xfId="1" quotePrefix="1" applyFont="1" applyBorder="1" applyAlignment="1">
      <alignment horizontal="right" vertical="center" indent="2"/>
    </xf>
    <xf numFmtId="0" fontId="19" fillId="0" borderId="14" xfId="1" quotePrefix="1" applyFont="1" applyFill="1" applyBorder="1" applyAlignment="1">
      <alignment horizontal="right" vertical="center" indent="2"/>
    </xf>
    <xf numFmtId="188" fontId="19" fillId="0" borderId="0" xfId="1" applyNumberFormat="1" applyFont="1" applyFill="1" applyBorder="1" applyAlignment="1">
      <alignment horizontal="center" vertical="center"/>
    </xf>
    <xf numFmtId="0" fontId="19" fillId="0" borderId="10" xfId="1" quotePrefix="1" applyFont="1" applyFill="1" applyBorder="1" applyAlignment="1">
      <alignment horizontal="right" vertical="center" indent="2"/>
    </xf>
    <xf numFmtId="0" fontId="19" fillId="0" borderId="17" xfId="1" applyFont="1" applyBorder="1" applyAlignment="1">
      <alignment vertical="center"/>
    </xf>
    <xf numFmtId="0" fontId="28" fillId="0" borderId="17" xfId="1" applyFont="1" applyBorder="1" applyAlignment="1">
      <alignment vertical="center"/>
    </xf>
    <xf numFmtId="0" fontId="28" fillId="0" borderId="17" xfId="1" applyFont="1" applyBorder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0" fontId="4" fillId="0" borderId="0" xfId="1" applyFill="1"/>
    <xf numFmtId="0" fontId="19" fillId="0" borderId="0" xfId="1" applyFont="1" applyFill="1" applyAlignment="1">
      <alignment horizontal="right"/>
    </xf>
    <xf numFmtId="0" fontId="33" fillId="0" borderId="0" xfId="1" applyFont="1" applyFill="1"/>
    <xf numFmtId="0" fontId="19" fillId="0" borderId="16" xfId="1" applyFont="1" applyFill="1" applyBorder="1" applyAlignment="1">
      <alignment horizontal="center" vertical="center"/>
    </xf>
    <xf numFmtId="189" fontId="19" fillId="0" borderId="0" xfId="22" applyNumberFormat="1" applyFont="1" applyFill="1" applyBorder="1" applyAlignment="1">
      <alignment vertical="center"/>
    </xf>
    <xf numFmtId="189" fontId="19" fillId="0" borderId="5" xfId="22" applyNumberFormat="1" applyFont="1" applyFill="1" applyBorder="1" applyAlignment="1">
      <alignment vertical="center"/>
    </xf>
    <xf numFmtId="38" fontId="5" fillId="0" borderId="0" xfId="22" applyFont="1" applyFill="1" applyAlignment="1">
      <alignment vertical="center"/>
    </xf>
    <xf numFmtId="38" fontId="19" fillId="0" borderId="5" xfId="22" applyFont="1" applyFill="1" applyBorder="1" applyAlignment="1">
      <alignment vertical="center"/>
    </xf>
    <xf numFmtId="38" fontId="19" fillId="0" borderId="0" xfId="22" applyFont="1" applyFill="1" applyBorder="1" applyAlignment="1">
      <alignment horizontal="right" vertical="center"/>
    </xf>
    <xf numFmtId="38" fontId="19" fillId="0" borderId="0" xfId="22" applyFont="1" applyFill="1" applyBorder="1" applyAlignment="1">
      <alignment horizontal="right"/>
    </xf>
    <xf numFmtId="38" fontId="19" fillId="0" borderId="5" xfId="22" applyFont="1" applyFill="1" applyBorder="1" applyAlignment="1">
      <alignment horizontal="center" vertical="center"/>
    </xf>
    <xf numFmtId="189" fontId="29" fillId="0" borderId="17" xfId="22" applyNumberFormat="1" applyFont="1" applyFill="1" applyBorder="1" applyAlignment="1">
      <alignment vertical="center"/>
    </xf>
    <xf numFmtId="38" fontId="19" fillId="0" borderId="14" xfId="22" applyFont="1" applyFill="1" applyBorder="1" applyAlignment="1">
      <alignment horizontal="left" vertical="center" indent="1"/>
    </xf>
    <xf numFmtId="189" fontId="19" fillId="0" borderId="0" xfId="22" applyNumberFormat="1" applyFont="1" applyFill="1" applyAlignment="1">
      <alignment vertical="center"/>
    </xf>
    <xf numFmtId="38" fontId="19" fillId="0" borderId="10" xfId="22" applyFont="1" applyFill="1" applyBorder="1" applyAlignment="1">
      <alignment horizontal="left" vertical="center" indent="1"/>
    </xf>
    <xf numFmtId="38" fontId="19" fillId="0" borderId="17" xfId="22" applyFont="1" applyBorder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38" fontId="19" fillId="0" borderId="14" xfId="22" applyFont="1" applyFill="1" applyBorder="1" applyAlignment="1">
      <alignment horizontal="distributed" vertical="center" indent="1"/>
    </xf>
    <xf numFmtId="38" fontId="29" fillId="0" borderId="14" xfId="22" applyFont="1" applyFill="1" applyBorder="1" applyAlignment="1">
      <alignment horizontal="distributed" vertical="center" indent="1"/>
    </xf>
    <xf numFmtId="38" fontId="19" fillId="0" borderId="10" xfId="22" applyFont="1" applyFill="1" applyBorder="1" applyAlignment="1">
      <alignment horizontal="distributed" vertical="center" indent="1"/>
    </xf>
    <xf numFmtId="190" fontId="29" fillId="0" borderId="17" xfId="22" applyNumberFormat="1" applyFont="1" applyFill="1" applyBorder="1" applyAlignment="1">
      <alignment vertical="center"/>
    </xf>
    <xf numFmtId="190" fontId="29" fillId="0" borderId="19" xfId="22" applyNumberFormat="1" applyFont="1" applyFill="1" applyBorder="1" applyAlignment="1">
      <alignment vertical="center"/>
    </xf>
    <xf numFmtId="190" fontId="19" fillId="0" borderId="0" xfId="22" applyNumberFormat="1" applyFont="1" applyFill="1" applyBorder="1" applyAlignment="1">
      <alignment vertical="center"/>
    </xf>
    <xf numFmtId="190" fontId="19" fillId="0" borderId="23" xfId="22" applyNumberFormat="1" applyFont="1" applyFill="1" applyBorder="1" applyAlignment="1">
      <alignment vertical="center"/>
    </xf>
    <xf numFmtId="190" fontId="19" fillId="0" borderId="5" xfId="22" applyNumberFormat="1" applyFont="1" applyFill="1" applyBorder="1" applyAlignment="1">
      <alignment vertical="center"/>
    </xf>
    <xf numFmtId="190" fontId="19" fillId="0" borderId="24" xfId="22" applyNumberFormat="1" applyFont="1" applyFill="1" applyBorder="1" applyAlignment="1">
      <alignment vertical="center"/>
    </xf>
    <xf numFmtId="190" fontId="19" fillId="0" borderId="13" xfId="22" applyNumberFormat="1" applyFont="1" applyFill="1" applyBorder="1" applyAlignment="1">
      <alignment vertical="center"/>
    </xf>
    <xf numFmtId="190" fontId="19" fillId="0" borderId="12" xfId="22" applyNumberFormat="1" applyFont="1" applyFill="1" applyBorder="1" applyAlignment="1">
      <alignment vertical="center"/>
    </xf>
    <xf numFmtId="38" fontId="22" fillId="0" borderId="18" xfId="22" applyFont="1" applyBorder="1" applyAlignment="1">
      <alignment horizontal="center" vertical="center"/>
    </xf>
    <xf numFmtId="38" fontId="22" fillId="0" borderId="25" xfId="22" applyFont="1" applyBorder="1" applyAlignment="1">
      <alignment vertical="center" shrinkToFit="1"/>
    </xf>
    <xf numFmtId="38" fontId="22" fillId="0" borderId="20" xfId="22" applyFont="1" applyBorder="1" applyAlignment="1">
      <alignment vertical="center" shrinkToFit="1"/>
    </xf>
    <xf numFmtId="38" fontId="22" fillId="0" borderId="20" xfId="22" applyFont="1" applyFill="1" applyBorder="1" applyAlignment="1">
      <alignment vertical="center" shrinkToFit="1"/>
    </xf>
    <xf numFmtId="38" fontId="30" fillId="0" borderId="20" xfId="22" applyFont="1" applyFill="1" applyBorder="1" applyAlignment="1">
      <alignment vertical="center"/>
    </xf>
    <xf numFmtId="38" fontId="22" fillId="0" borderId="20" xfId="22" applyFont="1" applyBorder="1" applyAlignment="1">
      <alignment vertical="center"/>
    </xf>
    <xf numFmtId="38" fontId="30" fillId="0" borderId="20" xfId="22" applyFont="1" applyBorder="1" applyAlignment="1">
      <alignment vertical="center"/>
    </xf>
    <xf numFmtId="38" fontId="22" fillId="0" borderId="20" xfId="22" applyFont="1" applyFill="1" applyBorder="1" applyAlignment="1">
      <alignment vertical="center"/>
    </xf>
    <xf numFmtId="38" fontId="22" fillId="0" borderId="21" xfId="22" applyFont="1" applyFill="1" applyBorder="1" applyAlignment="1">
      <alignment vertical="center"/>
    </xf>
    <xf numFmtId="38" fontId="22" fillId="0" borderId="16" xfId="22" applyFont="1" applyBorder="1" applyAlignment="1">
      <alignment horizontal="center" vertical="center"/>
    </xf>
    <xf numFmtId="38" fontId="30" fillId="0" borderId="17" xfId="22" applyFont="1" applyBorder="1" applyAlignment="1">
      <alignment vertical="center"/>
    </xf>
    <xf numFmtId="38" fontId="22" fillId="0" borderId="0" xfId="22" applyFont="1" applyBorder="1" applyAlignment="1">
      <alignment vertical="center"/>
    </xf>
    <xf numFmtId="38" fontId="30" fillId="0" borderId="0" xfId="22" applyFont="1" applyBorder="1" applyAlignment="1">
      <alignment vertical="center"/>
    </xf>
    <xf numFmtId="38" fontId="22" fillId="0" borderId="0" xfId="22" applyFont="1" applyFill="1" applyBorder="1" applyAlignment="1">
      <alignment vertical="center" shrinkToFit="1"/>
    </xf>
    <xf numFmtId="38" fontId="22" fillId="0" borderId="5" xfId="22" applyFont="1" applyBorder="1" applyAlignment="1">
      <alignment vertical="center"/>
    </xf>
    <xf numFmtId="38" fontId="30" fillId="0" borderId="6" xfId="22" applyFont="1" applyBorder="1" applyAlignment="1">
      <alignment horizontal="center" vertical="center"/>
    </xf>
    <xf numFmtId="38" fontId="22" fillId="0" borderId="14" xfId="22" applyFont="1" applyBorder="1" applyAlignment="1">
      <alignment vertical="center"/>
    </xf>
    <xf numFmtId="38" fontId="30" fillId="0" borderId="14" xfId="22" applyFont="1" applyBorder="1" applyAlignment="1">
      <alignment vertical="center"/>
    </xf>
    <xf numFmtId="38" fontId="22" fillId="0" borderId="10" xfId="22" applyFont="1" applyBorder="1" applyAlignment="1">
      <alignment vertical="center"/>
    </xf>
    <xf numFmtId="38" fontId="22" fillId="0" borderId="20" xfId="22" applyFont="1" applyBorder="1" applyAlignment="1">
      <alignment horizontal="center" vertical="center"/>
    </xf>
    <xf numFmtId="38" fontId="22" fillId="0" borderId="20" xfId="25" applyFont="1" applyBorder="1" applyAlignment="1">
      <alignment vertical="center"/>
    </xf>
    <xf numFmtId="38" fontId="22" fillId="0" borderId="21" xfId="22" applyFont="1" applyBorder="1" applyAlignment="1">
      <alignment vertical="center"/>
    </xf>
    <xf numFmtId="38" fontId="22" fillId="0" borderId="8" xfId="22" applyFont="1" applyBorder="1" applyAlignment="1">
      <alignment horizontal="center" vertical="center"/>
    </xf>
    <xf numFmtId="38" fontId="22" fillId="0" borderId="15" xfId="22" applyFont="1" applyBorder="1" applyAlignment="1">
      <alignment horizontal="center" vertical="center"/>
    </xf>
    <xf numFmtId="0" fontId="19" fillId="0" borderId="0" xfId="1" applyFont="1" applyFill="1" applyAlignment="1">
      <alignment horizontal="right" vertical="center" indent="1"/>
    </xf>
    <xf numFmtId="188" fontId="19" fillId="0" borderId="17" xfId="1" applyNumberFormat="1" applyFont="1" applyFill="1" applyBorder="1" applyAlignment="1">
      <alignment vertical="center"/>
    </xf>
    <xf numFmtId="181" fontId="19" fillId="0" borderId="17" xfId="1" applyNumberFormat="1" applyFont="1" applyFill="1" applyBorder="1" applyAlignment="1">
      <alignment vertical="center"/>
    </xf>
    <xf numFmtId="188" fontId="19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Alignment="1">
      <alignment vertical="center"/>
    </xf>
    <xf numFmtId="0" fontId="19" fillId="0" borderId="0" xfId="1" applyFont="1" applyFill="1" applyBorder="1" applyAlignment="1">
      <alignment horizontal="right" vertical="center" indent="1"/>
    </xf>
    <xf numFmtId="0" fontId="19" fillId="0" borderId="14" xfId="1" applyFont="1" applyFill="1" applyBorder="1" applyAlignment="1">
      <alignment horizontal="right" vertical="center" indent="1"/>
    </xf>
    <xf numFmtId="0" fontId="19" fillId="0" borderId="14" xfId="1" quotePrefix="1" applyFont="1" applyFill="1" applyBorder="1" applyAlignment="1">
      <alignment horizontal="right" vertical="center" indent="1"/>
    </xf>
    <xf numFmtId="0" fontId="19" fillId="0" borderId="10" xfId="1" quotePrefix="1" applyFont="1" applyFill="1" applyBorder="1" applyAlignment="1">
      <alignment horizontal="right" vertical="center" indent="1"/>
    </xf>
    <xf numFmtId="181" fontId="19" fillId="0" borderId="5" xfId="1" applyNumberFormat="1" applyFont="1" applyFill="1" applyBorder="1" applyAlignment="1">
      <alignment vertical="center"/>
    </xf>
    <xf numFmtId="181" fontId="25" fillId="0" borderId="9" xfId="1" applyNumberFormat="1" applyFont="1" applyFill="1" applyBorder="1" applyAlignment="1">
      <alignment vertical="center"/>
    </xf>
    <xf numFmtId="181" fontId="25" fillId="0" borderId="13" xfId="1" applyNumberFormat="1" applyFont="1" applyFill="1" applyBorder="1" applyAlignment="1">
      <alignment vertical="center"/>
    </xf>
    <xf numFmtId="181" fontId="25" fillId="0" borderId="0" xfId="1" applyNumberFormat="1" applyFont="1" applyFill="1" applyBorder="1" applyAlignment="1">
      <alignment vertical="center"/>
    </xf>
    <xf numFmtId="181" fontId="25" fillId="0" borderId="5" xfId="1" applyNumberFormat="1" applyFont="1" applyFill="1" applyBorder="1" applyAlignment="1">
      <alignment vertical="center"/>
    </xf>
    <xf numFmtId="0" fontId="19" fillId="0" borderId="0" xfId="1" applyFont="1" applyAlignment="1">
      <alignment horizontal="left" vertical="center" indent="1"/>
    </xf>
    <xf numFmtId="49" fontId="34" fillId="0" borderId="0" xfId="167" applyNumberFormat="1" applyFont="1" applyFill="1" applyBorder="1" applyAlignment="1">
      <alignment vertical="center"/>
    </xf>
    <xf numFmtId="0" fontId="22" fillId="0" borderId="0" xfId="1" applyFont="1" applyAlignment="1">
      <alignment vertical="center"/>
    </xf>
    <xf numFmtId="191" fontId="19" fillId="0" borderId="5" xfId="1" applyNumberFormat="1" applyFont="1" applyBorder="1" applyAlignment="1">
      <alignment vertical="center"/>
    </xf>
    <xf numFmtId="189" fontId="19" fillId="0" borderId="5" xfId="24" applyNumberFormat="1" applyFont="1" applyBorder="1" applyAlignment="1">
      <alignment vertical="center"/>
    </xf>
    <xf numFmtId="180" fontId="19" fillId="0" borderId="5" xfId="24" applyNumberFormat="1" applyFont="1" applyBorder="1" applyAlignment="1">
      <alignment vertical="center"/>
    </xf>
    <xf numFmtId="0" fontId="19" fillId="0" borderId="10" xfId="1" applyFont="1" applyBorder="1" applyAlignment="1">
      <alignment horizontal="right" vertical="center" indent="1"/>
    </xf>
    <xf numFmtId="191" fontId="19" fillId="0" borderId="0" xfId="1" applyNumberFormat="1" applyFont="1" applyBorder="1" applyAlignment="1">
      <alignment vertical="center"/>
    </xf>
    <xf numFmtId="189" fontId="19" fillId="0" borderId="0" xfId="24" applyNumberFormat="1" applyFont="1" applyBorder="1" applyAlignment="1">
      <alignment vertical="center"/>
    </xf>
    <xf numFmtId="180" fontId="19" fillId="0" borderId="0" xfId="24" applyNumberFormat="1" applyFont="1" applyBorder="1" applyAlignment="1">
      <alignment vertical="center"/>
    </xf>
    <xf numFmtId="0" fontId="19" fillId="0" borderId="14" xfId="1" applyFont="1" applyBorder="1" applyAlignment="1">
      <alignment horizontal="right" vertical="center" indent="1"/>
    </xf>
    <xf numFmtId="189" fontId="19" fillId="0" borderId="0" xfId="24" applyNumberFormat="1" applyFont="1" applyBorder="1" applyAlignment="1">
      <alignment horizontal="right" vertical="center"/>
    </xf>
    <xf numFmtId="38" fontId="19" fillId="0" borderId="0" xfId="24" quotePrefix="1" applyFont="1" applyBorder="1" applyAlignment="1">
      <alignment horizontal="right" vertical="center"/>
    </xf>
    <xf numFmtId="0" fontId="19" fillId="0" borderId="3" xfId="1" applyFont="1" applyBorder="1" applyAlignment="1">
      <alignment horizontal="center" vertical="center" wrapText="1"/>
    </xf>
    <xf numFmtId="0" fontId="19" fillId="0" borderId="0" xfId="1" applyFont="1" applyAlignment="1">
      <alignment horizontal="right"/>
    </xf>
    <xf numFmtId="192" fontId="19" fillId="0" borderId="5" xfId="1" applyNumberFormat="1" applyFont="1" applyBorder="1" applyAlignment="1">
      <alignment horizontal="left" vertical="center" indent="1"/>
    </xf>
    <xf numFmtId="0" fontId="4" fillId="0" borderId="0" xfId="76" applyAlignment="1">
      <alignment vertical="center"/>
    </xf>
    <xf numFmtId="0" fontId="19" fillId="0" borderId="0" xfId="76" applyFont="1" applyAlignment="1">
      <alignment horizontal="right" vertical="center"/>
    </xf>
    <xf numFmtId="0" fontId="5" fillId="0" borderId="0" xfId="76" applyFont="1" applyAlignment="1">
      <alignment vertical="center"/>
    </xf>
    <xf numFmtId="193" fontId="37" fillId="0" borderId="0" xfId="167" quotePrefix="1" applyNumberFormat="1" applyFont="1" applyFill="1" applyBorder="1" applyAlignment="1">
      <alignment horizontal="right" vertical="center"/>
    </xf>
    <xf numFmtId="194" fontId="37" fillId="0" borderId="0" xfId="167" quotePrefix="1" applyNumberFormat="1" applyFont="1" applyFill="1" applyBorder="1" applyAlignment="1">
      <alignment horizontal="right" vertical="center"/>
    </xf>
    <xf numFmtId="49" fontId="38" fillId="0" borderId="0" xfId="167" applyNumberFormat="1" applyFont="1" applyFill="1" applyBorder="1" applyAlignment="1">
      <alignment vertical="center"/>
    </xf>
    <xf numFmtId="194" fontId="29" fillId="0" borderId="3" xfId="76" applyNumberFormat="1" applyFont="1" applyBorder="1" applyAlignment="1">
      <alignment horizontal="right" vertical="center" indent="1"/>
    </xf>
    <xf numFmtId="49" fontId="39" fillId="0" borderId="16" xfId="167" applyNumberFormat="1" applyFont="1" applyFill="1" applyBorder="1" applyAlignment="1">
      <alignment horizontal="center" vertical="center"/>
    </xf>
    <xf numFmtId="193" fontId="38" fillId="0" borderId="23" xfId="167" quotePrefix="1" applyNumberFormat="1" applyFont="1" applyFill="1" applyBorder="1" applyAlignment="1">
      <alignment horizontal="right" vertical="center"/>
    </xf>
    <xf numFmtId="193" fontId="38" fillId="0" borderId="0" xfId="167" quotePrefix="1" applyNumberFormat="1" applyFont="1" applyFill="1" applyBorder="1" applyAlignment="1">
      <alignment horizontal="right" vertical="center"/>
    </xf>
    <xf numFmtId="194" fontId="38" fillId="0" borderId="0" xfId="167" quotePrefix="1" applyNumberFormat="1" applyFont="1" applyFill="1" applyBorder="1" applyAlignment="1">
      <alignment horizontal="right" vertical="center"/>
    </xf>
    <xf numFmtId="193" fontId="38" fillId="0" borderId="5" xfId="167" quotePrefix="1" applyNumberFormat="1" applyFont="1" applyFill="1" applyBorder="1" applyAlignment="1">
      <alignment horizontal="right" vertical="center" indent="1"/>
    </xf>
    <xf numFmtId="49" fontId="38" fillId="0" borderId="10" xfId="167" applyNumberFormat="1" applyFont="1" applyFill="1" applyBorder="1" applyAlignment="1">
      <alignment horizontal="center" vertical="center"/>
    </xf>
    <xf numFmtId="193" fontId="38" fillId="0" borderId="24" xfId="167" quotePrefix="1" applyNumberFormat="1" applyFont="1" applyFill="1" applyBorder="1" applyAlignment="1">
      <alignment horizontal="right" vertical="center" indent="1"/>
    </xf>
    <xf numFmtId="49" fontId="38" fillId="0" borderId="10" xfId="167" applyNumberFormat="1" applyFont="1" applyFill="1" applyBorder="1" applyAlignment="1">
      <alignment vertical="center"/>
    </xf>
    <xf numFmtId="193" fontId="38" fillId="0" borderId="0" xfId="167" quotePrefix="1" applyNumberFormat="1" applyFont="1" applyFill="1" applyBorder="1" applyAlignment="1">
      <alignment horizontal="right" vertical="center" indent="1"/>
    </xf>
    <xf numFmtId="49" fontId="38" fillId="0" borderId="14" xfId="167" applyNumberFormat="1" applyFont="1" applyFill="1" applyBorder="1" applyAlignment="1">
      <alignment horizontal="center" vertical="center"/>
    </xf>
    <xf numFmtId="193" fontId="38" fillId="0" borderId="23" xfId="167" quotePrefix="1" applyNumberFormat="1" applyFont="1" applyFill="1" applyBorder="1" applyAlignment="1">
      <alignment horizontal="right" vertical="center" indent="1"/>
    </xf>
    <xf numFmtId="49" fontId="38" fillId="0" borderId="14" xfId="167" applyNumberFormat="1" applyFont="1" applyFill="1" applyBorder="1" applyAlignment="1">
      <alignment vertical="center"/>
    </xf>
    <xf numFmtId="193" fontId="38" fillId="0" borderId="17" xfId="167" quotePrefix="1" applyNumberFormat="1" applyFont="1" applyFill="1" applyBorder="1" applyAlignment="1">
      <alignment horizontal="right" vertical="center" indent="1"/>
    </xf>
    <xf numFmtId="193" fontId="38" fillId="0" borderId="19" xfId="167" quotePrefix="1" applyNumberFormat="1" applyFont="1" applyFill="1" applyBorder="1" applyAlignment="1">
      <alignment horizontal="right" vertical="center" indent="1"/>
    </xf>
    <xf numFmtId="0" fontId="19" fillId="0" borderId="3" xfId="76" applyFont="1" applyBorder="1" applyAlignment="1">
      <alignment horizontal="center" vertical="center"/>
    </xf>
    <xf numFmtId="0" fontId="19" fillId="0" borderId="8" xfId="76" applyFont="1" applyBorder="1" applyAlignment="1">
      <alignment horizontal="center" vertical="center"/>
    </xf>
    <xf numFmtId="31" fontId="19" fillId="0" borderId="3" xfId="76" applyNumberFormat="1" applyFont="1" applyBorder="1" applyAlignment="1">
      <alignment horizontal="center" vertical="center"/>
    </xf>
    <xf numFmtId="31" fontId="19" fillId="0" borderId="16" xfId="76" applyNumberFormat="1" applyFont="1" applyBorder="1" applyAlignment="1">
      <alignment horizontal="center" vertical="center"/>
    </xf>
    <xf numFmtId="0" fontId="19" fillId="0" borderId="26" xfId="76" applyFont="1" applyBorder="1" applyAlignment="1">
      <alignment horizontal="center" vertical="center"/>
    </xf>
    <xf numFmtId="0" fontId="19" fillId="0" borderId="0" xfId="76" applyFont="1" applyAlignment="1">
      <alignment vertical="center"/>
    </xf>
    <xf numFmtId="38" fontId="19" fillId="0" borderId="0" xfId="24" applyFont="1" applyAlignment="1">
      <alignment vertical="center"/>
    </xf>
    <xf numFmtId="38" fontId="19" fillId="0" borderId="0" xfId="24" applyFont="1" applyAlignment="1">
      <alignment horizontal="right" vertical="center"/>
    </xf>
    <xf numFmtId="189" fontId="19" fillId="0" borderId="10" xfId="24" applyNumberFormat="1" applyFont="1" applyBorder="1" applyAlignment="1">
      <alignment vertical="center"/>
    </xf>
    <xf numFmtId="189" fontId="19" fillId="0" borderId="12" xfId="24" applyNumberFormat="1" applyFont="1" applyBorder="1" applyAlignment="1">
      <alignment vertical="center"/>
    </xf>
    <xf numFmtId="38" fontId="19" fillId="0" borderId="5" xfId="24" applyFont="1" applyBorder="1" applyAlignment="1">
      <alignment horizontal="left" vertical="center" indent="2"/>
    </xf>
    <xf numFmtId="189" fontId="19" fillId="0" borderId="0" xfId="24" applyNumberFormat="1" applyFont="1" applyAlignment="1">
      <alignment vertical="center"/>
    </xf>
    <xf numFmtId="189" fontId="19" fillId="0" borderId="14" xfId="24" applyNumberFormat="1" applyFont="1" applyBorder="1" applyAlignment="1">
      <alignment vertical="center"/>
    </xf>
    <xf numFmtId="189" fontId="19" fillId="0" borderId="13" xfId="24" applyNumberFormat="1" applyFont="1" applyBorder="1" applyAlignment="1">
      <alignment vertical="center"/>
    </xf>
    <xf numFmtId="38" fontId="19" fillId="0" borderId="0" xfId="24" applyFont="1" applyAlignment="1">
      <alignment horizontal="left" vertical="center" indent="2"/>
    </xf>
    <xf numFmtId="38" fontId="19" fillId="0" borderId="0" xfId="24" applyFont="1" applyAlignment="1">
      <alignment horizontal="left" vertical="center" indent="3"/>
    </xf>
    <xf numFmtId="189" fontId="29" fillId="0" borderId="0" xfId="24" applyNumberFormat="1" applyFont="1" applyAlignment="1">
      <alignment vertical="center"/>
    </xf>
    <xf numFmtId="189" fontId="29" fillId="0" borderId="14" xfId="24" applyNumberFormat="1" applyFont="1" applyBorder="1" applyAlignment="1">
      <alignment vertical="center"/>
    </xf>
    <xf numFmtId="189" fontId="29" fillId="0" borderId="0" xfId="24" applyNumberFormat="1" applyFont="1" applyBorder="1" applyAlignment="1">
      <alignment vertical="center"/>
    </xf>
    <xf numFmtId="189" fontId="29" fillId="0" borderId="13" xfId="24" applyNumberFormat="1" applyFont="1" applyBorder="1" applyAlignment="1">
      <alignment vertical="center"/>
    </xf>
    <xf numFmtId="38" fontId="29" fillId="0" borderId="0" xfId="24" applyFont="1" applyAlignment="1">
      <alignment horizontal="left" vertical="center" indent="2"/>
    </xf>
    <xf numFmtId="38" fontId="29" fillId="0" borderId="0" xfId="24" applyFont="1" applyAlignment="1">
      <alignment horizontal="left" vertical="center" indent="1"/>
    </xf>
    <xf numFmtId="38" fontId="19" fillId="0" borderId="14" xfId="24" applyFont="1" applyBorder="1" applyAlignment="1">
      <alignment horizontal="left" vertical="center" indent="3"/>
    </xf>
    <xf numFmtId="189" fontId="25" fillId="0" borderId="0" xfId="24" applyNumberFormat="1" applyFont="1" applyAlignment="1">
      <alignment vertical="center"/>
    </xf>
    <xf numFmtId="189" fontId="25" fillId="0" borderId="14" xfId="24" applyNumberFormat="1" applyFont="1" applyBorder="1" applyAlignment="1">
      <alignment vertical="center"/>
    </xf>
    <xf numFmtId="189" fontId="25" fillId="0" borderId="0" xfId="24" applyNumberFormat="1" applyFont="1" applyBorder="1" applyAlignment="1">
      <alignment vertical="center"/>
    </xf>
    <xf numFmtId="189" fontId="25" fillId="0" borderId="13" xfId="24" applyNumberFormat="1" applyFont="1" applyBorder="1" applyAlignment="1">
      <alignment vertical="center"/>
    </xf>
    <xf numFmtId="38" fontId="25" fillId="0" borderId="0" xfId="24" applyFont="1" applyAlignment="1">
      <alignment horizontal="left" vertical="center" indent="2"/>
    </xf>
    <xf numFmtId="38" fontId="19" fillId="0" borderId="0" xfId="24" applyFont="1" applyAlignment="1">
      <alignment horizontal="left" vertical="center" shrinkToFit="1"/>
    </xf>
    <xf numFmtId="189" fontId="19" fillId="0" borderId="5" xfId="24" applyNumberFormat="1" applyFont="1" applyBorder="1" applyAlignment="1">
      <alignment horizontal="right" vertical="center"/>
    </xf>
    <xf numFmtId="189" fontId="19" fillId="0" borderId="12" xfId="24" applyNumberFormat="1" applyFont="1" applyBorder="1" applyAlignment="1">
      <alignment horizontal="right" vertical="center"/>
    </xf>
    <xf numFmtId="189" fontId="19" fillId="0" borderId="10" xfId="24" applyNumberFormat="1" applyFont="1" applyBorder="1" applyAlignment="1">
      <alignment horizontal="right" vertical="center"/>
    </xf>
    <xf numFmtId="38" fontId="41" fillId="0" borderId="5" xfId="24" applyFont="1" applyBorder="1" applyAlignment="1">
      <alignment horizontal="left" vertical="center"/>
    </xf>
    <xf numFmtId="38" fontId="19" fillId="0" borderId="0" xfId="24" applyFont="1" applyAlignment="1">
      <alignment horizontal="center" vertical="center"/>
    </xf>
    <xf numFmtId="189" fontId="19" fillId="0" borderId="0" xfId="24" quotePrefix="1" applyNumberFormat="1" applyFont="1" applyBorder="1" applyAlignment="1">
      <alignment horizontal="right" vertical="center"/>
    </xf>
    <xf numFmtId="189" fontId="19" fillId="0" borderId="14" xfId="24" quotePrefix="1" applyNumberFormat="1" applyFont="1" applyBorder="1" applyAlignment="1">
      <alignment horizontal="right" vertical="center"/>
    </xf>
    <xf numFmtId="38" fontId="19" fillId="0" borderId="0" xfId="24" applyFont="1" applyAlignment="1">
      <alignment vertical="center" wrapText="1"/>
    </xf>
    <xf numFmtId="38" fontId="22" fillId="0" borderId="0" xfId="24" applyFont="1" applyAlignment="1">
      <alignment horizontal="left" vertical="center"/>
    </xf>
    <xf numFmtId="38" fontId="19" fillId="0" borderId="5" xfId="24" applyFont="1" applyBorder="1" applyAlignment="1">
      <alignment horizontal="center" vertical="center"/>
    </xf>
    <xf numFmtId="38" fontId="19" fillId="0" borderId="5" xfId="24" applyFont="1" applyBorder="1" applyAlignment="1">
      <alignment vertical="center"/>
    </xf>
    <xf numFmtId="38" fontId="19" fillId="0" borderId="5" xfId="24" applyFont="1" applyBorder="1" applyAlignment="1">
      <alignment horizontal="left" vertical="center" indent="1"/>
    </xf>
    <xf numFmtId="38" fontId="19" fillId="0" borderId="10" xfId="24" applyFont="1" applyBorder="1" applyAlignment="1">
      <alignment horizontal="left" vertical="center" indent="2"/>
    </xf>
    <xf numFmtId="38" fontId="19" fillId="0" borderId="14" xfId="24" applyFont="1" applyBorder="1" applyAlignment="1">
      <alignment horizontal="left" vertical="center" indent="2"/>
    </xf>
    <xf numFmtId="38" fontId="29" fillId="0" borderId="14" xfId="24" applyFont="1" applyBorder="1" applyAlignment="1">
      <alignment horizontal="left" vertical="center" indent="2"/>
    </xf>
    <xf numFmtId="38" fontId="29" fillId="0" borderId="14" xfId="24" applyFont="1" applyBorder="1" applyAlignment="1">
      <alignment horizontal="left" vertical="center" indent="1"/>
    </xf>
    <xf numFmtId="38" fontId="25" fillId="0" borderId="14" xfId="24" applyFont="1" applyBorder="1" applyAlignment="1">
      <alignment horizontal="left" vertical="center" indent="2"/>
    </xf>
    <xf numFmtId="38" fontId="19" fillId="0" borderId="14" xfId="24" applyFont="1" applyBorder="1" applyAlignment="1">
      <alignment horizontal="left" vertical="center"/>
    </xf>
    <xf numFmtId="38" fontId="22" fillId="0" borderId="10" xfId="24" applyFont="1" applyBorder="1" applyAlignment="1">
      <alignment horizontal="left" vertical="center"/>
    </xf>
    <xf numFmtId="38" fontId="19" fillId="0" borderId="14" xfId="24" applyFont="1" applyBorder="1" applyAlignment="1">
      <alignment horizontal="center" vertical="center"/>
    </xf>
    <xf numFmtId="38" fontId="19" fillId="0" borderId="14" xfId="24" applyFont="1" applyBorder="1" applyAlignment="1">
      <alignment vertical="center" wrapText="1"/>
    </xf>
    <xf numFmtId="38" fontId="19" fillId="0" borderId="14" xfId="24" applyFont="1" applyBorder="1" applyAlignment="1">
      <alignment horizontal="left" vertical="center" shrinkToFit="1"/>
    </xf>
    <xf numFmtId="38" fontId="22" fillId="0" borderId="0" xfId="24" applyFont="1" applyAlignment="1">
      <alignment vertical="center"/>
    </xf>
    <xf numFmtId="38" fontId="19" fillId="0" borderId="17" xfId="24" applyFont="1" applyBorder="1" applyAlignment="1">
      <alignment vertical="top"/>
    </xf>
    <xf numFmtId="38" fontId="19" fillId="0" borderId="17" xfId="24" applyFont="1" applyBorder="1" applyAlignment="1">
      <alignment vertical="center"/>
    </xf>
    <xf numFmtId="181" fontId="19" fillId="0" borderId="5" xfId="24" applyNumberFormat="1" applyFont="1" applyBorder="1" applyAlignment="1">
      <alignment vertical="center"/>
    </xf>
    <xf numFmtId="181" fontId="19" fillId="0" borderId="0" xfId="24" applyNumberFormat="1" applyFont="1" applyBorder="1" applyAlignment="1">
      <alignment vertical="center"/>
    </xf>
    <xf numFmtId="38" fontId="19" fillId="0" borderId="11" xfId="24" applyFont="1" applyBorder="1" applyAlignment="1">
      <alignment horizontal="left" vertical="center" indent="1"/>
    </xf>
    <xf numFmtId="38" fontId="19" fillId="0" borderId="8" xfId="24" applyFont="1" applyBorder="1" applyAlignment="1">
      <alignment horizontal="left" vertical="center" indent="1"/>
    </xf>
    <xf numFmtId="38" fontId="19" fillId="0" borderId="8" xfId="24" applyFont="1" applyBorder="1" applyAlignment="1">
      <alignment horizontal="left" vertical="center" wrapText="1" indent="1"/>
    </xf>
    <xf numFmtId="189" fontId="19" fillId="0" borderId="8" xfId="24" applyNumberFormat="1" applyFont="1" applyBorder="1" applyAlignment="1">
      <alignment horizontal="left" vertical="center" wrapText="1" indent="1"/>
    </xf>
    <xf numFmtId="189" fontId="19" fillId="0" borderId="8" xfId="24" applyNumberFormat="1" applyFont="1" applyBorder="1" applyAlignment="1">
      <alignment horizontal="left" vertical="center" indent="1" shrinkToFit="1"/>
    </xf>
    <xf numFmtId="189" fontId="19" fillId="0" borderId="8" xfId="24" applyNumberFormat="1" applyFont="1" applyBorder="1" applyAlignment="1">
      <alignment horizontal="left" vertical="center" indent="1"/>
    </xf>
    <xf numFmtId="189" fontId="19" fillId="0" borderId="7" xfId="24" applyNumberFormat="1" applyFont="1" applyBorder="1" applyAlignment="1">
      <alignment horizontal="center" vertical="center"/>
    </xf>
    <xf numFmtId="189" fontId="19" fillId="0" borderId="11" xfId="24" applyNumberFormat="1" applyFont="1" applyBorder="1" applyAlignment="1">
      <alignment horizontal="left" vertical="center" indent="1"/>
    </xf>
    <xf numFmtId="181" fontId="29" fillId="0" borderId="0" xfId="24" applyNumberFormat="1" applyFont="1" applyBorder="1" applyAlignment="1">
      <alignment vertical="center"/>
    </xf>
    <xf numFmtId="38" fontId="19" fillId="0" borderId="5" xfId="24" applyFont="1" applyBorder="1" applyAlignment="1">
      <alignment horizontal="right"/>
    </xf>
    <xf numFmtId="38" fontId="19" fillId="0" borderId="0" xfId="24" applyFont="1" applyBorder="1" applyAlignment="1">
      <alignment vertical="center"/>
    </xf>
    <xf numFmtId="58" fontId="19" fillId="0" borderId="0" xfId="24" applyNumberFormat="1" applyFont="1" applyBorder="1" applyAlignment="1">
      <alignment horizontal="left" vertical="center"/>
    </xf>
    <xf numFmtId="38" fontId="5" fillId="0" borderId="0" xfId="24" applyFont="1" applyBorder="1" applyAlignment="1">
      <alignment vertical="center"/>
    </xf>
    <xf numFmtId="38" fontId="19" fillId="0" borderId="0" xfId="24" applyFont="1" applyBorder="1" applyAlignment="1">
      <alignment horizontal="distributed" vertical="center"/>
    </xf>
    <xf numFmtId="181" fontId="19" fillId="0" borderId="5" xfId="24" applyNumberFormat="1" applyFont="1" applyFill="1" applyBorder="1" applyAlignment="1">
      <alignment vertical="center"/>
    </xf>
    <xf numFmtId="181" fontId="19" fillId="0" borderId="0" xfId="24" applyNumberFormat="1" applyFont="1" applyFill="1" applyBorder="1" applyAlignment="1">
      <alignment vertical="center"/>
    </xf>
    <xf numFmtId="181" fontId="29" fillId="0" borderId="0" xfId="24" applyNumberFormat="1" applyFont="1" applyFill="1" applyBorder="1" applyAlignment="1">
      <alignment vertical="center"/>
    </xf>
    <xf numFmtId="0" fontId="22" fillId="0" borderId="0" xfId="1" applyFont="1"/>
    <xf numFmtId="49" fontId="43" fillId="0" borderId="0" xfId="167" applyNumberFormat="1" applyFont="1" applyAlignment="1">
      <alignment vertical="center"/>
    </xf>
    <xf numFmtId="196" fontId="38" fillId="0" borderId="0" xfId="167" applyNumberFormat="1" applyFont="1" applyFill="1" applyBorder="1" applyAlignment="1">
      <alignment horizontal="right" vertical="center"/>
    </xf>
    <xf numFmtId="197" fontId="38" fillId="0" borderId="0" xfId="167" applyNumberFormat="1" applyFont="1" applyFill="1" applyBorder="1" applyAlignment="1">
      <alignment horizontal="right" vertical="center"/>
    </xf>
    <xf numFmtId="49" fontId="38" fillId="0" borderId="0" xfId="167" applyNumberFormat="1" applyFont="1" applyFill="1" applyAlignment="1">
      <alignment vertical="center"/>
    </xf>
    <xf numFmtId="49" fontId="44" fillId="0" borderId="0" xfId="167" applyNumberFormat="1" applyFont="1" applyFill="1" applyAlignment="1">
      <alignment vertical="center"/>
    </xf>
    <xf numFmtId="196" fontId="44" fillId="0" borderId="0" xfId="167" applyNumberFormat="1" applyFont="1" applyFill="1" applyBorder="1" applyAlignment="1">
      <alignment horizontal="right" vertical="center"/>
    </xf>
    <xf numFmtId="193" fontId="38" fillId="0" borderId="0" xfId="167" applyNumberFormat="1" applyFont="1" applyFill="1" applyBorder="1" applyAlignment="1">
      <alignment horizontal="right" vertical="center"/>
    </xf>
    <xf numFmtId="38" fontId="19" fillId="0" borderId="0" xfId="26" applyFont="1" applyAlignment="1">
      <alignment vertical="center"/>
    </xf>
    <xf numFmtId="196" fontId="38" fillId="0" borderId="17" xfId="167" applyNumberFormat="1" applyFont="1" applyFill="1" applyBorder="1" applyAlignment="1">
      <alignment horizontal="right" vertical="center"/>
    </xf>
    <xf numFmtId="197" fontId="38" fillId="0" borderId="17" xfId="167" applyNumberFormat="1" applyFont="1" applyFill="1" applyBorder="1" applyAlignment="1">
      <alignment horizontal="right" vertical="center"/>
    </xf>
    <xf numFmtId="193" fontId="38" fillId="0" borderId="17" xfId="167" applyNumberFormat="1" applyFont="1" applyFill="1" applyBorder="1" applyAlignment="1">
      <alignment horizontal="right" vertical="center"/>
    </xf>
    <xf numFmtId="49" fontId="38" fillId="0" borderId="17" xfId="167" applyNumberFormat="1" applyFont="1" applyFill="1" applyBorder="1" applyAlignment="1">
      <alignment vertical="center"/>
    </xf>
    <xf numFmtId="49" fontId="34" fillId="0" borderId="0" xfId="167" applyNumberFormat="1" applyFont="1" applyAlignment="1">
      <alignment vertical="top"/>
    </xf>
    <xf numFmtId="181" fontId="46" fillId="0" borderId="0" xfId="167" applyNumberFormat="1" applyFont="1" applyFill="1" applyBorder="1" applyAlignment="1">
      <alignment horizontal="right" vertical="center"/>
    </xf>
    <xf numFmtId="181" fontId="46" fillId="0" borderId="0" xfId="167" quotePrefix="1" applyNumberFormat="1" applyFont="1" applyFill="1" applyBorder="1" applyAlignment="1">
      <alignment horizontal="right" vertical="center"/>
    </xf>
    <xf numFmtId="181" fontId="46" fillId="0" borderId="13" xfId="167" applyNumberFormat="1" applyFont="1" applyFill="1" applyBorder="1" applyAlignment="1">
      <alignment horizontal="right" vertical="center"/>
    </xf>
    <xf numFmtId="49" fontId="46" fillId="0" borderId="0" xfId="167" applyNumberFormat="1" applyFont="1" applyFill="1" applyBorder="1" applyAlignment="1">
      <alignment horizontal="left" vertical="center" indent="1"/>
    </xf>
    <xf numFmtId="181" fontId="46" fillId="0" borderId="27" xfId="167" applyNumberFormat="1" applyFont="1" applyFill="1" applyBorder="1" applyAlignment="1">
      <alignment horizontal="right" vertical="center"/>
    </xf>
    <xf numFmtId="181" fontId="46" fillId="0" borderId="28" xfId="167" applyNumberFormat="1" applyFont="1" applyFill="1" applyBorder="1" applyAlignment="1">
      <alignment horizontal="right" vertical="center"/>
    </xf>
    <xf numFmtId="49" fontId="46" fillId="0" borderId="27" xfId="167" applyNumberFormat="1" applyFont="1" applyFill="1" applyBorder="1" applyAlignment="1">
      <alignment horizontal="left" vertical="center" indent="1"/>
    </xf>
    <xf numFmtId="181" fontId="47" fillId="0" borderId="17" xfId="167" applyNumberFormat="1" applyFont="1" applyFill="1" applyBorder="1" applyAlignment="1">
      <alignment horizontal="right" vertical="center"/>
    </xf>
    <xf numFmtId="181" fontId="47" fillId="0" borderId="9" xfId="167" applyNumberFormat="1" applyFont="1" applyFill="1" applyBorder="1" applyAlignment="1">
      <alignment horizontal="right" vertical="center"/>
    </xf>
    <xf numFmtId="49" fontId="47" fillId="0" borderId="17" xfId="167" applyNumberFormat="1" applyFont="1" applyFill="1" applyBorder="1" applyAlignment="1">
      <alignment horizontal="center" vertical="center"/>
    </xf>
    <xf numFmtId="49" fontId="46" fillId="0" borderId="29" xfId="167" applyNumberFormat="1" applyFont="1" applyFill="1" applyBorder="1" applyAlignment="1">
      <alignment horizontal="left" vertical="center" indent="1"/>
    </xf>
    <xf numFmtId="181" fontId="48" fillId="0" borderId="0" xfId="167" applyNumberFormat="1" applyFont="1" applyFill="1" applyBorder="1" applyAlignment="1">
      <alignment horizontal="right" vertical="center"/>
    </xf>
    <xf numFmtId="181" fontId="48" fillId="0" borderId="13" xfId="167" applyNumberFormat="1" applyFont="1" applyFill="1" applyBorder="1" applyAlignment="1">
      <alignment horizontal="right" vertical="center"/>
    </xf>
    <xf numFmtId="49" fontId="48" fillId="0" borderId="0" xfId="167" applyNumberFormat="1" applyFont="1" applyFill="1" applyBorder="1" applyAlignment="1">
      <alignment horizontal="center" vertical="center"/>
    </xf>
    <xf numFmtId="49" fontId="46" fillId="0" borderId="10" xfId="167" applyNumberFormat="1" applyFont="1" applyFill="1" applyBorder="1" applyAlignment="1">
      <alignment horizontal="center" vertical="center" wrapText="1"/>
    </xf>
    <xf numFmtId="49" fontId="49" fillId="0" borderId="11" xfId="167" applyNumberFormat="1" applyFont="1" applyFill="1" applyBorder="1" applyAlignment="1">
      <alignment horizontal="center" vertical="center" wrapText="1"/>
    </xf>
    <xf numFmtId="0" fontId="50" fillId="0" borderId="3" xfId="1" applyFont="1" applyBorder="1" applyAlignment="1">
      <alignment vertical="center"/>
    </xf>
    <xf numFmtId="49" fontId="46" fillId="0" borderId="15" xfId="167" applyNumberFormat="1" applyFont="1" applyFill="1" applyBorder="1" applyAlignment="1">
      <alignment horizontal="center" vertical="top" wrapText="1"/>
    </xf>
    <xf numFmtId="49" fontId="38" fillId="0" borderId="0" xfId="167" applyNumberFormat="1" applyFont="1" applyFill="1" applyBorder="1" applyAlignment="1">
      <alignment vertical="top"/>
    </xf>
    <xf numFmtId="0" fontId="38" fillId="0" borderId="0" xfId="167" applyNumberFormat="1" applyFont="1" applyFill="1" applyBorder="1" applyAlignment="1">
      <alignment horizontal="center" vertical="top"/>
    </xf>
    <xf numFmtId="0" fontId="38" fillId="0" borderId="5" xfId="167" applyNumberFormat="1" applyFont="1" applyFill="1" applyBorder="1" applyAlignment="1">
      <alignment vertical="center"/>
    </xf>
    <xf numFmtId="0" fontId="38" fillId="0" borderId="5" xfId="167" quotePrefix="1" applyNumberFormat="1" applyFont="1" applyFill="1" applyBorder="1" applyAlignment="1">
      <alignment horizontal="left" vertical="center" indent="1"/>
    </xf>
    <xf numFmtId="49" fontId="38" fillId="0" borderId="0" xfId="167" applyNumberFormat="1" applyFont="1" applyAlignment="1">
      <alignment vertical="top"/>
    </xf>
    <xf numFmtId="0" fontId="51" fillId="0" borderId="0" xfId="167" applyNumberFormat="1" applyFont="1" applyFill="1" applyBorder="1" applyAlignment="1">
      <alignment vertical="center"/>
    </xf>
    <xf numFmtId="0" fontId="52" fillId="0" borderId="0" xfId="167" applyNumberFormat="1" applyFont="1" applyFill="1" applyBorder="1" applyAlignment="1">
      <alignment vertical="top"/>
    </xf>
    <xf numFmtId="49" fontId="53" fillId="0" borderId="0" xfId="167" applyNumberFormat="1" applyFont="1" applyAlignment="1">
      <alignment vertical="center"/>
    </xf>
    <xf numFmtId="0" fontId="19" fillId="0" borderId="0" xfId="1" applyFont="1" applyBorder="1" applyAlignment="1">
      <alignment horizontal="right" vertical="center"/>
    </xf>
    <xf numFmtId="189" fontId="25" fillId="0" borderId="12" xfId="24" applyNumberFormat="1" applyFont="1" applyBorder="1" applyAlignment="1">
      <alignment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189" fontId="19" fillId="0" borderId="17" xfId="24" applyNumberFormat="1" applyFont="1" applyBorder="1" applyAlignment="1">
      <alignment vertical="center"/>
    </xf>
    <xf numFmtId="189" fontId="25" fillId="0" borderId="9" xfId="24" applyNumberFormat="1" applyFont="1" applyBorder="1" applyAlignment="1">
      <alignment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quotePrefix="1" applyFont="1" applyBorder="1" applyAlignment="1">
      <alignment horizontal="left" vertical="center" indent="1"/>
    </xf>
    <xf numFmtId="0" fontId="19" fillId="0" borderId="0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right" vertical="center" wrapText="1" indent="2"/>
    </xf>
    <xf numFmtId="0" fontId="19" fillId="0" borderId="14" xfId="1" applyFont="1" applyBorder="1" applyAlignment="1">
      <alignment horizontal="right" vertical="center" wrapText="1" indent="2"/>
    </xf>
    <xf numFmtId="189" fontId="25" fillId="0" borderId="17" xfId="24" applyNumberFormat="1" applyFont="1" applyBorder="1" applyAlignment="1">
      <alignment vertical="center"/>
    </xf>
    <xf numFmtId="0" fontId="19" fillId="0" borderId="14" xfId="1" applyFont="1" applyBorder="1" applyAlignment="1">
      <alignment horizontal="distributed" vertical="center" indent="1"/>
    </xf>
    <xf numFmtId="0" fontId="19" fillId="0" borderId="15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 vertical="center" indent="1"/>
    </xf>
    <xf numFmtId="189" fontId="25" fillId="0" borderId="12" xfId="24" applyNumberFormat="1" applyFont="1" applyBorder="1" applyAlignment="1">
      <alignment horizontal="right" vertical="center"/>
    </xf>
    <xf numFmtId="189" fontId="25" fillId="0" borderId="13" xfId="24" applyNumberFormat="1" applyFont="1" applyBorder="1" applyAlignment="1">
      <alignment horizontal="right" vertical="center"/>
    </xf>
    <xf numFmtId="189" fontId="19" fillId="0" borderId="17" xfId="24" applyNumberFormat="1" applyFont="1" applyBorder="1" applyAlignment="1">
      <alignment horizontal="right" vertical="center"/>
    </xf>
    <xf numFmtId="189" fontId="25" fillId="0" borderId="9" xfId="24" applyNumberFormat="1" applyFont="1" applyBorder="1" applyAlignment="1">
      <alignment horizontal="right" vertical="center"/>
    </xf>
    <xf numFmtId="0" fontId="19" fillId="0" borderId="0" xfId="1" applyFont="1" applyAlignment="1">
      <alignment horizontal="left" vertical="center"/>
    </xf>
    <xf numFmtId="38" fontId="5" fillId="0" borderId="0" xfId="1" applyNumberFormat="1" applyFont="1" applyAlignment="1">
      <alignment vertical="center"/>
    </xf>
    <xf numFmtId="198" fontId="19" fillId="0" borderId="5" xfId="1" applyNumberFormat="1" applyFont="1" applyBorder="1" applyAlignment="1">
      <alignment vertical="center"/>
    </xf>
    <xf numFmtId="189" fontId="19" fillId="0" borderId="11" xfId="24" applyNumberFormat="1" applyFont="1" applyBorder="1" applyAlignment="1">
      <alignment vertical="center"/>
    </xf>
    <xf numFmtId="0" fontId="19" fillId="0" borderId="10" xfId="1" applyFont="1" applyBorder="1" applyAlignment="1">
      <alignment horizontal="left" vertical="center" indent="1"/>
    </xf>
    <xf numFmtId="183" fontId="19" fillId="0" borderId="13" xfId="24" applyNumberFormat="1" applyFont="1" applyBorder="1" applyAlignment="1">
      <alignment vertical="center"/>
    </xf>
    <xf numFmtId="189" fontId="19" fillId="0" borderId="30" xfId="24" applyNumberFormat="1" applyFont="1" applyBorder="1" applyAlignment="1">
      <alignment vertical="center"/>
    </xf>
    <xf numFmtId="0" fontId="19" fillId="0" borderId="14" xfId="1" applyFont="1" applyBorder="1" applyAlignment="1">
      <alignment horizontal="left" vertical="center" indent="2"/>
    </xf>
    <xf numFmtId="0" fontId="19" fillId="0" borderId="14" xfId="1" applyFont="1" applyBorder="1" applyAlignment="1">
      <alignment horizontal="left" vertical="center" indent="1"/>
    </xf>
    <xf numFmtId="183" fontId="29" fillId="0" borderId="9" xfId="24" applyNumberFormat="1" applyFont="1" applyBorder="1" applyAlignment="1">
      <alignment vertical="center"/>
    </xf>
    <xf numFmtId="189" fontId="29" fillId="0" borderId="7" xfId="24" applyNumberFormat="1" applyFont="1" applyBorder="1" applyAlignment="1">
      <alignment vertical="center"/>
    </xf>
    <xf numFmtId="189" fontId="29" fillId="0" borderId="9" xfId="24" applyNumberFormat="1" applyFont="1" applyBorder="1" applyAlignment="1">
      <alignment vertical="center"/>
    </xf>
    <xf numFmtId="0" fontId="29" fillId="0" borderId="14" xfId="1" applyFont="1" applyBorder="1" applyAlignment="1">
      <alignment horizontal="left" vertical="center" indent="1"/>
    </xf>
    <xf numFmtId="0" fontId="19" fillId="0" borderId="0" xfId="1" applyFont="1" applyAlignment="1">
      <alignment vertical="center" wrapText="1"/>
    </xf>
    <xf numFmtId="58" fontId="19" fillId="0" borderId="5" xfId="1" quotePrefix="1" applyNumberFormat="1" applyFont="1" applyBorder="1" applyAlignment="1">
      <alignment horizontal="left" vertical="center" indent="1"/>
    </xf>
    <xf numFmtId="181" fontId="19" fillId="0" borderId="5" xfId="24" applyNumberFormat="1" applyFont="1" applyBorder="1" applyAlignment="1">
      <alignment horizontal="right" vertical="center"/>
    </xf>
    <xf numFmtId="181" fontId="19" fillId="0" borderId="0" xfId="24" applyNumberFormat="1" applyFont="1" applyAlignment="1">
      <alignment horizontal="right" vertical="center"/>
    </xf>
    <xf numFmtId="0" fontId="22" fillId="0" borderId="14" xfId="1" applyFont="1" applyBorder="1" applyAlignment="1">
      <alignment horizontal="left" vertical="center" indent="2"/>
    </xf>
    <xf numFmtId="181" fontId="54" fillId="0" borderId="0" xfId="1" applyNumberFormat="1" applyFont="1" applyAlignment="1">
      <alignment vertical="center"/>
    </xf>
    <xf numFmtId="181" fontId="55" fillId="0" borderId="0" xfId="1" applyNumberFormat="1" applyFont="1" applyAlignment="1">
      <alignment vertical="center"/>
    </xf>
    <xf numFmtId="181" fontId="29" fillId="0" borderId="0" xfId="24" applyNumberFormat="1" applyFont="1" applyAlignment="1">
      <alignment horizontal="right" vertical="center"/>
    </xf>
    <xf numFmtId="0" fontId="29" fillId="0" borderId="6" xfId="1" applyFont="1" applyBorder="1" applyAlignment="1">
      <alignment horizontal="center" vertical="center"/>
    </xf>
    <xf numFmtId="181" fontId="19" fillId="0" borderId="0" xfId="24" quotePrefix="1" applyNumberFormat="1" applyFont="1" applyAlignment="1">
      <alignment horizontal="right" vertical="center"/>
    </xf>
    <xf numFmtId="0" fontId="22" fillId="0" borderId="17" xfId="1" applyFont="1" applyBorder="1" applyAlignment="1">
      <alignment vertical="center" wrapText="1"/>
    </xf>
    <xf numFmtId="199" fontId="19" fillId="0" borderId="5" xfId="7" applyNumberFormat="1" applyFont="1" applyBorder="1" applyAlignment="1">
      <alignment vertical="center"/>
    </xf>
    <xf numFmtId="199" fontId="19" fillId="0" borderId="5" xfId="1" applyNumberFormat="1" applyFont="1" applyBorder="1" applyAlignment="1">
      <alignment vertical="center"/>
    </xf>
    <xf numFmtId="183" fontId="19" fillId="0" borderId="5" xfId="24" applyNumberFormat="1" applyFont="1" applyBorder="1" applyAlignment="1">
      <alignment vertical="center"/>
    </xf>
    <xf numFmtId="0" fontId="19" fillId="0" borderId="5" xfId="1" applyFont="1" applyBorder="1" applyAlignment="1">
      <alignment horizontal="right" vertical="center" indent="1"/>
    </xf>
    <xf numFmtId="199" fontId="19" fillId="0" borderId="0" xfId="7" applyNumberFormat="1" applyFont="1" applyBorder="1" applyAlignment="1">
      <alignment vertical="center"/>
    </xf>
    <xf numFmtId="199" fontId="19" fillId="0" borderId="0" xfId="1" applyNumberFormat="1" applyFont="1" applyBorder="1" applyAlignment="1">
      <alignment vertical="center"/>
    </xf>
    <xf numFmtId="183" fontId="19" fillId="0" borderId="0" xfId="24" applyNumberFormat="1" applyFont="1" applyBorder="1" applyAlignment="1">
      <alignment vertical="center"/>
    </xf>
    <xf numFmtId="0" fontId="19" fillId="0" borderId="0" xfId="1" applyFont="1" applyBorder="1" applyAlignment="1">
      <alignment horizontal="right" vertical="center" indent="1"/>
    </xf>
    <xf numFmtId="199" fontId="19" fillId="0" borderId="0" xfId="7" applyNumberFormat="1" applyFont="1" applyAlignment="1">
      <alignment vertical="center"/>
    </xf>
    <xf numFmtId="199" fontId="19" fillId="0" borderId="0" xfId="1" applyNumberFormat="1" applyFont="1" applyAlignment="1">
      <alignment vertical="center"/>
    </xf>
    <xf numFmtId="183" fontId="19" fillId="0" borderId="0" xfId="24" applyNumberFormat="1" applyFont="1" applyAlignment="1">
      <alignment vertical="center"/>
    </xf>
    <xf numFmtId="0" fontId="19" fillId="0" borderId="0" xfId="1" applyFont="1" applyAlignment="1">
      <alignment horizontal="right" vertical="center" indent="1"/>
    </xf>
    <xf numFmtId="0" fontId="19" fillId="0" borderId="5" xfId="1" applyFont="1" applyBorder="1" applyAlignment="1">
      <alignment horizontal="right"/>
    </xf>
    <xf numFmtId="0" fontId="19" fillId="0" borderId="5" xfId="1" applyFont="1" applyBorder="1" applyAlignment="1">
      <alignment horizontal="left" vertical="center" indent="1"/>
    </xf>
    <xf numFmtId="200" fontId="19" fillId="0" borderId="0" xfId="7" applyNumberFormat="1" applyFont="1" applyBorder="1" applyAlignment="1">
      <alignment vertical="center"/>
    </xf>
    <xf numFmtId="182" fontId="19" fillId="0" borderId="5" xfId="24" applyNumberFormat="1" applyFont="1" applyFill="1" applyBorder="1" applyAlignment="1">
      <alignment vertical="center"/>
    </xf>
    <xf numFmtId="182" fontId="19" fillId="0" borderId="5" xfId="7" applyNumberFormat="1" applyFont="1" applyFill="1" applyBorder="1" applyAlignment="1">
      <alignment vertical="center"/>
    </xf>
    <xf numFmtId="181" fontId="19" fillId="0" borderId="5" xfId="24" applyNumberFormat="1" applyFont="1" applyFill="1" applyBorder="1" applyAlignment="1">
      <alignment vertical="center" shrinkToFit="1"/>
    </xf>
    <xf numFmtId="182" fontId="19" fillId="0" borderId="0" xfId="24" applyNumberFormat="1" applyFont="1" applyBorder="1" applyAlignment="1">
      <alignment vertical="center"/>
    </xf>
    <xf numFmtId="182" fontId="19" fillId="0" borderId="0" xfId="7" applyNumberFormat="1" applyFont="1" applyBorder="1" applyAlignment="1">
      <alignment vertical="center"/>
    </xf>
    <xf numFmtId="181" fontId="19" fillId="0" borderId="0" xfId="24" applyNumberFormat="1" applyFont="1" applyBorder="1" applyAlignment="1">
      <alignment vertical="center" shrinkToFit="1"/>
    </xf>
    <xf numFmtId="181" fontId="19" fillId="0" borderId="13" xfId="24" applyNumberFormat="1" applyFont="1" applyBorder="1" applyAlignment="1">
      <alignment vertical="center"/>
    </xf>
    <xf numFmtId="182" fontId="19" fillId="0" borderId="0" xfId="1" quotePrefix="1" applyNumberFormat="1" applyFont="1" applyBorder="1" applyAlignment="1">
      <alignment horizontal="right" vertical="center"/>
    </xf>
    <xf numFmtId="0" fontId="22" fillId="0" borderId="8" xfId="1" applyFont="1" applyBorder="1" applyAlignment="1">
      <alignment horizontal="center" vertical="center"/>
    </xf>
    <xf numFmtId="0" fontId="22" fillId="0" borderId="12" xfId="1" applyFont="1" applyBorder="1" applyAlignment="1">
      <alignment vertical="center"/>
    </xf>
    <xf numFmtId="0" fontId="22" fillId="0" borderId="16" xfId="1" applyFont="1" applyBorder="1" applyAlignment="1">
      <alignment horizontal="centerContinuous" vertical="center"/>
    </xf>
    <xf numFmtId="0" fontId="22" fillId="0" borderId="9" xfId="1" applyFont="1" applyBorder="1" applyAlignment="1">
      <alignment horizontal="centerContinuous" vertical="center"/>
    </xf>
    <xf numFmtId="0" fontId="22" fillId="0" borderId="6" xfId="1" applyFont="1" applyBorder="1" applyAlignment="1">
      <alignment horizontal="centerContinuous" vertical="center"/>
    </xf>
    <xf numFmtId="0" fontId="4" fillId="0" borderId="0" xfId="76">
      <alignment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38" fontId="19" fillId="0" borderId="15" xfId="24" applyFont="1" applyBorder="1" applyAlignment="1">
      <alignment horizontal="center" vertical="center"/>
    </xf>
    <xf numFmtId="38" fontId="19" fillId="0" borderId="16" xfId="24" applyFont="1" applyBorder="1" applyAlignment="1">
      <alignment horizontal="center" vertical="center"/>
    </xf>
    <xf numFmtId="38" fontId="19" fillId="0" borderId="8" xfId="24" applyFont="1" applyBorder="1" applyAlignment="1">
      <alignment horizontal="center" vertical="center"/>
    </xf>
    <xf numFmtId="49" fontId="46" fillId="0" borderId="11" xfId="167" applyNumberFormat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38" fontId="25" fillId="0" borderId="0" xfId="22" applyFont="1" applyAlignment="1">
      <alignment vertical="center"/>
    </xf>
    <xf numFmtId="0" fontId="25" fillId="0" borderId="0" xfId="1" applyFont="1" applyFill="1" applyAlignment="1">
      <alignment vertical="center"/>
    </xf>
    <xf numFmtId="38" fontId="25" fillId="0" borderId="0" xfId="22" applyFont="1" applyFill="1" applyAlignment="1">
      <alignment horizontal="center" vertical="center"/>
    </xf>
    <xf numFmtId="38" fontId="25" fillId="0" borderId="0" xfId="22" applyFont="1" applyFill="1" applyAlignment="1">
      <alignment vertical="center"/>
    </xf>
    <xf numFmtId="0" fontId="25" fillId="0" borderId="0" xfId="1" applyFont="1" applyFill="1" applyAlignment="1">
      <alignment vertical="top"/>
    </xf>
    <xf numFmtId="0" fontId="5" fillId="0" borderId="0" xfId="1" applyFont="1" applyFill="1" applyAlignment="1"/>
    <xf numFmtId="181" fontId="25" fillId="0" borderId="0" xfId="22" applyNumberFormat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56" fillId="0" borderId="0" xfId="1" applyFont="1" applyAlignment="1">
      <alignment vertical="center"/>
    </xf>
    <xf numFmtId="0" fontId="25" fillId="0" borderId="0" xfId="76" applyFont="1" applyAlignment="1">
      <alignment vertical="center"/>
    </xf>
    <xf numFmtId="38" fontId="25" fillId="0" borderId="0" xfId="24" applyFont="1" applyAlignment="1">
      <alignment vertical="center"/>
    </xf>
    <xf numFmtId="38" fontId="19" fillId="0" borderId="5" xfId="24" applyFont="1" applyBorder="1" applyAlignment="1">
      <alignment horizontal="right" vertical="center"/>
    </xf>
    <xf numFmtId="38" fontId="19" fillId="0" borderId="0" xfId="24" applyFont="1" applyBorder="1" applyAlignment="1">
      <alignment horizontal="right" vertical="center"/>
    </xf>
    <xf numFmtId="0" fontId="57" fillId="0" borderId="0" xfId="12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19" fillId="0" borderId="6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38" fontId="19" fillId="0" borderId="9" xfId="22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38" fontId="19" fillId="0" borderId="17" xfId="22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19" fillId="0" borderId="6" xfId="1" applyFont="1" applyFill="1" applyBorder="1" applyAlignment="1">
      <alignment horizontal="center" vertical="center"/>
    </xf>
    <xf numFmtId="0" fontId="4" fillId="0" borderId="10" xfId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4" fillId="0" borderId="11" xfId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5" fillId="0" borderId="11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38" fontId="19" fillId="0" borderId="7" xfId="22" applyFont="1" applyFill="1" applyBorder="1" applyAlignment="1">
      <alignment horizontal="center" vertical="center"/>
    </xf>
    <xf numFmtId="38" fontId="19" fillId="0" borderId="11" xfId="22" applyFont="1" applyFill="1" applyBorder="1" applyAlignment="1">
      <alignment horizontal="center" vertical="center"/>
    </xf>
    <xf numFmtId="38" fontId="19" fillId="0" borderId="9" xfId="22" applyFont="1" applyFill="1" applyBorder="1" applyAlignment="1">
      <alignment horizontal="center" vertical="center"/>
    </xf>
    <xf numFmtId="38" fontId="19" fillId="0" borderId="12" xfId="22" applyFont="1" applyFill="1" applyBorder="1" applyAlignment="1">
      <alignment horizontal="center" vertical="center"/>
    </xf>
    <xf numFmtId="195" fontId="19" fillId="0" borderId="5" xfId="76" quotePrefix="1" applyNumberFormat="1" applyFont="1" applyBorder="1" applyAlignment="1">
      <alignment horizontal="left" vertical="center" indent="1"/>
    </xf>
    <xf numFmtId="195" fontId="19" fillId="0" borderId="5" xfId="76" applyNumberFormat="1" applyFont="1" applyBorder="1" applyAlignment="1">
      <alignment horizontal="left" vertical="center" indent="1"/>
    </xf>
    <xf numFmtId="38" fontId="19" fillId="0" borderId="6" xfId="24" applyFont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38" fontId="19" fillId="0" borderId="3" xfId="24" applyFont="1" applyBorder="1" applyAlignment="1">
      <alignment horizontal="center" vertical="center"/>
    </xf>
    <xf numFmtId="38" fontId="19" fillId="0" borderId="15" xfId="24" applyFont="1" applyBorder="1" applyAlignment="1">
      <alignment horizontal="center" vertical="center"/>
    </xf>
    <xf numFmtId="38" fontId="19" fillId="0" borderId="16" xfId="24" applyFont="1" applyBorder="1" applyAlignment="1">
      <alignment horizontal="center" vertical="center"/>
    </xf>
    <xf numFmtId="38" fontId="19" fillId="0" borderId="8" xfId="24" applyFont="1" applyBorder="1" applyAlignment="1">
      <alignment horizontal="distributed" vertical="center" indent="4"/>
    </xf>
    <xf numFmtId="38" fontId="19" fillId="0" borderId="3" xfId="24" applyFont="1" applyBorder="1" applyAlignment="1">
      <alignment horizontal="distributed" vertical="center" indent="4"/>
    </xf>
    <xf numFmtId="38" fontId="19" fillId="0" borderId="16" xfId="24" applyFont="1" applyBorder="1" applyAlignment="1">
      <alignment horizontal="distributed" vertical="center" indent="4"/>
    </xf>
    <xf numFmtId="38" fontId="19" fillId="0" borderId="8" xfId="24" applyFont="1" applyBorder="1" applyAlignment="1">
      <alignment horizontal="center" vertical="center"/>
    </xf>
    <xf numFmtId="38" fontId="19" fillId="0" borderId="16" xfId="24" applyFont="1" applyBorder="1" applyAlignment="1">
      <alignment vertical="distributed" textRotation="255" indent="6"/>
    </xf>
    <xf numFmtId="38" fontId="19" fillId="0" borderId="8" xfId="24" applyFont="1" applyBorder="1" applyAlignment="1">
      <alignment vertical="distributed" textRotation="255" indent="5"/>
    </xf>
    <xf numFmtId="189" fontId="19" fillId="0" borderId="8" xfId="24" applyNumberFormat="1" applyFont="1" applyBorder="1" applyAlignment="1">
      <alignment horizontal="center" vertical="distributed" textRotation="255" indent="2"/>
    </xf>
    <xf numFmtId="189" fontId="19" fillId="0" borderId="8" xfId="24" applyNumberFormat="1" applyFont="1" applyBorder="1" applyAlignment="1">
      <alignment vertical="distributed" textRotation="255" indent="3"/>
    </xf>
    <xf numFmtId="38" fontId="19" fillId="0" borderId="0" xfId="24" applyFont="1" applyBorder="1" applyAlignment="1">
      <alignment horizontal="left" vertical="center"/>
    </xf>
    <xf numFmtId="49" fontId="46" fillId="0" borderId="9" xfId="167" applyNumberFormat="1" applyFont="1" applyFill="1" applyBorder="1" applyAlignment="1">
      <alignment horizontal="center" vertical="center" wrapText="1"/>
    </xf>
    <xf numFmtId="49" fontId="46" fillId="0" borderId="12" xfId="167" applyNumberFormat="1" applyFont="1" applyFill="1" applyBorder="1" applyAlignment="1">
      <alignment horizontal="center" vertical="center" wrapText="1"/>
    </xf>
    <xf numFmtId="49" fontId="46" fillId="0" borderId="6" xfId="167" applyNumberFormat="1" applyFont="1" applyBorder="1" applyAlignment="1">
      <alignment horizontal="center" vertical="center" wrapText="1"/>
    </xf>
    <xf numFmtId="49" fontId="46" fillId="0" borderId="14" xfId="167" applyNumberFormat="1" applyFont="1" applyBorder="1" applyAlignment="1">
      <alignment horizontal="center" vertical="center" wrapText="1"/>
    </xf>
    <xf numFmtId="49" fontId="46" fillId="0" borderId="10" xfId="167" applyNumberFormat="1" applyFont="1" applyBorder="1" applyAlignment="1">
      <alignment horizontal="center" vertical="center" wrapText="1"/>
    </xf>
    <xf numFmtId="49" fontId="46" fillId="0" borderId="7" xfId="167" applyNumberFormat="1" applyFont="1" applyFill="1" applyBorder="1" applyAlignment="1">
      <alignment horizontal="center" vertical="center" wrapText="1"/>
    </xf>
    <xf numFmtId="49" fontId="46" fillId="0" borderId="30" xfId="167" applyNumberFormat="1" applyFont="1" applyFill="1" applyBorder="1" applyAlignment="1">
      <alignment horizontal="center" vertical="center"/>
    </xf>
    <xf numFmtId="49" fontId="46" fillId="0" borderId="11" xfId="167" applyNumberFormat="1" applyFont="1" applyFill="1" applyBorder="1" applyAlignment="1">
      <alignment horizontal="center" vertical="center"/>
    </xf>
    <xf numFmtId="49" fontId="46" fillId="0" borderId="3" xfId="167" applyNumberFormat="1" applyFont="1" applyFill="1" applyBorder="1" applyAlignment="1">
      <alignment horizontal="center" vertical="center" justifyLastLine="1"/>
    </xf>
    <xf numFmtId="0" fontId="46" fillId="0" borderId="15" xfId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49" fontId="46" fillId="0" borderId="11" xfId="167" applyNumberFormat="1" applyFont="1" applyFill="1" applyBorder="1" applyAlignment="1">
      <alignment horizontal="center" vertical="center" wrapText="1"/>
    </xf>
    <xf numFmtId="49" fontId="46" fillId="0" borderId="15" xfId="167" applyNumberFormat="1" applyFont="1" applyFill="1" applyBorder="1" applyAlignment="1">
      <alignment horizontal="center" vertical="center" justifyLastLine="1"/>
    </xf>
    <xf numFmtId="49" fontId="46" fillId="0" borderId="16" xfId="167" applyNumberFormat="1" applyFont="1" applyFill="1" applyBorder="1" applyAlignment="1">
      <alignment horizontal="center" vertical="center" justifyLastLine="1"/>
    </xf>
    <xf numFmtId="0" fontId="19" fillId="0" borderId="8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10" xfId="1" applyFont="1" applyBorder="1" applyAlignment="1">
      <alignment vertical="center"/>
    </xf>
    <xf numFmtId="0" fontId="25" fillId="0" borderId="8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41" fillId="0" borderId="9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58" fillId="0" borderId="0" xfId="169">
      <alignment vertical="center"/>
    </xf>
    <xf numFmtId="0" fontId="58" fillId="0" borderId="0" xfId="169" applyAlignment="1" applyProtection="1">
      <alignment vertical="center"/>
    </xf>
  </cellXfs>
  <cellStyles count="170">
    <cellStyle name="Calc Currency (0)" xfId="2"/>
    <cellStyle name="Header1" xfId="3"/>
    <cellStyle name="Header2" xfId="4"/>
    <cellStyle name="Normal_#18-Internet" xfId="5"/>
    <cellStyle name="タイトル 2" xfId="6"/>
    <cellStyle name="パーセント 2" xfId="7"/>
    <cellStyle name="パーセント 2 2" xfId="8"/>
    <cellStyle name="パーセント 2 3" xfId="9"/>
    <cellStyle name="パーセント 3" xfId="10"/>
    <cellStyle name="ハイパーリンク" xfId="169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1"/>
    <cellStyle name="桁区切り 2" xfId="22"/>
    <cellStyle name="桁区切り 2 2" xfId="23"/>
    <cellStyle name="桁区切り 2 2 2" xfId="24"/>
    <cellStyle name="桁区切り 2 2 3" xfId="25"/>
    <cellStyle name="桁区切り 2 3" xfId="26"/>
    <cellStyle name="桁区切り 3" xfId="27"/>
    <cellStyle name="桁区切り 3 2" xfId="28"/>
    <cellStyle name="桁区切り 3 3" xfId="29"/>
    <cellStyle name="桁区切り 3 4" xfId="30"/>
    <cellStyle name="桁区切り 4" xfId="31"/>
    <cellStyle name="桁区切り 4 2" xfId="32"/>
    <cellStyle name="通貨 2" xfId="33"/>
    <cellStyle name="標準" xfId="0" builtinId="0"/>
    <cellStyle name="標準 10" xfId="34"/>
    <cellStyle name="標準 100" xfId="35"/>
    <cellStyle name="標準 101" xfId="36"/>
    <cellStyle name="標準 102" xfId="37"/>
    <cellStyle name="標準 103" xfId="38"/>
    <cellStyle name="標準 104" xfId="39"/>
    <cellStyle name="標準 105" xfId="40"/>
    <cellStyle name="標準 106" xfId="41"/>
    <cellStyle name="標準 107" xfId="42"/>
    <cellStyle name="標準 108" xfId="43"/>
    <cellStyle name="標準 109" xfId="44"/>
    <cellStyle name="標準 11" xfId="45"/>
    <cellStyle name="標準 110" xfId="46"/>
    <cellStyle name="標準 111" xfId="47"/>
    <cellStyle name="標準 112" xfId="48"/>
    <cellStyle name="標準 113" xfId="49"/>
    <cellStyle name="標準 114" xfId="50"/>
    <cellStyle name="標準 115" xfId="51"/>
    <cellStyle name="標準 116" xfId="52"/>
    <cellStyle name="標準 117" xfId="53"/>
    <cellStyle name="標準 118" xfId="54"/>
    <cellStyle name="標準 119" xfId="55"/>
    <cellStyle name="標準 12" xfId="56"/>
    <cellStyle name="標準 120" xfId="57"/>
    <cellStyle name="標準 121" xfId="58"/>
    <cellStyle name="標準 122" xfId="59"/>
    <cellStyle name="標準 123" xfId="60"/>
    <cellStyle name="標準 124" xfId="61"/>
    <cellStyle name="標準 125" xfId="62"/>
    <cellStyle name="標準 126" xfId="63"/>
    <cellStyle name="標準 127" xfId="64"/>
    <cellStyle name="標準 128" xfId="65"/>
    <cellStyle name="標準 129" xfId="66"/>
    <cellStyle name="標準 13" xfId="67"/>
    <cellStyle name="標準 130" xfId="68"/>
    <cellStyle name="標準 131" xfId="69"/>
    <cellStyle name="標準 14" xfId="70"/>
    <cellStyle name="標準 15" xfId="71"/>
    <cellStyle name="標準 16" xfId="72"/>
    <cellStyle name="標準 17" xfId="73"/>
    <cellStyle name="標準 18" xfId="74"/>
    <cellStyle name="標準 19" xfId="75"/>
    <cellStyle name="標準 2" xfId="76"/>
    <cellStyle name="標準 2 2" xfId="1"/>
    <cellStyle name="標準 2 2 2" xfId="77"/>
    <cellStyle name="標準 20" xfId="78"/>
    <cellStyle name="標準 21" xfId="79"/>
    <cellStyle name="標準 22" xfId="80"/>
    <cellStyle name="標準 23" xfId="81"/>
    <cellStyle name="標準 24" xfId="82"/>
    <cellStyle name="標準 25" xfId="83"/>
    <cellStyle name="標準 26" xfId="84"/>
    <cellStyle name="標準 27" xfId="85"/>
    <cellStyle name="標準 28" xfId="86"/>
    <cellStyle name="標準 29" xfId="87"/>
    <cellStyle name="標準 3" xfId="88"/>
    <cellStyle name="標準 3 2" xfId="89"/>
    <cellStyle name="標準 3 2 2" xfId="168"/>
    <cellStyle name="標準 30" xfId="90"/>
    <cellStyle name="標準 31" xfId="91"/>
    <cellStyle name="標準 32" xfId="92"/>
    <cellStyle name="標準 33" xfId="93"/>
    <cellStyle name="標準 34" xfId="94"/>
    <cellStyle name="標準 35" xfId="95"/>
    <cellStyle name="標準 36" xfId="96"/>
    <cellStyle name="標準 37" xfId="97"/>
    <cellStyle name="標準 38" xfId="98"/>
    <cellStyle name="標準 39" xfId="99"/>
    <cellStyle name="標準 4" xfId="100"/>
    <cellStyle name="標準 4 2" xfId="101"/>
    <cellStyle name="標準 40" xfId="102"/>
    <cellStyle name="標準 41" xfId="103"/>
    <cellStyle name="標準 42" xfId="104"/>
    <cellStyle name="標準 43" xfId="105"/>
    <cellStyle name="標準 44" xfId="106"/>
    <cellStyle name="標準 45" xfId="107"/>
    <cellStyle name="標準 46" xfId="108"/>
    <cellStyle name="標準 47" xfId="109"/>
    <cellStyle name="標準 48" xfId="110"/>
    <cellStyle name="標準 49" xfId="111"/>
    <cellStyle name="標準 5" xfId="112"/>
    <cellStyle name="標準 50" xfId="113"/>
    <cellStyle name="標準 51" xfId="114"/>
    <cellStyle name="標準 52" xfId="115"/>
    <cellStyle name="標準 53" xfId="116"/>
    <cellStyle name="標準 54" xfId="117"/>
    <cellStyle name="標準 55" xfId="118"/>
    <cellStyle name="標準 56" xfId="119"/>
    <cellStyle name="標準 57" xfId="120"/>
    <cellStyle name="標準 58" xfId="121"/>
    <cellStyle name="標準 59" xfId="122"/>
    <cellStyle name="標準 6" xfId="123"/>
    <cellStyle name="標準 60" xfId="124"/>
    <cellStyle name="標準 61" xfId="125"/>
    <cellStyle name="標準 62" xfId="126"/>
    <cellStyle name="標準 63" xfId="127"/>
    <cellStyle name="標準 64" xfId="128"/>
    <cellStyle name="標準 65" xfId="129"/>
    <cellStyle name="標準 66" xfId="130"/>
    <cellStyle name="標準 67" xfId="131"/>
    <cellStyle name="標準 68" xfId="132"/>
    <cellStyle name="標準 69" xfId="133"/>
    <cellStyle name="標準 7" xfId="134"/>
    <cellStyle name="標準 70" xfId="135"/>
    <cellStyle name="標準 71" xfId="136"/>
    <cellStyle name="標準 72" xfId="137"/>
    <cellStyle name="標準 73" xfId="138"/>
    <cellStyle name="標準 74" xfId="139"/>
    <cellStyle name="標準 75" xfId="140"/>
    <cellStyle name="標準 76" xfId="141"/>
    <cellStyle name="標準 77" xfId="142"/>
    <cellStyle name="標準 78" xfId="143"/>
    <cellStyle name="標準 79" xfId="144"/>
    <cellStyle name="標準 8" xfId="145"/>
    <cellStyle name="標準 80" xfId="146"/>
    <cellStyle name="標準 81" xfId="147"/>
    <cellStyle name="標準 82" xfId="148"/>
    <cellStyle name="標準 83" xfId="149"/>
    <cellStyle name="標準 84" xfId="150"/>
    <cellStyle name="標準 85" xfId="151"/>
    <cellStyle name="標準 86" xfId="152"/>
    <cellStyle name="標準 87" xfId="153"/>
    <cellStyle name="標準 88" xfId="154"/>
    <cellStyle name="標準 89" xfId="155"/>
    <cellStyle name="標準 9" xfId="156"/>
    <cellStyle name="標準 90" xfId="157"/>
    <cellStyle name="標準 91" xfId="158"/>
    <cellStyle name="標準 92" xfId="159"/>
    <cellStyle name="標準 93" xfId="160"/>
    <cellStyle name="標準 94" xfId="161"/>
    <cellStyle name="標準 95" xfId="162"/>
    <cellStyle name="標準 96" xfId="163"/>
    <cellStyle name="標準 97" xfId="164"/>
    <cellStyle name="標準 98" xfId="165"/>
    <cellStyle name="標準 99" xfId="166"/>
    <cellStyle name="標準_JB16" xfId="1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'2-13'!$A$6:$A$25</c:f>
              <c:strCache>
                <c:ptCount val="20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'2-13'!$B$6:$B$25</c:f>
              <c:numCache>
                <c:formatCode>#,##0_ ;[Red]\-#,##0\ </c:formatCode>
                <c:ptCount val="20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  <c:pt idx="19">
                  <c:v>337498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3749120"/>
        <c:axId val="103751040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'2-13'!$A$6:$A$25</c:f>
              <c:strCache>
                <c:ptCount val="20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</c:strCache>
            </c:strRef>
          </c:cat>
          <c:val>
            <c:numRef>
              <c:f>'2-13'!$F$6:$F$25</c:f>
              <c:numCache>
                <c:formatCode>#,##0.0_ ;[Red]\-#,##0.0\ </c:formatCode>
                <c:ptCount val="20"/>
                <c:pt idx="0" formatCode="#,##0_);[Red]\(#,##0\)">
                  <c:v>0</c:v>
                </c:pt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  <c:pt idx="19">
                  <c:v>3.4276905910000002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69216"/>
        <c:axId val="103770752"/>
      </c:lineChart>
      <c:catAx>
        <c:axId val="10374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375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51040"/>
        <c:scaling>
          <c:orientation val="minMax"/>
        </c:scaling>
        <c:delete val="0"/>
        <c:axPos val="l"/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03749120"/>
        <c:crosses val="autoZero"/>
        <c:crossBetween val="between"/>
      </c:valAx>
      <c:catAx>
        <c:axId val="103769216"/>
        <c:scaling>
          <c:orientation val="minMax"/>
        </c:scaling>
        <c:delete val="1"/>
        <c:axPos val="b"/>
        <c:majorTickMark val="out"/>
        <c:minorTickMark val="none"/>
        <c:tickLblPos val="nextTo"/>
        <c:crossAx val="103770752"/>
        <c:crosses val="autoZero"/>
        <c:auto val="0"/>
        <c:lblAlgn val="ctr"/>
        <c:lblOffset val="100"/>
        <c:noMultiLvlLbl val="0"/>
      </c:catAx>
      <c:valAx>
        <c:axId val="103770752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10376921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69980548306285"/>
          <c:y val="0.19015711745709207"/>
          <c:w val="0.2381753489917601"/>
          <c:h val="4.25056545351185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8</xdr:col>
      <xdr:colOff>267750</xdr:colOff>
      <xdr:row>49</xdr:row>
      <xdr:rowOff>139500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601807</xdr:colOff>
      <xdr:row>29</xdr:row>
      <xdr:rowOff>19050</xdr:rowOff>
    </xdr:from>
    <xdr:to>
      <xdr:col>0</xdr:col>
      <xdr:colOff>935182</xdr:colOff>
      <xdr:row>30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1807" y="5353050"/>
          <a:ext cx="333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241586</xdr:colOff>
      <xdr:row>29</xdr:row>
      <xdr:rowOff>866</xdr:rowOff>
    </xdr:from>
    <xdr:to>
      <xdr:col>7</xdr:col>
      <xdr:colOff>565436</xdr:colOff>
      <xdr:row>29</xdr:row>
      <xdr:rowOff>181841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5468906" y="5334866"/>
          <a:ext cx="3238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6"/>
  <sheetViews>
    <sheetView tabSelected="1" zoomScale="115" zoomScaleNormal="115" workbookViewId="0"/>
  </sheetViews>
  <sheetFormatPr defaultColWidth="8.875" defaultRowHeight="13.5"/>
  <cols>
    <col min="1" max="16384" width="8.875" style="489"/>
  </cols>
  <sheetData>
    <row r="1" spans="1:1">
      <c r="A1" s="489" t="s">
        <v>693</v>
      </c>
    </row>
    <row r="2" spans="1:1" ht="13.5" customHeight="1">
      <c r="A2" s="589" t="s">
        <v>902</v>
      </c>
    </row>
    <row r="3" spans="1:1" ht="13.5" customHeight="1">
      <c r="A3" s="589" t="s">
        <v>903</v>
      </c>
    </row>
    <row r="4" spans="1:1" ht="13.5" customHeight="1">
      <c r="A4" s="589" t="s">
        <v>696</v>
      </c>
    </row>
    <row r="5" spans="1:1" ht="13.5" customHeight="1">
      <c r="A5" s="589" t="s">
        <v>697</v>
      </c>
    </row>
    <row r="6" spans="1:1" ht="13.5" customHeight="1">
      <c r="A6" s="589" t="s">
        <v>904</v>
      </c>
    </row>
    <row r="7" spans="1:1" ht="13.5" customHeight="1">
      <c r="A7" s="589" t="s">
        <v>905</v>
      </c>
    </row>
    <row r="8" spans="1:1" ht="13.5" customHeight="1">
      <c r="A8" s="589" t="s">
        <v>698</v>
      </c>
    </row>
    <row r="9" spans="1:1" ht="13.5" customHeight="1">
      <c r="A9" s="589" t="s">
        <v>906</v>
      </c>
    </row>
    <row r="10" spans="1:1" ht="13.5" customHeight="1">
      <c r="A10" s="589" t="s">
        <v>699</v>
      </c>
    </row>
    <row r="11" spans="1:1" ht="13.5" customHeight="1">
      <c r="A11" s="589" t="s">
        <v>907</v>
      </c>
    </row>
    <row r="12" spans="1:1" ht="13.5" customHeight="1">
      <c r="A12" s="589" t="s">
        <v>700</v>
      </c>
    </row>
    <row r="13" spans="1:1" ht="13.5" customHeight="1">
      <c r="A13" s="589" t="s">
        <v>701</v>
      </c>
    </row>
    <row r="14" spans="1:1" ht="13.5" customHeight="1">
      <c r="A14" s="589" t="s">
        <v>702</v>
      </c>
    </row>
    <row r="15" spans="1:1" ht="13.5" customHeight="1">
      <c r="A15" s="590" t="s">
        <v>703</v>
      </c>
    </row>
    <row r="16" spans="1:1" ht="13.5" customHeight="1">
      <c r="A16" s="590" t="s">
        <v>704</v>
      </c>
    </row>
    <row r="17" spans="1:1" ht="13.5" customHeight="1">
      <c r="A17" s="590" t="s">
        <v>705</v>
      </c>
    </row>
    <row r="18" spans="1:1" ht="13.5" customHeight="1">
      <c r="A18" s="590" t="s">
        <v>911</v>
      </c>
    </row>
    <row r="19" spans="1:1" ht="13.5" customHeight="1">
      <c r="A19" s="590" t="s">
        <v>912</v>
      </c>
    </row>
    <row r="20" spans="1:1" ht="13.5" customHeight="1">
      <c r="A20" s="590" t="s">
        <v>622</v>
      </c>
    </row>
    <row r="21" spans="1:1" ht="13.5" customHeight="1">
      <c r="A21" s="590" t="s">
        <v>715</v>
      </c>
    </row>
    <row r="22" spans="1:1" ht="13.5" customHeight="1">
      <c r="A22" s="590" t="s">
        <v>717</v>
      </c>
    </row>
    <row r="23" spans="1:1" ht="13.5" customHeight="1">
      <c r="A23" s="590" t="s">
        <v>908</v>
      </c>
    </row>
    <row r="24" spans="1:1" ht="13.5" customHeight="1">
      <c r="A24" s="590" t="s">
        <v>909</v>
      </c>
    </row>
    <row r="25" spans="1:1" ht="13.5" customHeight="1">
      <c r="A25" s="590" t="s">
        <v>910</v>
      </c>
    </row>
    <row r="26" spans="1:1">
      <c r="A26" s="589" t="s">
        <v>718</v>
      </c>
    </row>
  </sheetData>
  <phoneticPr fontId="3"/>
  <hyperlinks>
    <hyperlink ref="A2" location="'2-1'!A1" display="2-1. 人口の推移"/>
    <hyperlink ref="A3" location="'2-2'!A1" display="2-2. 自然増・社会増の推移"/>
    <hyperlink ref="A4" location="'2-3'!A1" display="2-3. 年齢各歳別男女別人口"/>
    <hyperlink ref="A5" location="'2-4'!A1" display="2-4. 年齢5歳階級別男女別人口"/>
    <hyperlink ref="A6" location="'2-5'!A1" display="2-5. 地区別人口・世帯数"/>
    <hyperlink ref="A7" location="'2-6'!A1" display="2-6. 地区別人口の推移"/>
    <hyperlink ref="A8" location="'2-7'!A1" display="2-7. 町（丁）字別人口・世帯数"/>
    <hyperlink ref="A9" location="'2-8'!A1" display="2-8. 都道府県別転入者数"/>
    <hyperlink ref="A10" location="'2-9'!A1" display="2-9. 年齢３区分人口の推移"/>
    <hyperlink ref="A11" location="'2-10'!A1" display="2-10. 市民の平均年齢"/>
    <hyperlink ref="A12" location="'2-11'!A1" display="2-11. 婚姻と離婚"/>
    <hyperlink ref="A13" location="'2-12'!A1" display="2-12. 国籍別外国人登録人口"/>
    <hyperlink ref="A15" location="'2-14'!A1" display="2-14. 年齢各歳別男女別人口（国勢調査）"/>
    <hyperlink ref="A16" location="'2-15'!A1" display="2-15. 越谷市外への従業者・通学者数 "/>
    <hyperlink ref="A17" location="'2-16'!A1" display="2-16. 越谷市内への従業者・通学者数 "/>
    <hyperlink ref="A18" location="'2-17(1)'!A1" display="2-17. 世帯数と世帯人員数"/>
    <hyperlink ref="A19" location="'2-17(2)'!A1" display="（2）平成22～27年（各年10月1日）"/>
    <hyperlink ref="A20" location="'2-18'!A1" display="2-18. 労働力状態別年齢5歳階級別男女別15歳以上人口"/>
    <hyperlink ref="A21" location="'2-19'!A1" display="2-19. 年齢(5歳階級)別男女別一般世帯高齢単身者数"/>
    <hyperlink ref="A22" location="'2-20'!A1" display="2-20. 夫の年齢(5歳階級)妻の年齢(5歳階級)別高齢夫婦世帯数"/>
    <hyperlink ref="A23" location="'2-21'!A1" display="2-21. 住宅の建て方別世帯数・世帯人員"/>
    <hyperlink ref="A24" location="'2-22'!A1" display="2-22. 産業別就業者数"/>
    <hyperlink ref="A25" location="'2-23'!A1" display="2-23. 人口集中地区（DID）の人口・面積"/>
    <hyperlink ref="A14" location="'2-13'!A1" display="2-13. 国勢調査人口の推移"/>
    <hyperlink ref="A26" location="'2-24'!A1" display="2-24. 常住人口と昼間人口の推移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1"/>
  <sheetViews>
    <sheetView zoomScale="110" zoomScaleNormal="110" zoomScaleSheetLayoutView="110" workbookViewId="0"/>
  </sheetViews>
  <sheetFormatPr defaultColWidth="8.875" defaultRowHeight="14.45" customHeight="1"/>
  <cols>
    <col min="1" max="1" width="8.125" style="3" customWidth="1"/>
    <col min="2" max="5" width="9.375" style="3" customWidth="1"/>
    <col min="6" max="10" width="8.125" style="3" customWidth="1"/>
    <col min="11" max="16384" width="8.875" style="3"/>
  </cols>
  <sheetData>
    <row r="1" spans="1:10" s="523" customFormat="1" ht="15" customHeight="1">
      <c r="A1" s="522" t="s">
        <v>901</v>
      </c>
    </row>
    <row r="2" spans="1:10" s="523" customFormat="1" ht="15" customHeight="1"/>
    <row r="3" spans="1:10" ht="15" customHeight="1">
      <c r="A3" s="505" t="s">
        <v>694</v>
      </c>
      <c r="B3" s="1"/>
      <c r="C3" s="1"/>
      <c r="D3" s="1"/>
      <c r="E3" s="1"/>
      <c r="F3" s="1"/>
      <c r="G3" s="1"/>
      <c r="H3" s="1"/>
      <c r="I3" s="1"/>
      <c r="J3" s="2"/>
    </row>
    <row r="4" spans="1:10" ht="15" customHeight="1">
      <c r="A4" s="4" t="s">
        <v>695</v>
      </c>
      <c r="B4" s="1"/>
      <c r="C4" s="1"/>
      <c r="D4" s="1"/>
      <c r="E4" s="1"/>
      <c r="F4" s="1"/>
      <c r="G4" s="1"/>
      <c r="H4" s="1"/>
      <c r="I4" s="1"/>
      <c r="J4" s="2"/>
    </row>
    <row r="5" spans="1:10" s="7" customFormat="1" ht="15" customHeight="1">
      <c r="A5" s="524" t="s">
        <v>0</v>
      </c>
      <c r="B5" s="526" t="s">
        <v>1</v>
      </c>
      <c r="C5" s="528" t="s">
        <v>2</v>
      </c>
      <c r="D5" s="529"/>
      <c r="E5" s="529"/>
      <c r="F5" s="529"/>
      <c r="G5" s="5" t="s">
        <v>3</v>
      </c>
      <c r="H5" s="490" t="s">
        <v>4</v>
      </c>
      <c r="I5" s="490" t="s">
        <v>5</v>
      </c>
      <c r="J5" s="6" t="s">
        <v>6</v>
      </c>
    </row>
    <row r="6" spans="1:10" s="7" customFormat="1" ht="15" customHeight="1">
      <c r="A6" s="525"/>
      <c r="B6" s="527"/>
      <c r="C6" s="491" t="s">
        <v>719</v>
      </c>
      <c r="D6" s="491" t="s">
        <v>7</v>
      </c>
      <c r="E6" s="491" t="s">
        <v>8</v>
      </c>
      <c r="F6" s="491" t="s">
        <v>9</v>
      </c>
      <c r="G6" s="8" t="s">
        <v>720</v>
      </c>
      <c r="H6" s="8" t="s">
        <v>721</v>
      </c>
      <c r="I6" s="8" t="s">
        <v>10</v>
      </c>
      <c r="J6" s="9" t="s">
        <v>11</v>
      </c>
    </row>
    <row r="7" spans="1:10" s="16" customFormat="1" ht="15" customHeight="1">
      <c r="A7" s="10" t="s">
        <v>12</v>
      </c>
      <c r="B7" s="11">
        <v>8193</v>
      </c>
      <c r="C7" s="12">
        <v>47480</v>
      </c>
      <c r="D7" s="12">
        <v>23489</v>
      </c>
      <c r="E7" s="12">
        <f t="shared" ref="E7:E46" si="0">+C7-D7</f>
        <v>23991</v>
      </c>
      <c r="F7" s="12">
        <v>505</v>
      </c>
      <c r="G7" s="13">
        <v>1.1000000000000001</v>
      </c>
      <c r="H7" s="14">
        <v>60.39</v>
      </c>
      <c r="I7" s="12">
        <f>C7/H7</f>
        <v>786.22288458354035</v>
      </c>
      <c r="J7" s="15">
        <f t="shared" ref="J7:J65" si="1">+C7/B7</f>
        <v>5.7951910167215912</v>
      </c>
    </row>
    <row r="8" spans="1:10" s="16" customFormat="1" ht="15" customHeight="1">
      <c r="A8" s="10">
        <v>33</v>
      </c>
      <c r="B8" s="11">
        <v>8342</v>
      </c>
      <c r="C8" s="12">
        <v>48048</v>
      </c>
      <c r="D8" s="12">
        <v>23781</v>
      </c>
      <c r="E8" s="12">
        <f t="shared" si="0"/>
        <v>24267</v>
      </c>
      <c r="F8" s="12">
        <f>SUM(C8-C7)</f>
        <v>568</v>
      </c>
      <c r="G8" s="13">
        <f>F8/C7*100</f>
        <v>1.1962931760741364</v>
      </c>
      <c r="H8" s="14">
        <v>60.39</v>
      </c>
      <c r="I8" s="12">
        <f>C8/H8</f>
        <v>795.62841530054641</v>
      </c>
      <c r="J8" s="15">
        <f t="shared" si="1"/>
        <v>5.759769839367058</v>
      </c>
    </row>
    <row r="9" spans="1:10" s="16" customFormat="1" ht="15" customHeight="1">
      <c r="A9" s="10">
        <v>34</v>
      </c>
      <c r="B9" s="11">
        <v>8529</v>
      </c>
      <c r="C9" s="12">
        <v>48800</v>
      </c>
      <c r="D9" s="12">
        <v>24154</v>
      </c>
      <c r="E9" s="12">
        <f t="shared" si="0"/>
        <v>24646</v>
      </c>
      <c r="F9" s="12">
        <f t="shared" ref="F9:F48" si="2">SUM(C9-C8)</f>
        <v>752</v>
      </c>
      <c r="G9" s="13">
        <f>F9/C8*100</f>
        <v>1.5651015651015652</v>
      </c>
      <c r="H9" s="14">
        <v>57.94</v>
      </c>
      <c r="I9" s="12">
        <f t="shared" ref="I9:I52" si="3">+C9/H9</f>
        <v>842.25060407317915</v>
      </c>
      <c r="J9" s="15">
        <f t="shared" si="1"/>
        <v>5.7216555281979131</v>
      </c>
    </row>
    <row r="10" spans="1:10" s="16" customFormat="1" ht="15" customHeight="1">
      <c r="A10" s="10">
        <v>35</v>
      </c>
      <c r="B10" s="11">
        <v>8764</v>
      </c>
      <c r="C10" s="12">
        <v>49460</v>
      </c>
      <c r="D10" s="12">
        <v>24477</v>
      </c>
      <c r="E10" s="12">
        <f t="shared" si="0"/>
        <v>24983</v>
      </c>
      <c r="F10" s="12">
        <f t="shared" si="2"/>
        <v>660</v>
      </c>
      <c r="G10" s="13">
        <f t="shared" ref="G10:G48" si="4">F10/C9*100</f>
        <v>1.3524590163934427</v>
      </c>
      <c r="H10" s="14">
        <v>59.76</v>
      </c>
      <c r="I10" s="12">
        <f t="shared" si="3"/>
        <v>827.6439089692102</v>
      </c>
      <c r="J10" s="15">
        <f t="shared" si="1"/>
        <v>5.6435417617526245</v>
      </c>
    </row>
    <row r="11" spans="1:10" s="16" customFormat="1" ht="15" customHeight="1">
      <c r="A11" s="10">
        <v>36</v>
      </c>
      <c r="B11" s="11">
        <v>9240</v>
      </c>
      <c r="C11" s="12">
        <v>50793</v>
      </c>
      <c r="D11" s="12">
        <v>25179</v>
      </c>
      <c r="E11" s="12">
        <f t="shared" si="0"/>
        <v>25614</v>
      </c>
      <c r="F11" s="12">
        <f t="shared" si="2"/>
        <v>1333</v>
      </c>
      <c r="G11" s="13">
        <f t="shared" si="4"/>
        <v>2.6951071572988274</v>
      </c>
      <c r="H11" s="14">
        <v>59.76</v>
      </c>
      <c r="I11" s="12">
        <f t="shared" si="3"/>
        <v>849.94979919678713</v>
      </c>
      <c r="J11" s="15">
        <f t="shared" si="1"/>
        <v>5.4970779220779225</v>
      </c>
    </row>
    <row r="12" spans="1:10" s="16" customFormat="1" ht="15" customHeight="1">
      <c r="A12" s="10">
        <v>37</v>
      </c>
      <c r="B12" s="11">
        <v>9833</v>
      </c>
      <c r="C12" s="12">
        <v>52285</v>
      </c>
      <c r="D12" s="12">
        <v>25940</v>
      </c>
      <c r="E12" s="12">
        <f t="shared" si="0"/>
        <v>26345</v>
      </c>
      <c r="F12" s="12">
        <f t="shared" si="2"/>
        <v>1492</v>
      </c>
      <c r="G12" s="13">
        <f t="shared" si="4"/>
        <v>2.9374126355993937</v>
      </c>
      <c r="H12" s="14">
        <v>59.74</v>
      </c>
      <c r="I12" s="12">
        <f t="shared" si="3"/>
        <v>875.20924004017411</v>
      </c>
      <c r="J12" s="15">
        <f t="shared" si="1"/>
        <v>5.3172988914878472</v>
      </c>
    </row>
    <row r="13" spans="1:10" s="16" customFormat="1" ht="15" customHeight="1">
      <c r="A13" s="10">
        <v>38</v>
      </c>
      <c r="B13" s="11">
        <v>10866</v>
      </c>
      <c r="C13" s="12">
        <v>55648</v>
      </c>
      <c r="D13" s="12">
        <v>27713</v>
      </c>
      <c r="E13" s="12">
        <f t="shared" si="0"/>
        <v>27935</v>
      </c>
      <c r="F13" s="12">
        <f t="shared" si="2"/>
        <v>3363</v>
      </c>
      <c r="G13" s="13">
        <f t="shared" si="4"/>
        <v>6.4320550827197094</v>
      </c>
      <c r="H13" s="14">
        <v>59.73</v>
      </c>
      <c r="I13" s="12">
        <f t="shared" si="3"/>
        <v>931.65913276410515</v>
      </c>
      <c r="J13" s="15">
        <f t="shared" si="1"/>
        <v>5.1212957850174856</v>
      </c>
    </row>
    <row r="14" spans="1:10" s="16" customFormat="1" ht="15" customHeight="1">
      <c r="A14" s="10">
        <v>39</v>
      </c>
      <c r="B14" s="11">
        <v>12923</v>
      </c>
      <c r="C14" s="12">
        <v>62637</v>
      </c>
      <c r="D14" s="12">
        <v>31534</v>
      </c>
      <c r="E14" s="12">
        <f t="shared" si="0"/>
        <v>31103</v>
      </c>
      <c r="F14" s="12">
        <f t="shared" si="2"/>
        <v>6989</v>
      </c>
      <c r="G14" s="13">
        <f t="shared" si="4"/>
        <v>12.559301322599195</v>
      </c>
      <c r="H14" s="14">
        <v>59.73</v>
      </c>
      <c r="I14" s="12">
        <f t="shared" si="3"/>
        <v>1048.6690105474636</v>
      </c>
      <c r="J14" s="15">
        <f t="shared" si="1"/>
        <v>4.8469395651164593</v>
      </c>
    </row>
    <row r="15" spans="1:10" s="16" customFormat="1" ht="15" customHeight="1">
      <c r="A15" s="10">
        <v>40</v>
      </c>
      <c r="B15" s="11">
        <v>15654</v>
      </c>
      <c r="C15" s="12">
        <v>70600</v>
      </c>
      <c r="D15" s="12">
        <v>35749</v>
      </c>
      <c r="E15" s="12">
        <f t="shared" si="0"/>
        <v>34851</v>
      </c>
      <c r="F15" s="12">
        <f t="shared" si="2"/>
        <v>7963</v>
      </c>
      <c r="G15" s="13">
        <f t="shared" si="4"/>
        <v>12.712933250315309</v>
      </c>
      <c r="H15" s="14">
        <v>59.73</v>
      </c>
      <c r="I15" s="12">
        <f t="shared" si="3"/>
        <v>1181.9856018751047</v>
      </c>
      <c r="J15" s="15">
        <f t="shared" si="1"/>
        <v>4.5100293854605855</v>
      </c>
    </row>
    <row r="16" spans="1:10" s="16" customFormat="1" ht="15" customHeight="1">
      <c r="A16" s="10">
        <v>41</v>
      </c>
      <c r="B16" s="11">
        <v>18861</v>
      </c>
      <c r="C16" s="12">
        <v>80540</v>
      </c>
      <c r="D16" s="12">
        <v>40901</v>
      </c>
      <c r="E16" s="12">
        <f t="shared" si="0"/>
        <v>39639</v>
      </c>
      <c r="F16" s="12">
        <f t="shared" si="2"/>
        <v>9940</v>
      </c>
      <c r="G16" s="13">
        <f t="shared" si="4"/>
        <v>14.079320113314447</v>
      </c>
      <c r="H16" s="14">
        <v>59.73</v>
      </c>
      <c r="I16" s="12">
        <f t="shared" si="3"/>
        <v>1348.4011384563871</v>
      </c>
      <c r="J16" s="15">
        <f t="shared" si="1"/>
        <v>4.2701871586872384</v>
      </c>
    </row>
    <row r="17" spans="1:10" s="16" customFormat="1" ht="15" customHeight="1">
      <c r="A17" s="10">
        <v>42</v>
      </c>
      <c r="B17" s="11">
        <v>23548</v>
      </c>
      <c r="C17" s="12">
        <v>95113</v>
      </c>
      <c r="D17" s="12">
        <v>48289</v>
      </c>
      <c r="E17" s="12">
        <f t="shared" si="0"/>
        <v>46824</v>
      </c>
      <c r="F17" s="12">
        <f t="shared" si="2"/>
        <v>14573</v>
      </c>
      <c r="G17" s="13">
        <f t="shared" si="4"/>
        <v>18.094114725602182</v>
      </c>
      <c r="H17" s="14">
        <v>59.73</v>
      </c>
      <c r="I17" s="12">
        <f t="shared" si="3"/>
        <v>1592.3823874100119</v>
      </c>
      <c r="J17" s="15">
        <f t="shared" si="1"/>
        <v>4.0391116018345503</v>
      </c>
    </row>
    <row r="18" spans="1:10" s="16" customFormat="1" ht="15" customHeight="1">
      <c r="A18" s="10">
        <v>43</v>
      </c>
      <c r="B18" s="11">
        <v>26803</v>
      </c>
      <c r="C18" s="12">
        <v>105492</v>
      </c>
      <c r="D18" s="12">
        <v>53597</v>
      </c>
      <c r="E18" s="12">
        <f t="shared" si="0"/>
        <v>51895</v>
      </c>
      <c r="F18" s="12">
        <f t="shared" si="2"/>
        <v>10379</v>
      </c>
      <c r="G18" s="13">
        <f t="shared" si="4"/>
        <v>10.912283284093657</v>
      </c>
      <c r="H18" s="14">
        <v>59.73</v>
      </c>
      <c r="I18" s="12">
        <f t="shared" si="3"/>
        <v>1766.1476644902061</v>
      </c>
      <c r="J18" s="15">
        <f t="shared" si="1"/>
        <v>3.9358280789463866</v>
      </c>
    </row>
    <row r="19" spans="1:10" s="16" customFormat="1" ht="15" customHeight="1">
      <c r="A19" s="10">
        <v>44</v>
      </c>
      <c r="B19" s="11">
        <v>30929</v>
      </c>
      <c r="C19" s="12">
        <v>118570</v>
      </c>
      <c r="D19" s="12">
        <v>60258</v>
      </c>
      <c r="E19" s="12">
        <f t="shared" si="0"/>
        <v>58312</v>
      </c>
      <c r="F19" s="12">
        <f t="shared" si="2"/>
        <v>13078</v>
      </c>
      <c r="G19" s="13">
        <f t="shared" si="4"/>
        <v>12.397148598945892</v>
      </c>
      <c r="H19" s="14">
        <v>59.73</v>
      </c>
      <c r="I19" s="12">
        <f t="shared" si="3"/>
        <v>1985.0996149338691</v>
      </c>
      <c r="J19" s="15">
        <f t="shared" si="1"/>
        <v>3.8336189336868309</v>
      </c>
    </row>
    <row r="20" spans="1:10" s="16" customFormat="1" ht="15" customHeight="1">
      <c r="A20" s="10">
        <v>45</v>
      </c>
      <c r="B20" s="11">
        <v>35580</v>
      </c>
      <c r="C20" s="12">
        <v>131887</v>
      </c>
      <c r="D20" s="12">
        <v>66905</v>
      </c>
      <c r="E20" s="12">
        <f t="shared" si="0"/>
        <v>64982</v>
      </c>
      <c r="F20" s="12">
        <f t="shared" si="2"/>
        <v>13317</v>
      </c>
      <c r="G20" s="13">
        <f t="shared" si="4"/>
        <v>11.231340136628152</v>
      </c>
      <c r="H20" s="14">
        <v>59.73</v>
      </c>
      <c r="I20" s="12">
        <f t="shared" si="3"/>
        <v>2208.0529047379878</v>
      </c>
      <c r="J20" s="15">
        <f t="shared" si="1"/>
        <v>3.7067734682405846</v>
      </c>
    </row>
    <row r="21" spans="1:10" s="16" customFormat="1" ht="15" customHeight="1">
      <c r="A21" s="10">
        <v>46</v>
      </c>
      <c r="B21" s="11">
        <v>39901</v>
      </c>
      <c r="C21" s="12">
        <v>145878</v>
      </c>
      <c r="D21" s="12">
        <v>73999</v>
      </c>
      <c r="E21" s="12">
        <f t="shared" si="0"/>
        <v>71879</v>
      </c>
      <c r="F21" s="12">
        <f t="shared" si="2"/>
        <v>13991</v>
      </c>
      <c r="G21" s="13">
        <f t="shared" si="4"/>
        <v>10.608323792337378</v>
      </c>
      <c r="H21" s="14">
        <v>59.73</v>
      </c>
      <c r="I21" s="12">
        <f t="shared" si="3"/>
        <v>2442.2903063787044</v>
      </c>
      <c r="J21" s="15">
        <f t="shared" si="1"/>
        <v>3.6559985965264028</v>
      </c>
    </row>
    <row r="22" spans="1:10" s="16" customFormat="1" ht="15" customHeight="1">
      <c r="A22" s="10">
        <v>47</v>
      </c>
      <c r="B22" s="11">
        <v>44218</v>
      </c>
      <c r="C22" s="12">
        <v>159931</v>
      </c>
      <c r="D22" s="12">
        <v>81109</v>
      </c>
      <c r="E22" s="12">
        <f t="shared" si="0"/>
        <v>78822</v>
      </c>
      <c r="F22" s="12">
        <f t="shared" si="2"/>
        <v>14053</v>
      </c>
      <c r="G22" s="13">
        <f t="shared" si="4"/>
        <v>9.6333922867053285</v>
      </c>
      <c r="H22" s="14">
        <v>59.73</v>
      </c>
      <c r="I22" s="12">
        <f t="shared" si="3"/>
        <v>2677.5657123723422</v>
      </c>
      <c r="J22" s="15">
        <f t="shared" si="1"/>
        <v>3.6168754805735222</v>
      </c>
    </row>
    <row r="23" spans="1:10" s="16" customFormat="1" ht="15" customHeight="1">
      <c r="A23" s="10">
        <v>48</v>
      </c>
      <c r="B23" s="11">
        <v>48328</v>
      </c>
      <c r="C23" s="12">
        <v>172555</v>
      </c>
      <c r="D23" s="12">
        <v>87496</v>
      </c>
      <c r="E23" s="12">
        <f t="shared" si="0"/>
        <v>85059</v>
      </c>
      <c r="F23" s="12">
        <f t="shared" si="2"/>
        <v>12624</v>
      </c>
      <c r="G23" s="13">
        <f t="shared" si="4"/>
        <v>7.8934040304881474</v>
      </c>
      <c r="H23" s="14">
        <v>59.73</v>
      </c>
      <c r="I23" s="12">
        <f t="shared" si="3"/>
        <v>2888.9167922317097</v>
      </c>
      <c r="J23" s="15">
        <f t="shared" si="1"/>
        <v>3.5704974341996358</v>
      </c>
    </row>
    <row r="24" spans="1:10" s="16" customFormat="1" ht="15" customHeight="1">
      <c r="A24" s="10">
        <v>49</v>
      </c>
      <c r="B24" s="11">
        <v>51358</v>
      </c>
      <c r="C24" s="12">
        <v>181822</v>
      </c>
      <c r="D24" s="12">
        <v>92158</v>
      </c>
      <c r="E24" s="12">
        <f t="shared" si="0"/>
        <v>89664</v>
      </c>
      <c r="F24" s="12">
        <f t="shared" si="2"/>
        <v>9267</v>
      </c>
      <c r="G24" s="13">
        <f t="shared" si="4"/>
        <v>5.3704615919561878</v>
      </c>
      <c r="H24" s="14">
        <v>59.73</v>
      </c>
      <c r="I24" s="12">
        <f t="shared" si="3"/>
        <v>3044.0649589820864</v>
      </c>
      <c r="J24" s="15">
        <f t="shared" si="1"/>
        <v>3.5402858366758831</v>
      </c>
    </row>
    <row r="25" spans="1:10" s="16" customFormat="1" ht="15" customHeight="1">
      <c r="A25" s="10">
        <v>50</v>
      </c>
      <c r="B25" s="11">
        <v>54060</v>
      </c>
      <c r="C25" s="12">
        <v>190079</v>
      </c>
      <c r="D25" s="12">
        <v>96279</v>
      </c>
      <c r="E25" s="12">
        <f t="shared" si="0"/>
        <v>93800</v>
      </c>
      <c r="F25" s="12">
        <f t="shared" si="2"/>
        <v>8257</v>
      </c>
      <c r="G25" s="13">
        <f t="shared" si="4"/>
        <v>4.5412546336526933</v>
      </c>
      <c r="H25" s="14">
        <v>59.73</v>
      </c>
      <c r="I25" s="12">
        <f t="shared" si="3"/>
        <v>3182.303699983258</v>
      </c>
      <c r="J25" s="15">
        <f t="shared" si="1"/>
        <v>3.5160747317795042</v>
      </c>
    </row>
    <row r="26" spans="1:10" s="16" customFormat="1" ht="15" customHeight="1">
      <c r="A26" s="10">
        <v>51</v>
      </c>
      <c r="B26" s="11">
        <v>56264</v>
      </c>
      <c r="C26" s="12">
        <v>197087</v>
      </c>
      <c r="D26" s="12">
        <v>99699</v>
      </c>
      <c r="E26" s="12">
        <f t="shared" si="0"/>
        <v>97388</v>
      </c>
      <c r="F26" s="12">
        <f t="shared" si="2"/>
        <v>7008</v>
      </c>
      <c r="G26" s="13">
        <f t="shared" si="4"/>
        <v>3.6868880833758597</v>
      </c>
      <c r="H26" s="14">
        <v>59.73</v>
      </c>
      <c r="I26" s="12">
        <f t="shared" si="3"/>
        <v>3299.6316758747698</v>
      </c>
      <c r="J26" s="15">
        <f t="shared" si="1"/>
        <v>3.5028970567325466</v>
      </c>
    </row>
    <row r="27" spans="1:10" s="16" customFormat="1" ht="15" customHeight="1">
      <c r="A27" s="10">
        <v>52</v>
      </c>
      <c r="B27" s="11">
        <v>58197</v>
      </c>
      <c r="C27" s="12">
        <v>202857</v>
      </c>
      <c r="D27" s="12">
        <v>102412</v>
      </c>
      <c r="E27" s="12">
        <f t="shared" si="0"/>
        <v>100445</v>
      </c>
      <c r="F27" s="12">
        <f t="shared" si="2"/>
        <v>5770</v>
      </c>
      <c r="G27" s="13">
        <f t="shared" si="4"/>
        <v>2.9276410925124439</v>
      </c>
      <c r="H27" s="14">
        <v>59.73</v>
      </c>
      <c r="I27" s="12">
        <f t="shared" si="3"/>
        <v>3396.2330487192366</v>
      </c>
      <c r="J27" s="15">
        <f t="shared" si="1"/>
        <v>3.4856951389246866</v>
      </c>
    </row>
    <row r="28" spans="1:10" s="16" customFormat="1" ht="15" customHeight="1">
      <c r="A28" s="10">
        <v>53</v>
      </c>
      <c r="B28" s="11">
        <v>59486</v>
      </c>
      <c r="C28" s="12">
        <v>207575</v>
      </c>
      <c r="D28" s="12">
        <v>104683</v>
      </c>
      <c r="E28" s="12">
        <f t="shared" si="0"/>
        <v>102892</v>
      </c>
      <c r="F28" s="12">
        <f t="shared" si="2"/>
        <v>4718</v>
      </c>
      <c r="G28" s="13">
        <f t="shared" si="4"/>
        <v>2.3257762857579478</v>
      </c>
      <c r="H28" s="14">
        <v>59.73</v>
      </c>
      <c r="I28" s="12">
        <f t="shared" si="3"/>
        <v>3475.221831575423</v>
      </c>
      <c r="J28" s="15">
        <f t="shared" si="1"/>
        <v>3.4894765154826346</v>
      </c>
    </row>
    <row r="29" spans="1:10" s="16" customFormat="1" ht="15" customHeight="1">
      <c r="A29" s="10">
        <v>54</v>
      </c>
      <c r="B29" s="11">
        <v>61171</v>
      </c>
      <c r="C29" s="12">
        <v>212977</v>
      </c>
      <c r="D29" s="12">
        <v>107348</v>
      </c>
      <c r="E29" s="12">
        <f t="shared" si="0"/>
        <v>105629</v>
      </c>
      <c r="F29" s="12">
        <f t="shared" si="2"/>
        <v>5402</v>
      </c>
      <c r="G29" s="13">
        <f t="shared" si="4"/>
        <v>2.6024328555943632</v>
      </c>
      <c r="H29" s="14">
        <v>59.73</v>
      </c>
      <c r="I29" s="12">
        <f t="shared" si="3"/>
        <v>3565.6621463251299</v>
      </c>
      <c r="J29" s="15">
        <f t="shared" si="1"/>
        <v>3.4816661489921694</v>
      </c>
    </row>
    <row r="30" spans="1:10" s="16" customFormat="1" ht="15" customHeight="1">
      <c r="A30" s="10">
        <v>55</v>
      </c>
      <c r="B30" s="11">
        <v>63230</v>
      </c>
      <c r="C30" s="12">
        <v>218817</v>
      </c>
      <c r="D30" s="12">
        <v>110420</v>
      </c>
      <c r="E30" s="12">
        <f t="shared" si="0"/>
        <v>108397</v>
      </c>
      <c r="F30" s="12">
        <f t="shared" si="2"/>
        <v>5840</v>
      </c>
      <c r="G30" s="13">
        <f t="shared" si="4"/>
        <v>2.7420801307183407</v>
      </c>
      <c r="H30" s="14">
        <v>59.73</v>
      </c>
      <c r="I30" s="12">
        <f t="shared" si="3"/>
        <v>3663.4354595680566</v>
      </c>
      <c r="J30" s="15">
        <f t="shared" si="1"/>
        <v>3.4606515894353946</v>
      </c>
    </row>
    <row r="31" spans="1:10" s="16" customFormat="1" ht="15" customHeight="1">
      <c r="A31" s="10">
        <v>56</v>
      </c>
      <c r="B31" s="11">
        <v>64898</v>
      </c>
      <c r="C31" s="12">
        <v>223687</v>
      </c>
      <c r="D31" s="12">
        <v>112964</v>
      </c>
      <c r="E31" s="12">
        <f t="shared" si="0"/>
        <v>110723</v>
      </c>
      <c r="F31" s="12">
        <f t="shared" si="2"/>
        <v>4870</v>
      </c>
      <c r="G31" s="13">
        <f t="shared" si="4"/>
        <v>2.225604043561515</v>
      </c>
      <c r="H31" s="14">
        <v>59.73</v>
      </c>
      <c r="I31" s="12">
        <f t="shared" si="3"/>
        <v>3744.9690272894695</v>
      </c>
      <c r="J31" s="15">
        <f t="shared" si="1"/>
        <v>3.4467472033036457</v>
      </c>
    </row>
    <row r="32" spans="1:10" s="16" customFormat="1" ht="15" customHeight="1">
      <c r="A32" s="10">
        <v>57</v>
      </c>
      <c r="B32" s="11">
        <v>67068</v>
      </c>
      <c r="C32" s="12">
        <v>229656</v>
      </c>
      <c r="D32" s="12">
        <v>115908</v>
      </c>
      <c r="E32" s="12">
        <f t="shared" si="0"/>
        <v>113748</v>
      </c>
      <c r="F32" s="12">
        <f t="shared" si="2"/>
        <v>5969</v>
      </c>
      <c r="G32" s="13">
        <f t="shared" si="4"/>
        <v>2.6684608403706966</v>
      </c>
      <c r="H32" s="14">
        <v>59.73</v>
      </c>
      <c r="I32" s="12">
        <f t="shared" si="3"/>
        <v>3844.9020592667002</v>
      </c>
      <c r="J32" s="15">
        <f t="shared" si="1"/>
        <v>3.4242261585256752</v>
      </c>
    </row>
    <row r="33" spans="1:10" s="16" customFormat="1" ht="15" customHeight="1">
      <c r="A33" s="10">
        <v>58</v>
      </c>
      <c r="B33" s="11">
        <v>69577</v>
      </c>
      <c r="C33" s="12">
        <v>236406</v>
      </c>
      <c r="D33" s="12">
        <v>119323</v>
      </c>
      <c r="E33" s="12">
        <f t="shared" si="0"/>
        <v>117083</v>
      </c>
      <c r="F33" s="12">
        <f t="shared" si="2"/>
        <v>6750</v>
      </c>
      <c r="G33" s="13">
        <f t="shared" si="4"/>
        <v>2.9391785975546032</v>
      </c>
      <c r="H33" s="14">
        <v>59.73</v>
      </c>
      <c r="I33" s="12">
        <f t="shared" si="3"/>
        <v>3957.9105976896035</v>
      </c>
      <c r="J33" s="15">
        <f t="shared" si="1"/>
        <v>3.397760754272245</v>
      </c>
    </row>
    <row r="34" spans="1:10" s="16" customFormat="1" ht="15" customHeight="1">
      <c r="A34" s="10">
        <v>59</v>
      </c>
      <c r="B34" s="11">
        <v>73442</v>
      </c>
      <c r="C34" s="12">
        <v>243328</v>
      </c>
      <c r="D34" s="12">
        <v>122742</v>
      </c>
      <c r="E34" s="12">
        <f t="shared" si="0"/>
        <v>120586</v>
      </c>
      <c r="F34" s="12">
        <f t="shared" si="2"/>
        <v>6922</v>
      </c>
      <c r="G34" s="13">
        <f t="shared" si="4"/>
        <v>2.9280136713958189</v>
      </c>
      <c r="H34" s="14">
        <v>59.73</v>
      </c>
      <c r="I34" s="12">
        <f t="shared" si="3"/>
        <v>4073.7987610915789</v>
      </c>
      <c r="J34" s="15">
        <f t="shared" si="1"/>
        <v>3.3131995316031699</v>
      </c>
    </row>
    <row r="35" spans="1:10" s="16" customFormat="1" ht="15" customHeight="1">
      <c r="A35" s="10">
        <v>60</v>
      </c>
      <c r="B35" s="11">
        <v>75423</v>
      </c>
      <c r="C35" s="12">
        <v>248435</v>
      </c>
      <c r="D35" s="12">
        <v>125165</v>
      </c>
      <c r="E35" s="12">
        <f t="shared" si="0"/>
        <v>123270</v>
      </c>
      <c r="F35" s="12">
        <f t="shared" si="2"/>
        <v>5107</v>
      </c>
      <c r="G35" s="13">
        <f t="shared" si="4"/>
        <v>2.098813124671226</v>
      </c>
      <c r="H35" s="14">
        <v>59.73</v>
      </c>
      <c r="I35" s="12">
        <f t="shared" si="3"/>
        <v>4159.3001841620626</v>
      </c>
      <c r="J35" s="15">
        <f t="shared" si="1"/>
        <v>3.2938891319623989</v>
      </c>
    </row>
    <row r="36" spans="1:10" s="16" customFormat="1" ht="15" customHeight="1">
      <c r="A36" s="10">
        <v>61</v>
      </c>
      <c r="B36" s="11">
        <v>78672</v>
      </c>
      <c r="C36" s="12">
        <v>256486</v>
      </c>
      <c r="D36" s="12">
        <v>129342</v>
      </c>
      <c r="E36" s="12">
        <f t="shared" si="0"/>
        <v>127144</v>
      </c>
      <c r="F36" s="12">
        <f t="shared" si="2"/>
        <v>8051</v>
      </c>
      <c r="G36" s="13">
        <f t="shared" si="4"/>
        <v>3.2406866987340752</v>
      </c>
      <c r="H36" s="14">
        <v>59.73</v>
      </c>
      <c r="I36" s="12">
        <f t="shared" si="3"/>
        <v>4294.0900719906249</v>
      </c>
      <c r="J36" s="15">
        <f t="shared" si="1"/>
        <v>3.2601942241203985</v>
      </c>
    </row>
    <row r="37" spans="1:10" s="16" customFormat="1" ht="15" customHeight="1">
      <c r="A37" s="10">
        <v>62</v>
      </c>
      <c r="B37" s="11">
        <v>81797</v>
      </c>
      <c r="C37" s="12">
        <v>264487</v>
      </c>
      <c r="D37" s="12">
        <v>133382</v>
      </c>
      <c r="E37" s="12">
        <f t="shared" si="0"/>
        <v>131105</v>
      </c>
      <c r="F37" s="12">
        <f t="shared" si="2"/>
        <v>8001</v>
      </c>
      <c r="G37" s="13">
        <f t="shared" si="4"/>
        <v>3.119468509002441</v>
      </c>
      <c r="H37" s="14">
        <v>59.73</v>
      </c>
      <c r="I37" s="12">
        <f t="shared" si="3"/>
        <v>4428.0428595345729</v>
      </c>
      <c r="J37" s="15">
        <f t="shared" si="1"/>
        <v>3.2334559947186325</v>
      </c>
    </row>
    <row r="38" spans="1:10" s="16" customFormat="1" ht="15" customHeight="1">
      <c r="A38" s="10">
        <v>63</v>
      </c>
      <c r="B38" s="11">
        <v>85258</v>
      </c>
      <c r="C38" s="12">
        <v>271964</v>
      </c>
      <c r="D38" s="12">
        <v>137176</v>
      </c>
      <c r="E38" s="12">
        <f t="shared" si="0"/>
        <v>134788</v>
      </c>
      <c r="F38" s="12">
        <f t="shared" si="2"/>
        <v>7477</v>
      </c>
      <c r="G38" s="13">
        <f t="shared" si="4"/>
        <v>2.8269820444861185</v>
      </c>
      <c r="H38" s="14">
        <v>59.73</v>
      </c>
      <c r="I38" s="12">
        <f t="shared" si="3"/>
        <v>4553.2228360957643</v>
      </c>
      <c r="J38" s="15">
        <f t="shared" si="1"/>
        <v>3.1898942034765065</v>
      </c>
    </row>
    <row r="39" spans="1:10" s="16" customFormat="1" ht="15" customHeight="1">
      <c r="A39" s="17" t="s">
        <v>13</v>
      </c>
      <c r="B39" s="11">
        <v>88071</v>
      </c>
      <c r="C39" s="12">
        <v>277144</v>
      </c>
      <c r="D39" s="12">
        <v>139840</v>
      </c>
      <c r="E39" s="12">
        <f t="shared" si="0"/>
        <v>137304</v>
      </c>
      <c r="F39" s="12">
        <f t="shared" si="2"/>
        <v>5180</v>
      </c>
      <c r="G39" s="13">
        <f t="shared" si="4"/>
        <v>1.9046638525687225</v>
      </c>
      <c r="H39" s="14">
        <v>60.31</v>
      </c>
      <c r="I39" s="12">
        <f t="shared" si="3"/>
        <v>4595.3241585143423</v>
      </c>
      <c r="J39" s="15">
        <f t="shared" si="1"/>
        <v>3.1468247209637679</v>
      </c>
    </row>
    <row r="40" spans="1:10" s="16" customFormat="1" ht="15" customHeight="1">
      <c r="A40" s="18" t="s">
        <v>722</v>
      </c>
      <c r="B40" s="11">
        <v>90871</v>
      </c>
      <c r="C40" s="12">
        <v>281623</v>
      </c>
      <c r="D40" s="12">
        <v>142208</v>
      </c>
      <c r="E40" s="12">
        <f t="shared" si="0"/>
        <v>139415</v>
      </c>
      <c r="F40" s="12">
        <f t="shared" si="2"/>
        <v>4479</v>
      </c>
      <c r="G40" s="13">
        <f t="shared" si="4"/>
        <v>1.6161273561758509</v>
      </c>
      <c r="H40" s="14">
        <v>60.31</v>
      </c>
      <c r="I40" s="12">
        <f t="shared" si="3"/>
        <v>4669.5904493450507</v>
      </c>
      <c r="J40" s="15">
        <f t="shared" si="1"/>
        <v>3.0991515444971443</v>
      </c>
    </row>
    <row r="41" spans="1:10" s="16" customFormat="1" ht="15" customHeight="1">
      <c r="A41" s="18" t="s">
        <v>14</v>
      </c>
      <c r="B41" s="11">
        <v>93398</v>
      </c>
      <c r="C41" s="12">
        <v>284836</v>
      </c>
      <c r="D41" s="12">
        <v>144077</v>
      </c>
      <c r="E41" s="12">
        <f t="shared" si="0"/>
        <v>140759</v>
      </c>
      <c r="F41" s="12">
        <f t="shared" si="2"/>
        <v>3213</v>
      </c>
      <c r="G41" s="13">
        <f t="shared" si="4"/>
        <v>1.1408869303998608</v>
      </c>
      <c r="H41" s="14">
        <v>60.31</v>
      </c>
      <c r="I41" s="12">
        <f t="shared" si="3"/>
        <v>4722.8651964848286</v>
      </c>
      <c r="J41" s="15">
        <f t="shared" si="1"/>
        <v>3.0497012783999655</v>
      </c>
    </row>
    <row r="42" spans="1:10" s="16" customFormat="1" ht="15" customHeight="1">
      <c r="A42" s="18" t="s">
        <v>15</v>
      </c>
      <c r="B42" s="11">
        <v>96168</v>
      </c>
      <c r="C42" s="12">
        <v>288101</v>
      </c>
      <c r="D42" s="12">
        <v>145770</v>
      </c>
      <c r="E42" s="12">
        <f t="shared" si="0"/>
        <v>142331</v>
      </c>
      <c r="F42" s="12">
        <f t="shared" si="2"/>
        <v>3265</v>
      </c>
      <c r="G42" s="13">
        <f t="shared" si="4"/>
        <v>1.1462736451852995</v>
      </c>
      <c r="H42" s="14">
        <v>60.31</v>
      </c>
      <c r="I42" s="12">
        <f t="shared" si="3"/>
        <v>4777.0021555297626</v>
      </c>
      <c r="J42" s="15">
        <f t="shared" si="1"/>
        <v>2.9958094168538389</v>
      </c>
    </row>
    <row r="43" spans="1:10" s="16" customFormat="1" ht="15" customHeight="1">
      <c r="A43" s="18" t="s">
        <v>16</v>
      </c>
      <c r="B43" s="11">
        <v>98718</v>
      </c>
      <c r="C43" s="12">
        <v>291519</v>
      </c>
      <c r="D43" s="12">
        <v>147595</v>
      </c>
      <c r="E43" s="12">
        <f t="shared" si="0"/>
        <v>143924</v>
      </c>
      <c r="F43" s="12">
        <f t="shared" si="2"/>
        <v>3418</v>
      </c>
      <c r="G43" s="13">
        <f t="shared" si="4"/>
        <v>1.1863894953505889</v>
      </c>
      <c r="H43" s="14">
        <v>60.31</v>
      </c>
      <c r="I43" s="12">
        <f t="shared" si="3"/>
        <v>4833.6760072956395</v>
      </c>
      <c r="J43" s="15">
        <f t="shared" si="1"/>
        <v>2.9530480763386615</v>
      </c>
    </row>
    <row r="44" spans="1:10" s="16" customFormat="1" ht="15" customHeight="1">
      <c r="A44" s="18" t="s">
        <v>17</v>
      </c>
      <c r="B44" s="11">
        <v>100677</v>
      </c>
      <c r="C44" s="12">
        <v>294257</v>
      </c>
      <c r="D44" s="12">
        <v>148845</v>
      </c>
      <c r="E44" s="12">
        <f t="shared" si="0"/>
        <v>145412</v>
      </c>
      <c r="F44" s="12">
        <f t="shared" si="2"/>
        <v>2738</v>
      </c>
      <c r="G44" s="13">
        <f t="shared" si="4"/>
        <v>0.93921836998617592</v>
      </c>
      <c r="H44" s="14">
        <v>60.31</v>
      </c>
      <c r="I44" s="12">
        <f t="shared" si="3"/>
        <v>4879.0747803017739</v>
      </c>
      <c r="J44" s="15">
        <f t="shared" si="1"/>
        <v>2.9227827607099934</v>
      </c>
    </row>
    <row r="45" spans="1:10" s="16" customFormat="1" ht="15" customHeight="1">
      <c r="A45" s="18" t="s">
        <v>18</v>
      </c>
      <c r="B45" s="11">
        <v>102351</v>
      </c>
      <c r="C45" s="12">
        <v>296426</v>
      </c>
      <c r="D45" s="12">
        <v>149775</v>
      </c>
      <c r="E45" s="12">
        <f t="shared" si="0"/>
        <v>146651</v>
      </c>
      <c r="F45" s="12">
        <f t="shared" si="2"/>
        <v>2169</v>
      </c>
      <c r="G45" s="13">
        <f t="shared" si="4"/>
        <v>0.73711075692336969</v>
      </c>
      <c r="H45" s="14">
        <v>60.31</v>
      </c>
      <c r="I45" s="12">
        <f t="shared" si="3"/>
        <v>4915.0389653457132</v>
      </c>
      <c r="J45" s="15">
        <f t="shared" si="1"/>
        <v>2.8961710193354242</v>
      </c>
    </row>
    <row r="46" spans="1:10" s="16" customFormat="1" ht="15" customHeight="1">
      <c r="A46" s="18" t="s">
        <v>19</v>
      </c>
      <c r="B46" s="11">
        <v>103930</v>
      </c>
      <c r="C46" s="12">
        <v>297822</v>
      </c>
      <c r="D46" s="12">
        <v>150413</v>
      </c>
      <c r="E46" s="12">
        <f t="shared" si="0"/>
        <v>147409</v>
      </c>
      <c r="F46" s="12">
        <f t="shared" si="2"/>
        <v>1396</v>
      </c>
      <c r="G46" s="13">
        <f t="shared" si="4"/>
        <v>0.47094384433214359</v>
      </c>
      <c r="H46" s="14">
        <v>60.31</v>
      </c>
      <c r="I46" s="12">
        <f t="shared" si="3"/>
        <v>4938.1860387995357</v>
      </c>
      <c r="J46" s="15">
        <f t="shared" si="1"/>
        <v>2.8656018473972868</v>
      </c>
    </row>
    <row r="47" spans="1:10" s="16" customFormat="1" ht="15" customHeight="1">
      <c r="A47" s="18" t="s">
        <v>20</v>
      </c>
      <c r="B47" s="11">
        <v>105872</v>
      </c>
      <c r="C47" s="19">
        <v>299870</v>
      </c>
      <c r="D47" s="19">
        <v>151420</v>
      </c>
      <c r="E47" s="19">
        <f>+C47-D47</f>
        <v>148450</v>
      </c>
      <c r="F47" s="12">
        <f t="shared" si="2"/>
        <v>2048</v>
      </c>
      <c r="G47" s="13">
        <f t="shared" si="4"/>
        <v>0.68765907152594496</v>
      </c>
      <c r="H47" s="20">
        <v>60.31</v>
      </c>
      <c r="I47" s="19">
        <f t="shared" si="3"/>
        <v>4972.1439230641681</v>
      </c>
      <c r="J47" s="21">
        <f t="shared" si="1"/>
        <v>2.8323824996221854</v>
      </c>
    </row>
    <row r="48" spans="1:10" s="16" customFormat="1" ht="15" customHeight="1">
      <c r="A48" s="18" t="s">
        <v>21</v>
      </c>
      <c r="B48" s="11">
        <v>108239</v>
      </c>
      <c r="C48" s="19">
        <v>302368</v>
      </c>
      <c r="D48" s="19">
        <v>152524</v>
      </c>
      <c r="E48" s="19">
        <f>+C48-D48</f>
        <v>149844</v>
      </c>
      <c r="F48" s="12">
        <f t="shared" si="2"/>
        <v>2498</v>
      </c>
      <c r="G48" s="13">
        <f t="shared" si="4"/>
        <v>0.83302764531296891</v>
      </c>
      <c r="H48" s="20">
        <v>60.31</v>
      </c>
      <c r="I48" s="19">
        <f t="shared" si="3"/>
        <v>5013.5632565080414</v>
      </c>
      <c r="J48" s="21">
        <f t="shared" si="1"/>
        <v>2.7935217435489981</v>
      </c>
    </row>
    <row r="49" spans="1:10" s="16" customFormat="1" ht="15" customHeight="1">
      <c r="A49" s="22" t="s">
        <v>22</v>
      </c>
      <c r="B49" s="19">
        <v>110993</v>
      </c>
      <c r="C49" s="19">
        <v>305566</v>
      </c>
      <c r="D49" s="19">
        <v>154102</v>
      </c>
      <c r="E49" s="19">
        <v>151464</v>
      </c>
      <c r="F49" s="19">
        <v>3198</v>
      </c>
      <c r="G49" s="23">
        <v>1.1000000000000001</v>
      </c>
      <c r="H49" s="20">
        <v>60.31</v>
      </c>
      <c r="I49" s="19">
        <f t="shared" si="3"/>
        <v>5066.5892886751781</v>
      </c>
      <c r="J49" s="21">
        <f t="shared" si="1"/>
        <v>2.7530204607497768</v>
      </c>
    </row>
    <row r="50" spans="1:10" s="16" customFormat="1" ht="15" customHeight="1">
      <c r="A50" s="24" t="s">
        <v>23</v>
      </c>
      <c r="B50" s="11">
        <v>113305</v>
      </c>
      <c r="C50" s="19">
        <v>308047</v>
      </c>
      <c r="D50" s="19">
        <v>155195</v>
      </c>
      <c r="E50" s="19">
        <v>152852</v>
      </c>
      <c r="F50" s="19">
        <f>SUM(C50-C49)</f>
        <v>2481</v>
      </c>
      <c r="G50" s="23">
        <f t="shared" ref="G50:G65" si="5">F50/C49*100</f>
        <v>0.81193588291891117</v>
      </c>
      <c r="H50" s="20">
        <v>60.31</v>
      </c>
      <c r="I50" s="19">
        <f t="shared" si="3"/>
        <v>5107.7267451500575</v>
      </c>
      <c r="J50" s="21">
        <f t="shared" si="1"/>
        <v>2.7187414500683995</v>
      </c>
    </row>
    <row r="51" spans="1:10" s="16" customFormat="1" ht="15" customHeight="1">
      <c r="A51" s="18" t="s">
        <v>24</v>
      </c>
      <c r="B51" s="11">
        <v>115119</v>
      </c>
      <c r="C51" s="19">
        <v>309743</v>
      </c>
      <c r="D51" s="19">
        <v>155790</v>
      </c>
      <c r="E51" s="19">
        <v>153953</v>
      </c>
      <c r="F51" s="19">
        <v>1696</v>
      </c>
      <c r="G51" s="13">
        <f t="shared" si="5"/>
        <v>0.55056533580914602</v>
      </c>
      <c r="H51" s="20">
        <v>60.31</v>
      </c>
      <c r="I51" s="19">
        <f t="shared" si="3"/>
        <v>5135.8481180567069</v>
      </c>
      <c r="J51" s="21">
        <f t="shared" si="1"/>
        <v>2.6906331708927285</v>
      </c>
    </row>
    <row r="52" spans="1:10" s="16" customFormat="1" ht="15" customHeight="1">
      <c r="A52" s="18" t="s">
        <v>25</v>
      </c>
      <c r="B52" s="11">
        <v>117398</v>
      </c>
      <c r="C52" s="19">
        <f>D52+E52</f>
        <v>311737</v>
      </c>
      <c r="D52" s="19">
        <v>156717</v>
      </c>
      <c r="E52" s="19">
        <v>155020</v>
      </c>
      <c r="F52" s="19">
        <f t="shared" ref="F52:F65" si="6">C52-C51</f>
        <v>1994</v>
      </c>
      <c r="G52" s="23">
        <f t="shared" si="5"/>
        <v>0.64375950384673741</v>
      </c>
      <c r="H52" s="20">
        <v>60.31</v>
      </c>
      <c r="I52" s="19">
        <f t="shared" si="3"/>
        <v>5168.9106284198306</v>
      </c>
      <c r="J52" s="21">
        <f t="shared" si="1"/>
        <v>2.6553859520605121</v>
      </c>
    </row>
    <row r="53" spans="1:10" s="16" customFormat="1" ht="15" customHeight="1">
      <c r="A53" s="25" t="s">
        <v>26</v>
      </c>
      <c r="B53" s="26">
        <v>120257</v>
      </c>
      <c r="C53" s="27">
        <v>314667</v>
      </c>
      <c r="D53" s="27">
        <v>158172</v>
      </c>
      <c r="E53" s="27">
        <v>156495</v>
      </c>
      <c r="F53" s="27">
        <f t="shared" si="6"/>
        <v>2930</v>
      </c>
      <c r="G53" s="28">
        <f t="shared" si="5"/>
        <v>0.93989484725906769</v>
      </c>
      <c r="H53" s="29">
        <v>60.31</v>
      </c>
      <c r="I53" s="27">
        <f t="shared" ref="I53:I65" si="7">C53/H53</f>
        <v>5217.4929530757754</v>
      </c>
      <c r="J53" s="30">
        <f t="shared" si="1"/>
        <v>2.6166210698753503</v>
      </c>
    </row>
    <row r="54" spans="1:10" s="16" customFormat="1" ht="15" customHeight="1">
      <c r="A54" s="24" t="s">
        <v>27</v>
      </c>
      <c r="B54" s="11">
        <v>122637</v>
      </c>
      <c r="C54" s="19">
        <v>316466</v>
      </c>
      <c r="D54" s="19">
        <v>158959</v>
      </c>
      <c r="E54" s="19">
        <v>157507</v>
      </c>
      <c r="F54" s="19">
        <f t="shared" si="6"/>
        <v>1799</v>
      </c>
      <c r="G54" s="23">
        <f t="shared" si="5"/>
        <v>0.57171549606409322</v>
      </c>
      <c r="H54" s="20">
        <v>60.31</v>
      </c>
      <c r="I54" s="19">
        <f t="shared" si="7"/>
        <v>5247.3221687945615</v>
      </c>
      <c r="J54" s="21">
        <f t="shared" si="1"/>
        <v>2.5805099602893091</v>
      </c>
    </row>
    <row r="55" spans="1:10" s="16" customFormat="1" ht="15" customHeight="1">
      <c r="A55" s="24" t="s">
        <v>28</v>
      </c>
      <c r="B55" s="11">
        <v>124201</v>
      </c>
      <c r="C55" s="19">
        <v>317033</v>
      </c>
      <c r="D55" s="19">
        <v>158972</v>
      </c>
      <c r="E55" s="19">
        <v>158061</v>
      </c>
      <c r="F55" s="19">
        <f t="shared" si="6"/>
        <v>567</v>
      </c>
      <c r="G55" s="23">
        <f t="shared" si="5"/>
        <v>0.17916616634962365</v>
      </c>
      <c r="H55" s="20">
        <v>60.31</v>
      </c>
      <c r="I55" s="19">
        <f t="shared" si="7"/>
        <v>5256.723594760404</v>
      </c>
      <c r="J55" s="21">
        <f t="shared" si="1"/>
        <v>2.5525800919477297</v>
      </c>
    </row>
    <row r="56" spans="1:10" s="16" customFormat="1" ht="15" customHeight="1">
      <c r="A56" s="22" t="s">
        <v>29</v>
      </c>
      <c r="B56" s="19">
        <v>125960</v>
      </c>
      <c r="C56" s="19">
        <v>317483</v>
      </c>
      <c r="D56" s="19">
        <v>159168</v>
      </c>
      <c r="E56" s="19">
        <v>158315</v>
      </c>
      <c r="F56" s="19">
        <f t="shared" si="6"/>
        <v>450</v>
      </c>
      <c r="G56" s="23">
        <f t="shared" si="5"/>
        <v>0.14194105976349466</v>
      </c>
      <c r="H56" s="20">
        <v>60.31</v>
      </c>
      <c r="I56" s="19">
        <f t="shared" si="7"/>
        <v>5264.1850439396449</v>
      </c>
      <c r="J56" s="21">
        <f t="shared" si="1"/>
        <v>2.5205065100031758</v>
      </c>
    </row>
    <row r="57" spans="1:10" s="16" customFormat="1" ht="15" customHeight="1">
      <c r="A57" s="22" t="s">
        <v>30</v>
      </c>
      <c r="B57" s="19">
        <v>128001</v>
      </c>
      <c r="C57" s="19">
        <v>319164</v>
      </c>
      <c r="D57" s="19">
        <v>159920</v>
      </c>
      <c r="E57" s="19">
        <v>159244</v>
      </c>
      <c r="F57" s="19">
        <f t="shared" si="6"/>
        <v>1681</v>
      </c>
      <c r="G57" s="23">
        <f t="shared" si="5"/>
        <v>0.52947716885628515</v>
      </c>
      <c r="H57" s="20">
        <v>60.31</v>
      </c>
      <c r="I57" s="19">
        <f t="shared" si="7"/>
        <v>5292.0577018736521</v>
      </c>
      <c r="J57" s="21">
        <f t="shared" si="1"/>
        <v>2.4934492699275785</v>
      </c>
    </row>
    <row r="58" spans="1:10" ht="15" customHeight="1">
      <c r="A58" s="22" t="s">
        <v>31</v>
      </c>
      <c r="B58" s="19">
        <v>130392</v>
      </c>
      <c r="C58" s="19">
        <f t="shared" ref="C58:C63" si="8">SUM(D58:E58)</f>
        <v>320802</v>
      </c>
      <c r="D58" s="19">
        <v>160844</v>
      </c>
      <c r="E58" s="19">
        <v>159958</v>
      </c>
      <c r="F58" s="19">
        <f t="shared" si="6"/>
        <v>1638</v>
      </c>
      <c r="G58" s="23">
        <f t="shared" si="5"/>
        <v>0.51321577621536263</v>
      </c>
      <c r="H58" s="20">
        <v>60.31</v>
      </c>
      <c r="I58" s="19">
        <f>C58/H58</f>
        <v>5319.2173768860885</v>
      </c>
      <c r="J58" s="21">
        <f t="shared" si="1"/>
        <v>2.4602889747837291</v>
      </c>
    </row>
    <row r="59" spans="1:10" ht="15" customHeight="1">
      <c r="A59" s="22" t="s">
        <v>723</v>
      </c>
      <c r="B59" s="19">
        <v>133212</v>
      </c>
      <c r="C59" s="19">
        <f t="shared" si="8"/>
        <v>323886</v>
      </c>
      <c r="D59" s="19">
        <v>162361</v>
      </c>
      <c r="E59" s="19">
        <v>161525</v>
      </c>
      <c r="F59" s="19">
        <f t="shared" si="6"/>
        <v>3084</v>
      </c>
      <c r="G59" s="23">
        <f t="shared" si="5"/>
        <v>0.96134064002094743</v>
      </c>
      <c r="H59" s="20">
        <v>60.31</v>
      </c>
      <c r="I59" s="19">
        <f>C59/H59</f>
        <v>5370.3531752611507</v>
      </c>
      <c r="J59" s="21">
        <f>+C59/B59</f>
        <v>2.4313575353571752</v>
      </c>
    </row>
    <row r="60" spans="1:10" ht="15" customHeight="1">
      <c r="A60" s="22">
        <v>22</v>
      </c>
      <c r="B60" s="19">
        <v>135781</v>
      </c>
      <c r="C60" s="19">
        <f t="shared" si="8"/>
        <v>326881</v>
      </c>
      <c r="D60" s="19">
        <v>163759</v>
      </c>
      <c r="E60" s="19">
        <v>163122</v>
      </c>
      <c r="F60" s="19">
        <f t="shared" si="6"/>
        <v>2995</v>
      </c>
      <c r="G60" s="23">
        <f t="shared" si="5"/>
        <v>0.92470807629845064</v>
      </c>
      <c r="H60" s="20">
        <v>60.31</v>
      </c>
      <c r="I60" s="19">
        <f t="shared" si="7"/>
        <v>5420.0132647985411</v>
      </c>
      <c r="J60" s="21">
        <f t="shared" si="1"/>
        <v>2.4074134083561027</v>
      </c>
    </row>
    <row r="61" spans="1:10" ht="15" customHeight="1">
      <c r="A61" s="31">
        <v>23</v>
      </c>
      <c r="B61" s="32">
        <v>137789</v>
      </c>
      <c r="C61" s="32">
        <f t="shared" si="8"/>
        <v>328749</v>
      </c>
      <c r="D61" s="32">
        <v>164521</v>
      </c>
      <c r="E61" s="32">
        <v>164228</v>
      </c>
      <c r="F61" s="32">
        <f t="shared" si="6"/>
        <v>1868</v>
      </c>
      <c r="G61" s="33">
        <f t="shared" si="5"/>
        <v>0.57146178578748841</v>
      </c>
      <c r="H61" s="34">
        <v>60.31</v>
      </c>
      <c r="I61" s="32">
        <f t="shared" si="7"/>
        <v>5450.9865693914771</v>
      </c>
      <c r="J61" s="35">
        <f t="shared" si="1"/>
        <v>2.3858871172589975</v>
      </c>
    </row>
    <row r="62" spans="1:10" ht="15" customHeight="1">
      <c r="A62" s="31">
        <v>24</v>
      </c>
      <c r="B62" s="32">
        <v>139425</v>
      </c>
      <c r="C62" s="32">
        <f t="shared" si="8"/>
        <v>329712</v>
      </c>
      <c r="D62" s="32">
        <v>164806</v>
      </c>
      <c r="E62" s="32">
        <v>164906</v>
      </c>
      <c r="F62" s="32">
        <f t="shared" si="6"/>
        <v>963</v>
      </c>
      <c r="G62" s="33">
        <f t="shared" si="5"/>
        <v>0.29292864769170396</v>
      </c>
      <c r="H62" s="34">
        <v>60.31</v>
      </c>
      <c r="I62" s="32">
        <f t="shared" si="7"/>
        <v>5466.9540706350517</v>
      </c>
      <c r="J62" s="35">
        <f t="shared" si="1"/>
        <v>2.3647982786444324</v>
      </c>
    </row>
    <row r="63" spans="1:10" ht="15" customHeight="1">
      <c r="A63" s="31">
        <v>25</v>
      </c>
      <c r="B63" s="32">
        <v>139326</v>
      </c>
      <c r="C63" s="32">
        <f t="shared" si="8"/>
        <v>330428</v>
      </c>
      <c r="D63" s="32">
        <v>164963</v>
      </c>
      <c r="E63" s="32">
        <v>165465</v>
      </c>
      <c r="F63" s="32">
        <f t="shared" si="6"/>
        <v>716</v>
      </c>
      <c r="G63" s="33">
        <f t="shared" si="5"/>
        <v>0.21715921774154412</v>
      </c>
      <c r="H63" s="34">
        <v>60.31</v>
      </c>
      <c r="I63" s="32">
        <f t="shared" si="7"/>
        <v>5478.8260653291327</v>
      </c>
      <c r="J63" s="35">
        <f t="shared" si="1"/>
        <v>2.3716176449478201</v>
      </c>
    </row>
    <row r="64" spans="1:10" ht="15" customHeight="1">
      <c r="A64" s="31">
        <v>26</v>
      </c>
      <c r="B64" s="32">
        <v>141640</v>
      </c>
      <c r="C64" s="32">
        <v>332745</v>
      </c>
      <c r="D64" s="32">
        <v>165893</v>
      </c>
      <c r="E64" s="32">
        <v>166852</v>
      </c>
      <c r="F64" s="32">
        <f t="shared" si="6"/>
        <v>2317</v>
      </c>
      <c r="G64" s="33">
        <f t="shared" si="5"/>
        <v>0.70121176171510891</v>
      </c>
      <c r="H64" s="34">
        <v>60.31</v>
      </c>
      <c r="I64" s="32">
        <f t="shared" si="7"/>
        <v>5517.2442381031333</v>
      </c>
      <c r="J64" s="35">
        <f t="shared" si="1"/>
        <v>2.3492304433775768</v>
      </c>
    </row>
    <row r="65" spans="1:10" ht="15" customHeight="1">
      <c r="A65" s="31">
        <v>27</v>
      </c>
      <c r="B65" s="32">
        <v>143818</v>
      </c>
      <c r="C65" s="32">
        <v>334693</v>
      </c>
      <c r="D65" s="32">
        <v>166780</v>
      </c>
      <c r="E65" s="32">
        <v>167913</v>
      </c>
      <c r="F65" s="32">
        <f t="shared" si="6"/>
        <v>1948</v>
      </c>
      <c r="G65" s="33">
        <f t="shared" si="5"/>
        <v>0.58543328975642017</v>
      </c>
      <c r="H65" s="34">
        <v>60.24</v>
      </c>
      <c r="I65" s="32">
        <f t="shared" si="7"/>
        <v>5555.9926958831338</v>
      </c>
      <c r="J65" s="35">
        <f t="shared" si="1"/>
        <v>2.3271982644731537</v>
      </c>
    </row>
    <row r="66" spans="1:10" ht="15" customHeight="1">
      <c r="A66" s="31">
        <v>28</v>
      </c>
      <c r="B66" s="32">
        <v>146368</v>
      </c>
      <c r="C66" s="32">
        <v>337181</v>
      </c>
      <c r="D66" s="32">
        <v>167929</v>
      </c>
      <c r="E66" s="32">
        <v>169252</v>
      </c>
      <c r="F66" s="32">
        <f>C66-C65</f>
        <v>2488</v>
      </c>
      <c r="G66" s="33">
        <f>F66/C65*100</f>
        <v>0.74336780273265346</v>
      </c>
      <c r="H66" s="34">
        <v>60.24</v>
      </c>
      <c r="I66" s="32">
        <f>C66/H66</f>
        <v>5597.2941567065072</v>
      </c>
      <c r="J66" s="35">
        <f>+C66/B66</f>
        <v>2.3036524376912988</v>
      </c>
    </row>
    <row r="67" spans="1:10" ht="15" customHeight="1">
      <c r="A67" s="36">
        <v>29</v>
      </c>
      <c r="B67" s="37">
        <v>148864</v>
      </c>
      <c r="C67" s="37">
        <v>339677</v>
      </c>
      <c r="D67" s="37">
        <v>169091</v>
      </c>
      <c r="E67" s="37">
        <v>170586</v>
      </c>
      <c r="F67" s="38">
        <f>C67-C66</f>
        <v>2496</v>
      </c>
      <c r="G67" s="39">
        <f>F67/C66*100</f>
        <v>0.74025523383583303</v>
      </c>
      <c r="H67" s="40">
        <v>60.24</v>
      </c>
      <c r="I67" s="38">
        <f>C67/H67</f>
        <v>5638.7284196547143</v>
      </c>
      <c r="J67" s="41">
        <f>+C67/B67</f>
        <v>2.2817941208082546</v>
      </c>
    </row>
    <row r="68" spans="1:10" ht="15" customHeight="1">
      <c r="A68" s="42" t="s">
        <v>32</v>
      </c>
      <c r="B68" s="43"/>
      <c r="C68" s="43"/>
      <c r="D68" s="43"/>
      <c r="E68" s="43"/>
      <c r="F68" s="43"/>
      <c r="G68" s="43"/>
      <c r="H68" s="7"/>
      <c r="I68" s="43"/>
      <c r="J68" s="7"/>
    </row>
    <row r="69" spans="1:10" ht="15" customHeight="1">
      <c r="A69" s="42" t="s">
        <v>33</v>
      </c>
      <c r="B69" s="43"/>
      <c r="C69" s="43"/>
      <c r="D69" s="43"/>
      <c r="E69" s="43"/>
      <c r="F69" s="43"/>
      <c r="G69" s="43"/>
      <c r="H69" s="7"/>
      <c r="I69" s="7"/>
      <c r="J69" s="7"/>
    </row>
    <row r="70" spans="1:10" ht="15" customHeight="1">
      <c r="A70" s="42" t="s">
        <v>724</v>
      </c>
      <c r="B70" s="43"/>
      <c r="C70" s="43"/>
      <c r="D70" s="43"/>
      <c r="E70" s="43"/>
      <c r="F70" s="43"/>
      <c r="G70" s="43"/>
      <c r="H70" s="7"/>
      <c r="I70" s="7"/>
      <c r="J70" s="7"/>
    </row>
    <row r="71" spans="1:10" ht="15" customHeight="1">
      <c r="A71" s="42" t="s">
        <v>34</v>
      </c>
      <c r="B71" s="7"/>
      <c r="C71" s="7"/>
      <c r="D71" s="7"/>
      <c r="E71" s="7"/>
      <c r="F71" s="7"/>
      <c r="G71" s="7"/>
      <c r="H71" s="7"/>
      <c r="I71" s="7"/>
      <c r="J71" s="44" t="s">
        <v>35</v>
      </c>
    </row>
  </sheetData>
  <mergeCells count="3">
    <mergeCell ref="A5:A6"/>
    <mergeCell ref="B5:B6"/>
    <mergeCell ref="C5:F5"/>
  </mergeCells>
  <phoneticPr fontId="3"/>
  <hyperlinks>
    <hyperlink ref="A1" location="'目次'!A1" display="目次へもどる"/>
  </hyperlinks>
  <pageMargins left="0.70866141732283472" right="0.70866141732283472" top="0.98425196850393704" bottom="0.66" header="0.51181102362204722" footer="0.51181102362204722"/>
  <pageSetup paperSize="9" scale="98" orientation="portrait" r:id="rId1"/>
  <headerFooter alignWithMargins="0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71"/>
  <sheetViews>
    <sheetView zoomScale="110" zoomScaleNormal="110" zoomScaleSheetLayoutView="100" workbookViewId="0"/>
  </sheetViews>
  <sheetFormatPr defaultColWidth="9" defaultRowHeight="14.45" customHeight="1"/>
  <cols>
    <col min="1" max="1" width="8.75" style="45" customWidth="1"/>
    <col min="2" max="2" width="11.25" style="45" customWidth="1"/>
    <col min="3" max="8" width="9.375" style="45" customWidth="1"/>
    <col min="9" max="9" width="10" style="45" customWidth="1"/>
    <col min="10" max="16384" width="9" style="45"/>
  </cols>
  <sheetData>
    <row r="1" spans="1:9" s="523" customFormat="1" ht="15" customHeight="1">
      <c r="A1" s="522" t="s">
        <v>901</v>
      </c>
    </row>
    <row r="2" spans="1:9" s="523" customFormat="1" ht="15" customHeight="1"/>
    <row r="3" spans="1:9" ht="15" customHeight="1">
      <c r="A3" s="506" t="s">
        <v>725</v>
      </c>
      <c r="I3" s="46"/>
    </row>
    <row r="4" spans="1:9" s="48" customFormat="1" ht="15" customHeight="1">
      <c r="A4" s="47"/>
      <c r="I4" s="46" t="s">
        <v>36</v>
      </c>
    </row>
    <row r="5" spans="1:9" s="48" customFormat="1" ht="15" customHeight="1">
      <c r="A5" s="217" t="s">
        <v>0</v>
      </c>
      <c r="B5" s="49" t="s">
        <v>37</v>
      </c>
      <c r="C5" s="50" t="s">
        <v>38</v>
      </c>
      <c r="D5" s="51"/>
      <c r="E5" s="52"/>
      <c r="F5" s="50" t="s">
        <v>39</v>
      </c>
      <c r="G5" s="51"/>
      <c r="H5" s="52"/>
      <c r="I5" s="530" t="s">
        <v>726</v>
      </c>
    </row>
    <row r="6" spans="1:9" s="48" customFormat="1" ht="15" customHeight="1">
      <c r="A6" s="53" t="s">
        <v>40</v>
      </c>
      <c r="B6" s="54" t="s">
        <v>41</v>
      </c>
      <c r="C6" s="55" t="s">
        <v>727</v>
      </c>
      <c r="D6" s="55" t="s">
        <v>728</v>
      </c>
      <c r="E6" s="55" t="s">
        <v>42</v>
      </c>
      <c r="F6" s="55" t="s">
        <v>729</v>
      </c>
      <c r="G6" s="55" t="s">
        <v>730</v>
      </c>
      <c r="H6" s="55" t="s">
        <v>42</v>
      </c>
      <c r="I6" s="531"/>
    </row>
    <row r="7" spans="1:9" s="48" customFormat="1" ht="15" customHeight="1">
      <c r="A7" s="56" t="s">
        <v>43</v>
      </c>
      <c r="B7" s="57">
        <v>47350</v>
      </c>
      <c r="C7" s="57">
        <v>1020</v>
      </c>
      <c r="D7" s="57">
        <v>506</v>
      </c>
      <c r="E7" s="57">
        <v>514</v>
      </c>
      <c r="F7" s="57">
        <v>1414</v>
      </c>
      <c r="G7" s="57">
        <v>1416</v>
      </c>
      <c r="H7" s="57">
        <v>-2</v>
      </c>
      <c r="I7" s="57">
        <v>512</v>
      </c>
    </row>
    <row r="8" spans="1:9" s="48" customFormat="1" ht="15" customHeight="1">
      <c r="A8" s="56">
        <v>32</v>
      </c>
      <c r="B8" s="57">
        <v>47897</v>
      </c>
      <c r="C8" s="57">
        <v>1001</v>
      </c>
      <c r="D8" s="57">
        <v>539</v>
      </c>
      <c r="E8" s="57">
        <v>462</v>
      </c>
      <c r="F8" s="57">
        <v>1734</v>
      </c>
      <c r="G8" s="57">
        <v>1649</v>
      </c>
      <c r="H8" s="57">
        <v>85</v>
      </c>
      <c r="I8" s="57">
        <v>547</v>
      </c>
    </row>
    <row r="9" spans="1:9" s="48" customFormat="1" ht="15" customHeight="1">
      <c r="A9" s="56">
        <v>33</v>
      </c>
      <c r="B9" s="57">
        <v>48595</v>
      </c>
      <c r="C9" s="57">
        <v>1010</v>
      </c>
      <c r="D9" s="57">
        <v>431</v>
      </c>
      <c r="E9" s="57">
        <v>579</v>
      </c>
      <c r="F9" s="57">
        <v>1789</v>
      </c>
      <c r="G9" s="57">
        <v>1670</v>
      </c>
      <c r="H9" s="57">
        <v>119</v>
      </c>
      <c r="I9" s="57">
        <v>698</v>
      </c>
    </row>
    <row r="10" spans="1:9" s="48" customFormat="1" ht="15" customHeight="1">
      <c r="A10" s="56">
        <v>34</v>
      </c>
      <c r="B10" s="57">
        <v>49281</v>
      </c>
      <c r="C10" s="57">
        <v>1045</v>
      </c>
      <c r="D10" s="57">
        <v>461</v>
      </c>
      <c r="E10" s="57">
        <v>584</v>
      </c>
      <c r="F10" s="57">
        <v>1869</v>
      </c>
      <c r="G10" s="57">
        <v>1767</v>
      </c>
      <c r="H10" s="57">
        <v>102</v>
      </c>
      <c r="I10" s="57">
        <v>686</v>
      </c>
    </row>
    <row r="11" spans="1:9" s="48" customFormat="1" ht="15" customHeight="1">
      <c r="A11" s="56">
        <v>35</v>
      </c>
      <c r="B11" s="57">
        <v>50466</v>
      </c>
      <c r="C11" s="57">
        <v>928</v>
      </c>
      <c r="D11" s="57">
        <v>431</v>
      </c>
      <c r="E11" s="57">
        <v>497</v>
      </c>
      <c r="F11" s="57">
        <v>2565</v>
      </c>
      <c r="G11" s="57">
        <v>1877</v>
      </c>
      <c r="H11" s="57">
        <v>688</v>
      </c>
      <c r="I11" s="57">
        <v>1185</v>
      </c>
    </row>
    <row r="12" spans="1:9" s="48" customFormat="1" ht="15" customHeight="1">
      <c r="A12" s="56">
        <v>36</v>
      </c>
      <c r="B12" s="57">
        <v>51906</v>
      </c>
      <c r="C12" s="57">
        <v>952</v>
      </c>
      <c r="D12" s="57">
        <v>438</v>
      </c>
      <c r="E12" s="57">
        <v>514</v>
      </c>
      <c r="F12" s="57">
        <v>3499</v>
      </c>
      <c r="G12" s="57">
        <v>2573</v>
      </c>
      <c r="H12" s="57">
        <v>926</v>
      </c>
      <c r="I12" s="57">
        <v>1440</v>
      </c>
    </row>
    <row r="13" spans="1:9" s="48" customFormat="1" ht="15" customHeight="1">
      <c r="A13" s="56">
        <v>37</v>
      </c>
      <c r="B13" s="57">
        <v>54701</v>
      </c>
      <c r="C13" s="57">
        <v>977</v>
      </c>
      <c r="D13" s="57">
        <v>466</v>
      </c>
      <c r="E13" s="57">
        <v>511</v>
      </c>
      <c r="F13" s="57">
        <v>4554</v>
      </c>
      <c r="G13" s="57">
        <v>2270</v>
      </c>
      <c r="H13" s="57">
        <v>2284</v>
      </c>
      <c r="I13" s="57">
        <v>2795</v>
      </c>
    </row>
    <row r="14" spans="1:9" s="48" customFormat="1" ht="15" customHeight="1">
      <c r="A14" s="56">
        <v>38</v>
      </c>
      <c r="B14" s="57">
        <v>60353</v>
      </c>
      <c r="C14" s="57">
        <v>1171</v>
      </c>
      <c r="D14" s="57">
        <v>410</v>
      </c>
      <c r="E14" s="57">
        <v>761</v>
      </c>
      <c r="F14" s="57">
        <v>7213</v>
      </c>
      <c r="G14" s="57">
        <v>2322</v>
      </c>
      <c r="H14" s="57">
        <v>4891</v>
      </c>
      <c r="I14" s="57">
        <v>5652</v>
      </c>
    </row>
    <row r="15" spans="1:9" s="48" customFormat="1" ht="15" customHeight="1">
      <c r="A15" s="56">
        <v>39</v>
      </c>
      <c r="B15" s="57">
        <v>67988</v>
      </c>
      <c r="C15" s="57">
        <v>1549</v>
      </c>
      <c r="D15" s="57">
        <v>436</v>
      </c>
      <c r="E15" s="57">
        <v>1113</v>
      </c>
      <c r="F15" s="57">
        <v>9659</v>
      </c>
      <c r="G15" s="57">
        <v>3137</v>
      </c>
      <c r="H15" s="57">
        <v>6522</v>
      </c>
      <c r="I15" s="57">
        <v>7635</v>
      </c>
    </row>
    <row r="16" spans="1:9" s="48" customFormat="1" ht="15" customHeight="1">
      <c r="A16" s="56">
        <v>40</v>
      </c>
      <c r="B16" s="57">
        <v>77883</v>
      </c>
      <c r="C16" s="57">
        <v>1877</v>
      </c>
      <c r="D16" s="57">
        <v>529</v>
      </c>
      <c r="E16" s="57">
        <v>1348</v>
      </c>
      <c r="F16" s="57">
        <v>12379</v>
      </c>
      <c r="G16" s="57">
        <v>3832</v>
      </c>
      <c r="H16" s="57">
        <v>8547</v>
      </c>
      <c r="I16" s="57">
        <v>9895</v>
      </c>
    </row>
    <row r="17" spans="1:9" s="48" customFormat="1" ht="15" customHeight="1">
      <c r="A17" s="56">
        <v>41</v>
      </c>
      <c r="B17" s="57">
        <v>89488</v>
      </c>
      <c r="C17" s="57">
        <v>1699</v>
      </c>
      <c r="D17" s="57">
        <v>367</v>
      </c>
      <c r="E17" s="57">
        <v>1332</v>
      </c>
      <c r="F17" s="57">
        <v>15276</v>
      </c>
      <c r="G17" s="57">
        <v>5003</v>
      </c>
      <c r="H17" s="57">
        <v>10273</v>
      </c>
      <c r="I17" s="57">
        <v>11605</v>
      </c>
    </row>
    <row r="18" spans="1:9" s="48" customFormat="1" ht="15" customHeight="1">
      <c r="A18" s="56">
        <v>42</v>
      </c>
      <c r="B18" s="57">
        <v>102240</v>
      </c>
      <c r="C18" s="57">
        <v>2939</v>
      </c>
      <c r="D18" s="57">
        <v>440</v>
      </c>
      <c r="E18" s="57">
        <v>2499</v>
      </c>
      <c r="F18" s="57">
        <v>16187</v>
      </c>
      <c r="G18" s="57">
        <v>5934</v>
      </c>
      <c r="H18" s="57">
        <v>10253</v>
      </c>
      <c r="I18" s="57">
        <v>12752</v>
      </c>
    </row>
    <row r="19" spans="1:9" s="48" customFormat="1" ht="15" customHeight="1">
      <c r="A19" s="56">
        <v>43</v>
      </c>
      <c r="B19" s="57">
        <v>115517</v>
      </c>
      <c r="C19" s="57">
        <v>3232</v>
      </c>
      <c r="D19" s="57">
        <v>490</v>
      </c>
      <c r="E19" s="57">
        <v>2742</v>
      </c>
      <c r="F19" s="57">
        <v>17241</v>
      </c>
      <c r="G19" s="57">
        <v>6706</v>
      </c>
      <c r="H19" s="57">
        <v>10535</v>
      </c>
      <c r="I19" s="57">
        <v>13277</v>
      </c>
    </row>
    <row r="20" spans="1:9" s="48" customFormat="1" ht="15" customHeight="1">
      <c r="A20" s="56">
        <v>44</v>
      </c>
      <c r="B20" s="57">
        <v>128390</v>
      </c>
      <c r="C20" s="57">
        <v>3580</v>
      </c>
      <c r="D20" s="57">
        <v>570</v>
      </c>
      <c r="E20" s="57">
        <v>3010</v>
      </c>
      <c r="F20" s="57">
        <v>18338</v>
      </c>
      <c r="G20" s="57">
        <v>8475</v>
      </c>
      <c r="H20" s="57">
        <v>9863</v>
      </c>
      <c r="I20" s="57">
        <v>12873</v>
      </c>
    </row>
    <row r="21" spans="1:9" s="48" customFormat="1" ht="15" customHeight="1">
      <c r="A21" s="56">
        <v>45</v>
      </c>
      <c r="B21" s="57">
        <v>142700</v>
      </c>
      <c r="C21" s="57">
        <v>4120</v>
      </c>
      <c r="D21" s="57">
        <v>643</v>
      </c>
      <c r="E21" s="57">
        <v>3477</v>
      </c>
      <c r="F21" s="57">
        <v>21172</v>
      </c>
      <c r="G21" s="57">
        <v>10339</v>
      </c>
      <c r="H21" s="57">
        <v>10833</v>
      </c>
      <c r="I21" s="57">
        <v>14310</v>
      </c>
    </row>
    <row r="22" spans="1:9" s="48" customFormat="1" ht="15" customHeight="1">
      <c r="A22" s="56">
        <v>46</v>
      </c>
      <c r="B22" s="57">
        <v>156330</v>
      </c>
      <c r="C22" s="57">
        <v>4556</v>
      </c>
      <c r="D22" s="57">
        <v>668</v>
      </c>
      <c r="E22" s="57">
        <v>3888</v>
      </c>
      <c r="F22" s="57">
        <v>21301</v>
      </c>
      <c r="G22" s="57">
        <v>11559</v>
      </c>
      <c r="H22" s="57">
        <v>9742</v>
      </c>
      <c r="I22" s="57">
        <v>13630</v>
      </c>
    </row>
    <row r="23" spans="1:9" s="48" customFormat="1" ht="15" customHeight="1">
      <c r="A23" s="56">
        <v>47</v>
      </c>
      <c r="B23" s="57">
        <v>169827</v>
      </c>
      <c r="C23" s="57">
        <v>4764</v>
      </c>
      <c r="D23" s="57">
        <v>663</v>
      </c>
      <c r="E23" s="57">
        <v>4101</v>
      </c>
      <c r="F23" s="57">
        <v>22756</v>
      </c>
      <c r="G23" s="57">
        <v>13360</v>
      </c>
      <c r="H23" s="57">
        <v>9396</v>
      </c>
      <c r="I23" s="57">
        <v>13497</v>
      </c>
    </row>
    <row r="24" spans="1:9" s="48" customFormat="1" ht="15" customHeight="1">
      <c r="A24" s="56">
        <v>48</v>
      </c>
      <c r="B24" s="57">
        <v>179967</v>
      </c>
      <c r="C24" s="57">
        <v>5033</v>
      </c>
      <c r="D24" s="57">
        <v>742</v>
      </c>
      <c r="E24" s="57">
        <v>4291</v>
      </c>
      <c r="F24" s="57">
        <v>21291</v>
      </c>
      <c r="G24" s="57">
        <v>15442</v>
      </c>
      <c r="H24" s="57">
        <v>5849</v>
      </c>
      <c r="I24" s="57">
        <v>10140</v>
      </c>
    </row>
    <row r="25" spans="1:9" s="48" customFormat="1" ht="15" customHeight="1">
      <c r="A25" s="56">
        <v>49</v>
      </c>
      <c r="B25" s="57">
        <v>188773</v>
      </c>
      <c r="C25" s="57">
        <v>4882</v>
      </c>
      <c r="D25" s="57">
        <v>665</v>
      </c>
      <c r="E25" s="57">
        <v>4217</v>
      </c>
      <c r="F25" s="57">
        <v>18297</v>
      </c>
      <c r="G25" s="57">
        <v>13708</v>
      </c>
      <c r="H25" s="57">
        <v>4589</v>
      </c>
      <c r="I25" s="57">
        <v>8806</v>
      </c>
    </row>
    <row r="26" spans="1:9" s="48" customFormat="1" ht="15" customHeight="1">
      <c r="A26" s="56">
        <v>50</v>
      </c>
      <c r="B26" s="57">
        <v>195669</v>
      </c>
      <c r="C26" s="57">
        <v>4399</v>
      </c>
      <c r="D26" s="57">
        <v>752</v>
      </c>
      <c r="E26" s="57">
        <v>3647</v>
      </c>
      <c r="F26" s="57">
        <v>17045</v>
      </c>
      <c r="G26" s="57">
        <v>13796</v>
      </c>
      <c r="H26" s="57">
        <v>3249</v>
      </c>
      <c r="I26" s="57">
        <v>6896</v>
      </c>
    </row>
    <row r="27" spans="1:9" s="48" customFormat="1" ht="15" customHeight="1">
      <c r="A27" s="56">
        <v>51</v>
      </c>
      <c r="B27" s="57">
        <v>201930</v>
      </c>
      <c r="C27" s="57">
        <v>3986</v>
      </c>
      <c r="D27" s="57">
        <v>730</v>
      </c>
      <c r="E27" s="57">
        <v>3256</v>
      </c>
      <c r="F27" s="57">
        <v>17001</v>
      </c>
      <c r="G27" s="57">
        <v>13996</v>
      </c>
      <c r="H27" s="57">
        <v>3005</v>
      </c>
      <c r="I27" s="57">
        <v>6261</v>
      </c>
    </row>
    <row r="28" spans="1:9" s="48" customFormat="1" ht="15" customHeight="1">
      <c r="A28" s="56">
        <v>52</v>
      </c>
      <c r="B28" s="57">
        <v>207079</v>
      </c>
      <c r="C28" s="57">
        <v>3713</v>
      </c>
      <c r="D28" s="57">
        <v>718</v>
      </c>
      <c r="E28" s="57">
        <v>2995</v>
      </c>
      <c r="F28" s="57">
        <v>17075</v>
      </c>
      <c r="G28" s="57">
        <v>14921</v>
      </c>
      <c r="H28" s="57">
        <v>2154</v>
      </c>
      <c r="I28" s="57">
        <v>5149</v>
      </c>
    </row>
    <row r="29" spans="1:9" s="48" customFormat="1" ht="15" customHeight="1">
      <c r="A29" s="56">
        <v>53</v>
      </c>
      <c r="B29" s="57">
        <v>212193</v>
      </c>
      <c r="C29" s="57">
        <v>3612</v>
      </c>
      <c r="D29" s="57">
        <v>777</v>
      </c>
      <c r="E29" s="57">
        <v>2835</v>
      </c>
      <c r="F29" s="57">
        <v>16948</v>
      </c>
      <c r="G29" s="57">
        <v>14669</v>
      </c>
      <c r="H29" s="57">
        <v>2279</v>
      </c>
      <c r="I29" s="57">
        <v>5114</v>
      </c>
    </row>
    <row r="30" spans="1:9" s="48" customFormat="1" ht="15" customHeight="1">
      <c r="A30" s="56">
        <v>54</v>
      </c>
      <c r="B30" s="57">
        <v>218127</v>
      </c>
      <c r="C30" s="57">
        <v>3354</v>
      </c>
      <c r="D30" s="57">
        <v>741</v>
      </c>
      <c r="E30" s="57">
        <v>2613</v>
      </c>
      <c r="F30" s="57">
        <v>17750</v>
      </c>
      <c r="G30" s="57">
        <v>14429</v>
      </c>
      <c r="H30" s="57">
        <v>3321</v>
      </c>
      <c r="I30" s="57">
        <v>5934</v>
      </c>
    </row>
    <row r="31" spans="1:9" s="48" customFormat="1" ht="15" customHeight="1">
      <c r="A31" s="56">
        <v>55</v>
      </c>
      <c r="B31" s="57">
        <v>223317</v>
      </c>
      <c r="C31" s="57">
        <v>3058</v>
      </c>
      <c r="D31" s="57">
        <v>732</v>
      </c>
      <c r="E31" s="57">
        <v>2326</v>
      </c>
      <c r="F31" s="57">
        <v>16351</v>
      </c>
      <c r="G31" s="57">
        <v>13487</v>
      </c>
      <c r="H31" s="57">
        <v>2864</v>
      </c>
      <c r="I31" s="57">
        <v>5190</v>
      </c>
    </row>
    <row r="32" spans="1:9" s="48" customFormat="1" ht="15" customHeight="1">
      <c r="A32" s="56">
        <v>56</v>
      </c>
      <c r="B32" s="57">
        <v>227689</v>
      </c>
      <c r="C32" s="57">
        <v>2982</v>
      </c>
      <c r="D32" s="57">
        <v>772</v>
      </c>
      <c r="E32" s="57">
        <v>2210</v>
      </c>
      <c r="F32" s="57">
        <v>15169</v>
      </c>
      <c r="G32" s="57">
        <v>13007</v>
      </c>
      <c r="H32" s="57">
        <v>2162</v>
      </c>
      <c r="I32" s="57">
        <v>4372</v>
      </c>
    </row>
    <row r="33" spans="1:9" s="48" customFormat="1" ht="15" customHeight="1">
      <c r="A33" s="56">
        <v>57</v>
      </c>
      <c r="B33" s="57">
        <v>234890</v>
      </c>
      <c r="C33" s="57">
        <v>2999</v>
      </c>
      <c r="D33" s="57">
        <v>795</v>
      </c>
      <c r="E33" s="57">
        <v>2204</v>
      </c>
      <c r="F33" s="57">
        <v>16926</v>
      </c>
      <c r="G33" s="57">
        <v>11929</v>
      </c>
      <c r="H33" s="57">
        <v>4997</v>
      </c>
      <c r="I33" s="57">
        <v>7201</v>
      </c>
    </row>
    <row r="34" spans="1:9" s="48" customFormat="1" ht="15" customHeight="1">
      <c r="A34" s="58">
        <v>58</v>
      </c>
      <c r="B34" s="59">
        <v>241893</v>
      </c>
      <c r="C34" s="59">
        <v>2904</v>
      </c>
      <c r="D34" s="59">
        <v>862</v>
      </c>
      <c r="E34" s="59">
        <v>2042</v>
      </c>
      <c r="F34" s="59">
        <v>16773</v>
      </c>
      <c r="G34" s="59">
        <v>11812</v>
      </c>
      <c r="H34" s="59">
        <v>4961</v>
      </c>
      <c r="I34" s="59">
        <v>7003</v>
      </c>
    </row>
    <row r="35" spans="1:9" s="48" customFormat="1" ht="15" customHeight="1">
      <c r="A35" s="56">
        <v>59</v>
      </c>
      <c r="B35" s="57">
        <v>247808</v>
      </c>
      <c r="C35" s="57">
        <v>2927</v>
      </c>
      <c r="D35" s="57">
        <v>943</v>
      </c>
      <c r="E35" s="57">
        <v>1984</v>
      </c>
      <c r="F35" s="57">
        <v>15793</v>
      </c>
      <c r="G35" s="57">
        <v>11862</v>
      </c>
      <c r="H35" s="57">
        <v>3931</v>
      </c>
      <c r="I35" s="57">
        <v>5915</v>
      </c>
    </row>
    <row r="36" spans="1:9" s="48" customFormat="1" ht="15" customHeight="1">
      <c r="A36" s="56">
        <v>60</v>
      </c>
      <c r="B36" s="57">
        <v>254168</v>
      </c>
      <c r="C36" s="57">
        <v>2767</v>
      </c>
      <c r="D36" s="57">
        <v>904</v>
      </c>
      <c r="E36" s="57">
        <v>1863</v>
      </c>
      <c r="F36" s="57">
        <v>16706</v>
      </c>
      <c r="G36" s="57">
        <v>12209</v>
      </c>
      <c r="H36" s="57">
        <v>4497</v>
      </c>
      <c r="I36" s="57">
        <v>6360</v>
      </c>
    </row>
    <row r="37" spans="1:9" s="48" customFormat="1" ht="15" customHeight="1">
      <c r="A37" s="56">
        <v>61</v>
      </c>
      <c r="B37" s="57">
        <v>261497</v>
      </c>
      <c r="C37" s="57">
        <v>2753</v>
      </c>
      <c r="D37" s="57">
        <v>936</v>
      </c>
      <c r="E37" s="57">
        <v>1817</v>
      </c>
      <c r="F37" s="57">
        <v>17662</v>
      </c>
      <c r="G37" s="57">
        <v>12150</v>
      </c>
      <c r="H37" s="57">
        <v>5512</v>
      </c>
      <c r="I37" s="57">
        <v>7329</v>
      </c>
    </row>
    <row r="38" spans="1:9" s="48" customFormat="1" ht="15" customHeight="1">
      <c r="A38" s="56">
        <v>62</v>
      </c>
      <c r="B38" s="57">
        <v>270970</v>
      </c>
      <c r="C38" s="57">
        <v>2859</v>
      </c>
      <c r="D38" s="57">
        <v>1005</v>
      </c>
      <c r="E38" s="57">
        <v>1854</v>
      </c>
      <c r="F38" s="57">
        <v>19829</v>
      </c>
      <c r="G38" s="57">
        <v>13183</v>
      </c>
      <c r="H38" s="57">
        <v>6646</v>
      </c>
      <c r="I38" s="57">
        <v>8500</v>
      </c>
    </row>
    <row r="39" spans="1:9" s="48" customFormat="1" ht="15" customHeight="1">
      <c r="A39" s="56">
        <v>63</v>
      </c>
      <c r="B39" s="57">
        <v>276734</v>
      </c>
      <c r="C39" s="57">
        <v>2865</v>
      </c>
      <c r="D39" s="57">
        <v>1086</v>
      </c>
      <c r="E39" s="57">
        <v>1779</v>
      </c>
      <c r="F39" s="57">
        <v>18071</v>
      </c>
      <c r="G39" s="57">
        <v>14086</v>
      </c>
      <c r="H39" s="57">
        <v>3985</v>
      </c>
      <c r="I39" s="57">
        <v>5764</v>
      </c>
    </row>
    <row r="40" spans="1:9" s="48" customFormat="1" ht="15" customHeight="1">
      <c r="A40" s="56" t="s">
        <v>13</v>
      </c>
      <c r="B40" s="57">
        <v>281523</v>
      </c>
      <c r="C40" s="57">
        <v>2893</v>
      </c>
      <c r="D40" s="57">
        <v>1094</v>
      </c>
      <c r="E40" s="57">
        <v>1799</v>
      </c>
      <c r="F40" s="57">
        <v>18438</v>
      </c>
      <c r="G40" s="57">
        <v>15448</v>
      </c>
      <c r="H40" s="57">
        <v>2990</v>
      </c>
      <c r="I40" s="57">
        <v>4789</v>
      </c>
    </row>
    <row r="41" spans="1:9" s="48" customFormat="1" ht="15" customHeight="1">
      <c r="A41" s="56">
        <v>2</v>
      </c>
      <c r="B41" s="57">
        <v>284824</v>
      </c>
      <c r="C41" s="57">
        <v>2817</v>
      </c>
      <c r="D41" s="57">
        <v>1169</v>
      </c>
      <c r="E41" s="57">
        <v>1648</v>
      </c>
      <c r="F41" s="57">
        <v>17990</v>
      </c>
      <c r="G41" s="57">
        <v>16337</v>
      </c>
      <c r="H41" s="57">
        <v>1653</v>
      </c>
      <c r="I41" s="57">
        <v>3301</v>
      </c>
    </row>
    <row r="42" spans="1:9" s="48" customFormat="1" ht="15" customHeight="1">
      <c r="A42" s="56">
        <v>3</v>
      </c>
      <c r="B42" s="57">
        <v>287922</v>
      </c>
      <c r="C42" s="57">
        <v>2888</v>
      </c>
      <c r="D42" s="57">
        <v>1206</v>
      </c>
      <c r="E42" s="57">
        <v>1682</v>
      </c>
      <c r="F42" s="57">
        <v>17242</v>
      </c>
      <c r="G42" s="57">
        <v>15826</v>
      </c>
      <c r="H42" s="57">
        <v>1416</v>
      </c>
      <c r="I42" s="57">
        <v>3098</v>
      </c>
    </row>
    <row r="43" spans="1:9" s="48" customFormat="1" ht="15" customHeight="1">
      <c r="A43" s="56">
        <v>4</v>
      </c>
      <c r="B43" s="57">
        <v>291194</v>
      </c>
      <c r="C43" s="57">
        <v>2883</v>
      </c>
      <c r="D43" s="57">
        <v>1314</v>
      </c>
      <c r="E43" s="57">
        <v>1569</v>
      </c>
      <c r="F43" s="57">
        <v>18049</v>
      </c>
      <c r="G43" s="57">
        <v>16346</v>
      </c>
      <c r="H43" s="57">
        <v>1703</v>
      </c>
      <c r="I43" s="57">
        <v>3272</v>
      </c>
    </row>
    <row r="44" spans="1:9" s="48" customFormat="1" ht="15" customHeight="1">
      <c r="A44" s="56">
        <v>5</v>
      </c>
      <c r="B44" s="57">
        <v>294346</v>
      </c>
      <c r="C44" s="57">
        <v>2942</v>
      </c>
      <c r="D44" s="57">
        <v>1377</v>
      </c>
      <c r="E44" s="57">
        <v>1565</v>
      </c>
      <c r="F44" s="57">
        <v>18832</v>
      </c>
      <c r="G44" s="57">
        <v>17245</v>
      </c>
      <c r="H44" s="57">
        <v>1587</v>
      </c>
      <c r="I44" s="57">
        <v>3152</v>
      </c>
    </row>
    <row r="45" spans="1:9" s="48" customFormat="1" ht="15" customHeight="1">
      <c r="A45" s="56">
        <v>6</v>
      </c>
      <c r="B45" s="57">
        <v>296601</v>
      </c>
      <c r="C45" s="57">
        <v>3178</v>
      </c>
      <c r="D45" s="57">
        <v>1344</v>
      </c>
      <c r="E45" s="57">
        <v>1834</v>
      </c>
      <c r="F45" s="57">
        <v>17799</v>
      </c>
      <c r="G45" s="57">
        <v>17378</v>
      </c>
      <c r="H45" s="57">
        <v>421</v>
      </c>
      <c r="I45" s="57">
        <v>2255</v>
      </c>
    </row>
    <row r="46" spans="1:9" s="48" customFormat="1" ht="15" customHeight="1">
      <c r="A46" s="56">
        <v>7</v>
      </c>
      <c r="B46" s="57">
        <v>298495</v>
      </c>
      <c r="C46" s="57">
        <v>3043</v>
      </c>
      <c r="D46" s="57">
        <v>1408</v>
      </c>
      <c r="E46" s="57">
        <v>1635</v>
      </c>
      <c r="F46" s="57">
        <v>17834</v>
      </c>
      <c r="G46" s="57">
        <v>17575</v>
      </c>
      <c r="H46" s="57">
        <v>259</v>
      </c>
      <c r="I46" s="57">
        <v>1894</v>
      </c>
    </row>
    <row r="47" spans="1:9" s="48" customFormat="1" ht="15" customHeight="1">
      <c r="A47" s="56">
        <v>8</v>
      </c>
      <c r="B47" s="57">
        <v>300025</v>
      </c>
      <c r="C47" s="57">
        <v>3212</v>
      </c>
      <c r="D47" s="57">
        <v>1387</v>
      </c>
      <c r="E47" s="57">
        <v>1825</v>
      </c>
      <c r="F47" s="57">
        <v>17189</v>
      </c>
      <c r="G47" s="57">
        <v>17484</v>
      </c>
      <c r="H47" s="57">
        <v>-295</v>
      </c>
      <c r="I47" s="57">
        <v>1530</v>
      </c>
    </row>
    <row r="48" spans="1:9" s="48" customFormat="1" ht="15" customHeight="1">
      <c r="A48" s="60">
        <v>9</v>
      </c>
      <c r="B48" s="61">
        <v>302125</v>
      </c>
      <c r="C48" s="62">
        <v>3057</v>
      </c>
      <c r="D48" s="62">
        <v>1387</v>
      </c>
      <c r="E48" s="62">
        <v>1670</v>
      </c>
      <c r="F48" s="62">
        <v>16720</v>
      </c>
      <c r="G48" s="62">
        <v>16290</v>
      </c>
      <c r="H48" s="62">
        <v>430</v>
      </c>
      <c r="I48" s="62">
        <v>2100</v>
      </c>
    </row>
    <row r="49" spans="1:9" s="48" customFormat="1" ht="15" customHeight="1">
      <c r="A49" s="60">
        <v>10</v>
      </c>
      <c r="B49" s="61">
        <v>305102</v>
      </c>
      <c r="C49" s="62">
        <v>3174</v>
      </c>
      <c r="D49" s="62">
        <v>1456</v>
      </c>
      <c r="E49" s="62">
        <v>1718</v>
      </c>
      <c r="F49" s="62">
        <v>16848</v>
      </c>
      <c r="G49" s="62">
        <v>15589</v>
      </c>
      <c r="H49" s="62">
        <v>1259</v>
      </c>
      <c r="I49" s="62">
        <v>2977</v>
      </c>
    </row>
    <row r="50" spans="1:9" ht="15" customHeight="1">
      <c r="A50" s="60">
        <v>11</v>
      </c>
      <c r="B50" s="61">
        <v>308077</v>
      </c>
      <c r="C50" s="62">
        <v>3138</v>
      </c>
      <c r="D50" s="62">
        <v>1628</v>
      </c>
      <c r="E50" s="62">
        <v>1510</v>
      </c>
      <c r="F50" s="62">
        <v>17217</v>
      </c>
      <c r="G50" s="62">
        <v>15752</v>
      </c>
      <c r="H50" s="62">
        <v>1465</v>
      </c>
      <c r="I50" s="62">
        <v>2975</v>
      </c>
    </row>
    <row r="51" spans="1:9" ht="15" customHeight="1">
      <c r="A51" s="60">
        <v>12</v>
      </c>
      <c r="B51" s="61">
        <v>310048</v>
      </c>
      <c r="C51" s="62">
        <v>3050</v>
      </c>
      <c r="D51" s="62">
        <v>1612</v>
      </c>
      <c r="E51" s="62">
        <v>1438</v>
      </c>
      <c r="F51" s="62">
        <v>16453</v>
      </c>
      <c r="G51" s="62">
        <v>15920</v>
      </c>
      <c r="H51" s="62">
        <v>533</v>
      </c>
      <c r="I51" s="62">
        <v>1971</v>
      </c>
    </row>
    <row r="52" spans="1:9" ht="15" customHeight="1">
      <c r="A52" s="56">
        <v>13</v>
      </c>
      <c r="B52" s="62">
        <v>311888</v>
      </c>
      <c r="C52" s="62">
        <v>3098</v>
      </c>
      <c r="D52" s="62">
        <v>1617</v>
      </c>
      <c r="E52" s="62">
        <v>1481</v>
      </c>
      <c r="F52" s="62">
        <v>16025</v>
      </c>
      <c r="G52" s="62">
        <v>15666</v>
      </c>
      <c r="H52" s="62">
        <v>359</v>
      </c>
      <c r="I52" s="62">
        <v>1840</v>
      </c>
    </row>
    <row r="53" spans="1:9" ht="15" customHeight="1">
      <c r="A53" s="63" t="s">
        <v>731</v>
      </c>
      <c r="B53" s="62">
        <v>314439</v>
      </c>
      <c r="C53" s="62">
        <v>3037</v>
      </c>
      <c r="D53" s="62">
        <v>1680</v>
      </c>
      <c r="E53" s="62">
        <v>1357</v>
      </c>
      <c r="F53" s="62">
        <v>16144</v>
      </c>
      <c r="G53" s="62">
        <v>14950</v>
      </c>
      <c r="H53" s="62">
        <v>1194</v>
      </c>
      <c r="I53" s="62">
        <v>2551</v>
      </c>
    </row>
    <row r="54" spans="1:9" ht="15" customHeight="1">
      <c r="A54" s="63" t="s">
        <v>26</v>
      </c>
      <c r="B54" s="62">
        <v>316200</v>
      </c>
      <c r="C54" s="62">
        <v>3077</v>
      </c>
      <c r="D54" s="62">
        <v>1727</v>
      </c>
      <c r="E54" s="62">
        <v>1350</v>
      </c>
      <c r="F54" s="62">
        <v>15670</v>
      </c>
      <c r="G54" s="62">
        <v>15259</v>
      </c>
      <c r="H54" s="62">
        <v>411</v>
      </c>
      <c r="I54" s="62">
        <v>1761</v>
      </c>
    </row>
    <row r="55" spans="1:9" ht="15" customHeight="1">
      <c r="A55" s="63" t="s">
        <v>27</v>
      </c>
      <c r="B55" s="62">
        <v>317731</v>
      </c>
      <c r="C55" s="62">
        <v>3039</v>
      </c>
      <c r="D55" s="62">
        <v>1860</v>
      </c>
      <c r="E55" s="62">
        <v>1179</v>
      </c>
      <c r="F55" s="62">
        <v>14991</v>
      </c>
      <c r="G55" s="62">
        <v>14639</v>
      </c>
      <c r="H55" s="62">
        <v>352</v>
      </c>
      <c r="I55" s="62">
        <v>1531</v>
      </c>
    </row>
    <row r="56" spans="1:9" ht="15" customHeight="1">
      <c r="A56" s="63" t="s">
        <v>28</v>
      </c>
      <c r="B56" s="62">
        <v>317358</v>
      </c>
      <c r="C56" s="62">
        <v>2751</v>
      </c>
      <c r="D56" s="62">
        <v>1932</v>
      </c>
      <c r="E56" s="62">
        <v>819</v>
      </c>
      <c r="F56" s="62">
        <v>13882</v>
      </c>
      <c r="G56" s="62">
        <v>15074</v>
      </c>
      <c r="H56" s="62">
        <v>-1192</v>
      </c>
      <c r="I56" s="62">
        <v>-373</v>
      </c>
    </row>
    <row r="57" spans="1:9" ht="15" customHeight="1">
      <c r="A57" s="63" t="s">
        <v>29</v>
      </c>
      <c r="B57" s="62">
        <v>318929</v>
      </c>
      <c r="C57" s="62">
        <v>2830</v>
      </c>
      <c r="D57" s="62">
        <v>1922</v>
      </c>
      <c r="E57" s="62">
        <v>908</v>
      </c>
      <c r="F57" s="62">
        <v>15377</v>
      </c>
      <c r="G57" s="62">
        <v>14714</v>
      </c>
      <c r="H57" s="62">
        <v>663</v>
      </c>
      <c r="I57" s="62">
        <v>1571</v>
      </c>
    </row>
    <row r="58" spans="1:9" ht="15" customHeight="1">
      <c r="A58" s="63" t="s">
        <v>30</v>
      </c>
      <c r="B58" s="64">
        <v>320332</v>
      </c>
      <c r="C58" s="64">
        <v>2914</v>
      </c>
      <c r="D58" s="64">
        <v>2087</v>
      </c>
      <c r="E58" s="64">
        <v>827</v>
      </c>
      <c r="F58" s="64">
        <v>14444</v>
      </c>
      <c r="G58" s="64">
        <v>13868</v>
      </c>
      <c r="H58" s="64">
        <v>576</v>
      </c>
      <c r="I58" s="64">
        <v>1403</v>
      </c>
    </row>
    <row r="59" spans="1:9" ht="15" customHeight="1">
      <c r="A59" s="63" t="s">
        <v>31</v>
      </c>
      <c r="B59" s="64">
        <v>322720</v>
      </c>
      <c r="C59" s="64">
        <v>2780</v>
      </c>
      <c r="D59" s="64">
        <v>2008</v>
      </c>
      <c r="E59" s="64">
        <v>772</v>
      </c>
      <c r="F59" s="64">
        <v>14575</v>
      </c>
      <c r="G59" s="64">
        <v>12959</v>
      </c>
      <c r="H59" s="64">
        <v>1616</v>
      </c>
      <c r="I59" s="64">
        <v>2388</v>
      </c>
    </row>
    <row r="60" spans="1:9" ht="15" customHeight="1">
      <c r="A60" s="63" t="s">
        <v>44</v>
      </c>
      <c r="B60" s="64">
        <v>325862</v>
      </c>
      <c r="C60" s="64">
        <v>2825</v>
      </c>
      <c r="D60" s="64">
        <v>2114</v>
      </c>
      <c r="E60" s="64">
        <v>711</v>
      </c>
      <c r="F60" s="64">
        <v>14948</v>
      </c>
      <c r="G60" s="64">
        <v>12517</v>
      </c>
      <c r="H60" s="64">
        <v>2431</v>
      </c>
      <c r="I60" s="64">
        <v>3142</v>
      </c>
    </row>
    <row r="61" spans="1:9" ht="15" customHeight="1">
      <c r="A61" s="63" t="s">
        <v>732</v>
      </c>
      <c r="B61" s="64">
        <v>328182</v>
      </c>
      <c r="C61" s="64">
        <v>2813</v>
      </c>
      <c r="D61" s="64">
        <v>2273</v>
      </c>
      <c r="E61" s="64">
        <v>540</v>
      </c>
      <c r="F61" s="64">
        <v>14550</v>
      </c>
      <c r="G61" s="64">
        <v>12770</v>
      </c>
      <c r="H61" s="64">
        <v>1780</v>
      </c>
      <c r="I61" s="64">
        <v>2320</v>
      </c>
    </row>
    <row r="62" spans="1:9" ht="15" customHeight="1">
      <c r="A62" s="65">
        <v>23</v>
      </c>
      <c r="B62" s="64">
        <v>329229</v>
      </c>
      <c r="C62" s="64">
        <v>2746</v>
      </c>
      <c r="D62" s="64">
        <v>2386</v>
      </c>
      <c r="E62" s="64">
        <v>360</v>
      </c>
      <c r="F62" s="64">
        <v>13391</v>
      </c>
      <c r="G62" s="64">
        <v>12704</v>
      </c>
      <c r="H62" s="64">
        <v>687</v>
      </c>
      <c r="I62" s="64">
        <v>1047</v>
      </c>
    </row>
    <row r="63" spans="1:9" ht="15" customHeight="1">
      <c r="A63" s="65">
        <v>24</v>
      </c>
      <c r="B63" s="64">
        <v>330194</v>
      </c>
      <c r="C63" s="64">
        <v>2834</v>
      </c>
      <c r="D63" s="64">
        <v>2441</v>
      </c>
      <c r="E63" s="64">
        <v>393</v>
      </c>
      <c r="F63" s="64">
        <v>13487</v>
      </c>
      <c r="G63" s="64">
        <v>12915</v>
      </c>
      <c r="H63" s="64">
        <v>572</v>
      </c>
      <c r="I63" s="64">
        <v>965</v>
      </c>
    </row>
    <row r="64" spans="1:9" ht="15" customHeight="1">
      <c r="A64" s="65">
        <v>25</v>
      </c>
      <c r="B64" s="64">
        <v>331565</v>
      </c>
      <c r="C64" s="64">
        <v>2758</v>
      </c>
      <c r="D64" s="64">
        <v>2446</v>
      </c>
      <c r="E64" s="64">
        <v>312</v>
      </c>
      <c r="F64" s="64">
        <v>13508</v>
      </c>
      <c r="G64" s="64">
        <v>12449</v>
      </c>
      <c r="H64" s="64">
        <v>1059</v>
      </c>
      <c r="I64" s="64">
        <v>1371</v>
      </c>
    </row>
    <row r="65" spans="1:9" ht="15" customHeight="1">
      <c r="A65" s="65">
        <v>26</v>
      </c>
      <c r="B65" s="64">
        <v>333736</v>
      </c>
      <c r="C65" s="64">
        <v>2795</v>
      </c>
      <c r="D65" s="64">
        <v>2559</v>
      </c>
      <c r="E65" s="64">
        <v>236</v>
      </c>
      <c r="F65" s="64">
        <v>14082</v>
      </c>
      <c r="G65" s="64">
        <v>12147</v>
      </c>
      <c r="H65" s="64">
        <v>1935</v>
      </c>
      <c r="I65" s="64">
        <v>2171</v>
      </c>
    </row>
    <row r="66" spans="1:9" ht="15" customHeight="1">
      <c r="A66" s="65">
        <v>27</v>
      </c>
      <c r="B66" s="64">
        <v>336565</v>
      </c>
      <c r="C66" s="64">
        <v>2764</v>
      </c>
      <c r="D66" s="64">
        <v>2669</v>
      </c>
      <c r="E66" s="64">
        <v>95</v>
      </c>
      <c r="F66" s="64">
        <v>15300</v>
      </c>
      <c r="G66" s="64">
        <v>12566</v>
      </c>
      <c r="H66" s="64">
        <v>2734</v>
      </c>
      <c r="I66" s="64">
        <v>2829</v>
      </c>
    </row>
    <row r="67" spans="1:9" ht="15" customHeight="1">
      <c r="A67" s="65">
        <v>28</v>
      </c>
      <c r="B67" s="64">
        <v>339156</v>
      </c>
      <c r="C67" s="64">
        <v>2876</v>
      </c>
      <c r="D67" s="64">
        <v>2715</v>
      </c>
      <c r="E67" s="64">
        <v>161</v>
      </c>
      <c r="F67" s="64">
        <v>14903</v>
      </c>
      <c r="G67" s="64">
        <v>12462</v>
      </c>
      <c r="H67" s="64">
        <v>2441</v>
      </c>
      <c r="I67" s="64">
        <v>2602</v>
      </c>
    </row>
    <row r="68" spans="1:9" ht="15" customHeight="1">
      <c r="A68" s="66">
        <v>29</v>
      </c>
      <c r="B68" s="64">
        <v>340862</v>
      </c>
      <c r="C68" s="64">
        <v>2763</v>
      </c>
      <c r="D68" s="64">
        <v>2668</v>
      </c>
      <c r="E68" s="64">
        <v>95</v>
      </c>
      <c r="F68" s="64">
        <v>14539</v>
      </c>
      <c r="G68" s="64">
        <v>12929</v>
      </c>
      <c r="H68" s="64">
        <v>1610</v>
      </c>
      <c r="I68" s="64">
        <v>1705</v>
      </c>
    </row>
    <row r="69" spans="1:9" ht="15" customHeight="1">
      <c r="A69" s="532" t="s">
        <v>45</v>
      </c>
      <c r="B69" s="533"/>
      <c r="C69" s="533"/>
      <c r="D69" s="533"/>
      <c r="E69" s="533"/>
      <c r="F69" s="533"/>
      <c r="G69" s="533"/>
      <c r="H69" s="533"/>
      <c r="I69" s="533"/>
    </row>
    <row r="70" spans="1:9" ht="15" customHeight="1">
      <c r="A70" s="7" t="s">
        <v>46</v>
      </c>
      <c r="B70" s="67"/>
      <c r="C70" s="67"/>
      <c r="D70" s="67"/>
      <c r="E70" s="67"/>
      <c r="F70" s="67"/>
      <c r="G70" s="67"/>
      <c r="H70" s="7"/>
      <c r="I70" s="16"/>
    </row>
    <row r="71" spans="1:9" ht="15" customHeight="1">
      <c r="A71" s="7" t="s">
        <v>47</v>
      </c>
      <c r="B71" s="16"/>
      <c r="C71" s="16"/>
      <c r="D71" s="16"/>
      <c r="E71" s="16"/>
      <c r="F71" s="16"/>
      <c r="G71" s="16"/>
      <c r="H71" s="16"/>
      <c r="I71" s="68" t="s">
        <v>48</v>
      </c>
    </row>
  </sheetData>
  <mergeCells count="2">
    <mergeCell ref="I5:I6"/>
    <mergeCell ref="A69:I69"/>
  </mergeCells>
  <phoneticPr fontId="3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scale="99" orientation="portrait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8"/>
  <sheetViews>
    <sheetView zoomScale="110" zoomScaleNormal="110" workbookViewId="0"/>
  </sheetViews>
  <sheetFormatPr defaultColWidth="9" defaultRowHeight="15" customHeight="1"/>
  <cols>
    <col min="1" max="1" width="11.25" style="73" customWidth="1"/>
    <col min="2" max="4" width="10.625" style="70" customWidth="1"/>
    <col min="5" max="5" width="11.25" style="73" customWidth="1"/>
    <col min="6" max="8" width="10.625" style="70" customWidth="1"/>
    <col min="9" max="16384" width="9" style="70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ht="15" customHeight="1">
      <c r="A3" s="69" t="s">
        <v>696</v>
      </c>
      <c r="B3" s="507"/>
      <c r="C3" s="507"/>
      <c r="D3" s="507"/>
      <c r="E3" s="508"/>
      <c r="F3" s="509"/>
      <c r="G3" s="509"/>
      <c r="H3" s="509"/>
    </row>
    <row r="4" spans="1:8" ht="15" customHeight="1">
      <c r="A4" s="71" t="s">
        <v>49</v>
      </c>
      <c r="B4" s="72"/>
      <c r="C4" s="72"/>
      <c r="H4" s="74" t="s">
        <v>50</v>
      </c>
    </row>
    <row r="5" spans="1:8" s="73" customFormat="1" ht="15" customHeight="1">
      <c r="A5" s="75" t="s">
        <v>733</v>
      </c>
      <c r="B5" s="76" t="s">
        <v>51</v>
      </c>
      <c r="C5" s="76" t="s">
        <v>7</v>
      </c>
      <c r="D5" s="77" t="s">
        <v>8</v>
      </c>
      <c r="E5" s="78" t="s">
        <v>733</v>
      </c>
      <c r="F5" s="76" t="s">
        <v>51</v>
      </c>
      <c r="G5" s="76" t="s">
        <v>7</v>
      </c>
      <c r="H5" s="77" t="s">
        <v>8</v>
      </c>
    </row>
    <row r="6" spans="1:8" ht="15" customHeight="1">
      <c r="A6" s="79" t="s">
        <v>734</v>
      </c>
      <c r="B6" s="80">
        <f>SUM(B7:B56,F7:F57)</f>
        <v>340862</v>
      </c>
      <c r="C6" s="81">
        <f>SUM(C7:C56,G7:G57)</f>
        <v>169621</v>
      </c>
      <c r="D6" s="82">
        <f>SUM(D7:D56,H7:H57)</f>
        <v>171241</v>
      </c>
      <c r="E6" s="83"/>
      <c r="F6" s="80"/>
      <c r="G6" s="81"/>
      <c r="H6" s="81"/>
    </row>
    <row r="7" spans="1:8" ht="15" customHeight="1">
      <c r="A7" s="84">
        <v>0</v>
      </c>
      <c r="B7" s="85">
        <f>SUM(C7,D7)</f>
        <v>2702</v>
      </c>
      <c r="C7" s="32">
        <v>1380</v>
      </c>
      <c r="D7" s="86">
        <v>1322</v>
      </c>
      <c r="E7" s="87">
        <v>50</v>
      </c>
      <c r="F7" s="85">
        <f>SUM(G7,H7)</f>
        <v>5507</v>
      </c>
      <c r="G7" s="32">
        <v>2887</v>
      </c>
      <c r="H7" s="32">
        <v>2620</v>
      </c>
    </row>
    <row r="8" spans="1:8" ht="15" customHeight="1">
      <c r="A8" s="84">
        <v>1</v>
      </c>
      <c r="B8" s="85">
        <f t="shared" ref="B8:B56" si="0">SUM(C8,D8)</f>
        <v>2907</v>
      </c>
      <c r="C8" s="32">
        <v>1470</v>
      </c>
      <c r="D8" s="86">
        <v>1437</v>
      </c>
      <c r="E8" s="87">
        <v>51</v>
      </c>
      <c r="F8" s="85">
        <f t="shared" ref="F8:F57" si="1">SUM(G8,H8)</f>
        <v>3924</v>
      </c>
      <c r="G8" s="32">
        <v>2056</v>
      </c>
      <c r="H8" s="32">
        <v>1868</v>
      </c>
    </row>
    <row r="9" spans="1:8" ht="15" customHeight="1">
      <c r="A9" s="84">
        <v>2</v>
      </c>
      <c r="B9" s="85">
        <f t="shared" si="0"/>
        <v>2919</v>
      </c>
      <c r="C9" s="32">
        <v>1507</v>
      </c>
      <c r="D9" s="86">
        <v>1412</v>
      </c>
      <c r="E9" s="87">
        <v>52</v>
      </c>
      <c r="F9" s="85">
        <f t="shared" si="1"/>
        <v>4984</v>
      </c>
      <c r="G9" s="32">
        <v>2602</v>
      </c>
      <c r="H9" s="32">
        <v>2382</v>
      </c>
    </row>
    <row r="10" spans="1:8" ht="15" customHeight="1">
      <c r="A10" s="84">
        <v>3</v>
      </c>
      <c r="B10" s="85">
        <f t="shared" si="0"/>
        <v>2920</v>
      </c>
      <c r="C10" s="32">
        <v>1502</v>
      </c>
      <c r="D10" s="86">
        <v>1418</v>
      </c>
      <c r="E10" s="87">
        <v>53</v>
      </c>
      <c r="F10" s="85">
        <f t="shared" si="1"/>
        <v>4546</v>
      </c>
      <c r="G10" s="32">
        <v>2365</v>
      </c>
      <c r="H10" s="32">
        <v>2181</v>
      </c>
    </row>
    <row r="11" spans="1:8" ht="15" customHeight="1">
      <c r="A11" s="84">
        <v>4</v>
      </c>
      <c r="B11" s="85">
        <f t="shared" si="0"/>
        <v>2923</v>
      </c>
      <c r="C11" s="32">
        <v>1483</v>
      </c>
      <c r="D11" s="86">
        <v>1440</v>
      </c>
      <c r="E11" s="87">
        <v>54</v>
      </c>
      <c r="F11" s="85">
        <f t="shared" si="1"/>
        <v>4224</v>
      </c>
      <c r="G11" s="32">
        <v>2190</v>
      </c>
      <c r="H11" s="32">
        <v>2034</v>
      </c>
    </row>
    <row r="12" spans="1:8" ht="15" customHeight="1">
      <c r="A12" s="84">
        <v>5</v>
      </c>
      <c r="B12" s="85">
        <f t="shared" si="0"/>
        <v>3031</v>
      </c>
      <c r="C12" s="32">
        <v>1509</v>
      </c>
      <c r="D12" s="86">
        <v>1522</v>
      </c>
      <c r="E12" s="87">
        <v>55</v>
      </c>
      <c r="F12" s="85">
        <f t="shared" si="1"/>
        <v>3861</v>
      </c>
      <c r="G12" s="32">
        <v>2037</v>
      </c>
      <c r="H12" s="32">
        <v>1824</v>
      </c>
    </row>
    <row r="13" spans="1:8" ht="15" customHeight="1">
      <c r="A13" s="84">
        <v>6</v>
      </c>
      <c r="B13" s="85">
        <f t="shared" si="0"/>
        <v>2968</v>
      </c>
      <c r="C13" s="32">
        <v>1527</v>
      </c>
      <c r="D13" s="86">
        <v>1441</v>
      </c>
      <c r="E13" s="87">
        <v>56</v>
      </c>
      <c r="F13" s="85">
        <f t="shared" si="1"/>
        <v>3570</v>
      </c>
      <c r="G13" s="32">
        <v>1770</v>
      </c>
      <c r="H13" s="32">
        <v>1800</v>
      </c>
    </row>
    <row r="14" spans="1:8" ht="15" customHeight="1">
      <c r="A14" s="84">
        <v>7</v>
      </c>
      <c r="B14" s="85">
        <f t="shared" si="0"/>
        <v>3105</v>
      </c>
      <c r="C14" s="32">
        <v>1638</v>
      </c>
      <c r="D14" s="86">
        <v>1467</v>
      </c>
      <c r="E14" s="87">
        <v>57</v>
      </c>
      <c r="F14" s="85">
        <f t="shared" si="1"/>
        <v>3542</v>
      </c>
      <c r="G14" s="32">
        <v>1822</v>
      </c>
      <c r="H14" s="32">
        <v>1720</v>
      </c>
    </row>
    <row r="15" spans="1:8" ht="15" customHeight="1">
      <c r="A15" s="84">
        <v>8</v>
      </c>
      <c r="B15" s="85">
        <f t="shared" si="0"/>
        <v>3057</v>
      </c>
      <c r="C15" s="32">
        <v>1511</v>
      </c>
      <c r="D15" s="86">
        <v>1546</v>
      </c>
      <c r="E15" s="87">
        <v>58</v>
      </c>
      <c r="F15" s="85">
        <f t="shared" si="1"/>
        <v>3533</v>
      </c>
      <c r="G15" s="32">
        <v>1805</v>
      </c>
      <c r="H15" s="32">
        <v>1728</v>
      </c>
    </row>
    <row r="16" spans="1:8" ht="15" customHeight="1">
      <c r="A16" s="84">
        <v>9</v>
      </c>
      <c r="B16" s="85">
        <f t="shared" si="0"/>
        <v>3046</v>
      </c>
      <c r="C16" s="32">
        <v>1567</v>
      </c>
      <c r="D16" s="86">
        <v>1479</v>
      </c>
      <c r="E16" s="87">
        <v>59</v>
      </c>
      <c r="F16" s="85">
        <f t="shared" si="1"/>
        <v>3507</v>
      </c>
      <c r="G16" s="32">
        <v>1728</v>
      </c>
      <c r="H16" s="32">
        <v>1779</v>
      </c>
    </row>
    <row r="17" spans="1:8" ht="15" customHeight="1">
      <c r="A17" s="84">
        <v>10</v>
      </c>
      <c r="B17" s="85">
        <f t="shared" si="0"/>
        <v>3121</v>
      </c>
      <c r="C17" s="32">
        <v>1605</v>
      </c>
      <c r="D17" s="86">
        <v>1516</v>
      </c>
      <c r="E17" s="87">
        <v>60</v>
      </c>
      <c r="F17" s="85">
        <f t="shared" si="1"/>
        <v>3309</v>
      </c>
      <c r="G17" s="32">
        <v>1694</v>
      </c>
      <c r="H17" s="32">
        <v>1615</v>
      </c>
    </row>
    <row r="18" spans="1:8" ht="15" customHeight="1">
      <c r="A18" s="84">
        <v>11</v>
      </c>
      <c r="B18" s="85">
        <f t="shared" si="0"/>
        <v>3033</v>
      </c>
      <c r="C18" s="32">
        <v>1529</v>
      </c>
      <c r="D18" s="86">
        <v>1504</v>
      </c>
      <c r="E18" s="87">
        <v>61</v>
      </c>
      <c r="F18" s="85">
        <f t="shared" si="1"/>
        <v>3352</v>
      </c>
      <c r="G18" s="32">
        <v>1656</v>
      </c>
      <c r="H18" s="32">
        <v>1696</v>
      </c>
    </row>
    <row r="19" spans="1:8" ht="15" customHeight="1">
      <c r="A19" s="84">
        <v>12</v>
      </c>
      <c r="B19" s="85">
        <f t="shared" si="0"/>
        <v>2908</v>
      </c>
      <c r="C19" s="32">
        <v>1525</v>
      </c>
      <c r="D19" s="86">
        <v>1383</v>
      </c>
      <c r="E19" s="87">
        <v>62</v>
      </c>
      <c r="F19" s="85">
        <f t="shared" si="1"/>
        <v>3693</v>
      </c>
      <c r="G19" s="32">
        <v>1828</v>
      </c>
      <c r="H19" s="32">
        <v>1865</v>
      </c>
    </row>
    <row r="20" spans="1:8" ht="15" customHeight="1">
      <c r="A20" s="84">
        <v>13</v>
      </c>
      <c r="B20" s="85">
        <f t="shared" si="0"/>
        <v>3051</v>
      </c>
      <c r="C20" s="32">
        <v>1560</v>
      </c>
      <c r="D20" s="86">
        <v>1491</v>
      </c>
      <c r="E20" s="87">
        <v>63</v>
      </c>
      <c r="F20" s="85">
        <f t="shared" si="1"/>
        <v>3655</v>
      </c>
      <c r="G20" s="32">
        <v>1802</v>
      </c>
      <c r="H20" s="32">
        <v>1853</v>
      </c>
    </row>
    <row r="21" spans="1:8" ht="15" customHeight="1">
      <c r="A21" s="84">
        <v>14</v>
      </c>
      <c r="B21" s="85">
        <f t="shared" si="0"/>
        <v>3201</v>
      </c>
      <c r="C21" s="32">
        <v>1595</v>
      </c>
      <c r="D21" s="86">
        <v>1606</v>
      </c>
      <c r="E21" s="87">
        <v>64</v>
      </c>
      <c r="F21" s="85">
        <f t="shared" si="1"/>
        <v>3778</v>
      </c>
      <c r="G21" s="32">
        <v>1853</v>
      </c>
      <c r="H21" s="32">
        <v>1925</v>
      </c>
    </row>
    <row r="22" spans="1:8" ht="15" customHeight="1">
      <c r="A22" s="84">
        <v>15</v>
      </c>
      <c r="B22" s="85">
        <f t="shared" si="0"/>
        <v>3126</v>
      </c>
      <c r="C22" s="32">
        <v>1613</v>
      </c>
      <c r="D22" s="86">
        <v>1513</v>
      </c>
      <c r="E22" s="87">
        <v>65</v>
      </c>
      <c r="F22" s="85">
        <f t="shared" si="1"/>
        <v>4195</v>
      </c>
      <c r="G22" s="32">
        <v>1977</v>
      </c>
      <c r="H22" s="32">
        <v>2218</v>
      </c>
    </row>
    <row r="23" spans="1:8" ht="15" customHeight="1">
      <c r="A23" s="84">
        <v>16</v>
      </c>
      <c r="B23" s="85">
        <f t="shared" si="0"/>
        <v>3159</v>
      </c>
      <c r="C23" s="32">
        <v>1651</v>
      </c>
      <c r="D23" s="86">
        <v>1508</v>
      </c>
      <c r="E23" s="87">
        <v>66</v>
      </c>
      <c r="F23" s="85">
        <f t="shared" si="1"/>
        <v>4259</v>
      </c>
      <c r="G23" s="32">
        <v>2064</v>
      </c>
      <c r="H23" s="32">
        <v>2195</v>
      </c>
    </row>
    <row r="24" spans="1:8" ht="15" customHeight="1">
      <c r="A24" s="84">
        <v>17</v>
      </c>
      <c r="B24" s="85">
        <f t="shared" si="0"/>
        <v>3183</v>
      </c>
      <c r="C24" s="32">
        <v>1645</v>
      </c>
      <c r="D24" s="86">
        <v>1538</v>
      </c>
      <c r="E24" s="87">
        <v>67</v>
      </c>
      <c r="F24" s="85">
        <f t="shared" si="1"/>
        <v>4707</v>
      </c>
      <c r="G24" s="32">
        <v>2273</v>
      </c>
      <c r="H24" s="32">
        <v>2434</v>
      </c>
    </row>
    <row r="25" spans="1:8" ht="15" customHeight="1">
      <c r="A25" s="84">
        <v>18</v>
      </c>
      <c r="B25" s="85">
        <f t="shared" si="0"/>
        <v>3337</v>
      </c>
      <c r="C25" s="32">
        <v>1717</v>
      </c>
      <c r="D25" s="86">
        <v>1620</v>
      </c>
      <c r="E25" s="87">
        <v>68</v>
      </c>
      <c r="F25" s="85">
        <f t="shared" si="1"/>
        <v>5387</v>
      </c>
      <c r="G25" s="32">
        <v>2548</v>
      </c>
      <c r="H25" s="32">
        <v>2839</v>
      </c>
    </row>
    <row r="26" spans="1:8" ht="15" customHeight="1">
      <c r="A26" s="84">
        <v>19</v>
      </c>
      <c r="B26" s="85">
        <f t="shared" si="0"/>
        <v>3490</v>
      </c>
      <c r="C26" s="32">
        <v>1743</v>
      </c>
      <c r="D26" s="86">
        <v>1747</v>
      </c>
      <c r="E26" s="87">
        <v>69</v>
      </c>
      <c r="F26" s="85">
        <f t="shared" si="1"/>
        <v>5245</v>
      </c>
      <c r="G26" s="32">
        <v>2481</v>
      </c>
      <c r="H26" s="32">
        <v>2764</v>
      </c>
    </row>
    <row r="27" spans="1:8" ht="15" customHeight="1">
      <c r="A27" s="84">
        <v>20</v>
      </c>
      <c r="B27" s="85">
        <f t="shared" si="0"/>
        <v>3321</v>
      </c>
      <c r="C27" s="32">
        <v>1667</v>
      </c>
      <c r="D27" s="86">
        <v>1654</v>
      </c>
      <c r="E27" s="87">
        <v>70</v>
      </c>
      <c r="F27" s="85">
        <f t="shared" si="1"/>
        <v>5579</v>
      </c>
      <c r="G27" s="32">
        <v>2571</v>
      </c>
      <c r="H27" s="32">
        <v>3008</v>
      </c>
    </row>
    <row r="28" spans="1:8" ht="15" customHeight="1">
      <c r="A28" s="84">
        <v>21</v>
      </c>
      <c r="B28" s="85">
        <f t="shared" si="0"/>
        <v>3506</v>
      </c>
      <c r="C28" s="32">
        <v>1770</v>
      </c>
      <c r="D28" s="86">
        <v>1736</v>
      </c>
      <c r="E28" s="87">
        <v>71</v>
      </c>
      <c r="F28" s="85">
        <f t="shared" si="1"/>
        <v>3919</v>
      </c>
      <c r="G28" s="32">
        <v>1789</v>
      </c>
      <c r="H28" s="32">
        <v>2130</v>
      </c>
    </row>
    <row r="29" spans="1:8" ht="15" customHeight="1">
      <c r="A29" s="84">
        <v>22</v>
      </c>
      <c r="B29" s="85">
        <f t="shared" si="0"/>
        <v>3496</v>
      </c>
      <c r="C29" s="32">
        <v>1742</v>
      </c>
      <c r="D29" s="86">
        <v>1754</v>
      </c>
      <c r="E29" s="87">
        <v>72</v>
      </c>
      <c r="F29" s="85">
        <f t="shared" si="1"/>
        <v>3366</v>
      </c>
      <c r="G29" s="32">
        <v>1557</v>
      </c>
      <c r="H29" s="32">
        <v>1809</v>
      </c>
    </row>
    <row r="30" spans="1:8" ht="15" customHeight="1">
      <c r="A30" s="84">
        <v>23</v>
      </c>
      <c r="B30" s="85">
        <f t="shared" si="0"/>
        <v>3680</v>
      </c>
      <c r="C30" s="32">
        <v>1839</v>
      </c>
      <c r="D30" s="86">
        <v>1841</v>
      </c>
      <c r="E30" s="87">
        <v>73</v>
      </c>
      <c r="F30" s="85">
        <f t="shared" si="1"/>
        <v>4305</v>
      </c>
      <c r="G30" s="32">
        <v>2031</v>
      </c>
      <c r="H30" s="32">
        <v>2274</v>
      </c>
    </row>
    <row r="31" spans="1:8" ht="15" customHeight="1">
      <c r="A31" s="84">
        <v>24</v>
      </c>
      <c r="B31" s="85">
        <f t="shared" si="0"/>
        <v>3412</v>
      </c>
      <c r="C31" s="32">
        <v>1724</v>
      </c>
      <c r="D31" s="86">
        <v>1688</v>
      </c>
      <c r="E31" s="87">
        <v>74</v>
      </c>
      <c r="F31" s="85">
        <f t="shared" si="1"/>
        <v>4636</v>
      </c>
      <c r="G31" s="32">
        <v>2051</v>
      </c>
      <c r="H31" s="32">
        <v>2585</v>
      </c>
    </row>
    <row r="32" spans="1:8" ht="15" customHeight="1">
      <c r="A32" s="84">
        <v>25</v>
      </c>
      <c r="B32" s="85">
        <f t="shared" si="0"/>
        <v>3564</v>
      </c>
      <c r="C32" s="32">
        <v>1792</v>
      </c>
      <c r="D32" s="86">
        <v>1772</v>
      </c>
      <c r="E32" s="87">
        <v>75</v>
      </c>
      <c r="F32" s="85">
        <f t="shared" si="1"/>
        <v>4353</v>
      </c>
      <c r="G32" s="32">
        <v>2017</v>
      </c>
      <c r="H32" s="32">
        <v>2336</v>
      </c>
    </row>
    <row r="33" spans="1:8" ht="15" customHeight="1">
      <c r="A33" s="84">
        <v>26</v>
      </c>
      <c r="B33" s="85">
        <f t="shared" si="0"/>
        <v>3603</v>
      </c>
      <c r="C33" s="32">
        <v>1823</v>
      </c>
      <c r="D33" s="86">
        <v>1780</v>
      </c>
      <c r="E33" s="87">
        <v>76</v>
      </c>
      <c r="F33" s="85">
        <f t="shared" si="1"/>
        <v>4260</v>
      </c>
      <c r="G33" s="32">
        <v>1950</v>
      </c>
      <c r="H33" s="32">
        <v>2310</v>
      </c>
    </row>
    <row r="34" spans="1:8" ht="15" customHeight="1">
      <c r="A34" s="84">
        <v>27</v>
      </c>
      <c r="B34" s="85">
        <f t="shared" si="0"/>
        <v>3468</v>
      </c>
      <c r="C34" s="32">
        <v>1764</v>
      </c>
      <c r="D34" s="86">
        <v>1704</v>
      </c>
      <c r="E34" s="87">
        <v>77</v>
      </c>
      <c r="F34" s="85">
        <f t="shared" si="1"/>
        <v>3880</v>
      </c>
      <c r="G34" s="32">
        <v>1795</v>
      </c>
      <c r="H34" s="32">
        <v>2085</v>
      </c>
    </row>
    <row r="35" spans="1:8" ht="15" customHeight="1">
      <c r="A35" s="84">
        <v>28</v>
      </c>
      <c r="B35" s="85">
        <f t="shared" si="0"/>
        <v>3575</v>
      </c>
      <c r="C35" s="32">
        <v>1783</v>
      </c>
      <c r="D35" s="86">
        <v>1792</v>
      </c>
      <c r="E35" s="87">
        <v>78</v>
      </c>
      <c r="F35" s="85">
        <f t="shared" si="1"/>
        <v>3183</v>
      </c>
      <c r="G35" s="32">
        <v>1471</v>
      </c>
      <c r="H35" s="32">
        <v>1712</v>
      </c>
    </row>
    <row r="36" spans="1:8" ht="15" customHeight="1">
      <c r="A36" s="84">
        <v>29</v>
      </c>
      <c r="B36" s="85">
        <f t="shared" si="0"/>
        <v>3798</v>
      </c>
      <c r="C36" s="32">
        <v>1928</v>
      </c>
      <c r="D36" s="86">
        <v>1870</v>
      </c>
      <c r="E36" s="87">
        <v>79</v>
      </c>
      <c r="F36" s="85">
        <f t="shared" si="1"/>
        <v>2992</v>
      </c>
      <c r="G36" s="32">
        <v>1401</v>
      </c>
      <c r="H36" s="32">
        <v>1591</v>
      </c>
    </row>
    <row r="37" spans="1:8" ht="15" customHeight="1">
      <c r="A37" s="84">
        <v>30</v>
      </c>
      <c r="B37" s="85">
        <f t="shared" si="0"/>
        <v>3855</v>
      </c>
      <c r="C37" s="32">
        <v>1954</v>
      </c>
      <c r="D37" s="86">
        <v>1901</v>
      </c>
      <c r="E37" s="87">
        <v>80</v>
      </c>
      <c r="F37" s="85">
        <f t="shared" si="1"/>
        <v>3052</v>
      </c>
      <c r="G37" s="32">
        <v>1482</v>
      </c>
      <c r="H37" s="32">
        <v>1570</v>
      </c>
    </row>
    <row r="38" spans="1:8" ht="15" customHeight="1">
      <c r="A38" s="84">
        <v>31</v>
      </c>
      <c r="B38" s="85">
        <f t="shared" si="0"/>
        <v>3993</v>
      </c>
      <c r="C38" s="32">
        <v>2032</v>
      </c>
      <c r="D38" s="86">
        <v>1961</v>
      </c>
      <c r="E38" s="87">
        <v>81</v>
      </c>
      <c r="F38" s="85">
        <f t="shared" si="1"/>
        <v>2629</v>
      </c>
      <c r="G38" s="32">
        <v>1255</v>
      </c>
      <c r="H38" s="32">
        <v>1374</v>
      </c>
    </row>
    <row r="39" spans="1:8" ht="15" customHeight="1">
      <c r="A39" s="84">
        <v>32</v>
      </c>
      <c r="B39" s="85">
        <f t="shared" si="0"/>
        <v>3929</v>
      </c>
      <c r="C39" s="32">
        <v>1964</v>
      </c>
      <c r="D39" s="86">
        <v>1965</v>
      </c>
      <c r="E39" s="87">
        <v>82</v>
      </c>
      <c r="F39" s="85">
        <f t="shared" si="1"/>
        <v>2479</v>
      </c>
      <c r="G39" s="32">
        <v>1126</v>
      </c>
      <c r="H39" s="32">
        <v>1353</v>
      </c>
    </row>
    <row r="40" spans="1:8" ht="15" customHeight="1">
      <c r="A40" s="84">
        <v>33</v>
      </c>
      <c r="B40" s="85">
        <f t="shared" si="0"/>
        <v>4219</v>
      </c>
      <c r="C40" s="32">
        <v>2121</v>
      </c>
      <c r="D40" s="86">
        <v>2098</v>
      </c>
      <c r="E40" s="87">
        <v>83</v>
      </c>
      <c r="F40" s="85">
        <f t="shared" si="1"/>
        <v>1837</v>
      </c>
      <c r="G40" s="32">
        <v>848</v>
      </c>
      <c r="H40" s="32">
        <v>989</v>
      </c>
    </row>
    <row r="41" spans="1:8" ht="15" customHeight="1">
      <c r="A41" s="84">
        <v>34</v>
      </c>
      <c r="B41" s="85">
        <f t="shared" si="0"/>
        <v>4399</v>
      </c>
      <c r="C41" s="32">
        <v>2242</v>
      </c>
      <c r="D41" s="86">
        <v>2157</v>
      </c>
      <c r="E41" s="87">
        <v>84</v>
      </c>
      <c r="F41" s="85">
        <f t="shared" si="1"/>
        <v>1616</v>
      </c>
      <c r="G41" s="32">
        <v>714</v>
      </c>
      <c r="H41" s="32">
        <v>902</v>
      </c>
    </row>
    <row r="42" spans="1:8" ht="15" customHeight="1">
      <c r="A42" s="84">
        <v>35</v>
      </c>
      <c r="B42" s="85">
        <f t="shared" si="0"/>
        <v>4435</v>
      </c>
      <c r="C42" s="32">
        <v>2264</v>
      </c>
      <c r="D42" s="86">
        <v>2171</v>
      </c>
      <c r="E42" s="87">
        <v>85</v>
      </c>
      <c r="F42" s="85">
        <f t="shared" si="1"/>
        <v>1447</v>
      </c>
      <c r="G42" s="32">
        <v>621</v>
      </c>
      <c r="H42" s="32">
        <v>826</v>
      </c>
    </row>
    <row r="43" spans="1:8" ht="15" customHeight="1">
      <c r="A43" s="84">
        <v>36</v>
      </c>
      <c r="B43" s="85">
        <f t="shared" si="0"/>
        <v>4532</v>
      </c>
      <c r="C43" s="32">
        <v>2255</v>
      </c>
      <c r="D43" s="86">
        <v>2277</v>
      </c>
      <c r="E43" s="87">
        <v>86</v>
      </c>
      <c r="F43" s="85">
        <f t="shared" si="1"/>
        <v>1246</v>
      </c>
      <c r="G43" s="32">
        <v>464</v>
      </c>
      <c r="H43" s="32">
        <v>782</v>
      </c>
    </row>
    <row r="44" spans="1:8" ht="15" customHeight="1">
      <c r="A44" s="84">
        <v>37</v>
      </c>
      <c r="B44" s="85">
        <f t="shared" si="0"/>
        <v>4564</v>
      </c>
      <c r="C44" s="32">
        <v>2340</v>
      </c>
      <c r="D44" s="86">
        <v>2224</v>
      </c>
      <c r="E44" s="87">
        <v>87</v>
      </c>
      <c r="F44" s="85">
        <f t="shared" si="1"/>
        <v>953</v>
      </c>
      <c r="G44" s="32">
        <v>347</v>
      </c>
      <c r="H44" s="32">
        <v>606</v>
      </c>
    </row>
    <row r="45" spans="1:8" ht="15" customHeight="1">
      <c r="A45" s="84">
        <v>38</v>
      </c>
      <c r="B45" s="85">
        <f t="shared" si="0"/>
        <v>4800</v>
      </c>
      <c r="C45" s="32">
        <v>2534</v>
      </c>
      <c r="D45" s="86">
        <v>2266</v>
      </c>
      <c r="E45" s="87">
        <v>88</v>
      </c>
      <c r="F45" s="85">
        <f t="shared" si="1"/>
        <v>839</v>
      </c>
      <c r="G45" s="32">
        <v>303</v>
      </c>
      <c r="H45" s="32">
        <v>536</v>
      </c>
    </row>
    <row r="46" spans="1:8" ht="15" customHeight="1">
      <c r="A46" s="84">
        <v>39</v>
      </c>
      <c r="B46" s="85">
        <f t="shared" si="0"/>
        <v>4903</v>
      </c>
      <c r="C46" s="32">
        <v>2520</v>
      </c>
      <c r="D46" s="86">
        <v>2383</v>
      </c>
      <c r="E46" s="87">
        <v>89</v>
      </c>
      <c r="F46" s="85">
        <f t="shared" si="1"/>
        <v>710</v>
      </c>
      <c r="G46" s="32">
        <v>255</v>
      </c>
      <c r="H46" s="32">
        <v>455</v>
      </c>
    </row>
    <row r="47" spans="1:8" ht="15" customHeight="1">
      <c r="A47" s="84">
        <v>40</v>
      </c>
      <c r="B47" s="85">
        <f t="shared" si="0"/>
        <v>4937</v>
      </c>
      <c r="C47" s="32">
        <v>2588</v>
      </c>
      <c r="D47" s="86">
        <v>2349</v>
      </c>
      <c r="E47" s="87">
        <v>90</v>
      </c>
      <c r="F47" s="85">
        <f t="shared" si="1"/>
        <v>579</v>
      </c>
      <c r="G47" s="32">
        <v>180</v>
      </c>
      <c r="H47" s="32">
        <v>399</v>
      </c>
    </row>
    <row r="48" spans="1:8" ht="15" customHeight="1">
      <c r="A48" s="84">
        <v>41</v>
      </c>
      <c r="B48" s="85">
        <f t="shared" si="0"/>
        <v>5374</v>
      </c>
      <c r="C48" s="32">
        <v>2777</v>
      </c>
      <c r="D48" s="86">
        <v>2597</v>
      </c>
      <c r="E48" s="87">
        <v>91</v>
      </c>
      <c r="F48" s="85">
        <f t="shared" si="1"/>
        <v>516</v>
      </c>
      <c r="G48" s="32">
        <v>135</v>
      </c>
      <c r="H48" s="32">
        <v>381</v>
      </c>
    </row>
    <row r="49" spans="1:8" ht="15" customHeight="1">
      <c r="A49" s="84">
        <v>42</v>
      </c>
      <c r="B49" s="85">
        <f t="shared" si="0"/>
        <v>5477</v>
      </c>
      <c r="C49" s="32">
        <v>2868</v>
      </c>
      <c r="D49" s="86">
        <v>2609</v>
      </c>
      <c r="E49" s="87">
        <v>92</v>
      </c>
      <c r="F49" s="85">
        <f t="shared" si="1"/>
        <v>417</v>
      </c>
      <c r="G49" s="32">
        <v>100</v>
      </c>
      <c r="H49" s="32">
        <v>317</v>
      </c>
    </row>
    <row r="50" spans="1:8" ht="15" customHeight="1">
      <c r="A50" s="84">
        <v>43</v>
      </c>
      <c r="B50" s="85">
        <f t="shared" si="0"/>
        <v>5900</v>
      </c>
      <c r="C50" s="32">
        <v>3057</v>
      </c>
      <c r="D50" s="86">
        <v>2843</v>
      </c>
      <c r="E50" s="87">
        <v>93</v>
      </c>
      <c r="F50" s="85">
        <f t="shared" si="1"/>
        <v>288</v>
      </c>
      <c r="G50" s="32">
        <v>59</v>
      </c>
      <c r="H50" s="32">
        <v>229</v>
      </c>
    </row>
    <row r="51" spans="1:8" ht="15" customHeight="1">
      <c r="A51" s="84">
        <v>44</v>
      </c>
      <c r="B51" s="85">
        <f t="shared" si="0"/>
        <v>6392</v>
      </c>
      <c r="C51" s="32">
        <v>3327</v>
      </c>
      <c r="D51" s="86">
        <v>3065</v>
      </c>
      <c r="E51" s="87">
        <v>94</v>
      </c>
      <c r="F51" s="85">
        <f t="shared" si="1"/>
        <v>230</v>
      </c>
      <c r="G51" s="32">
        <v>51</v>
      </c>
      <c r="H51" s="32">
        <v>179</v>
      </c>
    </row>
    <row r="52" spans="1:8" ht="15" customHeight="1">
      <c r="A52" s="84">
        <v>45</v>
      </c>
      <c r="B52" s="85">
        <f t="shared" si="0"/>
        <v>6270</v>
      </c>
      <c r="C52" s="32">
        <v>3327</v>
      </c>
      <c r="D52" s="86">
        <v>2943</v>
      </c>
      <c r="E52" s="87">
        <v>95</v>
      </c>
      <c r="F52" s="85">
        <f t="shared" si="1"/>
        <v>181</v>
      </c>
      <c r="G52" s="32">
        <v>35</v>
      </c>
      <c r="H52" s="32">
        <v>146</v>
      </c>
    </row>
    <row r="53" spans="1:8" ht="15" customHeight="1">
      <c r="A53" s="84">
        <v>46</v>
      </c>
      <c r="B53" s="85">
        <f t="shared" si="0"/>
        <v>6282</v>
      </c>
      <c r="C53" s="32">
        <v>3243</v>
      </c>
      <c r="D53" s="86">
        <v>3039</v>
      </c>
      <c r="E53" s="87">
        <v>96</v>
      </c>
      <c r="F53" s="85">
        <f t="shared" si="1"/>
        <v>149</v>
      </c>
      <c r="G53" s="32">
        <v>27</v>
      </c>
      <c r="H53" s="32">
        <v>122</v>
      </c>
    </row>
    <row r="54" spans="1:8" ht="15" customHeight="1">
      <c r="A54" s="84">
        <v>47</v>
      </c>
      <c r="B54" s="85">
        <f t="shared" si="0"/>
        <v>5906</v>
      </c>
      <c r="C54" s="32">
        <v>3096</v>
      </c>
      <c r="D54" s="86">
        <v>2810</v>
      </c>
      <c r="E54" s="87">
        <v>97</v>
      </c>
      <c r="F54" s="85">
        <f t="shared" si="1"/>
        <v>100</v>
      </c>
      <c r="G54" s="32">
        <v>10</v>
      </c>
      <c r="H54" s="32">
        <v>90</v>
      </c>
    </row>
    <row r="55" spans="1:8" ht="15" customHeight="1">
      <c r="A55" s="84">
        <v>48</v>
      </c>
      <c r="B55" s="85">
        <f t="shared" si="0"/>
        <v>5848</v>
      </c>
      <c r="C55" s="32">
        <v>2995</v>
      </c>
      <c r="D55" s="86">
        <v>2853</v>
      </c>
      <c r="E55" s="87">
        <v>98</v>
      </c>
      <c r="F55" s="85">
        <f t="shared" si="1"/>
        <v>79</v>
      </c>
      <c r="G55" s="32">
        <v>11</v>
      </c>
      <c r="H55" s="32">
        <v>68</v>
      </c>
    </row>
    <row r="56" spans="1:8" ht="15" customHeight="1">
      <c r="A56" s="84">
        <v>49</v>
      </c>
      <c r="B56" s="85">
        <f t="shared" si="0"/>
        <v>5514</v>
      </c>
      <c r="C56" s="32">
        <v>2899</v>
      </c>
      <c r="D56" s="86">
        <v>2615</v>
      </c>
      <c r="E56" s="87">
        <v>99</v>
      </c>
      <c r="F56" s="85">
        <f t="shared" si="1"/>
        <v>41</v>
      </c>
      <c r="G56" s="32">
        <v>5</v>
      </c>
      <c r="H56" s="32">
        <v>36</v>
      </c>
    </row>
    <row r="57" spans="1:8" ht="15" customHeight="1">
      <c r="A57" s="88"/>
      <c r="B57" s="89"/>
      <c r="C57" s="38"/>
      <c r="D57" s="38"/>
      <c r="E57" s="90" t="s">
        <v>735</v>
      </c>
      <c r="F57" s="89">
        <f t="shared" si="1"/>
        <v>84</v>
      </c>
      <c r="G57" s="38">
        <v>10</v>
      </c>
      <c r="H57" s="38">
        <v>74</v>
      </c>
    </row>
    <row r="58" spans="1:8" ht="15" customHeight="1">
      <c r="H58" s="91" t="s">
        <v>35</v>
      </c>
    </row>
  </sheetData>
  <phoneticPr fontId="3"/>
  <hyperlinks>
    <hyperlink ref="A1" location="'目次'!A1" display="目次へもどる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7"/>
  <sheetViews>
    <sheetView zoomScale="110" zoomScaleNormal="100" workbookViewId="0"/>
  </sheetViews>
  <sheetFormatPr defaultColWidth="9" defaultRowHeight="15" customHeight="1"/>
  <cols>
    <col min="1" max="1" width="11.25" style="92" customWidth="1"/>
    <col min="2" max="4" width="10.625" style="93" customWidth="1"/>
    <col min="5" max="5" width="11.25" style="92" customWidth="1"/>
    <col min="6" max="8" width="10.625" style="93" customWidth="1"/>
    <col min="9" max="16384" width="9" style="93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ht="15" customHeight="1">
      <c r="A3" s="69" t="s">
        <v>697</v>
      </c>
      <c r="B3" s="510"/>
      <c r="C3" s="510"/>
      <c r="D3" s="510"/>
    </row>
    <row r="4" spans="1:8" ht="15" customHeight="1">
      <c r="A4" s="71" t="s">
        <v>49</v>
      </c>
      <c r="B4" s="72"/>
      <c r="C4" s="72"/>
      <c r="H4" s="74" t="s">
        <v>50</v>
      </c>
    </row>
    <row r="5" spans="1:8" ht="15" customHeight="1">
      <c r="A5" s="75" t="s">
        <v>736</v>
      </c>
      <c r="B5" s="94" t="s">
        <v>51</v>
      </c>
      <c r="C5" s="95" t="s">
        <v>7</v>
      </c>
      <c r="D5" s="96" t="s">
        <v>8</v>
      </c>
      <c r="E5" s="75" t="s">
        <v>736</v>
      </c>
      <c r="F5" s="95" t="s">
        <v>51</v>
      </c>
      <c r="G5" s="95" t="s">
        <v>7</v>
      </c>
      <c r="H5" s="97" t="s">
        <v>8</v>
      </c>
    </row>
    <row r="6" spans="1:8" ht="15" customHeight="1">
      <c r="A6" s="98" t="s">
        <v>737</v>
      </c>
      <c r="B6" s="222">
        <f>SUM(B7:B16)+SUM(F6:F16)</f>
        <v>340862</v>
      </c>
      <c r="C6" s="222">
        <f>SUM(C7:C16)+SUM(G6:G16)</f>
        <v>169621</v>
      </c>
      <c r="D6" s="223">
        <f>SUM(D7:D16)+SUM(H6:H16)</f>
        <v>171241</v>
      </c>
      <c r="E6" s="84" t="s">
        <v>53</v>
      </c>
      <c r="F6" s="224">
        <f>SUM(G6,H6)</f>
        <v>23185</v>
      </c>
      <c r="G6" s="224">
        <v>12100</v>
      </c>
      <c r="H6" s="224">
        <v>11085</v>
      </c>
    </row>
    <row r="7" spans="1:8" ht="15" customHeight="1">
      <c r="A7" s="84" t="s">
        <v>54</v>
      </c>
      <c r="B7" s="224">
        <f>SUM(C7,D7)</f>
        <v>14371</v>
      </c>
      <c r="C7" s="224">
        <v>7342</v>
      </c>
      <c r="D7" s="225">
        <v>7029</v>
      </c>
      <c r="E7" s="84" t="s">
        <v>55</v>
      </c>
      <c r="F7" s="228">
        <f t="shared" ref="F7:F15" si="0">SUM(G7,H7)</f>
        <v>18013</v>
      </c>
      <c r="G7" s="224">
        <v>9162</v>
      </c>
      <c r="H7" s="224">
        <v>8851</v>
      </c>
    </row>
    <row r="8" spans="1:8" ht="15" customHeight="1">
      <c r="A8" s="84" t="s">
        <v>56</v>
      </c>
      <c r="B8" s="224">
        <f t="shared" ref="B8:B16" si="1">SUM(C8,D8)</f>
        <v>15207</v>
      </c>
      <c r="C8" s="224">
        <v>7752</v>
      </c>
      <c r="D8" s="225">
        <v>7455</v>
      </c>
      <c r="E8" s="84" t="s">
        <v>57</v>
      </c>
      <c r="F8" s="228">
        <f t="shared" si="0"/>
        <v>17787</v>
      </c>
      <c r="G8" s="224">
        <v>8833</v>
      </c>
      <c r="H8" s="224">
        <v>8954</v>
      </c>
    </row>
    <row r="9" spans="1:8" ht="15" customHeight="1">
      <c r="A9" s="84" t="s">
        <v>58</v>
      </c>
      <c r="B9" s="224">
        <f t="shared" si="1"/>
        <v>15314</v>
      </c>
      <c r="C9" s="224">
        <v>7814</v>
      </c>
      <c r="D9" s="225">
        <v>7500</v>
      </c>
      <c r="E9" s="84" t="s">
        <v>59</v>
      </c>
      <c r="F9" s="228">
        <f t="shared" si="0"/>
        <v>23793</v>
      </c>
      <c r="G9" s="224">
        <v>11343</v>
      </c>
      <c r="H9" s="224">
        <v>12450</v>
      </c>
    </row>
    <row r="10" spans="1:8" ht="15" customHeight="1">
      <c r="A10" s="84" t="s">
        <v>60</v>
      </c>
      <c r="B10" s="224">
        <f t="shared" si="1"/>
        <v>16295</v>
      </c>
      <c r="C10" s="224">
        <v>8369</v>
      </c>
      <c r="D10" s="225">
        <v>7926</v>
      </c>
      <c r="E10" s="84" t="s">
        <v>61</v>
      </c>
      <c r="F10" s="228">
        <f t="shared" si="0"/>
        <v>21805</v>
      </c>
      <c r="G10" s="224">
        <v>9999</v>
      </c>
      <c r="H10" s="224">
        <v>11806</v>
      </c>
    </row>
    <row r="11" spans="1:8" ht="15" customHeight="1">
      <c r="A11" s="84" t="s">
        <v>62</v>
      </c>
      <c r="B11" s="224">
        <f t="shared" si="1"/>
        <v>17415</v>
      </c>
      <c r="C11" s="224">
        <v>8742</v>
      </c>
      <c r="D11" s="225">
        <v>8673</v>
      </c>
      <c r="E11" s="84" t="s">
        <v>63</v>
      </c>
      <c r="F11" s="228">
        <f t="shared" si="0"/>
        <v>18668</v>
      </c>
      <c r="G11" s="224">
        <v>8634</v>
      </c>
      <c r="H11" s="224">
        <v>10034</v>
      </c>
    </row>
    <row r="12" spans="1:8" ht="15" customHeight="1">
      <c r="A12" s="84" t="s">
        <v>64</v>
      </c>
      <c r="B12" s="224">
        <f t="shared" si="1"/>
        <v>18008</v>
      </c>
      <c r="C12" s="224">
        <v>9090</v>
      </c>
      <c r="D12" s="225">
        <v>8918</v>
      </c>
      <c r="E12" s="84" t="s">
        <v>65</v>
      </c>
      <c r="F12" s="228">
        <f t="shared" si="0"/>
        <v>11613</v>
      </c>
      <c r="G12" s="224">
        <v>5425</v>
      </c>
      <c r="H12" s="224">
        <v>6188</v>
      </c>
    </row>
    <row r="13" spans="1:8" ht="15" customHeight="1">
      <c r="A13" s="84" t="s">
        <v>66</v>
      </c>
      <c r="B13" s="224">
        <f t="shared" si="1"/>
        <v>20395</v>
      </c>
      <c r="C13" s="224">
        <v>10313</v>
      </c>
      <c r="D13" s="225">
        <v>10082</v>
      </c>
      <c r="E13" s="84" t="s">
        <v>67</v>
      </c>
      <c r="F13" s="228">
        <f t="shared" si="0"/>
        <v>5195</v>
      </c>
      <c r="G13" s="224">
        <v>1990</v>
      </c>
      <c r="H13" s="224">
        <v>3205</v>
      </c>
    </row>
    <row r="14" spans="1:8" ht="15" customHeight="1">
      <c r="A14" s="84" t="s">
        <v>68</v>
      </c>
      <c r="B14" s="224">
        <f t="shared" si="1"/>
        <v>23234</v>
      </c>
      <c r="C14" s="224">
        <v>11913</v>
      </c>
      <c r="D14" s="225">
        <v>11321</v>
      </c>
      <c r="E14" s="84" t="s">
        <v>69</v>
      </c>
      <c r="F14" s="228">
        <f t="shared" si="0"/>
        <v>2030</v>
      </c>
      <c r="G14" s="224">
        <v>525</v>
      </c>
      <c r="H14" s="224">
        <v>1505</v>
      </c>
    </row>
    <row r="15" spans="1:8" ht="15" customHeight="1">
      <c r="A15" s="84" t="s">
        <v>70</v>
      </c>
      <c r="B15" s="224">
        <f t="shared" si="1"/>
        <v>28080</v>
      </c>
      <c r="C15" s="224">
        <v>14617</v>
      </c>
      <c r="D15" s="225">
        <v>13463</v>
      </c>
      <c r="E15" s="84" t="s">
        <v>71</v>
      </c>
      <c r="F15" s="228">
        <f t="shared" si="0"/>
        <v>550</v>
      </c>
      <c r="G15" s="224">
        <v>88</v>
      </c>
      <c r="H15" s="224">
        <v>462</v>
      </c>
    </row>
    <row r="16" spans="1:8" ht="15" customHeight="1">
      <c r="A16" s="88" t="s">
        <v>72</v>
      </c>
      <c r="B16" s="226">
        <f t="shared" si="1"/>
        <v>29820</v>
      </c>
      <c r="C16" s="226">
        <v>15560</v>
      </c>
      <c r="D16" s="227">
        <v>14260</v>
      </c>
      <c r="E16" s="88" t="s">
        <v>73</v>
      </c>
      <c r="F16" s="229">
        <f>SUM(G16,H16)</f>
        <v>84</v>
      </c>
      <c r="G16" s="226">
        <v>10</v>
      </c>
      <c r="H16" s="226">
        <v>74</v>
      </c>
    </row>
    <row r="17" spans="1:8" ht="15" customHeight="1">
      <c r="A17" s="100"/>
      <c r="B17" s="101"/>
      <c r="C17" s="102"/>
      <c r="D17" s="102"/>
      <c r="H17" s="91" t="s">
        <v>48</v>
      </c>
    </row>
  </sheetData>
  <phoneticPr fontId="3"/>
  <hyperlinks>
    <hyperlink ref="A1" location="'目次'!A1" display="目次へもど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3"/>
  <sheetViews>
    <sheetView zoomScale="110" zoomScaleNormal="110" workbookViewId="0"/>
  </sheetViews>
  <sheetFormatPr defaultColWidth="9.875" defaultRowHeight="15" customHeight="1"/>
  <cols>
    <col min="1" max="2" width="11.25" style="127" customWidth="1"/>
    <col min="3" max="8" width="10.625" style="127" customWidth="1"/>
    <col min="9" max="16384" width="9.875" style="127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s="511" customFormat="1" ht="15" customHeight="1">
      <c r="A3" s="507" t="s">
        <v>738</v>
      </c>
      <c r="B3" s="103"/>
    </row>
    <row r="4" spans="1:8" s="106" customFormat="1" ht="15" customHeight="1">
      <c r="A4" s="104" t="s">
        <v>739</v>
      </c>
      <c r="B4" s="105"/>
      <c r="H4" s="107"/>
    </row>
    <row r="5" spans="1:8" s="106" customFormat="1" ht="15" customHeight="1">
      <c r="A5" s="534" t="s">
        <v>74</v>
      </c>
      <c r="B5" s="536" t="s">
        <v>1</v>
      </c>
      <c r="C5" s="108" t="s">
        <v>2</v>
      </c>
      <c r="D5" s="109"/>
      <c r="E5" s="110"/>
      <c r="F5" s="492" t="s">
        <v>75</v>
      </c>
      <c r="G5" s="492" t="s">
        <v>5</v>
      </c>
      <c r="H5" s="111" t="s">
        <v>6</v>
      </c>
    </row>
    <row r="6" spans="1:8" s="106" customFormat="1" ht="15" customHeight="1">
      <c r="A6" s="535"/>
      <c r="B6" s="537"/>
      <c r="C6" s="494" t="s">
        <v>76</v>
      </c>
      <c r="D6" s="494" t="s">
        <v>7</v>
      </c>
      <c r="E6" s="494" t="s">
        <v>8</v>
      </c>
      <c r="F6" s="112" t="s">
        <v>77</v>
      </c>
      <c r="G6" s="112" t="s">
        <v>78</v>
      </c>
      <c r="H6" s="113" t="s">
        <v>11</v>
      </c>
    </row>
    <row r="7" spans="1:8" s="106" customFormat="1" ht="15" customHeight="1">
      <c r="A7" s="114" t="s">
        <v>79</v>
      </c>
      <c r="B7" s="99">
        <f>SUM(B8:B20)</f>
        <v>148864</v>
      </c>
      <c r="C7" s="99">
        <f>SUM(C8:C20)</f>
        <v>339677</v>
      </c>
      <c r="D7" s="99">
        <f>SUM(D8:D20)</f>
        <v>169091</v>
      </c>
      <c r="E7" s="99">
        <f>SUM(E8:E20)</f>
        <v>170586</v>
      </c>
      <c r="F7" s="115">
        <v>60.24</v>
      </c>
      <c r="G7" s="99">
        <f>C7/F7</f>
        <v>5638.7284196547143</v>
      </c>
      <c r="H7" s="115">
        <f>C7/B7</f>
        <v>2.2817941208082546</v>
      </c>
    </row>
    <row r="8" spans="1:8" s="120" customFormat="1" ht="15" customHeight="1">
      <c r="A8" s="116" t="s">
        <v>80</v>
      </c>
      <c r="B8" s="134">
        <v>16173</v>
      </c>
      <c r="C8" s="134">
        <v>38715</v>
      </c>
      <c r="D8" s="134">
        <v>19071</v>
      </c>
      <c r="E8" s="134">
        <v>19644</v>
      </c>
      <c r="F8" s="117">
        <v>5.65</v>
      </c>
      <c r="G8" s="118">
        <f t="shared" ref="G8:G20" si="0">C8/F8</f>
        <v>6852.2123893805301</v>
      </c>
      <c r="H8" s="119">
        <f t="shared" ref="H8:H20" si="1">C8/B8</f>
        <v>2.3938044889630867</v>
      </c>
    </row>
    <row r="9" spans="1:8" s="120" customFormat="1" ht="15" customHeight="1">
      <c r="A9" s="116" t="s">
        <v>81</v>
      </c>
      <c r="B9" s="134">
        <v>6181</v>
      </c>
      <c r="C9" s="134">
        <v>14523</v>
      </c>
      <c r="D9" s="134">
        <v>7207</v>
      </c>
      <c r="E9" s="134">
        <v>7316</v>
      </c>
      <c r="F9" s="117">
        <v>5.19</v>
      </c>
      <c r="G9" s="118">
        <f t="shared" si="0"/>
        <v>2798.2658959537571</v>
      </c>
      <c r="H9" s="119">
        <f t="shared" si="1"/>
        <v>2.3496198026209352</v>
      </c>
    </row>
    <row r="10" spans="1:8" s="120" customFormat="1" ht="15" customHeight="1">
      <c r="A10" s="116" t="s">
        <v>82</v>
      </c>
      <c r="B10" s="134">
        <v>13761</v>
      </c>
      <c r="C10" s="134">
        <v>33258</v>
      </c>
      <c r="D10" s="134">
        <v>16604</v>
      </c>
      <c r="E10" s="134">
        <v>16654</v>
      </c>
      <c r="F10" s="117">
        <v>8.8800000000000008</v>
      </c>
      <c r="G10" s="118">
        <f t="shared" si="0"/>
        <v>3745.27027027027</v>
      </c>
      <c r="H10" s="119">
        <f t="shared" si="1"/>
        <v>2.4168301722258558</v>
      </c>
    </row>
    <row r="11" spans="1:8" s="120" customFormat="1" ht="15" customHeight="1">
      <c r="A11" s="116" t="s">
        <v>83</v>
      </c>
      <c r="B11" s="134">
        <v>22390</v>
      </c>
      <c r="C11" s="134">
        <v>51382</v>
      </c>
      <c r="D11" s="134">
        <v>25355</v>
      </c>
      <c r="E11" s="134">
        <v>26027</v>
      </c>
      <c r="F11" s="117">
        <v>6.53</v>
      </c>
      <c r="G11" s="118">
        <f t="shared" si="0"/>
        <v>7868.6064318529861</v>
      </c>
      <c r="H11" s="119">
        <f t="shared" si="1"/>
        <v>2.2948637784725325</v>
      </c>
    </row>
    <row r="12" spans="1:8" s="120" customFormat="1" ht="15" customHeight="1">
      <c r="A12" s="116" t="s">
        <v>84</v>
      </c>
      <c r="B12" s="134">
        <v>5178</v>
      </c>
      <c r="C12" s="134">
        <v>11999</v>
      </c>
      <c r="D12" s="134">
        <v>6033</v>
      </c>
      <c r="E12" s="134">
        <v>5966</v>
      </c>
      <c r="F12" s="117">
        <v>7.14</v>
      </c>
      <c r="G12" s="118">
        <f t="shared" si="0"/>
        <v>1680.5322128851542</v>
      </c>
      <c r="H12" s="119">
        <f t="shared" si="1"/>
        <v>2.3173039783700271</v>
      </c>
    </row>
    <row r="13" spans="1:8" s="120" customFormat="1" ht="15" customHeight="1">
      <c r="A13" s="116" t="s">
        <v>85</v>
      </c>
      <c r="B13" s="134">
        <v>13504</v>
      </c>
      <c r="C13" s="134">
        <v>31595</v>
      </c>
      <c r="D13" s="134">
        <v>15914</v>
      </c>
      <c r="E13" s="134">
        <v>15681</v>
      </c>
      <c r="F13" s="117">
        <v>7.07</v>
      </c>
      <c r="G13" s="118">
        <f t="shared" si="0"/>
        <v>4468.8826025459684</v>
      </c>
      <c r="H13" s="119">
        <f t="shared" si="1"/>
        <v>2.3396771327014219</v>
      </c>
    </row>
    <row r="14" spans="1:8" s="120" customFormat="1" ht="15" customHeight="1">
      <c r="A14" s="116" t="s">
        <v>86</v>
      </c>
      <c r="B14" s="134">
        <v>20252</v>
      </c>
      <c r="C14" s="134">
        <v>43963</v>
      </c>
      <c r="D14" s="134">
        <v>21975</v>
      </c>
      <c r="E14" s="134">
        <v>21988</v>
      </c>
      <c r="F14" s="117">
        <v>3.6</v>
      </c>
      <c r="G14" s="118">
        <f t="shared" si="0"/>
        <v>12211.944444444443</v>
      </c>
      <c r="H14" s="119">
        <f t="shared" si="1"/>
        <v>2.1707979458818882</v>
      </c>
    </row>
    <row r="15" spans="1:8" s="120" customFormat="1" ht="15" customHeight="1">
      <c r="A15" s="116" t="s">
        <v>87</v>
      </c>
      <c r="B15" s="134">
        <v>3769</v>
      </c>
      <c r="C15" s="134">
        <v>9050</v>
      </c>
      <c r="D15" s="134">
        <v>4532</v>
      </c>
      <c r="E15" s="134">
        <v>4518</v>
      </c>
      <c r="F15" s="121">
        <v>2.17</v>
      </c>
      <c r="G15" s="118">
        <f t="shared" si="0"/>
        <v>4170.5069124423962</v>
      </c>
      <c r="H15" s="119">
        <f t="shared" si="1"/>
        <v>2.4011674184133724</v>
      </c>
    </row>
    <row r="16" spans="1:8" s="120" customFormat="1" ht="15" customHeight="1">
      <c r="A16" s="116" t="s">
        <v>88</v>
      </c>
      <c r="B16" s="134">
        <v>12856</v>
      </c>
      <c r="C16" s="134">
        <v>31002</v>
      </c>
      <c r="D16" s="134">
        <v>15431</v>
      </c>
      <c r="E16" s="134">
        <v>15571</v>
      </c>
      <c r="F16" s="117">
        <v>7.5</v>
      </c>
      <c r="G16" s="118">
        <f t="shared" si="0"/>
        <v>4133.6000000000004</v>
      </c>
      <c r="H16" s="119">
        <f t="shared" si="1"/>
        <v>2.4114810205351587</v>
      </c>
    </row>
    <row r="17" spans="1:8" s="120" customFormat="1" ht="15" customHeight="1">
      <c r="A17" s="116" t="s">
        <v>89</v>
      </c>
      <c r="B17" s="134">
        <v>9509</v>
      </c>
      <c r="C17" s="134">
        <v>22108</v>
      </c>
      <c r="D17" s="134">
        <v>10915</v>
      </c>
      <c r="E17" s="134">
        <v>11193</v>
      </c>
      <c r="F17" s="117">
        <v>1.93</v>
      </c>
      <c r="G17" s="118">
        <f t="shared" si="0"/>
        <v>11454.922279792747</v>
      </c>
      <c r="H17" s="119">
        <f t="shared" si="1"/>
        <v>2.3249553055000525</v>
      </c>
    </row>
    <row r="18" spans="1:8" s="120" customFormat="1" ht="15" customHeight="1">
      <c r="A18" s="116" t="s">
        <v>90</v>
      </c>
      <c r="B18" s="134">
        <v>4520</v>
      </c>
      <c r="C18" s="134">
        <v>8523</v>
      </c>
      <c r="D18" s="134">
        <v>4372</v>
      </c>
      <c r="E18" s="134">
        <v>4151</v>
      </c>
      <c r="F18" s="117">
        <v>0.84</v>
      </c>
      <c r="G18" s="118">
        <f t="shared" si="0"/>
        <v>10146.428571428572</v>
      </c>
      <c r="H18" s="119">
        <f t="shared" si="1"/>
        <v>1.8856194690265486</v>
      </c>
    </row>
    <row r="19" spans="1:8" s="120" customFormat="1" ht="15" customHeight="1">
      <c r="A19" s="116" t="s">
        <v>91</v>
      </c>
      <c r="B19" s="134">
        <v>7721</v>
      </c>
      <c r="C19" s="134">
        <v>16070</v>
      </c>
      <c r="D19" s="134">
        <v>8036</v>
      </c>
      <c r="E19" s="134">
        <v>8034</v>
      </c>
      <c r="F19" s="117">
        <v>1.71</v>
      </c>
      <c r="G19" s="118">
        <f t="shared" si="0"/>
        <v>9397.6608187134498</v>
      </c>
      <c r="H19" s="119">
        <f t="shared" si="1"/>
        <v>2.0813366144281829</v>
      </c>
    </row>
    <row r="20" spans="1:8" s="120" customFormat="1" ht="15" customHeight="1">
      <c r="A20" s="493" t="s">
        <v>92</v>
      </c>
      <c r="B20" s="37">
        <v>13050</v>
      </c>
      <c r="C20" s="37">
        <v>27489</v>
      </c>
      <c r="D20" s="37">
        <v>13646</v>
      </c>
      <c r="E20" s="37">
        <v>13843</v>
      </c>
      <c r="F20" s="122">
        <v>2.1</v>
      </c>
      <c r="G20" s="38">
        <f t="shared" si="0"/>
        <v>13090</v>
      </c>
      <c r="H20" s="123">
        <f t="shared" si="1"/>
        <v>2.1064367816091956</v>
      </c>
    </row>
    <row r="21" spans="1:8" s="120" customFormat="1" ht="15" customHeight="1">
      <c r="A21" s="124" t="s">
        <v>93</v>
      </c>
      <c r="B21" s="125"/>
      <c r="C21" s="106"/>
      <c r="D21" s="106"/>
      <c r="E21" s="106"/>
      <c r="F21" s="106"/>
      <c r="G21" s="106"/>
      <c r="H21" s="126"/>
    </row>
    <row r="22" spans="1:8" s="120" customFormat="1" ht="15" customHeight="1">
      <c r="A22" s="124" t="s">
        <v>94</v>
      </c>
      <c r="B22" s="106"/>
      <c r="C22" s="106"/>
      <c r="D22" s="106"/>
      <c r="E22" s="106"/>
      <c r="F22" s="106"/>
      <c r="G22" s="106"/>
      <c r="H22" s="106"/>
    </row>
    <row r="23" spans="1:8" s="120" customFormat="1" ht="15" customHeight="1">
      <c r="A23" s="124" t="s">
        <v>95</v>
      </c>
      <c r="B23" s="106"/>
      <c r="C23" s="106"/>
      <c r="D23" s="106"/>
      <c r="E23" s="106"/>
      <c r="F23" s="106"/>
      <c r="G23" s="106"/>
      <c r="H23" s="126" t="s">
        <v>96</v>
      </c>
    </row>
  </sheetData>
  <mergeCells count="2">
    <mergeCell ref="A5:A6"/>
    <mergeCell ref="B5:B6"/>
  </mergeCells>
  <phoneticPr fontId="3"/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20"/>
  <sheetViews>
    <sheetView zoomScale="110" zoomScaleNormal="110" workbookViewId="0"/>
  </sheetViews>
  <sheetFormatPr defaultColWidth="8.75" defaultRowHeight="15" customHeight="1"/>
  <cols>
    <col min="1" max="1" width="11.25" style="128" customWidth="1"/>
    <col min="2" max="6" width="15" style="128" customWidth="1"/>
    <col min="7" max="16384" width="8.75" style="128"/>
  </cols>
  <sheetData>
    <row r="1" spans="1:6" s="523" customFormat="1" ht="15" customHeight="1">
      <c r="A1" s="522" t="s">
        <v>901</v>
      </c>
    </row>
    <row r="2" spans="1:6" s="523" customFormat="1" ht="15" customHeight="1"/>
    <row r="3" spans="1:6" ht="15" customHeight="1">
      <c r="A3" s="509" t="s">
        <v>740</v>
      </c>
    </row>
    <row r="4" spans="1:6" s="131" customFormat="1" ht="15" customHeight="1">
      <c r="A4" s="4" t="s">
        <v>741</v>
      </c>
      <c r="B4" s="129"/>
      <c r="C4" s="130"/>
      <c r="D4" s="130"/>
      <c r="E4" s="130"/>
      <c r="F4" s="74" t="s">
        <v>50</v>
      </c>
    </row>
    <row r="5" spans="1:6" s="129" customFormat="1" ht="15" customHeight="1">
      <c r="A5" s="75" t="s">
        <v>742</v>
      </c>
      <c r="B5" s="76" t="s">
        <v>97</v>
      </c>
      <c r="C5" s="76" t="s">
        <v>98</v>
      </c>
      <c r="D5" s="132" t="s">
        <v>99</v>
      </c>
      <c r="E5" s="77" t="s">
        <v>100</v>
      </c>
      <c r="F5" s="77" t="s">
        <v>101</v>
      </c>
    </row>
    <row r="6" spans="1:6" s="131" customFormat="1" ht="15" customHeight="1">
      <c r="A6" s="79" t="s">
        <v>743</v>
      </c>
      <c r="B6" s="133">
        <f>SUM(B7:B19)</f>
        <v>330428</v>
      </c>
      <c r="C6" s="133">
        <f>SUM(C7:C19)</f>
        <v>332745</v>
      </c>
      <c r="D6" s="133">
        <f>SUM(D7:D19)</f>
        <v>334693</v>
      </c>
      <c r="E6" s="133">
        <f>SUM(E7:E19)</f>
        <v>337181</v>
      </c>
      <c r="F6" s="133">
        <f>SUM(F7:F19)</f>
        <v>339677</v>
      </c>
    </row>
    <row r="7" spans="1:6" s="131" customFormat="1" ht="15" customHeight="1">
      <c r="A7" s="84" t="s">
        <v>744</v>
      </c>
      <c r="B7" s="32">
        <v>39790</v>
      </c>
      <c r="C7" s="32">
        <v>39455</v>
      </c>
      <c r="D7" s="32">
        <v>39197</v>
      </c>
      <c r="E7" s="32">
        <v>38877</v>
      </c>
      <c r="F7" s="134">
        <v>38715</v>
      </c>
    </row>
    <row r="8" spans="1:6" s="131" customFormat="1" ht="15" customHeight="1">
      <c r="A8" s="84" t="s">
        <v>745</v>
      </c>
      <c r="B8" s="32">
        <v>15002</v>
      </c>
      <c r="C8" s="32">
        <v>14808</v>
      </c>
      <c r="D8" s="32">
        <v>14727</v>
      </c>
      <c r="E8" s="32">
        <v>14572</v>
      </c>
      <c r="F8" s="134">
        <v>14523</v>
      </c>
    </row>
    <row r="9" spans="1:6" s="131" customFormat="1" ht="15" customHeight="1">
      <c r="A9" s="84" t="s">
        <v>746</v>
      </c>
      <c r="B9" s="32">
        <v>32906</v>
      </c>
      <c r="C9" s="32">
        <v>33061</v>
      </c>
      <c r="D9" s="32">
        <v>33205</v>
      </c>
      <c r="E9" s="32">
        <v>33296</v>
      </c>
      <c r="F9" s="134">
        <v>33258</v>
      </c>
    </row>
    <row r="10" spans="1:6" s="131" customFormat="1" ht="15" customHeight="1">
      <c r="A10" s="84" t="s">
        <v>747</v>
      </c>
      <c r="B10" s="32">
        <v>50914</v>
      </c>
      <c r="C10" s="32">
        <v>51404</v>
      </c>
      <c r="D10" s="32">
        <v>51321</v>
      </c>
      <c r="E10" s="32">
        <v>51169</v>
      </c>
      <c r="F10" s="134">
        <v>51382</v>
      </c>
    </row>
    <row r="11" spans="1:6" s="131" customFormat="1" ht="15" customHeight="1">
      <c r="A11" s="84" t="s">
        <v>748</v>
      </c>
      <c r="B11" s="32">
        <v>12361</v>
      </c>
      <c r="C11" s="32">
        <v>12215</v>
      </c>
      <c r="D11" s="32">
        <v>12182</v>
      </c>
      <c r="E11" s="32">
        <v>12090</v>
      </c>
      <c r="F11" s="134">
        <v>11999</v>
      </c>
    </row>
    <row r="12" spans="1:6" s="131" customFormat="1" ht="15" customHeight="1">
      <c r="A12" s="84" t="s">
        <v>749</v>
      </c>
      <c r="B12" s="32">
        <v>31949</v>
      </c>
      <c r="C12" s="32">
        <v>31813</v>
      </c>
      <c r="D12" s="32">
        <v>31767</v>
      </c>
      <c r="E12" s="32">
        <v>31569</v>
      </c>
      <c r="F12" s="134">
        <v>31595</v>
      </c>
    </row>
    <row r="13" spans="1:6" s="131" customFormat="1" ht="15" customHeight="1">
      <c r="A13" s="84" t="s">
        <v>750</v>
      </c>
      <c r="B13" s="32">
        <v>43819</v>
      </c>
      <c r="C13" s="32">
        <v>43882</v>
      </c>
      <c r="D13" s="32">
        <v>44007</v>
      </c>
      <c r="E13" s="32">
        <v>44043</v>
      </c>
      <c r="F13" s="134">
        <v>43963</v>
      </c>
    </row>
    <row r="14" spans="1:6" s="131" customFormat="1" ht="15" customHeight="1">
      <c r="A14" s="84" t="s">
        <v>751</v>
      </c>
      <c r="B14" s="32">
        <v>8200</v>
      </c>
      <c r="C14" s="32">
        <v>8202</v>
      </c>
      <c r="D14" s="32">
        <v>8309</v>
      </c>
      <c r="E14" s="32">
        <v>8688</v>
      </c>
      <c r="F14" s="134">
        <v>9050</v>
      </c>
    </row>
    <row r="15" spans="1:6" s="131" customFormat="1" ht="15" customHeight="1">
      <c r="A15" s="84" t="s">
        <v>88</v>
      </c>
      <c r="B15" s="32">
        <v>22434</v>
      </c>
      <c r="C15" s="32">
        <v>24429</v>
      </c>
      <c r="D15" s="32">
        <v>25993</v>
      </c>
      <c r="E15" s="32">
        <v>28551</v>
      </c>
      <c r="F15" s="134">
        <v>31002</v>
      </c>
    </row>
    <row r="16" spans="1:6" s="131" customFormat="1" ht="15" customHeight="1">
      <c r="A16" s="84" t="s">
        <v>752</v>
      </c>
      <c r="B16" s="32">
        <v>22225</v>
      </c>
      <c r="C16" s="32">
        <v>22161</v>
      </c>
      <c r="D16" s="32">
        <v>22242</v>
      </c>
      <c r="E16" s="32">
        <v>22239</v>
      </c>
      <c r="F16" s="134">
        <v>22108</v>
      </c>
    </row>
    <row r="17" spans="1:6" s="131" customFormat="1" ht="15" customHeight="1">
      <c r="A17" s="84" t="s">
        <v>90</v>
      </c>
      <c r="B17" s="32">
        <v>8315</v>
      </c>
      <c r="C17" s="32">
        <v>8370</v>
      </c>
      <c r="D17" s="32">
        <v>8514</v>
      </c>
      <c r="E17" s="32">
        <v>8547</v>
      </c>
      <c r="F17" s="134">
        <v>8523</v>
      </c>
    </row>
    <row r="18" spans="1:6" s="131" customFormat="1" ht="15" customHeight="1">
      <c r="A18" s="84" t="s">
        <v>102</v>
      </c>
      <c r="B18" s="32">
        <v>15307</v>
      </c>
      <c r="C18" s="32">
        <v>15898</v>
      </c>
      <c r="D18" s="32">
        <v>15929</v>
      </c>
      <c r="E18" s="32">
        <v>16019</v>
      </c>
      <c r="F18" s="134">
        <v>16070</v>
      </c>
    </row>
    <row r="19" spans="1:6" s="131" customFormat="1" ht="15" customHeight="1">
      <c r="A19" s="88" t="s">
        <v>92</v>
      </c>
      <c r="B19" s="38">
        <v>27206</v>
      </c>
      <c r="C19" s="38">
        <v>27047</v>
      </c>
      <c r="D19" s="38">
        <v>27300</v>
      </c>
      <c r="E19" s="38">
        <v>27521</v>
      </c>
      <c r="F19" s="37">
        <v>27489</v>
      </c>
    </row>
    <row r="20" spans="1:6" s="131" customFormat="1" ht="15" customHeight="1">
      <c r="C20" s="135"/>
      <c r="D20" s="135"/>
      <c r="E20" s="135"/>
      <c r="F20" s="136" t="s">
        <v>96</v>
      </c>
    </row>
  </sheetData>
  <phoneticPr fontId="3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zoomScale="110" zoomScaleNormal="110" workbookViewId="0"/>
  </sheetViews>
  <sheetFormatPr defaultColWidth="9" defaultRowHeight="15" customHeight="1"/>
  <cols>
    <col min="1" max="1" width="13.125" style="176" customWidth="1"/>
    <col min="2" max="5" width="7.5" style="140" customWidth="1"/>
    <col min="6" max="6" width="13.125" style="140" customWidth="1"/>
    <col min="7" max="10" width="7.5" style="140" customWidth="1"/>
    <col min="11" max="16384" width="9" style="140"/>
  </cols>
  <sheetData>
    <row r="1" spans="1:10" s="523" customFormat="1" ht="15" customHeight="1">
      <c r="A1" s="522" t="s">
        <v>901</v>
      </c>
    </row>
    <row r="2" spans="1:10" s="523" customFormat="1" ht="15" customHeight="1"/>
    <row r="3" spans="1:10" s="137" customFormat="1" ht="15" customHeight="1">
      <c r="A3" s="512" t="s">
        <v>698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s="137" customFormat="1" ht="15" customHeight="1">
      <c r="A4" s="138" t="s">
        <v>49</v>
      </c>
      <c r="B4" s="139"/>
      <c r="C4" s="139"/>
      <c r="D4" s="32"/>
      <c r="E4" s="32"/>
      <c r="F4" s="32"/>
      <c r="G4" s="32"/>
      <c r="H4" s="32"/>
      <c r="I4" s="32"/>
      <c r="J4" s="32"/>
    </row>
    <row r="5" spans="1:10" ht="12.75" customHeight="1">
      <c r="A5" s="239" t="s">
        <v>103</v>
      </c>
      <c r="B5" s="252" t="s">
        <v>1</v>
      </c>
      <c r="C5" s="252" t="s">
        <v>7</v>
      </c>
      <c r="D5" s="252" t="s">
        <v>8</v>
      </c>
      <c r="E5" s="253" t="s">
        <v>51</v>
      </c>
      <c r="F5" s="230" t="s">
        <v>103</v>
      </c>
      <c r="G5" s="252" t="s">
        <v>1</v>
      </c>
      <c r="H5" s="252" t="s">
        <v>7</v>
      </c>
      <c r="I5" s="253" t="s">
        <v>8</v>
      </c>
      <c r="J5" s="253" t="s">
        <v>51</v>
      </c>
    </row>
    <row r="6" spans="1:10" ht="12.75" customHeight="1">
      <c r="A6" s="245" t="s">
        <v>52</v>
      </c>
      <c r="B6" s="141">
        <f>SUM(B8,B20,B33,G8,G24,G33,B66,B89,B100,G75,G87,G94,G111)</f>
        <v>150497</v>
      </c>
      <c r="C6" s="142">
        <f>SUM(C8,C20,C33,H8,H24,H33,C66,C89,C100,H75,H87,H94,H111)</f>
        <v>169621</v>
      </c>
      <c r="D6" s="142">
        <f>SUM(D8,D20,D33,I8,I24,I33,D66,D89,D100,I75,I87,I94,I111)</f>
        <v>171241</v>
      </c>
      <c r="E6" s="143">
        <f>SUM(E8,E20,E33,J8,J24,J33,E66,E89,E100,J75,J87,J94,J111)</f>
        <v>340862</v>
      </c>
      <c r="F6" s="249"/>
      <c r="G6" s="144"/>
      <c r="H6" s="145"/>
      <c r="I6" s="145"/>
      <c r="J6" s="145"/>
    </row>
    <row r="7" spans="1:10" ht="12.75" customHeight="1">
      <c r="A7" s="246"/>
      <c r="B7" s="146"/>
      <c r="C7" s="147"/>
      <c r="D7" s="147"/>
      <c r="E7" s="147"/>
      <c r="F7" s="249" t="s">
        <v>104</v>
      </c>
      <c r="G7" s="144"/>
      <c r="H7" s="145"/>
      <c r="I7" s="145"/>
      <c r="J7" s="145"/>
    </row>
    <row r="8" spans="1:10" ht="12.75" customHeight="1">
      <c r="A8" s="247" t="s">
        <v>105</v>
      </c>
      <c r="B8" s="148">
        <f>SUM(B9:B18)</f>
        <v>16242</v>
      </c>
      <c r="C8" s="149">
        <f>SUM(C9:C18)</f>
        <v>19005</v>
      </c>
      <c r="D8" s="149">
        <f>SUM(D9:D18)</f>
        <v>19632</v>
      </c>
      <c r="E8" s="149">
        <f>SUM(E9:E18)</f>
        <v>38637</v>
      </c>
      <c r="F8" s="236" t="s">
        <v>106</v>
      </c>
      <c r="G8" s="148">
        <f>SUM(G9:G22)</f>
        <v>22551</v>
      </c>
      <c r="H8" s="149">
        <f>SUM(H9:H22)</f>
        <v>25261</v>
      </c>
      <c r="I8" s="149">
        <f>SUM(I9:I22)</f>
        <v>26002</v>
      </c>
      <c r="J8" s="149">
        <f>SUM(J9:J22)</f>
        <v>51263</v>
      </c>
    </row>
    <row r="9" spans="1:10" ht="12.75" customHeight="1">
      <c r="A9" s="246" t="s">
        <v>107</v>
      </c>
      <c r="B9" s="150">
        <v>2637</v>
      </c>
      <c r="C9" s="151">
        <v>3265</v>
      </c>
      <c r="D9" s="151">
        <v>3299</v>
      </c>
      <c r="E9" s="151">
        <v>6564</v>
      </c>
      <c r="F9" s="235" t="s">
        <v>108</v>
      </c>
      <c r="G9" s="150">
        <v>1940</v>
      </c>
      <c r="H9" s="151">
        <v>2244</v>
      </c>
      <c r="I9" s="151">
        <v>2218</v>
      </c>
      <c r="J9" s="151">
        <v>4462</v>
      </c>
    </row>
    <row r="10" spans="1:10" ht="12.75" customHeight="1">
      <c r="A10" s="246" t="s">
        <v>109</v>
      </c>
      <c r="B10" s="150">
        <v>3829</v>
      </c>
      <c r="C10" s="151">
        <v>4470</v>
      </c>
      <c r="D10" s="151">
        <v>4635</v>
      </c>
      <c r="E10" s="151">
        <v>9105</v>
      </c>
      <c r="F10" s="235" t="s">
        <v>110</v>
      </c>
      <c r="G10" s="150">
        <v>655</v>
      </c>
      <c r="H10" s="151">
        <v>783</v>
      </c>
      <c r="I10" s="151">
        <v>797</v>
      </c>
      <c r="J10" s="151">
        <v>1580</v>
      </c>
    </row>
    <row r="11" spans="1:10" ht="12.75" customHeight="1">
      <c r="A11" s="246" t="s">
        <v>111</v>
      </c>
      <c r="B11" s="150">
        <v>1678</v>
      </c>
      <c r="C11" s="151">
        <v>1883</v>
      </c>
      <c r="D11" s="151">
        <v>2024</v>
      </c>
      <c r="E11" s="151">
        <v>3907</v>
      </c>
      <c r="F11" s="235" t="s">
        <v>112</v>
      </c>
      <c r="G11" s="150">
        <v>1161</v>
      </c>
      <c r="H11" s="151">
        <v>1470</v>
      </c>
      <c r="I11" s="151">
        <v>1508</v>
      </c>
      <c r="J11" s="151">
        <v>2978</v>
      </c>
    </row>
    <row r="12" spans="1:10" ht="12.75" customHeight="1">
      <c r="A12" s="246" t="s">
        <v>113</v>
      </c>
      <c r="B12" s="150">
        <v>2479</v>
      </c>
      <c r="C12" s="151">
        <v>2945</v>
      </c>
      <c r="D12" s="151">
        <v>2970</v>
      </c>
      <c r="E12" s="151">
        <v>5915</v>
      </c>
      <c r="F12" s="235" t="s">
        <v>114</v>
      </c>
      <c r="G12" s="150">
        <v>582</v>
      </c>
      <c r="H12" s="151">
        <v>757</v>
      </c>
      <c r="I12" s="151">
        <v>704</v>
      </c>
      <c r="J12" s="151">
        <v>1461</v>
      </c>
    </row>
    <row r="13" spans="1:10" ht="12.75" customHeight="1">
      <c r="A13" s="246" t="s">
        <v>115</v>
      </c>
      <c r="B13" s="150">
        <v>3055</v>
      </c>
      <c r="C13" s="151">
        <v>3590</v>
      </c>
      <c r="D13" s="151">
        <v>3657</v>
      </c>
      <c r="E13" s="151">
        <v>7247</v>
      </c>
      <c r="F13" s="235" t="s">
        <v>116</v>
      </c>
      <c r="G13" s="150">
        <v>253</v>
      </c>
      <c r="H13" s="151">
        <v>296</v>
      </c>
      <c r="I13" s="151">
        <v>332</v>
      </c>
      <c r="J13" s="151">
        <v>628</v>
      </c>
    </row>
    <row r="14" spans="1:10" ht="12.75" customHeight="1">
      <c r="A14" s="246" t="s">
        <v>117</v>
      </c>
      <c r="B14" s="150">
        <v>649</v>
      </c>
      <c r="C14" s="151">
        <v>800</v>
      </c>
      <c r="D14" s="151">
        <v>865</v>
      </c>
      <c r="E14" s="151">
        <v>1665</v>
      </c>
      <c r="F14" s="235" t="s">
        <v>118</v>
      </c>
      <c r="G14" s="150">
        <v>6290</v>
      </c>
      <c r="H14" s="151">
        <v>6761</v>
      </c>
      <c r="I14" s="151">
        <v>6916</v>
      </c>
      <c r="J14" s="151">
        <v>13677</v>
      </c>
    </row>
    <row r="15" spans="1:10" ht="12.75" customHeight="1">
      <c r="A15" s="246" t="s">
        <v>119</v>
      </c>
      <c r="B15" s="150">
        <v>603</v>
      </c>
      <c r="C15" s="151">
        <v>541</v>
      </c>
      <c r="D15" s="151">
        <v>586</v>
      </c>
      <c r="E15" s="151">
        <v>1127</v>
      </c>
      <c r="F15" s="235" t="s">
        <v>120</v>
      </c>
      <c r="G15" s="150">
        <v>1936</v>
      </c>
      <c r="H15" s="151">
        <v>2333</v>
      </c>
      <c r="I15" s="151">
        <v>2355</v>
      </c>
      <c r="J15" s="151">
        <v>4688</v>
      </c>
    </row>
    <row r="16" spans="1:10" ht="12.75" customHeight="1">
      <c r="A16" s="246" t="s">
        <v>121</v>
      </c>
      <c r="B16" s="150">
        <v>648</v>
      </c>
      <c r="C16" s="151">
        <v>737</v>
      </c>
      <c r="D16" s="151">
        <v>753</v>
      </c>
      <c r="E16" s="151">
        <v>1490</v>
      </c>
      <c r="F16" s="235" t="s">
        <v>122</v>
      </c>
      <c r="G16" s="150">
        <v>2525</v>
      </c>
      <c r="H16" s="151">
        <v>2737</v>
      </c>
      <c r="I16" s="151">
        <v>2935</v>
      </c>
      <c r="J16" s="151">
        <v>5672</v>
      </c>
    </row>
    <row r="17" spans="1:10" ht="12.75" customHeight="1">
      <c r="A17" s="246" t="s">
        <v>123</v>
      </c>
      <c r="B17" s="150">
        <v>421</v>
      </c>
      <c r="C17" s="151">
        <v>509</v>
      </c>
      <c r="D17" s="151">
        <v>570</v>
      </c>
      <c r="E17" s="151">
        <v>1079</v>
      </c>
      <c r="F17" s="235" t="s">
        <v>124</v>
      </c>
      <c r="G17" s="150">
        <v>1617</v>
      </c>
      <c r="H17" s="151">
        <v>1702</v>
      </c>
      <c r="I17" s="151">
        <v>1775</v>
      </c>
      <c r="J17" s="151">
        <v>3477</v>
      </c>
    </row>
    <row r="18" spans="1:10" ht="12.75" customHeight="1">
      <c r="A18" s="246" t="s">
        <v>125</v>
      </c>
      <c r="B18" s="150">
        <v>243</v>
      </c>
      <c r="C18" s="151">
        <v>265</v>
      </c>
      <c r="D18" s="151">
        <v>273</v>
      </c>
      <c r="E18" s="151">
        <v>538</v>
      </c>
      <c r="F18" s="235" t="s">
        <v>126</v>
      </c>
      <c r="G18" s="150">
        <v>996</v>
      </c>
      <c r="H18" s="151">
        <v>999</v>
      </c>
      <c r="I18" s="151">
        <v>1060</v>
      </c>
      <c r="J18" s="151">
        <v>2059</v>
      </c>
    </row>
    <row r="19" spans="1:10" ht="12.75" customHeight="1">
      <c r="A19" s="246"/>
      <c r="B19" s="152"/>
      <c r="C19" s="151"/>
      <c r="D19" s="151"/>
      <c r="E19" s="151"/>
      <c r="F19" s="235" t="s">
        <v>127</v>
      </c>
      <c r="G19" s="150">
        <v>1469</v>
      </c>
      <c r="H19" s="151">
        <v>1639</v>
      </c>
      <c r="I19" s="151">
        <v>1713</v>
      </c>
      <c r="J19" s="151">
        <v>3352</v>
      </c>
    </row>
    <row r="20" spans="1:10" ht="12.75" customHeight="1">
      <c r="A20" s="247" t="s">
        <v>753</v>
      </c>
      <c r="B20" s="148">
        <f>SUM(B21:B31)</f>
        <v>6220</v>
      </c>
      <c r="C20" s="149">
        <f>SUM(C21:C31)</f>
        <v>7214</v>
      </c>
      <c r="D20" s="149">
        <f>SUM(D21:D31)</f>
        <v>7316</v>
      </c>
      <c r="E20" s="149">
        <f>SUM(E21:E31)</f>
        <v>14530</v>
      </c>
      <c r="F20" s="235" t="s">
        <v>128</v>
      </c>
      <c r="G20" s="150">
        <v>953</v>
      </c>
      <c r="H20" s="151">
        <v>1149</v>
      </c>
      <c r="I20" s="151">
        <v>1194</v>
      </c>
      <c r="J20" s="151">
        <v>2343</v>
      </c>
    </row>
    <row r="21" spans="1:10" ht="12.75" customHeight="1">
      <c r="A21" s="246" t="s">
        <v>129</v>
      </c>
      <c r="B21" s="150">
        <v>2237</v>
      </c>
      <c r="C21" s="151">
        <v>2588</v>
      </c>
      <c r="D21" s="151">
        <v>2595</v>
      </c>
      <c r="E21" s="151">
        <v>5183</v>
      </c>
      <c r="F21" s="235" t="s">
        <v>130</v>
      </c>
      <c r="G21" s="150">
        <v>1225</v>
      </c>
      <c r="H21" s="151">
        <v>1310</v>
      </c>
      <c r="I21" s="151">
        <v>1397</v>
      </c>
      <c r="J21" s="151">
        <v>2707</v>
      </c>
    </row>
    <row r="22" spans="1:10" ht="12.75" customHeight="1">
      <c r="A22" s="246" t="s">
        <v>131</v>
      </c>
      <c r="B22" s="150">
        <v>246</v>
      </c>
      <c r="C22" s="151">
        <v>228</v>
      </c>
      <c r="D22" s="151">
        <v>305</v>
      </c>
      <c r="E22" s="151">
        <v>533</v>
      </c>
      <c r="F22" s="235" t="s">
        <v>132</v>
      </c>
      <c r="G22" s="150">
        <v>949</v>
      </c>
      <c r="H22" s="151">
        <v>1081</v>
      </c>
      <c r="I22" s="151">
        <v>1098</v>
      </c>
      <c r="J22" s="151">
        <v>2179</v>
      </c>
    </row>
    <row r="23" spans="1:10" ht="12.75" customHeight="1">
      <c r="A23" s="246" t="s">
        <v>133</v>
      </c>
      <c r="B23" s="150">
        <v>426</v>
      </c>
      <c r="C23" s="151">
        <v>510</v>
      </c>
      <c r="D23" s="151">
        <v>444</v>
      </c>
      <c r="E23" s="151">
        <v>954</v>
      </c>
      <c r="F23" s="235"/>
      <c r="G23" s="153"/>
      <c r="H23" s="154"/>
      <c r="I23" s="154"/>
      <c r="J23" s="154"/>
    </row>
    <row r="24" spans="1:10" ht="12.75" customHeight="1">
      <c r="A24" s="246" t="s">
        <v>134</v>
      </c>
      <c r="B24" s="150">
        <v>295</v>
      </c>
      <c r="C24" s="151">
        <v>382</v>
      </c>
      <c r="D24" s="151">
        <v>358</v>
      </c>
      <c r="E24" s="151">
        <v>740</v>
      </c>
      <c r="F24" s="236" t="s">
        <v>754</v>
      </c>
      <c r="G24" s="148">
        <f>SUM(G25:G31)</f>
        <v>5226</v>
      </c>
      <c r="H24" s="149">
        <f>SUM(H25:H31)</f>
        <v>6022</v>
      </c>
      <c r="I24" s="149">
        <f>SUM(I25:I31)</f>
        <v>5948</v>
      </c>
      <c r="J24" s="149">
        <f>SUM(J25:J31)</f>
        <v>11970</v>
      </c>
    </row>
    <row r="25" spans="1:10" ht="12.75" customHeight="1">
      <c r="A25" s="246" t="s">
        <v>135</v>
      </c>
      <c r="B25" s="150">
        <v>481</v>
      </c>
      <c r="C25" s="151">
        <v>560</v>
      </c>
      <c r="D25" s="151">
        <v>569</v>
      </c>
      <c r="E25" s="151">
        <v>1129</v>
      </c>
      <c r="F25" s="235" t="s">
        <v>136</v>
      </c>
      <c r="G25" s="150">
        <v>153</v>
      </c>
      <c r="H25" s="151">
        <v>179</v>
      </c>
      <c r="I25" s="151">
        <v>165</v>
      </c>
      <c r="J25" s="151">
        <v>344</v>
      </c>
    </row>
    <row r="26" spans="1:10" ht="12.75" customHeight="1">
      <c r="A26" s="246" t="s">
        <v>137</v>
      </c>
      <c r="B26" s="150">
        <v>74</v>
      </c>
      <c r="C26" s="151">
        <v>104</v>
      </c>
      <c r="D26" s="151">
        <v>100</v>
      </c>
      <c r="E26" s="151">
        <v>204</v>
      </c>
      <c r="F26" s="235" t="s">
        <v>138</v>
      </c>
      <c r="G26" s="150">
        <v>160</v>
      </c>
      <c r="H26" s="151">
        <v>212</v>
      </c>
      <c r="I26" s="151">
        <v>229</v>
      </c>
      <c r="J26" s="151">
        <v>441</v>
      </c>
    </row>
    <row r="27" spans="1:10" ht="12.75" customHeight="1">
      <c r="A27" s="246" t="s">
        <v>139</v>
      </c>
      <c r="B27" s="150">
        <v>919</v>
      </c>
      <c r="C27" s="151">
        <v>1073</v>
      </c>
      <c r="D27" s="151">
        <v>1099</v>
      </c>
      <c r="E27" s="151">
        <v>2172</v>
      </c>
      <c r="F27" s="235" t="s">
        <v>140</v>
      </c>
      <c r="G27" s="150">
        <v>308</v>
      </c>
      <c r="H27" s="151">
        <v>365</v>
      </c>
      <c r="I27" s="151">
        <v>316</v>
      </c>
      <c r="J27" s="151">
        <v>681</v>
      </c>
    </row>
    <row r="28" spans="1:10" ht="12.75" customHeight="1">
      <c r="A28" s="246" t="s">
        <v>141</v>
      </c>
      <c r="B28" s="150">
        <v>450</v>
      </c>
      <c r="C28" s="151">
        <v>518</v>
      </c>
      <c r="D28" s="151">
        <v>553</v>
      </c>
      <c r="E28" s="151">
        <v>1071</v>
      </c>
      <c r="F28" s="235" t="s">
        <v>142</v>
      </c>
      <c r="G28" s="150">
        <v>3911</v>
      </c>
      <c r="H28" s="151">
        <v>4394</v>
      </c>
      <c r="I28" s="151">
        <v>4477</v>
      </c>
      <c r="J28" s="151">
        <v>8871</v>
      </c>
    </row>
    <row r="29" spans="1:10" ht="12.75" customHeight="1">
      <c r="A29" s="246" t="s">
        <v>143</v>
      </c>
      <c r="B29" s="150">
        <v>363</v>
      </c>
      <c r="C29" s="151">
        <v>416</v>
      </c>
      <c r="D29" s="151">
        <v>426</v>
      </c>
      <c r="E29" s="151">
        <v>842</v>
      </c>
      <c r="F29" s="235" t="s">
        <v>144</v>
      </c>
      <c r="G29" s="150">
        <v>446</v>
      </c>
      <c r="H29" s="151">
        <v>533</v>
      </c>
      <c r="I29" s="151">
        <v>492</v>
      </c>
      <c r="J29" s="151">
        <v>1025</v>
      </c>
    </row>
    <row r="30" spans="1:10" ht="12.75" customHeight="1">
      <c r="A30" s="246" t="s">
        <v>145</v>
      </c>
      <c r="B30" s="150">
        <v>396</v>
      </c>
      <c r="C30" s="151">
        <v>461</v>
      </c>
      <c r="D30" s="151">
        <v>477</v>
      </c>
      <c r="E30" s="151">
        <v>938</v>
      </c>
      <c r="F30" s="235" t="s">
        <v>146</v>
      </c>
      <c r="G30" s="150">
        <v>173</v>
      </c>
      <c r="H30" s="151">
        <v>246</v>
      </c>
      <c r="I30" s="151">
        <v>185</v>
      </c>
      <c r="J30" s="151">
        <v>431</v>
      </c>
    </row>
    <row r="31" spans="1:10" ht="12.75" customHeight="1">
      <c r="A31" s="246" t="s">
        <v>147</v>
      </c>
      <c r="B31" s="150">
        <v>333</v>
      </c>
      <c r="C31" s="151">
        <v>374</v>
      </c>
      <c r="D31" s="151">
        <v>390</v>
      </c>
      <c r="E31" s="151">
        <v>764</v>
      </c>
      <c r="F31" s="235" t="s">
        <v>148</v>
      </c>
      <c r="G31" s="150">
        <v>75</v>
      </c>
      <c r="H31" s="151">
        <v>93</v>
      </c>
      <c r="I31" s="151">
        <v>84</v>
      </c>
      <c r="J31" s="151">
        <v>177</v>
      </c>
    </row>
    <row r="32" spans="1:10" ht="12.75" customHeight="1">
      <c r="A32" s="246"/>
      <c r="B32" s="152"/>
      <c r="C32" s="151"/>
      <c r="D32" s="151"/>
      <c r="E32" s="151"/>
      <c r="F32" s="235"/>
      <c r="G32" s="153"/>
      <c r="H32" s="154"/>
      <c r="I32" s="154"/>
      <c r="J32" s="154"/>
    </row>
    <row r="33" spans="1:10" ht="12.75" customHeight="1">
      <c r="A33" s="247" t="s">
        <v>755</v>
      </c>
      <c r="B33" s="148">
        <f>SUM(B34:B62)</f>
        <v>13894</v>
      </c>
      <c r="C33" s="149">
        <f>SUM(C34:C62)</f>
        <v>16628</v>
      </c>
      <c r="D33" s="149">
        <f>SUM(D34:D62)</f>
        <v>16638</v>
      </c>
      <c r="E33" s="149">
        <f>SUM(E34:E62)</f>
        <v>33266</v>
      </c>
      <c r="F33" s="236" t="s">
        <v>756</v>
      </c>
      <c r="G33" s="148">
        <f>SUM(G34:G59)</f>
        <v>13590</v>
      </c>
      <c r="H33" s="149">
        <f>SUM(H34:H59)</f>
        <v>15910</v>
      </c>
      <c r="I33" s="149">
        <f>SUM(I34:I59)</f>
        <v>15629</v>
      </c>
      <c r="J33" s="149">
        <f>SUM(J34:J59)</f>
        <v>31539</v>
      </c>
    </row>
    <row r="34" spans="1:10" ht="12.75" customHeight="1">
      <c r="A34" s="246" t="s">
        <v>149</v>
      </c>
      <c r="B34" s="150">
        <v>278</v>
      </c>
      <c r="C34" s="151">
        <v>265</v>
      </c>
      <c r="D34" s="151">
        <v>279</v>
      </c>
      <c r="E34" s="151">
        <v>544</v>
      </c>
      <c r="F34" s="235" t="s">
        <v>150</v>
      </c>
      <c r="G34" s="150">
        <v>832</v>
      </c>
      <c r="H34" s="151">
        <v>923</v>
      </c>
      <c r="I34" s="151">
        <v>955</v>
      </c>
      <c r="J34" s="151">
        <v>1878</v>
      </c>
    </row>
    <row r="35" spans="1:10" ht="12.75" customHeight="1">
      <c r="A35" s="246" t="s">
        <v>151</v>
      </c>
      <c r="B35" s="150">
        <v>854</v>
      </c>
      <c r="C35" s="151">
        <v>1018</v>
      </c>
      <c r="D35" s="151">
        <v>1054</v>
      </c>
      <c r="E35" s="151">
        <v>2072</v>
      </c>
      <c r="F35" s="235" t="s">
        <v>152</v>
      </c>
      <c r="G35" s="150">
        <v>716</v>
      </c>
      <c r="H35" s="151">
        <v>810</v>
      </c>
      <c r="I35" s="151">
        <v>804</v>
      </c>
      <c r="J35" s="151">
        <v>1614</v>
      </c>
    </row>
    <row r="36" spans="1:10" ht="12.75" customHeight="1">
      <c r="A36" s="246" t="s">
        <v>153</v>
      </c>
      <c r="B36" s="150">
        <v>522</v>
      </c>
      <c r="C36" s="151">
        <v>663</v>
      </c>
      <c r="D36" s="151">
        <v>638</v>
      </c>
      <c r="E36" s="151">
        <v>1301</v>
      </c>
      <c r="F36" s="235" t="s">
        <v>154</v>
      </c>
      <c r="G36" s="150">
        <v>1203</v>
      </c>
      <c r="H36" s="151">
        <v>1339</v>
      </c>
      <c r="I36" s="151">
        <v>1296</v>
      </c>
      <c r="J36" s="151">
        <v>2635</v>
      </c>
    </row>
    <row r="37" spans="1:10" ht="12.75" customHeight="1">
      <c r="A37" s="246" t="s">
        <v>155</v>
      </c>
      <c r="B37" s="150">
        <v>36</v>
      </c>
      <c r="C37" s="151">
        <v>47</v>
      </c>
      <c r="D37" s="151">
        <v>50</v>
      </c>
      <c r="E37" s="151">
        <v>97</v>
      </c>
      <c r="F37" s="235" t="s">
        <v>156</v>
      </c>
      <c r="G37" s="150">
        <v>461</v>
      </c>
      <c r="H37" s="151">
        <v>483</v>
      </c>
      <c r="I37" s="151">
        <v>485</v>
      </c>
      <c r="J37" s="151">
        <v>968</v>
      </c>
    </row>
    <row r="38" spans="1:10" ht="12.75" customHeight="1">
      <c r="A38" s="246" t="s">
        <v>157</v>
      </c>
      <c r="B38" s="150">
        <v>1178</v>
      </c>
      <c r="C38" s="151">
        <v>1197</v>
      </c>
      <c r="D38" s="151">
        <v>1187</v>
      </c>
      <c r="E38" s="151">
        <v>2384</v>
      </c>
      <c r="F38" s="235" t="s">
        <v>158</v>
      </c>
      <c r="G38" s="150">
        <v>1330</v>
      </c>
      <c r="H38" s="151">
        <v>1479</v>
      </c>
      <c r="I38" s="151">
        <v>1534</v>
      </c>
      <c r="J38" s="151">
        <v>3013</v>
      </c>
    </row>
    <row r="39" spans="1:10" ht="12.75" customHeight="1">
      <c r="A39" s="246" t="s">
        <v>159</v>
      </c>
      <c r="B39" s="150">
        <v>1047</v>
      </c>
      <c r="C39" s="151">
        <v>1134</v>
      </c>
      <c r="D39" s="151">
        <v>1025</v>
      </c>
      <c r="E39" s="151">
        <v>2159</v>
      </c>
      <c r="F39" s="235" t="s">
        <v>160</v>
      </c>
      <c r="G39" s="150">
        <v>1133</v>
      </c>
      <c r="H39" s="151">
        <v>1296</v>
      </c>
      <c r="I39" s="151">
        <v>1264</v>
      </c>
      <c r="J39" s="151">
        <v>2560</v>
      </c>
    </row>
    <row r="40" spans="1:10" ht="12.75" customHeight="1">
      <c r="A40" s="246" t="s">
        <v>161</v>
      </c>
      <c r="B40" s="150">
        <v>619</v>
      </c>
      <c r="C40" s="151">
        <v>700</v>
      </c>
      <c r="D40" s="151">
        <v>686</v>
      </c>
      <c r="E40" s="151">
        <v>1386</v>
      </c>
      <c r="F40" s="235" t="s">
        <v>162</v>
      </c>
      <c r="G40" s="150">
        <v>1166</v>
      </c>
      <c r="H40" s="151">
        <v>1391</v>
      </c>
      <c r="I40" s="151">
        <v>1406</v>
      </c>
      <c r="J40" s="151">
        <v>2797</v>
      </c>
    </row>
    <row r="41" spans="1:10" ht="12.75" customHeight="1">
      <c r="A41" s="246" t="s">
        <v>163</v>
      </c>
      <c r="B41" s="150">
        <v>610</v>
      </c>
      <c r="C41" s="151">
        <v>679</v>
      </c>
      <c r="D41" s="151">
        <v>664</v>
      </c>
      <c r="E41" s="151">
        <v>1343</v>
      </c>
      <c r="F41" s="235" t="s">
        <v>164</v>
      </c>
      <c r="G41" s="150">
        <v>426</v>
      </c>
      <c r="H41" s="151">
        <v>500</v>
      </c>
      <c r="I41" s="151">
        <v>468</v>
      </c>
      <c r="J41" s="151">
        <v>968</v>
      </c>
    </row>
    <row r="42" spans="1:10" ht="12.75" customHeight="1">
      <c r="A42" s="246" t="s">
        <v>165</v>
      </c>
      <c r="B42" s="150">
        <v>563</v>
      </c>
      <c r="C42" s="151">
        <v>602</v>
      </c>
      <c r="D42" s="151">
        <v>584</v>
      </c>
      <c r="E42" s="151">
        <v>1186</v>
      </c>
      <c r="F42" s="235" t="s">
        <v>166</v>
      </c>
      <c r="G42" s="150">
        <v>639</v>
      </c>
      <c r="H42" s="151">
        <v>755</v>
      </c>
      <c r="I42" s="151">
        <v>793</v>
      </c>
      <c r="J42" s="151">
        <v>1548</v>
      </c>
    </row>
    <row r="43" spans="1:10" ht="12.75" customHeight="1">
      <c r="A43" s="246" t="s">
        <v>167</v>
      </c>
      <c r="B43" s="150">
        <v>835</v>
      </c>
      <c r="C43" s="151">
        <v>1048</v>
      </c>
      <c r="D43" s="151">
        <v>1036</v>
      </c>
      <c r="E43" s="151">
        <v>2084</v>
      </c>
      <c r="F43" s="235" t="s">
        <v>168</v>
      </c>
      <c r="G43" s="150">
        <v>382</v>
      </c>
      <c r="H43" s="151">
        <v>487</v>
      </c>
      <c r="I43" s="151">
        <v>507</v>
      </c>
      <c r="J43" s="151">
        <v>994</v>
      </c>
    </row>
    <row r="44" spans="1:10" ht="12.75" customHeight="1">
      <c r="A44" s="246" t="s">
        <v>169</v>
      </c>
      <c r="B44" s="150">
        <v>830</v>
      </c>
      <c r="C44" s="151">
        <v>1030</v>
      </c>
      <c r="D44" s="151">
        <v>1078</v>
      </c>
      <c r="E44" s="151">
        <v>2108</v>
      </c>
      <c r="F44" s="235" t="s">
        <v>170</v>
      </c>
      <c r="G44" s="150">
        <v>74</v>
      </c>
      <c r="H44" s="151">
        <v>90</v>
      </c>
      <c r="I44" s="151">
        <v>83</v>
      </c>
      <c r="J44" s="151">
        <v>173</v>
      </c>
    </row>
    <row r="45" spans="1:10" ht="12.75" customHeight="1">
      <c r="A45" s="246" t="s">
        <v>171</v>
      </c>
      <c r="B45" s="150">
        <v>770</v>
      </c>
      <c r="C45" s="151">
        <v>1047</v>
      </c>
      <c r="D45" s="151">
        <v>1060</v>
      </c>
      <c r="E45" s="151">
        <v>2107</v>
      </c>
      <c r="F45" s="235" t="s">
        <v>172</v>
      </c>
      <c r="G45" s="150">
        <v>164</v>
      </c>
      <c r="H45" s="151">
        <v>155</v>
      </c>
      <c r="I45" s="151">
        <v>179</v>
      </c>
      <c r="J45" s="151">
        <v>334</v>
      </c>
    </row>
    <row r="46" spans="1:10" ht="12.75" customHeight="1">
      <c r="A46" s="246" t="s">
        <v>173</v>
      </c>
      <c r="B46" s="150">
        <v>514</v>
      </c>
      <c r="C46" s="151">
        <v>677</v>
      </c>
      <c r="D46" s="151">
        <v>673</v>
      </c>
      <c r="E46" s="151">
        <v>1350</v>
      </c>
      <c r="F46" s="235" t="s">
        <v>174</v>
      </c>
      <c r="G46" s="150">
        <v>943</v>
      </c>
      <c r="H46" s="151">
        <v>1154</v>
      </c>
      <c r="I46" s="151">
        <v>1124</v>
      </c>
      <c r="J46" s="151">
        <v>2278</v>
      </c>
    </row>
    <row r="47" spans="1:10" ht="12.75" customHeight="1">
      <c r="A47" s="246" t="s">
        <v>175</v>
      </c>
      <c r="B47" s="150">
        <v>736</v>
      </c>
      <c r="C47" s="151">
        <v>943</v>
      </c>
      <c r="D47" s="151">
        <v>991</v>
      </c>
      <c r="E47" s="151">
        <v>1934</v>
      </c>
      <c r="F47" s="235" t="s">
        <v>176</v>
      </c>
      <c r="G47" s="150">
        <v>332</v>
      </c>
      <c r="H47" s="151">
        <v>423</v>
      </c>
      <c r="I47" s="151">
        <v>404</v>
      </c>
      <c r="J47" s="151">
        <v>827</v>
      </c>
    </row>
    <row r="48" spans="1:10" ht="12.75" customHeight="1">
      <c r="A48" s="246" t="s">
        <v>177</v>
      </c>
      <c r="B48" s="150">
        <v>69</v>
      </c>
      <c r="C48" s="151">
        <v>90</v>
      </c>
      <c r="D48" s="151">
        <v>84</v>
      </c>
      <c r="E48" s="151">
        <v>174</v>
      </c>
      <c r="F48" s="235" t="s">
        <v>178</v>
      </c>
      <c r="G48" s="150">
        <v>199</v>
      </c>
      <c r="H48" s="151">
        <v>249</v>
      </c>
      <c r="I48" s="151">
        <v>222</v>
      </c>
      <c r="J48" s="151">
        <v>471</v>
      </c>
    </row>
    <row r="49" spans="1:10" ht="12.75" customHeight="1">
      <c r="A49" s="246" t="s">
        <v>179</v>
      </c>
      <c r="B49" s="150">
        <v>83</v>
      </c>
      <c r="C49" s="151">
        <v>99</v>
      </c>
      <c r="D49" s="151">
        <v>108</v>
      </c>
      <c r="E49" s="151">
        <v>207</v>
      </c>
      <c r="F49" s="235" t="s">
        <v>180</v>
      </c>
      <c r="G49" s="150">
        <v>337</v>
      </c>
      <c r="H49" s="151">
        <v>416</v>
      </c>
      <c r="I49" s="151">
        <v>444</v>
      </c>
      <c r="J49" s="151">
        <v>860</v>
      </c>
    </row>
    <row r="50" spans="1:10" ht="12.75" customHeight="1">
      <c r="A50" s="246" t="s">
        <v>181</v>
      </c>
      <c r="B50" s="150">
        <v>27</v>
      </c>
      <c r="C50" s="151">
        <v>32</v>
      </c>
      <c r="D50" s="151">
        <v>29</v>
      </c>
      <c r="E50" s="151">
        <v>61</v>
      </c>
      <c r="F50" s="235" t="s">
        <v>182</v>
      </c>
      <c r="G50" s="150">
        <v>403</v>
      </c>
      <c r="H50" s="151">
        <v>520</v>
      </c>
      <c r="I50" s="151">
        <v>466</v>
      </c>
      <c r="J50" s="151">
        <v>986</v>
      </c>
    </row>
    <row r="51" spans="1:10" ht="12.75" customHeight="1">
      <c r="A51" s="246" t="s">
        <v>183</v>
      </c>
      <c r="B51" s="150">
        <v>28</v>
      </c>
      <c r="C51" s="151">
        <v>36</v>
      </c>
      <c r="D51" s="151">
        <v>37</v>
      </c>
      <c r="E51" s="151">
        <v>73</v>
      </c>
      <c r="F51" s="235" t="s">
        <v>184</v>
      </c>
      <c r="G51" s="150">
        <v>253</v>
      </c>
      <c r="H51" s="151">
        <v>338</v>
      </c>
      <c r="I51" s="151">
        <v>285</v>
      </c>
      <c r="J51" s="151">
        <v>623</v>
      </c>
    </row>
    <row r="52" spans="1:10" ht="12.75" customHeight="1">
      <c r="A52" s="246" t="s">
        <v>185</v>
      </c>
      <c r="B52" s="150">
        <v>109</v>
      </c>
      <c r="C52" s="151">
        <v>134</v>
      </c>
      <c r="D52" s="151">
        <v>137</v>
      </c>
      <c r="E52" s="151">
        <v>271</v>
      </c>
      <c r="F52" s="235" t="s">
        <v>186</v>
      </c>
      <c r="G52" s="150">
        <v>307</v>
      </c>
      <c r="H52" s="151">
        <v>370</v>
      </c>
      <c r="I52" s="151">
        <v>321</v>
      </c>
      <c r="J52" s="151">
        <v>691</v>
      </c>
    </row>
    <row r="53" spans="1:10" ht="12.75" customHeight="1">
      <c r="A53" s="246" t="s">
        <v>187</v>
      </c>
      <c r="B53" s="150">
        <v>58</v>
      </c>
      <c r="C53" s="151">
        <v>78</v>
      </c>
      <c r="D53" s="151">
        <v>78</v>
      </c>
      <c r="E53" s="151">
        <v>156</v>
      </c>
      <c r="F53" s="235" t="s">
        <v>188</v>
      </c>
      <c r="G53" s="150">
        <v>393</v>
      </c>
      <c r="H53" s="151">
        <v>441</v>
      </c>
      <c r="I53" s="151">
        <v>450</v>
      </c>
      <c r="J53" s="151">
        <v>891</v>
      </c>
    </row>
    <row r="54" spans="1:10" ht="12.75" customHeight="1">
      <c r="A54" s="246" t="s">
        <v>189</v>
      </c>
      <c r="B54" s="150">
        <v>83</v>
      </c>
      <c r="C54" s="151">
        <v>29</v>
      </c>
      <c r="D54" s="151">
        <v>71</v>
      </c>
      <c r="E54" s="151">
        <v>100</v>
      </c>
      <c r="F54" s="235" t="s">
        <v>190</v>
      </c>
      <c r="G54" s="150">
        <v>248</v>
      </c>
      <c r="H54" s="151">
        <v>276</v>
      </c>
      <c r="I54" s="151">
        <v>266</v>
      </c>
      <c r="J54" s="151">
        <v>542</v>
      </c>
    </row>
    <row r="55" spans="1:10" ht="12.75" customHeight="1">
      <c r="A55" s="246" t="s">
        <v>191</v>
      </c>
      <c r="B55" s="150">
        <v>72</v>
      </c>
      <c r="C55" s="151">
        <v>90</v>
      </c>
      <c r="D55" s="151">
        <v>94</v>
      </c>
      <c r="E55" s="151">
        <v>184</v>
      </c>
      <c r="F55" s="235" t="s">
        <v>192</v>
      </c>
      <c r="G55" s="150">
        <v>450</v>
      </c>
      <c r="H55" s="151">
        <v>557</v>
      </c>
      <c r="I55" s="151">
        <v>522</v>
      </c>
      <c r="J55" s="151">
        <v>1079</v>
      </c>
    </row>
    <row r="56" spans="1:10" ht="12.75" customHeight="1">
      <c r="A56" s="246" t="s">
        <v>193</v>
      </c>
      <c r="B56" s="150">
        <v>728</v>
      </c>
      <c r="C56" s="151">
        <v>831</v>
      </c>
      <c r="D56" s="151">
        <v>877</v>
      </c>
      <c r="E56" s="151">
        <v>1708</v>
      </c>
      <c r="F56" s="235" t="s">
        <v>194</v>
      </c>
      <c r="G56" s="150">
        <v>354</v>
      </c>
      <c r="H56" s="151">
        <v>449</v>
      </c>
      <c r="I56" s="151">
        <v>432</v>
      </c>
      <c r="J56" s="151">
        <v>881</v>
      </c>
    </row>
    <row r="57" spans="1:10" ht="12.75" customHeight="1">
      <c r="A57" s="246" t="s">
        <v>195</v>
      </c>
      <c r="B57" s="150">
        <v>492</v>
      </c>
      <c r="C57" s="151">
        <v>667</v>
      </c>
      <c r="D57" s="151">
        <v>639</v>
      </c>
      <c r="E57" s="151">
        <v>1306</v>
      </c>
      <c r="F57" s="235" t="s">
        <v>196</v>
      </c>
      <c r="G57" s="150">
        <v>247</v>
      </c>
      <c r="H57" s="151">
        <v>307</v>
      </c>
      <c r="I57" s="151">
        <v>292</v>
      </c>
      <c r="J57" s="151">
        <v>599</v>
      </c>
    </row>
    <row r="58" spans="1:10" ht="12.75" customHeight="1">
      <c r="A58" s="246" t="s">
        <v>197</v>
      </c>
      <c r="B58" s="150">
        <v>527</v>
      </c>
      <c r="C58" s="151">
        <v>699</v>
      </c>
      <c r="D58" s="151">
        <v>741</v>
      </c>
      <c r="E58" s="151">
        <v>1440</v>
      </c>
      <c r="F58" s="235" t="s">
        <v>198</v>
      </c>
      <c r="G58" s="150">
        <v>269</v>
      </c>
      <c r="H58" s="151">
        <v>328</v>
      </c>
      <c r="I58" s="151">
        <v>309</v>
      </c>
      <c r="J58" s="151">
        <v>637</v>
      </c>
    </row>
    <row r="59" spans="1:10" ht="12.75" customHeight="1">
      <c r="A59" s="246" t="s">
        <v>199</v>
      </c>
      <c r="B59" s="150">
        <v>776</v>
      </c>
      <c r="C59" s="151">
        <v>1035</v>
      </c>
      <c r="D59" s="151">
        <v>1005</v>
      </c>
      <c r="E59" s="151">
        <v>2040</v>
      </c>
      <c r="F59" s="250" t="s">
        <v>757</v>
      </c>
      <c r="G59" s="150">
        <v>329</v>
      </c>
      <c r="H59" s="151">
        <v>374</v>
      </c>
      <c r="I59" s="151">
        <v>318</v>
      </c>
      <c r="J59" s="151">
        <v>692</v>
      </c>
    </row>
    <row r="60" spans="1:10" ht="12.75" customHeight="1">
      <c r="A60" s="246" t="s">
        <v>200</v>
      </c>
      <c r="B60" s="150">
        <v>824</v>
      </c>
      <c r="C60" s="151">
        <v>968</v>
      </c>
      <c r="D60" s="151">
        <v>963</v>
      </c>
      <c r="E60" s="151">
        <v>1931</v>
      </c>
      <c r="F60" s="235"/>
      <c r="G60" s="155"/>
      <c r="H60" s="154"/>
      <c r="I60" s="154"/>
      <c r="J60" s="154"/>
    </row>
    <row r="61" spans="1:10" ht="12.75" customHeight="1">
      <c r="A61" s="246" t="s">
        <v>201</v>
      </c>
      <c r="B61" s="150">
        <v>288</v>
      </c>
      <c r="C61" s="151">
        <v>373</v>
      </c>
      <c r="D61" s="151">
        <v>368</v>
      </c>
      <c r="E61" s="151">
        <v>741</v>
      </c>
      <c r="F61" s="235"/>
      <c r="G61" s="156"/>
      <c r="H61" s="157"/>
      <c r="I61" s="157"/>
      <c r="J61" s="157"/>
    </row>
    <row r="62" spans="1:10" ht="12.75" customHeight="1">
      <c r="A62" s="248" t="s">
        <v>202</v>
      </c>
      <c r="B62" s="158">
        <v>338</v>
      </c>
      <c r="C62" s="159">
        <v>417</v>
      </c>
      <c r="D62" s="159">
        <v>402</v>
      </c>
      <c r="E62" s="159">
        <v>819</v>
      </c>
      <c r="F62" s="251"/>
      <c r="G62" s="160"/>
      <c r="H62" s="161"/>
      <c r="I62" s="161"/>
      <c r="J62" s="161"/>
    </row>
    <row r="63" spans="1:10" ht="15" customHeight="1">
      <c r="A63" s="162"/>
      <c r="B63" s="163"/>
      <c r="C63" s="163"/>
      <c r="D63" s="163"/>
      <c r="E63" s="163"/>
      <c r="F63" s="162"/>
      <c r="G63" s="162"/>
      <c r="H63" s="162"/>
      <c r="I63" s="162"/>
      <c r="J63" s="164" t="s">
        <v>203</v>
      </c>
    </row>
    <row r="64" spans="1:10" ht="15" customHeight="1">
      <c r="A64" s="162"/>
      <c r="B64" s="162"/>
      <c r="C64" s="162"/>
      <c r="D64" s="162"/>
      <c r="E64" s="162"/>
      <c r="F64" s="162"/>
      <c r="G64" s="162"/>
      <c r="H64" s="162"/>
      <c r="I64" s="162"/>
      <c r="J64" s="162"/>
    </row>
    <row r="65" spans="1:10" ht="12.75" customHeight="1">
      <c r="A65" s="239" t="s">
        <v>103</v>
      </c>
      <c r="B65" s="252" t="s">
        <v>1</v>
      </c>
      <c r="C65" s="252" t="s">
        <v>7</v>
      </c>
      <c r="D65" s="252" t="s">
        <v>8</v>
      </c>
      <c r="E65" s="253" t="s">
        <v>51</v>
      </c>
      <c r="F65" s="230" t="s">
        <v>103</v>
      </c>
      <c r="G65" s="252" t="s">
        <v>1</v>
      </c>
      <c r="H65" s="252" t="s">
        <v>7</v>
      </c>
      <c r="I65" s="253" t="s">
        <v>8</v>
      </c>
      <c r="J65" s="253" t="s">
        <v>51</v>
      </c>
    </row>
    <row r="66" spans="1:10" ht="12.75" customHeight="1">
      <c r="A66" s="240" t="s">
        <v>758</v>
      </c>
      <c r="B66" s="165">
        <f>SUM(B67:B86)</f>
        <v>20357</v>
      </c>
      <c r="C66" s="166">
        <f>SUM(C67:C86)</f>
        <v>21883</v>
      </c>
      <c r="D66" s="166">
        <f>SUM(D67:D86)</f>
        <v>21987</v>
      </c>
      <c r="E66" s="166">
        <f>SUM(E67:E86)</f>
        <v>43870</v>
      </c>
      <c r="F66" s="231" t="s">
        <v>204</v>
      </c>
      <c r="G66" s="167">
        <v>925</v>
      </c>
      <c r="H66" s="167">
        <v>1229</v>
      </c>
      <c r="I66" s="167">
        <v>1217</v>
      </c>
      <c r="J66" s="167">
        <v>2446</v>
      </c>
    </row>
    <row r="67" spans="1:10" ht="12.75" customHeight="1">
      <c r="A67" s="241" t="s">
        <v>205</v>
      </c>
      <c r="B67" s="150">
        <v>435</v>
      </c>
      <c r="C67" s="151">
        <v>515</v>
      </c>
      <c r="D67" s="151">
        <v>533</v>
      </c>
      <c r="E67" s="151">
        <v>1048</v>
      </c>
      <c r="F67" s="232" t="s">
        <v>206</v>
      </c>
      <c r="G67" s="151">
        <v>821</v>
      </c>
      <c r="H67" s="151">
        <v>949</v>
      </c>
      <c r="I67" s="151">
        <v>862</v>
      </c>
      <c r="J67" s="151">
        <v>1811</v>
      </c>
    </row>
    <row r="68" spans="1:10" ht="12.75" customHeight="1">
      <c r="A68" s="241" t="s">
        <v>207</v>
      </c>
      <c r="B68" s="150">
        <v>1165</v>
      </c>
      <c r="C68" s="151">
        <v>1110</v>
      </c>
      <c r="D68" s="151">
        <v>1139</v>
      </c>
      <c r="E68" s="151">
        <v>2249</v>
      </c>
      <c r="F68" s="233" t="s">
        <v>208</v>
      </c>
      <c r="G68" s="151">
        <v>0</v>
      </c>
      <c r="H68" s="151">
        <v>0</v>
      </c>
      <c r="I68" s="151">
        <v>0</v>
      </c>
      <c r="J68" s="151">
        <v>0</v>
      </c>
    </row>
    <row r="69" spans="1:10" ht="12.75" customHeight="1">
      <c r="A69" s="241" t="s">
        <v>209</v>
      </c>
      <c r="B69" s="150">
        <v>1714</v>
      </c>
      <c r="C69" s="151">
        <v>1814</v>
      </c>
      <c r="D69" s="151">
        <v>1832</v>
      </c>
      <c r="E69" s="151">
        <v>3646</v>
      </c>
      <c r="F69" s="233" t="s">
        <v>210</v>
      </c>
      <c r="G69" s="151">
        <v>0</v>
      </c>
      <c r="H69" s="151">
        <v>0</v>
      </c>
      <c r="I69" s="151">
        <v>0</v>
      </c>
      <c r="J69" s="151">
        <v>0</v>
      </c>
    </row>
    <row r="70" spans="1:10" ht="12.75" customHeight="1">
      <c r="A70" s="241" t="s">
        <v>211</v>
      </c>
      <c r="B70" s="150">
        <v>1994</v>
      </c>
      <c r="C70" s="151">
        <v>1945</v>
      </c>
      <c r="D70" s="151">
        <v>2041</v>
      </c>
      <c r="E70" s="151">
        <v>3986</v>
      </c>
      <c r="F70" s="233" t="s">
        <v>212</v>
      </c>
      <c r="G70" s="151">
        <v>623</v>
      </c>
      <c r="H70" s="151">
        <v>711</v>
      </c>
      <c r="I70" s="151">
        <v>665</v>
      </c>
      <c r="J70" s="151">
        <v>1376</v>
      </c>
    </row>
    <row r="71" spans="1:10" ht="12.75" customHeight="1">
      <c r="A71" s="241" t="s">
        <v>213</v>
      </c>
      <c r="B71" s="150">
        <v>2007</v>
      </c>
      <c r="C71" s="151">
        <v>2217</v>
      </c>
      <c r="D71" s="151">
        <v>2195</v>
      </c>
      <c r="E71" s="151">
        <v>4412</v>
      </c>
      <c r="F71" s="233" t="s">
        <v>214</v>
      </c>
      <c r="G71" s="151">
        <v>1054</v>
      </c>
      <c r="H71" s="151">
        <v>989</v>
      </c>
      <c r="I71" s="151">
        <v>972</v>
      </c>
      <c r="J71" s="151">
        <v>1961</v>
      </c>
    </row>
    <row r="72" spans="1:10" ht="12.75" customHeight="1">
      <c r="A72" s="241" t="s">
        <v>215</v>
      </c>
      <c r="B72" s="150">
        <v>1589</v>
      </c>
      <c r="C72" s="151">
        <v>1764</v>
      </c>
      <c r="D72" s="151">
        <v>1896</v>
      </c>
      <c r="E72" s="151">
        <v>3660</v>
      </c>
      <c r="F72" s="233" t="s">
        <v>216</v>
      </c>
      <c r="G72" s="151">
        <v>2118</v>
      </c>
      <c r="H72" s="151">
        <v>2704</v>
      </c>
      <c r="I72" s="151">
        <v>2852</v>
      </c>
      <c r="J72" s="151">
        <v>5556</v>
      </c>
    </row>
    <row r="73" spans="1:10" ht="12.75" customHeight="1">
      <c r="A73" s="241" t="s">
        <v>217</v>
      </c>
      <c r="B73" s="150">
        <v>1859</v>
      </c>
      <c r="C73" s="151">
        <v>1767</v>
      </c>
      <c r="D73" s="151">
        <v>1955</v>
      </c>
      <c r="E73" s="151">
        <v>3722</v>
      </c>
      <c r="F73" s="233" t="s">
        <v>218</v>
      </c>
      <c r="G73" s="151">
        <v>664</v>
      </c>
      <c r="H73" s="151">
        <v>787</v>
      </c>
      <c r="I73" s="151">
        <v>820</v>
      </c>
      <c r="J73" s="151">
        <v>1607</v>
      </c>
    </row>
    <row r="74" spans="1:10" ht="12.75" customHeight="1">
      <c r="A74" s="241" t="s">
        <v>219</v>
      </c>
      <c r="B74" s="150">
        <v>899</v>
      </c>
      <c r="C74" s="151">
        <v>978</v>
      </c>
      <c r="D74" s="151">
        <v>970</v>
      </c>
      <c r="E74" s="151">
        <v>1948</v>
      </c>
      <c r="F74" s="233"/>
      <c r="G74" s="168"/>
      <c r="H74" s="168"/>
      <c r="I74" s="168"/>
      <c r="J74" s="168"/>
    </row>
    <row r="75" spans="1:10" ht="12.75" customHeight="1">
      <c r="A75" s="241" t="s">
        <v>220</v>
      </c>
      <c r="B75" s="150">
        <v>526</v>
      </c>
      <c r="C75" s="151">
        <v>560</v>
      </c>
      <c r="D75" s="151">
        <v>605</v>
      </c>
      <c r="E75" s="151">
        <v>1165</v>
      </c>
      <c r="F75" s="234" t="s">
        <v>221</v>
      </c>
      <c r="G75" s="169">
        <f>SUM(G76:G85)</f>
        <v>9580</v>
      </c>
      <c r="H75" s="169">
        <f>SUM(H76:H85)</f>
        <v>10845</v>
      </c>
      <c r="I75" s="169">
        <f>SUM(I76:I85)</f>
        <v>11150</v>
      </c>
      <c r="J75" s="169">
        <f>SUM(J76:J85)</f>
        <v>21995</v>
      </c>
    </row>
    <row r="76" spans="1:10" ht="12.75" customHeight="1">
      <c r="A76" s="241" t="s">
        <v>222</v>
      </c>
      <c r="B76" s="150">
        <v>735</v>
      </c>
      <c r="C76" s="151">
        <v>695</v>
      </c>
      <c r="D76" s="151">
        <v>676</v>
      </c>
      <c r="E76" s="151">
        <v>1371</v>
      </c>
      <c r="F76" s="233" t="s">
        <v>223</v>
      </c>
      <c r="G76" s="151">
        <v>2281</v>
      </c>
      <c r="H76" s="151">
        <v>2650</v>
      </c>
      <c r="I76" s="151">
        <v>2684</v>
      </c>
      <c r="J76" s="151">
        <v>5334</v>
      </c>
    </row>
    <row r="77" spans="1:10" ht="12.75" customHeight="1">
      <c r="A77" s="241" t="s">
        <v>224</v>
      </c>
      <c r="B77" s="150">
        <v>928</v>
      </c>
      <c r="C77" s="151">
        <v>880</v>
      </c>
      <c r="D77" s="151">
        <v>755</v>
      </c>
      <c r="E77" s="151">
        <v>1635</v>
      </c>
      <c r="F77" s="233" t="s">
        <v>225</v>
      </c>
      <c r="G77" s="151">
        <v>342</v>
      </c>
      <c r="H77" s="151">
        <v>363</v>
      </c>
      <c r="I77" s="151">
        <v>404</v>
      </c>
      <c r="J77" s="151">
        <v>767</v>
      </c>
    </row>
    <row r="78" spans="1:10" ht="12.75" customHeight="1">
      <c r="A78" s="241" t="s">
        <v>226</v>
      </c>
      <c r="B78" s="150">
        <v>597</v>
      </c>
      <c r="C78" s="151">
        <v>676</v>
      </c>
      <c r="D78" s="151">
        <v>648</v>
      </c>
      <c r="E78" s="151">
        <v>1324</v>
      </c>
      <c r="F78" s="235" t="s">
        <v>227</v>
      </c>
      <c r="G78" s="151">
        <v>326</v>
      </c>
      <c r="H78" s="151">
        <v>330</v>
      </c>
      <c r="I78" s="151">
        <v>317</v>
      </c>
      <c r="J78" s="151">
        <v>647</v>
      </c>
    </row>
    <row r="79" spans="1:10" ht="12.75" customHeight="1">
      <c r="A79" s="241" t="s">
        <v>228</v>
      </c>
      <c r="B79" s="150">
        <v>789</v>
      </c>
      <c r="C79" s="151">
        <v>952</v>
      </c>
      <c r="D79" s="151">
        <v>942</v>
      </c>
      <c r="E79" s="151">
        <v>1894</v>
      </c>
      <c r="F79" s="235" t="s">
        <v>229</v>
      </c>
      <c r="G79" s="151">
        <v>1174</v>
      </c>
      <c r="H79" s="151">
        <v>1140</v>
      </c>
      <c r="I79" s="151">
        <v>1236</v>
      </c>
      <c r="J79" s="151">
        <v>2376</v>
      </c>
    </row>
    <row r="80" spans="1:10" ht="12.75" customHeight="1">
      <c r="A80" s="241" t="s">
        <v>230</v>
      </c>
      <c r="B80" s="150">
        <v>1373</v>
      </c>
      <c r="C80" s="151">
        <v>1661</v>
      </c>
      <c r="D80" s="151">
        <v>1574</v>
      </c>
      <c r="E80" s="151">
        <v>3235</v>
      </c>
      <c r="F80" s="235" t="s">
        <v>231</v>
      </c>
      <c r="G80" s="151">
        <v>1148</v>
      </c>
      <c r="H80" s="151">
        <v>1248</v>
      </c>
      <c r="I80" s="151">
        <v>1338</v>
      </c>
      <c r="J80" s="151">
        <v>2586</v>
      </c>
    </row>
    <row r="81" spans="1:10" ht="12.75" customHeight="1">
      <c r="A81" s="241" t="s">
        <v>232</v>
      </c>
      <c r="B81" s="150">
        <v>849</v>
      </c>
      <c r="C81" s="151">
        <v>964</v>
      </c>
      <c r="D81" s="151">
        <v>962</v>
      </c>
      <c r="E81" s="151">
        <v>1926</v>
      </c>
      <c r="F81" s="235" t="s">
        <v>233</v>
      </c>
      <c r="G81" s="151">
        <v>1104</v>
      </c>
      <c r="H81" s="151">
        <v>1258</v>
      </c>
      <c r="I81" s="151">
        <v>1208</v>
      </c>
      <c r="J81" s="151">
        <v>2466</v>
      </c>
    </row>
    <row r="82" spans="1:10" ht="12.75" customHeight="1">
      <c r="A82" s="241" t="s">
        <v>234</v>
      </c>
      <c r="B82" s="150">
        <v>648</v>
      </c>
      <c r="C82" s="151">
        <v>764</v>
      </c>
      <c r="D82" s="151">
        <v>753</v>
      </c>
      <c r="E82" s="151">
        <v>1517</v>
      </c>
      <c r="F82" s="235" t="s">
        <v>235</v>
      </c>
      <c r="G82" s="151">
        <v>871</v>
      </c>
      <c r="H82" s="151">
        <v>1023</v>
      </c>
      <c r="I82" s="151">
        <v>1070</v>
      </c>
      <c r="J82" s="151">
        <v>2093</v>
      </c>
    </row>
    <row r="83" spans="1:10" ht="12.75" customHeight="1">
      <c r="A83" s="241" t="s">
        <v>236</v>
      </c>
      <c r="B83" s="150">
        <v>784</v>
      </c>
      <c r="C83" s="151">
        <v>899</v>
      </c>
      <c r="D83" s="151">
        <v>891</v>
      </c>
      <c r="E83" s="151">
        <v>1790</v>
      </c>
      <c r="F83" s="235" t="s">
        <v>237</v>
      </c>
      <c r="G83" s="151">
        <v>1017</v>
      </c>
      <c r="H83" s="151">
        <v>1285</v>
      </c>
      <c r="I83" s="151">
        <v>1333</v>
      </c>
      <c r="J83" s="151">
        <v>2618</v>
      </c>
    </row>
    <row r="84" spans="1:10" ht="12.75" customHeight="1">
      <c r="A84" s="241" t="s">
        <v>238</v>
      </c>
      <c r="B84" s="150">
        <v>528</v>
      </c>
      <c r="C84" s="151">
        <v>644</v>
      </c>
      <c r="D84" s="151">
        <v>600</v>
      </c>
      <c r="E84" s="151">
        <v>1244</v>
      </c>
      <c r="F84" s="235" t="s">
        <v>239</v>
      </c>
      <c r="G84" s="151">
        <v>840</v>
      </c>
      <c r="H84" s="151">
        <v>1026</v>
      </c>
      <c r="I84" s="151">
        <v>1041</v>
      </c>
      <c r="J84" s="151">
        <v>2067</v>
      </c>
    </row>
    <row r="85" spans="1:10" ht="12.75" customHeight="1">
      <c r="A85" s="241" t="s">
        <v>240</v>
      </c>
      <c r="B85" s="150">
        <v>380</v>
      </c>
      <c r="C85" s="151">
        <v>496</v>
      </c>
      <c r="D85" s="151">
        <v>493</v>
      </c>
      <c r="E85" s="151">
        <v>989</v>
      </c>
      <c r="F85" s="235" t="s">
        <v>241</v>
      </c>
      <c r="G85" s="151">
        <v>477</v>
      </c>
      <c r="H85" s="151">
        <v>522</v>
      </c>
      <c r="I85" s="151">
        <v>519</v>
      </c>
      <c r="J85" s="151">
        <v>1041</v>
      </c>
    </row>
    <row r="86" spans="1:10" ht="12.75" customHeight="1">
      <c r="A86" s="241" t="s">
        <v>242</v>
      </c>
      <c r="B86" s="150">
        <v>558</v>
      </c>
      <c r="C86" s="151">
        <v>582</v>
      </c>
      <c r="D86" s="151">
        <v>527</v>
      </c>
      <c r="E86" s="151">
        <v>1109</v>
      </c>
      <c r="F86" s="235"/>
      <c r="G86" s="157"/>
      <c r="H86" s="157"/>
      <c r="I86" s="157"/>
      <c r="J86" s="157"/>
    </row>
    <row r="87" spans="1:10" ht="12.75" customHeight="1">
      <c r="A87" s="241"/>
      <c r="B87" s="156"/>
      <c r="C87" s="157"/>
      <c r="D87" s="157"/>
      <c r="E87" s="157"/>
      <c r="F87" s="236" t="s">
        <v>243</v>
      </c>
      <c r="G87" s="170">
        <f>SUM(G88:G92)</f>
        <v>4547</v>
      </c>
      <c r="H87" s="170">
        <f>SUM(H88:H92)</f>
        <v>4363</v>
      </c>
      <c r="I87" s="170">
        <f>SUM(I88:I92)</f>
        <v>4166</v>
      </c>
      <c r="J87" s="170">
        <f>SUM(J88:J92)</f>
        <v>8529</v>
      </c>
    </row>
    <row r="88" spans="1:10" ht="12.75" customHeight="1">
      <c r="A88" s="241"/>
      <c r="B88" s="171"/>
      <c r="C88" s="172"/>
      <c r="D88" s="172"/>
      <c r="E88" s="172"/>
      <c r="F88" s="235" t="s">
        <v>244</v>
      </c>
      <c r="G88" s="151">
        <v>984</v>
      </c>
      <c r="H88" s="151">
        <v>919</v>
      </c>
      <c r="I88" s="151">
        <v>859</v>
      </c>
      <c r="J88" s="151">
        <v>1778</v>
      </c>
    </row>
    <row r="89" spans="1:10" ht="12.75" customHeight="1">
      <c r="A89" s="242" t="s">
        <v>245</v>
      </c>
      <c r="B89" s="173">
        <f>SUM(B90:B97)</f>
        <v>3934</v>
      </c>
      <c r="C89" s="170">
        <f>SUM(C90:C97)</f>
        <v>4749</v>
      </c>
      <c r="D89" s="170">
        <f>SUM(D90:D97)</f>
        <v>4723</v>
      </c>
      <c r="E89" s="170">
        <f>SUM(E90:E97)</f>
        <v>9472</v>
      </c>
      <c r="F89" s="235" t="s">
        <v>246</v>
      </c>
      <c r="G89" s="151">
        <v>1553</v>
      </c>
      <c r="H89" s="151">
        <v>1509</v>
      </c>
      <c r="I89" s="151">
        <v>1434</v>
      </c>
      <c r="J89" s="151">
        <v>2943</v>
      </c>
    </row>
    <row r="90" spans="1:10" ht="12.75" customHeight="1">
      <c r="A90" s="241" t="s">
        <v>247</v>
      </c>
      <c r="B90" s="150">
        <v>346</v>
      </c>
      <c r="C90" s="151">
        <v>374</v>
      </c>
      <c r="D90" s="151">
        <v>396</v>
      </c>
      <c r="E90" s="151">
        <v>770</v>
      </c>
      <c r="F90" s="235" t="s">
        <v>248</v>
      </c>
      <c r="G90" s="151">
        <v>891</v>
      </c>
      <c r="H90" s="151">
        <v>914</v>
      </c>
      <c r="I90" s="151">
        <v>800</v>
      </c>
      <c r="J90" s="151">
        <v>1714</v>
      </c>
    </row>
    <row r="91" spans="1:10" ht="12.75" customHeight="1">
      <c r="A91" s="241" t="s">
        <v>249</v>
      </c>
      <c r="B91" s="150">
        <v>672</v>
      </c>
      <c r="C91" s="151">
        <v>817</v>
      </c>
      <c r="D91" s="151">
        <v>778</v>
      </c>
      <c r="E91" s="151">
        <v>1595</v>
      </c>
      <c r="F91" s="235" t="s">
        <v>250</v>
      </c>
      <c r="G91" s="151">
        <v>903</v>
      </c>
      <c r="H91" s="151">
        <v>800</v>
      </c>
      <c r="I91" s="151">
        <v>840</v>
      </c>
      <c r="J91" s="151">
        <v>1640</v>
      </c>
    </row>
    <row r="92" spans="1:10" ht="12.75" customHeight="1">
      <c r="A92" s="241" t="s">
        <v>759</v>
      </c>
      <c r="B92" s="150">
        <v>640</v>
      </c>
      <c r="C92" s="151">
        <v>723</v>
      </c>
      <c r="D92" s="151">
        <v>722</v>
      </c>
      <c r="E92" s="151">
        <v>1445</v>
      </c>
      <c r="F92" s="235" t="s">
        <v>251</v>
      </c>
      <c r="G92" s="151">
        <v>216</v>
      </c>
      <c r="H92" s="151">
        <v>221</v>
      </c>
      <c r="I92" s="151">
        <v>233</v>
      </c>
      <c r="J92" s="151">
        <v>454</v>
      </c>
    </row>
    <row r="93" spans="1:10" ht="12.75" customHeight="1">
      <c r="A93" s="241" t="s">
        <v>760</v>
      </c>
      <c r="B93" s="150">
        <v>415</v>
      </c>
      <c r="C93" s="151">
        <v>510</v>
      </c>
      <c r="D93" s="151">
        <v>535</v>
      </c>
      <c r="E93" s="151">
        <v>1045</v>
      </c>
      <c r="F93" s="235"/>
      <c r="G93" s="157"/>
      <c r="H93" s="157"/>
      <c r="I93" s="157"/>
      <c r="J93" s="157"/>
    </row>
    <row r="94" spans="1:10" ht="12.75" customHeight="1">
      <c r="A94" s="241" t="s">
        <v>761</v>
      </c>
      <c r="B94" s="150">
        <v>245</v>
      </c>
      <c r="C94" s="151">
        <v>252</v>
      </c>
      <c r="D94" s="151">
        <v>287</v>
      </c>
      <c r="E94" s="151">
        <v>539</v>
      </c>
      <c r="F94" s="236" t="s">
        <v>252</v>
      </c>
      <c r="G94" s="170">
        <f>SUM(G95:G109)</f>
        <v>7772</v>
      </c>
      <c r="H94" s="170">
        <f>SUM(H95:H109)</f>
        <v>8061</v>
      </c>
      <c r="I94" s="170">
        <f>SUM(I95:I109)</f>
        <v>8048</v>
      </c>
      <c r="J94" s="170">
        <f>SUM(J95:J109)</f>
        <v>16109</v>
      </c>
    </row>
    <row r="95" spans="1:10" ht="12.75" customHeight="1">
      <c r="A95" s="241" t="s">
        <v>762</v>
      </c>
      <c r="B95" s="150">
        <v>663</v>
      </c>
      <c r="C95" s="151">
        <v>816</v>
      </c>
      <c r="D95" s="151">
        <v>796</v>
      </c>
      <c r="E95" s="151">
        <v>1612</v>
      </c>
      <c r="F95" s="235" t="s">
        <v>91</v>
      </c>
      <c r="G95" s="151">
        <v>737</v>
      </c>
      <c r="H95" s="151">
        <v>890</v>
      </c>
      <c r="I95" s="151">
        <v>870</v>
      </c>
      <c r="J95" s="151">
        <v>1760</v>
      </c>
    </row>
    <row r="96" spans="1:10" ht="12.75" customHeight="1">
      <c r="A96" s="241" t="s">
        <v>763</v>
      </c>
      <c r="B96" s="150">
        <v>325</v>
      </c>
      <c r="C96" s="151">
        <v>451</v>
      </c>
      <c r="D96" s="151">
        <v>467</v>
      </c>
      <c r="E96" s="151">
        <v>918</v>
      </c>
      <c r="F96" s="235" t="s">
        <v>253</v>
      </c>
      <c r="G96" s="151">
        <v>537</v>
      </c>
      <c r="H96" s="151">
        <v>509</v>
      </c>
      <c r="I96" s="151">
        <v>558</v>
      </c>
      <c r="J96" s="151">
        <v>1067</v>
      </c>
    </row>
    <row r="97" spans="1:10" ht="12.75" customHeight="1">
      <c r="A97" s="243" t="s">
        <v>254</v>
      </c>
      <c r="B97" s="150">
        <v>628</v>
      </c>
      <c r="C97" s="151">
        <v>806</v>
      </c>
      <c r="D97" s="151">
        <v>742</v>
      </c>
      <c r="E97" s="151">
        <v>1548</v>
      </c>
      <c r="F97" s="235" t="s">
        <v>255</v>
      </c>
      <c r="G97" s="151">
        <v>287</v>
      </c>
      <c r="H97" s="151">
        <v>292</v>
      </c>
      <c r="I97" s="151">
        <v>318</v>
      </c>
      <c r="J97" s="151">
        <v>610</v>
      </c>
    </row>
    <row r="98" spans="1:10" ht="12.75" customHeight="1">
      <c r="A98" s="243"/>
      <c r="B98" s="174"/>
      <c r="C98" s="168"/>
      <c r="D98" s="168"/>
      <c r="E98" s="168"/>
      <c r="F98" s="235" t="s">
        <v>256</v>
      </c>
      <c r="G98" s="151">
        <v>144</v>
      </c>
      <c r="H98" s="151">
        <v>168</v>
      </c>
      <c r="I98" s="151">
        <v>162</v>
      </c>
      <c r="J98" s="151">
        <v>330</v>
      </c>
    </row>
    <row r="99" spans="1:10" ht="12.75" customHeight="1">
      <c r="A99" s="241"/>
      <c r="B99" s="171"/>
      <c r="C99" s="172"/>
      <c r="D99" s="172"/>
      <c r="E99" s="172"/>
      <c r="F99" s="235" t="s">
        <v>257</v>
      </c>
      <c r="G99" s="151">
        <v>7</v>
      </c>
      <c r="H99" s="151">
        <v>9</v>
      </c>
      <c r="I99" s="151">
        <v>13</v>
      </c>
      <c r="J99" s="151">
        <v>22</v>
      </c>
    </row>
    <row r="100" spans="1:10" ht="12.75" customHeight="1">
      <c r="A100" s="242" t="s">
        <v>258</v>
      </c>
      <c r="B100" s="173">
        <f>SUM(B101:B123,G66:G73)</f>
        <v>13510</v>
      </c>
      <c r="C100" s="170">
        <f>SUM(C101:C123,H66:H73)</f>
        <v>16087</v>
      </c>
      <c r="D100" s="170">
        <f>SUM(D101:D123,I66:I73)</f>
        <v>16201</v>
      </c>
      <c r="E100" s="170">
        <f>SUM(E101:E123,J66:J73)</f>
        <v>32288</v>
      </c>
      <c r="F100" s="235" t="s">
        <v>259</v>
      </c>
      <c r="G100" s="151">
        <v>312</v>
      </c>
      <c r="H100" s="151">
        <v>311</v>
      </c>
      <c r="I100" s="151">
        <v>285</v>
      </c>
      <c r="J100" s="151">
        <v>596</v>
      </c>
    </row>
    <row r="101" spans="1:10" ht="12.75" customHeight="1">
      <c r="A101" s="241" t="s">
        <v>260</v>
      </c>
      <c r="B101" s="150">
        <v>1074</v>
      </c>
      <c r="C101" s="151">
        <v>1363</v>
      </c>
      <c r="D101" s="151">
        <v>1468</v>
      </c>
      <c r="E101" s="151">
        <v>2831</v>
      </c>
      <c r="F101" s="235" t="s">
        <v>261</v>
      </c>
      <c r="G101" s="151">
        <v>171</v>
      </c>
      <c r="H101" s="151">
        <v>184</v>
      </c>
      <c r="I101" s="151">
        <v>183</v>
      </c>
      <c r="J101" s="151">
        <v>367</v>
      </c>
    </row>
    <row r="102" spans="1:10" ht="12.75" customHeight="1">
      <c r="A102" s="241" t="s">
        <v>262</v>
      </c>
      <c r="B102" s="150">
        <v>805</v>
      </c>
      <c r="C102" s="151">
        <v>917</v>
      </c>
      <c r="D102" s="151">
        <v>940</v>
      </c>
      <c r="E102" s="151">
        <v>1857</v>
      </c>
      <c r="F102" s="235" t="s">
        <v>263</v>
      </c>
      <c r="G102" s="151">
        <v>217</v>
      </c>
      <c r="H102" s="151">
        <v>222</v>
      </c>
      <c r="I102" s="151">
        <v>211</v>
      </c>
      <c r="J102" s="151">
        <v>433</v>
      </c>
    </row>
    <row r="103" spans="1:10" ht="12.75" customHeight="1">
      <c r="A103" s="241" t="s">
        <v>264</v>
      </c>
      <c r="B103" s="150">
        <v>341</v>
      </c>
      <c r="C103" s="151">
        <v>407</v>
      </c>
      <c r="D103" s="151">
        <v>462</v>
      </c>
      <c r="E103" s="151">
        <v>869</v>
      </c>
      <c r="F103" s="235" t="s">
        <v>265</v>
      </c>
      <c r="G103" s="151">
        <v>293</v>
      </c>
      <c r="H103" s="151">
        <v>318</v>
      </c>
      <c r="I103" s="151">
        <v>328</v>
      </c>
      <c r="J103" s="151">
        <v>646</v>
      </c>
    </row>
    <row r="104" spans="1:10" ht="12.75" customHeight="1">
      <c r="A104" s="241" t="s">
        <v>266</v>
      </c>
      <c r="B104" s="150">
        <v>157</v>
      </c>
      <c r="C104" s="151">
        <v>186</v>
      </c>
      <c r="D104" s="151">
        <v>207</v>
      </c>
      <c r="E104" s="151">
        <v>393</v>
      </c>
      <c r="F104" s="235" t="s">
        <v>267</v>
      </c>
      <c r="G104" s="151">
        <v>260</v>
      </c>
      <c r="H104" s="151">
        <v>274</v>
      </c>
      <c r="I104" s="151">
        <v>290</v>
      </c>
      <c r="J104" s="151">
        <v>564</v>
      </c>
    </row>
    <row r="105" spans="1:10" ht="12.75" customHeight="1">
      <c r="A105" s="241" t="s">
        <v>268</v>
      </c>
      <c r="B105" s="150">
        <v>63</v>
      </c>
      <c r="C105" s="151">
        <v>81</v>
      </c>
      <c r="D105" s="151">
        <v>76</v>
      </c>
      <c r="E105" s="151">
        <v>157</v>
      </c>
      <c r="F105" s="235" t="s">
        <v>269</v>
      </c>
      <c r="G105" s="151">
        <v>642</v>
      </c>
      <c r="H105" s="151">
        <v>613</v>
      </c>
      <c r="I105" s="151">
        <v>673</v>
      </c>
      <c r="J105" s="151">
        <v>1286</v>
      </c>
    </row>
    <row r="106" spans="1:10" ht="12.75" customHeight="1">
      <c r="A106" s="241" t="s">
        <v>270</v>
      </c>
      <c r="B106" s="150">
        <v>306</v>
      </c>
      <c r="C106" s="151">
        <v>350</v>
      </c>
      <c r="D106" s="151">
        <v>359</v>
      </c>
      <c r="E106" s="151">
        <v>709</v>
      </c>
      <c r="F106" s="235" t="s">
        <v>271</v>
      </c>
      <c r="G106" s="151">
        <v>1452</v>
      </c>
      <c r="H106" s="151">
        <v>1417</v>
      </c>
      <c r="I106" s="151">
        <v>1410</v>
      </c>
      <c r="J106" s="151">
        <v>2827</v>
      </c>
    </row>
    <row r="107" spans="1:10" ht="12.75" customHeight="1">
      <c r="A107" s="241" t="s">
        <v>272</v>
      </c>
      <c r="B107" s="150">
        <v>608</v>
      </c>
      <c r="C107" s="151">
        <v>672</v>
      </c>
      <c r="D107" s="151">
        <v>667</v>
      </c>
      <c r="E107" s="151">
        <v>1339</v>
      </c>
      <c r="F107" s="235" t="s">
        <v>273</v>
      </c>
      <c r="G107" s="151">
        <v>1439</v>
      </c>
      <c r="H107" s="151">
        <v>1518</v>
      </c>
      <c r="I107" s="151">
        <v>1394</v>
      </c>
      <c r="J107" s="151">
        <v>2912</v>
      </c>
    </row>
    <row r="108" spans="1:10" ht="12.75" customHeight="1">
      <c r="A108" s="241" t="s">
        <v>274</v>
      </c>
      <c r="B108" s="150">
        <v>469</v>
      </c>
      <c r="C108" s="151">
        <v>572</v>
      </c>
      <c r="D108" s="151">
        <v>599</v>
      </c>
      <c r="E108" s="151">
        <v>1171</v>
      </c>
      <c r="F108" s="235" t="s">
        <v>275</v>
      </c>
      <c r="G108" s="151">
        <v>563</v>
      </c>
      <c r="H108" s="151">
        <v>693</v>
      </c>
      <c r="I108" s="151">
        <v>671</v>
      </c>
      <c r="J108" s="151">
        <v>1364</v>
      </c>
    </row>
    <row r="109" spans="1:10" ht="12.75" customHeight="1">
      <c r="A109" s="241" t="s">
        <v>276</v>
      </c>
      <c r="B109" s="150">
        <v>392</v>
      </c>
      <c r="C109" s="151">
        <v>441</v>
      </c>
      <c r="D109" s="151">
        <v>427</v>
      </c>
      <c r="E109" s="151">
        <v>868</v>
      </c>
      <c r="F109" s="235" t="s">
        <v>277</v>
      </c>
      <c r="G109" s="151">
        <v>711</v>
      </c>
      <c r="H109" s="151">
        <v>643</v>
      </c>
      <c r="I109" s="151">
        <v>682</v>
      </c>
      <c r="J109" s="151">
        <v>1325</v>
      </c>
    </row>
    <row r="110" spans="1:10" ht="12.75" customHeight="1">
      <c r="A110" s="241" t="s">
        <v>278</v>
      </c>
      <c r="B110" s="150">
        <v>243</v>
      </c>
      <c r="C110" s="151">
        <v>312</v>
      </c>
      <c r="D110" s="151">
        <v>294</v>
      </c>
      <c r="E110" s="151">
        <v>606</v>
      </c>
      <c r="F110" s="235"/>
      <c r="G110" s="157"/>
      <c r="H110" s="157"/>
      <c r="I110" s="157"/>
      <c r="J110" s="157"/>
    </row>
    <row r="111" spans="1:10" ht="12.75" customHeight="1">
      <c r="A111" s="241" t="s">
        <v>279</v>
      </c>
      <c r="B111" s="150">
        <v>9</v>
      </c>
      <c r="C111" s="151">
        <v>16</v>
      </c>
      <c r="D111" s="151">
        <v>15</v>
      </c>
      <c r="E111" s="151">
        <v>31</v>
      </c>
      <c r="F111" s="236" t="s">
        <v>280</v>
      </c>
      <c r="G111" s="170">
        <f>SUM(G112:G123)</f>
        <v>13074</v>
      </c>
      <c r="H111" s="170">
        <f>SUM(H112:H123)</f>
        <v>13593</v>
      </c>
      <c r="I111" s="170">
        <f>SUM(I112:I123)</f>
        <v>13801</v>
      </c>
      <c r="J111" s="170">
        <f>SUM(J112:J123)</f>
        <v>27394</v>
      </c>
    </row>
    <row r="112" spans="1:10" ht="12.75" customHeight="1">
      <c r="A112" s="241" t="s">
        <v>281</v>
      </c>
      <c r="B112" s="150">
        <v>370</v>
      </c>
      <c r="C112" s="151">
        <v>451</v>
      </c>
      <c r="D112" s="151">
        <v>431</v>
      </c>
      <c r="E112" s="151">
        <v>882</v>
      </c>
      <c r="F112" s="235" t="s">
        <v>282</v>
      </c>
      <c r="G112" s="151">
        <v>522</v>
      </c>
      <c r="H112" s="151">
        <v>515</v>
      </c>
      <c r="I112" s="151">
        <v>544</v>
      </c>
      <c r="J112" s="151">
        <v>1059</v>
      </c>
    </row>
    <row r="113" spans="1:10" ht="12.75" customHeight="1">
      <c r="A113" s="241" t="s">
        <v>283</v>
      </c>
      <c r="B113" s="150">
        <v>301</v>
      </c>
      <c r="C113" s="151">
        <v>425</v>
      </c>
      <c r="D113" s="151">
        <v>383</v>
      </c>
      <c r="E113" s="151">
        <v>808</v>
      </c>
      <c r="F113" s="237" t="s">
        <v>284</v>
      </c>
      <c r="G113" s="151">
        <v>791</v>
      </c>
      <c r="H113" s="151">
        <v>932</v>
      </c>
      <c r="I113" s="151">
        <v>937</v>
      </c>
      <c r="J113" s="151">
        <v>1869</v>
      </c>
    </row>
    <row r="114" spans="1:10" ht="12.75" customHeight="1">
      <c r="A114" s="241" t="s">
        <v>285</v>
      </c>
      <c r="B114" s="150">
        <v>284</v>
      </c>
      <c r="C114" s="151">
        <v>377</v>
      </c>
      <c r="D114" s="151">
        <v>351</v>
      </c>
      <c r="E114" s="151">
        <v>728</v>
      </c>
      <c r="F114" s="237" t="s">
        <v>286</v>
      </c>
      <c r="G114" s="151">
        <v>1071</v>
      </c>
      <c r="H114" s="151">
        <v>1114</v>
      </c>
      <c r="I114" s="151">
        <v>1119</v>
      </c>
      <c r="J114" s="151">
        <v>2233</v>
      </c>
    </row>
    <row r="115" spans="1:10" ht="12.75" customHeight="1">
      <c r="A115" s="241" t="s">
        <v>287</v>
      </c>
      <c r="B115" s="150">
        <v>352</v>
      </c>
      <c r="C115" s="151">
        <v>437</v>
      </c>
      <c r="D115" s="151">
        <v>434</v>
      </c>
      <c r="E115" s="151">
        <v>871</v>
      </c>
      <c r="F115" s="237" t="s">
        <v>288</v>
      </c>
      <c r="G115" s="151">
        <v>1952</v>
      </c>
      <c r="H115" s="151">
        <v>1800</v>
      </c>
      <c r="I115" s="151">
        <v>1695</v>
      </c>
      <c r="J115" s="151">
        <v>3495</v>
      </c>
    </row>
    <row r="116" spans="1:10" ht="12.75" customHeight="1">
      <c r="A116" s="241" t="s">
        <v>289</v>
      </c>
      <c r="B116" s="150">
        <v>243</v>
      </c>
      <c r="C116" s="151">
        <v>249</v>
      </c>
      <c r="D116" s="151">
        <v>273</v>
      </c>
      <c r="E116" s="151">
        <v>522</v>
      </c>
      <c r="F116" s="237" t="s">
        <v>290</v>
      </c>
      <c r="G116" s="151">
        <v>1513</v>
      </c>
      <c r="H116" s="151">
        <v>1398</v>
      </c>
      <c r="I116" s="151">
        <v>1454</v>
      </c>
      <c r="J116" s="151">
        <v>2852</v>
      </c>
    </row>
    <row r="117" spans="1:10" ht="12.75" customHeight="1">
      <c r="A117" s="241" t="s">
        <v>291</v>
      </c>
      <c r="B117" s="150">
        <v>234</v>
      </c>
      <c r="C117" s="151">
        <v>277</v>
      </c>
      <c r="D117" s="151">
        <v>314</v>
      </c>
      <c r="E117" s="151">
        <v>591</v>
      </c>
      <c r="F117" s="237" t="s">
        <v>292</v>
      </c>
      <c r="G117" s="151">
        <v>1361</v>
      </c>
      <c r="H117" s="151">
        <v>1376</v>
      </c>
      <c r="I117" s="151">
        <v>1393</v>
      </c>
      <c r="J117" s="151">
        <v>2769</v>
      </c>
    </row>
    <row r="118" spans="1:10" ht="12.75" customHeight="1">
      <c r="A118" s="241" t="s">
        <v>293</v>
      </c>
      <c r="B118" s="150">
        <v>9</v>
      </c>
      <c r="C118" s="151">
        <v>9</v>
      </c>
      <c r="D118" s="151">
        <v>0</v>
      </c>
      <c r="E118" s="151">
        <v>9</v>
      </c>
      <c r="F118" s="237" t="s">
        <v>294</v>
      </c>
      <c r="G118" s="151">
        <v>537</v>
      </c>
      <c r="H118" s="151">
        <v>552</v>
      </c>
      <c r="I118" s="151">
        <v>530</v>
      </c>
      <c r="J118" s="151">
        <v>1082</v>
      </c>
    </row>
    <row r="119" spans="1:10" ht="12.75" customHeight="1">
      <c r="A119" s="241" t="s">
        <v>295</v>
      </c>
      <c r="B119" s="150">
        <v>0</v>
      </c>
      <c r="C119" s="151">
        <v>0</v>
      </c>
      <c r="D119" s="151">
        <v>0</v>
      </c>
      <c r="E119" s="151">
        <v>0</v>
      </c>
      <c r="F119" s="237" t="s">
        <v>296</v>
      </c>
      <c r="G119" s="151">
        <v>382</v>
      </c>
      <c r="H119" s="151">
        <v>383</v>
      </c>
      <c r="I119" s="151">
        <v>374</v>
      </c>
      <c r="J119" s="151">
        <v>757</v>
      </c>
    </row>
    <row r="120" spans="1:10" ht="12.75" customHeight="1">
      <c r="A120" s="241" t="s">
        <v>297</v>
      </c>
      <c r="B120" s="150">
        <v>0</v>
      </c>
      <c r="C120" s="151">
        <v>0</v>
      </c>
      <c r="D120" s="151">
        <v>0</v>
      </c>
      <c r="E120" s="151">
        <v>0</v>
      </c>
      <c r="F120" s="237" t="s">
        <v>298</v>
      </c>
      <c r="G120" s="151">
        <v>1783</v>
      </c>
      <c r="H120" s="151">
        <v>2001</v>
      </c>
      <c r="I120" s="151">
        <v>2079</v>
      </c>
      <c r="J120" s="151">
        <v>4080</v>
      </c>
    </row>
    <row r="121" spans="1:10" ht="12.75" customHeight="1">
      <c r="A121" s="241" t="s">
        <v>299</v>
      </c>
      <c r="B121" s="150">
        <v>7</v>
      </c>
      <c r="C121" s="151">
        <v>7</v>
      </c>
      <c r="D121" s="151">
        <v>0</v>
      </c>
      <c r="E121" s="151">
        <v>7</v>
      </c>
      <c r="F121" s="237" t="s">
        <v>300</v>
      </c>
      <c r="G121" s="151">
        <v>1299</v>
      </c>
      <c r="H121" s="151">
        <v>1341</v>
      </c>
      <c r="I121" s="151">
        <v>1486</v>
      </c>
      <c r="J121" s="151">
        <v>2827</v>
      </c>
    </row>
    <row r="122" spans="1:10" ht="12.75" customHeight="1">
      <c r="A122" s="241" t="s">
        <v>301</v>
      </c>
      <c r="B122" s="150">
        <v>538</v>
      </c>
      <c r="C122" s="151">
        <v>586</v>
      </c>
      <c r="D122" s="151">
        <v>601</v>
      </c>
      <c r="E122" s="151">
        <v>1187</v>
      </c>
      <c r="F122" s="237" t="s">
        <v>302</v>
      </c>
      <c r="G122" s="151">
        <v>769</v>
      </c>
      <c r="H122" s="151">
        <v>882</v>
      </c>
      <c r="I122" s="151">
        <v>852</v>
      </c>
      <c r="J122" s="151">
        <v>1734</v>
      </c>
    </row>
    <row r="123" spans="1:10" ht="12.75" customHeight="1">
      <c r="A123" s="244" t="s">
        <v>303</v>
      </c>
      <c r="B123" s="158">
        <v>500</v>
      </c>
      <c r="C123" s="159">
        <v>583</v>
      </c>
      <c r="D123" s="159">
        <v>512</v>
      </c>
      <c r="E123" s="159">
        <v>1095</v>
      </c>
      <c r="F123" s="238" t="s">
        <v>764</v>
      </c>
      <c r="G123" s="159">
        <v>1094</v>
      </c>
      <c r="H123" s="159">
        <v>1299</v>
      </c>
      <c r="I123" s="159">
        <v>1338</v>
      </c>
      <c r="J123" s="159">
        <v>2637</v>
      </c>
    </row>
    <row r="124" spans="1:10" ht="15" customHeight="1">
      <c r="A124" s="175"/>
      <c r="J124" s="68" t="s">
        <v>48</v>
      </c>
    </row>
  </sheetData>
  <phoneticPr fontId="3"/>
  <hyperlinks>
    <hyperlink ref="A1" location="'目次'!A1" display="目次へもどる"/>
  </hyperlinks>
  <printOptions horizontalCentered="1" verticalCentered="1"/>
  <pageMargins left="0.39370078740157483" right="0.39370078740157483" top="0.39370078740157483" bottom="0.39370078740157483" header="0.39370078740157483" footer="0.39370078740157483"/>
  <pageSetup paperSize="9" fitToHeight="2" orientation="portrait" r:id="rId1"/>
  <headerFooter alignWithMargins="0">
    <oddHeader xml:space="preserve">&amp;R
</oddHeader>
  </headerFooter>
  <rowBreaks count="1" manualBreakCount="1">
    <brk id="6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54"/>
  <sheetViews>
    <sheetView zoomScale="110" zoomScaleNormal="110" workbookViewId="0"/>
  </sheetViews>
  <sheetFormatPr defaultColWidth="8.75" defaultRowHeight="15" customHeight="1"/>
  <cols>
    <col min="1" max="1" width="15" style="129" customWidth="1"/>
    <col min="2" max="6" width="14.25" style="129" customWidth="1"/>
    <col min="7" max="16384" width="8.75" style="129"/>
  </cols>
  <sheetData>
    <row r="1" spans="1:6" s="523" customFormat="1" ht="15" customHeight="1">
      <c r="A1" s="522" t="s">
        <v>901</v>
      </c>
    </row>
    <row r="2" spans="1:6" s="523" customFormat="1" ht="15" customHeight="1"/>
    <row r="3" spans="1:6" ht="15" customHeight="1">
      <c r="A3" s="69" t="s">
        <v>765</v>
      </c>
    </row>
    <row r="4" spans="1:6" ht="15" customHeight="1">
      <c r="A4" s="209"/>
      <c r="C4" s="130"/>
      <c r="D4" s="130"/>
      <c r="E4" s="130"/>
      <c r="F4" s="74" t="s">
        <v>766</v>
      </c>
    </row>
    <row r="5" spans="1:6" ht="15" customHeight="1">
      <c r="A5" s="212" t="s">
        <v>304</v>
      </c>
      <c r="B5" s="77" t="s">
        <v>97</v>
      </c>
      <c r="C5" s="77" t="s">
        <v>98</v>
      </c>
      <c r="D5" s="77" t="s">
        <v>99</v>
      </c>
      <c r="E5" s="77" t="s">
        <v>100</v>
      </c>
      <c r="F5" s="77" t="s">
        <v>101</v>
      </c>
    </row>
    <row r="6" spans="1:6" ht="15" customHeight="1">
      <c r="A6" s="98" t="s">
        <v>767</v>
      </c>
      <c r="B6" s="177">
        <v>12121</v>
      </c>
      <c r="C6" s="177">
        <v>12478</v>
      </c>
      <c r="D6" s="177">
        <v>13527</v>
      </c>
      <c r="E6" s="177">
        <v>13006</v>
      </c>
      <c r="F6" s="177">
        <v>12644</v>
      </c>
    </row>
    <row r="7" spans="1:6" ht="15" customHeight="1">
      <c r="A7" s="219" t="s">
        <v>305</v>
      </c>
      <c r="B7" s="118">
        <v>177</v>
      </c>
      <c r="C7" s="178">
        <v>154</v>
      </c>
      <c r="D7" s="178">
        <v>136</v>
      </c>
      <c r="E7" s="178">
        <v>198</v>
      </c>
      <c r="F7" s="178">
        <v>190</v>
      </c>
    </row>
    <row r="8" spans="1:6" ht="15" customHeight="1">
      <c r="A8" s="219" t="s">
        <v>768</v>
      </c>
      <c r="B8" s="118">
        <v>79</v>
      </c>
      <c r="C8" s="178">
        <v>92</v>
      </c>
      <c r="D8" s="178">
        <v>69</v>
      </c>
      <c r="E8" s="178">
        <v>67</v>
      </c>
      <c r="F8" s="178">
        <v>51</v>
      </c>
    </row>
    <row r="9" spans="1:6" ht="15" customHeight="1">
      <c r="A9" s="219" t="s">
        <v>769</v>
      </c>
      <c r="B9" s="118">
        <v>58</v>
      </c>
      <c r="C9" s="178">
        <v>57</v>
      </c>
      <c r="D9" s="178">
        <v>65</v>
      </c>
      <c r="E9" s="178">
        <v>55</v>
      </c>
      <c r="F9" s="178">
        <v>48</v>
      </c>
    </row>
    <row r="10" spans="1:6" ht="15" customHeight="1">
      <c r="A10" s="219" t="s">
        <v>770</v>
      </c>
      <c r="B10" s="118">
        <v>135</v>
      </c>
      <c r="C10" s="178">
        <v>157</v>
      </c>
      <c r="D10" s="178">
        <v>123</v>
      </c>
      <c r="E10" s="178">
        <v>155</v>
      </c>
      <c r="F10" s="178">
        <v>146</v>
      </c>
    </row>
    <row r="11" spans="1:6" ht="15" customHeight="1">
      <c r="A11" s="219" t="s">
        <v>771</v>
      </c>
      <c r="B11" s="118">
        <v>47</v>
      </c>
      <c r="C11" s="178">
        <v>45</v>
      </c>
      <c r="D11" s="178">
        <v>59</v>
      </c>
      <c r="E11" s="178">
        <v>55</v>
      </c>
      <c r="F11" s="178">
        <v>50</v>
      </c>
    </row>
    <row r="12" spans="1:6" ht="15" customHeight="1">
      <c r="A12" s="219" t="s">
        <v>772</v>
      </c>
      <c r="B12" s="118">
        <v>41</v>
      </c>
      <c r="C12" s="178">
        <v>45</v>
      </c>
      <c r="D12" s="178">
        <v>35</v>
      </c>
      <c r="E12" s="178">
        <v>53</v>
      </c>
      <c r="F12" s="178">
        <v>52</v>
      </c>
    </row>
    <row r="13" spans="1:6" ht="15" customHeight="1">
      <c r="A13" s="219" t="s">
        <v>773</v>
      </c>
      <c r="B13" s="118">
        <v>152</v>
      </c>
      <c r="C13" s="178">
        <v>98</v>
      </c>
      <c r="D13" s="178">
        <v>126</v>
      </c>
      <c r="E13" s="178">
        <v>127</v>
      </c>
      <c r="F13" s="178">
        <v>133</v>
      </c>
    </row>
    <row r="14" spans="1:6" ht="15" customHeight="1">
      <c r="A14" s="219" t="s">
        <v>774</v>
      </c>
      <c r="B14" s="118">
        <v>300</v>
      </c>
      <c r="C14" s="178">
        <v>298</v>
      </c>
      <c r="D14" s="178">
        <v>297</v>
      </c>
      <c r="E14" s="178">
        <v>254</v>
      </c>
      <c r="F14" s="178">
        <v>314</v>
      </c>
    </row>
    <row r="15" spans="1:6" ht="15" customHeight="1">
      <c r="A15" s="219" t="s">
        <v>775</v>
      </c>
      <c r="B15" s="118">
        <v>278</v>
      </c>
      <c r="C15" s="178">
        <v>291</v>
      </c>
      <c r="D15" s="178">
        <v>308</v>
      </c>
      <c r="E15" s="178">
        <v>304</v>
      </c>
      <c r="F15" s="178">
        <v>242</v>
      </c>
    </row>
    <row r="16" spans="1:6" ht="15" customHeight="1">
      <c r="A16" s="219" t="s">
        <v>776</v>
      </c>
      <c r="B16" s="118">
        <v>171</v>
      </c>
      <c r="C16" s="178">
        <v>187</v>
      </c>
      <c r="D16" s="178">
        <v>200</v>
      </c>
      <c r="E16" s="178">
        <v>214</v>
      </c>
      <c r="F16" s="178">
        <v>199</v>
      </c>
    </row>
    <row r="17" spans="1:6" ht="15" customHeight="1">
      <c r="A17" s="220" t="s">
        <v>777</v>
      </c>
      <c r="B17" s="177">
        <v>5292</v>
      </c>
      <c r="C17" s="179">
        <v>5381</v>
      </c>
      <c r="D17" s="179">
        <v>5837</v>
      </c>
      <c r="E17" s="179">
        <v>5686</v>
      </c>
      <c r="F17" s="179">
        <v>5450</v>
      </c>
    </row>
    <row r="18" spans="1:6" ht="15" customHeight="1">
      <c r="A18" s="219" t="s">
        <v>778</v>
      </c>
      <c r="B18" s="118">
        <v>909</v>
      </c>
      <c r="C18" s="178">
        <v>955</v>
      </c>
      <c r="D18" s="178">
        <v>1146</v>
      </c>
      <c r="E18" s="178">
        <v>1006</v>
      </c>
      <c r="F18" s="178">
        <v>1011</v>
      </c>
    </row>
    <row r="19" spans="1:6" ht="15" customHeight="1">
      <c r="A19" s="219" t="s">
        <v>779</v>
      </c>
      <c r="B19" s="118">
        <v>2390</v>
      </c>
      <c r="C19" s="178">
        <v>2529</v>
      </c>
      <c r="D19" s="178">
        <v>2764</v>
      </c>
      <c r="E19" s="178">
        <v>2640</v>
      </c>
      <c r="F19" s="178">
        <v>2578</v>
      </c>
    </row>
    <row r="20" spans="1:6" ht="15" customHeight="1">
      <c r="A20" s="219" t="s">
        <v>306</v>
      </c>
      <c r="B20" s="118">
        <v>536</v>
      </c>
      <c r="C20" s="178">
        <v>593</v>
      </c>
      <c r="D20" s="178">
        <v>645</v>
      </c>
      <c r="E20" s="178">
        <v>572</v>
      </c>
      <c r="F20" s="178">
        <v>600</v>
      </c>
    </row>
    <row r="21" spans="1:6" ht="15" customHeight="1">
      <c r="A21" s="219" t="s">
        <v>780</v>
      </c>
      <c r="B21" s="118">
        <v>118</v>
      </c>
      <c r="C21" s="178">
        <v>112</v>
      </c>
      <c r="D21" s="178">
        <v>127</v>
      </c>
      <c r="E21" s="178">
        <v>118</v>
      </c>
      <c r="F21" s="178">
        <v>130</v>
      </c>
    </row>
    <row r="22" spans="1:6" ht="15" customHeight="1">
      <c r="A22" s="219" t="s">
        <v>781</v>
      </c>
      <c r="B22" s="118">
        <v>13</v>
      </c>
      <c r="C22" s="178">
        <v>28</v>
      </c>
      <c r="D22" s="178">
        <v>17</v>
      </c>
      <c r="E22" s="178">
        <v>28</v>
      </c>
      <c r="F22" s="178">
        <v>35</v>
      </c>
    </row>
    <row r="23" spans="1:6" ht="15" customHeight="1">
      <c r="A23" s="219" t="s">
        <v>782</v>
      </c>
      <c r="B23" s="118">
        <v>29</v>
      </c>
      <c r="C23" s="178">
        <v>17</v>
      </c>
      <c r="D23" s="178">
        <v>29</v>
      </c>
      <c r="E23" s="178">
        <v>40</v>
      </c>
      <c r="F23" s="178">
        <v>23</v>
      </c>
    </row>
    <row r="24" spans="1:6" ht="15" customHeight="1">
      <c r="A24" s="219" t="s">
        <v>783</v>
      </c>
      <c r="B24" s="118">
        <v>11</v>
      </c>
      <c r="C24" s="178">
        <v>12</v>
      </c>
      <c r="D24" s="178">
        <v>10</v>
      </c>
      <c r="E24" s="178">
        <v>7</v>
      </c>
      <c r="F24" s="178">
        <v>11</v>
      </c>
    </row>
    <row r="25" spans="1:6" ht="15" customHeight="1">
      <c r="A25" s="219" t="s">
        <v>784</v>
      </c>
      <c r="B25" s="118">
        <v>21</v>
      </c>
      <c r="C25" s="178">
        <v>38</v>
      </c>
      <c r="D25" s="178">
        <v>42</v>
      </c>
      <c r="E25" s="178">
        <v>33</v>
      </c>
      <c r="F25" s="178">
        <v>39</v>
      </c>
    </row>
    <row r="26" spans="1:6" ht="15" customHeight="1">
      <c r="A26" s="219" t="s">
        <v>785</v>
      </c>
      <c r="B26" s="118">
        <v>118</v>
      </c>
      <c r="C26" s="178">
        <v>96</v>
      </c>
      <c r="D26" s="178">
        <v>106</v>
      </c>
      <c r="E26" s="178">
        <v>114</v>
      </c>
      <c r="F26" s="178">
        <v>74</v>
      </c>
    </row>
    <row r="27" spans="1:6" ht="15" customHeight="1">
      <c r="A27" s="219" t="s">
        <v>786</v>
      </c>
      <c r="B27" s="118">
        <v>11</v>
      </c>
      <c r="C27" s="178">
        <v>21</v>
      </c>
      <c r="D27" s="178">
        <v>32</v>
      </c>
      <c r="E27" s="178">
        <v>45</v>
      </c>
      <c r="F27" s="178">
        <v>37</v>
      </c>
    </row>
    <row r="28" spans="1:6" ht="15" customHeight="1">
      <c r="A28" s="219" t="s">
        <v>787</v>
      </c>
      <c r="B28" s="118">
        <v>95</v>
      </c>
      <c r="C28" s="178">
        <v>109</v>
      </c>
      <c r="D28" s="178">
        <v>134</v>
      </c>
      <c r="E28" s="178">
        <v>133</v>
      </c>
      <c r="F28" s="178">
        <v>123</v>
      </c>
    </row>
    <row r="29" spans="1:6" ht="15" customHeight="1">
      <c r="A29" s="219" t="s">
        <v>788</v>
      </c>
      <c r="B29" s="118">
        <v>175</v>
      </c>
      <c r="C29" s="178">
        <v>170</v>
      </c>
      <c r="D29" s="178">
        <v>203</v>
      </c>
      <c r="E29" s="178">
        <v>187</v>
      </c>
      <c r="F29" s="178">
        <v>176</v>
      </c>
    </row>
    <row r="30" spans="1:6" ht="15" customHeight="1">
      <c r="A30" s="219" t="s">
        <v>789</v>
      </c>
      <c r="B30" s="118">
        <v>28</v>
      </c>
      <c r="C30" s="178">
        <v>35</v>
      </c>
      <c r="D30" s="178">
        <v>24</v>
      </c>
      <c r="E30" s="178">
        <v>37</v>
      </c>
      <c r="F30" s="178">
        <v>34</v>
      </c>
    </row>
    <row r="31" spans="1:6" ht="15" customHeight="1">
      <c r="A31" s="219" t="s">
        <v>790</v>
      </c>
      <c r="B31" s="118">
        <v>16</v>
      </c>
      <c r="C31" s="178">
        <v>23</v>
      </c>
      <c r="D31" s="178">
        <v>25</v>
      </c>
      <c r="E31" s="178">
        <v>23</v>
      </c>
      <c r="F31" s="178">
        <v>21</v>
      </c>
    </row>
    <row r="32" spans="1:6" ht="15" customHeight="1">
      <c r="A32" s="219" t="s">
        <v>791</v>
      </c>
      <c r="B32" s="118">
        <v>60</v>
      </c>
      <c r="C32" s="178">
        <v>53</v>
      </c>
      <c r="D32" s="178">
        <v>49</v>
      </c>
      <c r="E32" s="178">
        <v>48</v>
      </c>
      <c r="F32" s="178">
        <v>69</v>
      </c>
    </row>
    <row r="33" spans="1:6" ht="15" customHeight="1">
      <c r="A33" s="219" t="s">
        <v>792</v>
      </c>
      <c r="B33" s="118">
        <v>227</v>
      </c>
      <c r="C33" s="178">
        <v>221</v>
      </c>
      <c r="D33" s="178">
        <v>212</v>
      </c>
      <c r="E33" s="178">
        <v>223</v>
      </c>
      <c r="F33" s="178">
        <v>206</v>
      </c>
    </row>
    <row r="34" spans="1:6" ht="15" customHeight="1">
      <c r="A34" s="219" t="s">
        <v>793</v>
      </c>
      <c r="B34" s="118">
        <v>103</v>
      </c>
      <c r="C34" s="178">
        <v>96</v>
      </c>
      <c r="D34" s="178">
        <v>119</v>
      </c>
      <c r="E34" s="178">
        <v>103</v>
      </c>
      <c r="F34" s="178">
        <v>113</v>
      </c>
    </row>
    <row r="35" spans="1:6" ht="15" customHeight="1">
      <c r="A35" s="219" t="s">
        <v>794</v>
      </c>
      <c r="B35" s="118">
        <v>12</v>
      </c>
      <c r="C35" s="178">
        <v>26</v>
      </c>
      <c r="D35" s="178">
        <v>17</v>
      </c>
      <c r="E35" s="178">
        <v>15</v>
      </c>
      <c r="F35" s="178">
        <v>12</v>
      </c>
    </row>
    <row r="36" spans="1:6" ht="15" customHeight="1">
      <c r="A36" s="219" t="s">
        <v>307</v>
      </c>
      <c r="B36" s="118">
        <v>6</v>
      </c>
      <c r="C36" s="178">
        <v>17</v>
      </c>
      <c r="D36" s="178">
        <v>16</v>
      </c>
      <c r="E36" s="178">
        <v>12</v>
      </c>
      <c r="F36" s="178">
        <v>10</v>
      </c>
    </row>
    <row r="37" spans="1:6" ht="15" customHeight="1">
      <c r="A37" s="219" t="s">
        <v>795</v>
      </c>
      <c r="B37" s="118">
        <v>3</v>
      </c>
      <c r="C37" s="178">
        <v>4</v>
      </c>
      <c r="D37" s="178">
        <v>16</v>
      </c>
      <c r="E37" s="178">
        <v>10</v>
      </c>
      <c r="F37" s="178">
        <v>13</v>
      </c>
    </row>
    <row r="38" spans="1:6" ht="15" customHeight="1">
      <c r="A38" s="219" t="s">
        <v>796</v>
      </c>
      <c r="B38" s="118">
        <v>4</v>
      </c>
      <c r="C38" s="178">
        <v>5</v>
      </c>
      <c r="D38" s="178">
        <v>15</v>
      </c>
      <c r="E38" s="178">
        <v>3</v>
      </c>
      <c r="F38" s="178">
        <v>4</v>
      </c>
    </row>
    <row r="39" spans="1:6" ht="15" customHeight="1">
      <c r="A39" s="219" t="s">
        <v>797</v>
      </c>
      <c r="B39" s="118">
        <v>34</v>
      </c>
      <c r="C39" s="178">
        <v>32</v>
      </c>
      <c r="D39" s="178">
        <v>31</v>
      </c>
      <c r="E39" s="178">
        <v>35</v>
      </c>
      <c r="F39" s="178">
        <v>35</v>
      </c>
    </row>
    <row r="40" spans="1:6" ht="15" customHeight="1">
      <c r="A40" s="219" t="s">
        <v>798</v>
      </c>
      <c r="B40" s="118">
        <v>62</v>
      </c>
      <c r="C40" s="178">
        <v>58</v>
      </c>
      <c r="D40" s="178">
        <v>76</v>
      </c>
      <c r="E40" s="178">
        <v>54</v>
      </c>
      <c r="F40" s="178">
        <v>52</v>
      </c>
    </row>
    <row r="41" spans="1:6" ht="15" customHeight="1">
      <c r="A41" s="219" t="s">
        <v>799</v>
      </c>
      <c r="B41" s="118">
        <v>16</v>
      </c>
      <c r="C41" s="178">
        <v>29</v>
      </c>
      <c r="D41" s="178">
        <v>19</v>
      </c>
      <c r="E41" s="178">
        <v>27</v>
      </c>
      <c r="F41" s="178">
        <v>12</v>
      </c>
    </row>
    <row r="42" spans="1:6" ht="15" customHeight="1">
      <c r="A42" s="219" t="s">
        <v>800</v>
      </c>
      <c r="B42" s="118">
        <v>10</v>
      </c>
      <c r="C42" s="178">
        <v>10</v>
      </c>
      <c r="D42" s="178">
        <v>4</v>
      </c>
      <c r="E42" s="178">
        <v>10</v>
      </c>
      <c r="F42" s="178">
        <v>9</v>
      </c>
    </row>
    <row r="43" spans="1:6" ht="15" customHeight="1">
      <c r="A43" s="219" t="s">
        <v>801</v>
      </c>
      <c r="B43" s="118">
        <v>21</v>
      </c>
      <c r="C43" s="178">
        <v>24</v>
      </c>
      <c r="D43" s="178">
        <v>17</v>
      </c>
      <c r="E43" s="178">
        <v>20</v>
      </c>
      <c r="F43" s="178">
        <v>7</v>
      </c>
    </row>
    <row r="44" spans="1:6" ht="15" customHeight="1">
      <c r="A44" s="219" t="s">
        <v>802</v>
      </c>
      <c r="B44" s="118">
        <v>23</v>
      </c>
      <c r="C44" s="178">
        <v>28</v>
      </c>
      <c r="D44" s="178">
        <v>24</v>
      </c>
      <c r="E44" s="178">
        <v>20</v>
      </c>
      <c r="F44" s="178">
        <v>30</v>
      </c>
    </row>
    <row r="45" spans="1:6" ht="15" customHeight="1">
      <c r="A45" s="219" t="s">
        <v>803</v>
      </c>
      <c r="B45" s="118">
        <v>10</v>
      </c>
      <c r="C45" s="178">
        <v>5</v>
      </c>
      <c r="D45" s="178">
        <v>18</v>
      </c>
      <c r="E45" s="178">
        <v>10</v>
      </c>
      <c r="F45" s="178">
        <v>7</v>
      </c>
    </row>
    <row r="46" spans="1:6" ht="15" customHeight="1">
      <c r="A46" s="219" t="s">
        <v>804</v>
      </c>
      <c r="B46" s="118">
        <v>130</v>
      </c>
      <c r="C46" s="178">
        <v>142</v>
      </c>
      <c r="D46" s="178">
        <v>114</v>
      </c>
      <c r="E46" s="178">
        <v>114</v>
      </c>
      <c r="F46" s="178">
        <v>138</v>
      </c>
    </row>
    <row r="47" spans="1:6" ht="15" customHeight="1">
      <c r="A47" s="219" t="s">
        <v>805</v>
      </c>
      <c r="B47" s="118">
        <v>25</v>
      </c>
      <c r="C47" s="178">
        <v>9</v>
      </c>
      <c r="D47" s="178">
        <v>23</v>
      </c>
      <c r="E47" s="178">
        <v>18</v>
      </c>
      <c r="F47" s="178">
        <v>15</v>
      </c>
    </row>
    <row r="48" spans="1:6" ht="15" customHeight="1">
      <c r="A48" s="219" t="s">
        <v>806</v>
      </c>
      <c r="B48" s="118">
        <v>27</v>
      </c>
      <c r="C48" s="178">
        <v>35</v>
      </c>
      <c r="D48" s="178">
        <v>24</v>
      </c>
      <c r="E48" s="178">
        <v>16</v>
      </c>
      <c r="F48" s="178">
        <v>19</v>
      </c>
    </row>
    <row r="49" spans="1:6" ht="15" customHeight="1">
      <c r="A49" s="219" t="s">
        <v>807</v>
      </c>
      <c r="B49" s="118">
        <v>21</v>
      </c>
      <c r="C49" s="178">
        <v>27</v>
      </c>
      <c r="D49" s="178">
        <v>33</v>
      </c>
      <c r="E49" s="178">
        <v>24</v>
      </c>
      <c r="F49" s="178">
        <v>25</v>
      </c>
    </row>
    <row r="50" spans="1:6" ht="15" customHeight="1">
      <c r="A50" s="219" t="s">
        <v>808</v>
      </c>
      <c r="B50" s="118">
        <v>17</v>
      </c>
      <c r="C50" s="178">
        <v>19</v>
      </c>
      <c r="D50" s="178">
        <v>17</v>
      </c>
      <c r="E50" s="178">
        <v>14</v>
      </c>
      <c r="F50" s="178">
        <v>17</v>
      </c>
    </row>
    <row r="51" spans="1:6" ht="15" customHeight="1">
      <c r="A51" s="219" t="s">
        <v>809</v>
      </c>
      <c r="B51" s="118">
        <v>32</v>
      </c>
      <c r="C51" s="178">
        <v>15</v>
      </c>
      <c r="D51" s="178">
        <v>14</v>
      </c>
      <c r="E51" s="178">
        <v>12</v>
      </c>
      <c r="F51" s="178">
        <v>20</v>
      </c>
    </row>
    <row r="52" spans="1:6" ht="15" customHeight="1">
      <c r="A52" s="219" t="s">
        <v>308</v>
      </c>
      <c r="B52" s="118">
        <v>30</v>
      </c>
      <c r="C52" s="178">
        <v>40</v>
      </c>
      <c r="D52" s="178">
        <v>60</v>
      </c>
      <c r="E52" s="178">
        <v>34</v>
      </c>
      <c r="F52" s="178">
        <v>19</v>
      </c>
    </row>
    <row r="53" spans="1:6" ht="15" customHeight="1">
      <c r="A53" s="221" t="s">
        <v>810</v>
      </c>
      <c r="B53" s="38">
        <v>48</v>
      </c>
      <c r="C53" s="180">
        <v>40</v>
      </c>
      <c r="D53" s="180">
        <v>50</v>
      </c>
      <c r="E53" s="180">
        <v>33</v>
      </c>
      <c r="F53" s="180">
        <v>45</v>
      </c>
    </row>
    <row r="54" spans="1:6" ht="15" customHeight="1">
      <c r="A54" s="129" t="s">
        <v>309</v>
      </c>
      <c r="C54" s="136"/>
      <c r="D54" s="136"/>
      <c r="E54" s="136"/>
      <c r="F54" s="136" t="s">
        <v>310</v>
      </c>
    </row>
  </sheetData>
  <phoneticPr fontId="3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51"/>
  <sheetViews>
    <sheetView zoomScale="110" workbookViewId="0"/>
  </sheetViews>
  <sheetFormatPr defaultColWidth="8.75" defaultRowHeight="15" customHeight="1"/>
  <cols>
    <col min="1" max="2" width="11.25" style="103" customWidth="1"/>
    <col min="3" max="8" width="10.625" style="103" customWidth="1"/>
    <col min="9" max="16384" width="8.75" style="103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s="515" customFormat="1" ht="15" customHeight="1">
      <c r="A3" s="513" t="s">
        <v>699</v>
      </c>
      <c r="B3" s="181"/>
      <c r="C3" s="181"/>
      <c r="D3" s="181"/>
      <c r="E3" s="181"/>
      <c r="F3" s="181"/>
      <c r="G3" s="181"/>
      <c r="H3" s="514"/>
    </row>
    <row r="4" spans="1:8" ht="15" customHeight="1">
      <c r="A4" s="268" t="s">
        <v>311</v>
      </c>
      <c r="B4" s="181"/>
      <c r="C4" s="107"/>
      <c r="D4" s="107"/>
      <c r="E4" s="107"/>
      <c r="F4" s="107"/>
      <c r="G4" s="107"/>
      <c r="H4" s="182" t="s">
        <v>312</v>
      </c>
    </row>
    <row r="5" spans="1:8" ht="15" customHeight="1">
      <c r="A5" s="534" t="s">
        <v>811</v>
      </c>
      <c r="B5" s="539" t="s">
        <v>812</v>
      </c>
      <c r="C5" s="541" t="s">
        <v>313</v>
      </c>
      <c r="D5" s="542"/>
      <c r="E5" s="541" t="s">
        <v>314</v>
      </c>
      <c r="F5" s="542"/>
      <c r="G5" s="541" t="s">
        <v>315</v>
      </c>
      <c r="H5" s="542"/>
    </row>
    <row r="6" spans="1:8" ht="15" customHeight="1">
      <c r="A6" s="538"/>
      <c r="B6" s="540"/>
      <c r="C6" s="494" t="s">
        <v>813</v>
      </c>
      <c r="D6" s="495" t="s">
        <v>814</v>
      </c>
      <c r="E6" s="494" t="s">
        <v>813</v>
      </c>
      <c r="F6" s="495" t="s">
        <v>814</v>
      </c>
      <c r="G6" s="494" t="s">
        <v>813</v>
      </c>
      <c r="H6" s="495" t="s">
        <v>814</v>
      </c>
    </row>
    <row r="7" spans="1:8" ht="15" customHeight="1">
      <c r="A7" s="254" t="s">
        <v>815</v>
      </c>
      <c r="B7" s="264">
        <v>49585</v>
      </c>
      <c r="C7" s="139">
        <v>16817</v>
      </c>
      <c r="D7" s="255">
        <f t="shared" ref="D7:D49" si="0">C7/B7*100</f>
        <v>33.915498638701216</v>
      </c>
      <c r="E7" s="256">
        <f t="shared" ref="E7:E11" si="1">B7-C7-G7</f>
        <v>30201</v>
      </c>
      <c r="F7" s="257">
        <f t="shared" ref="F7:F49" si="2">E7/B7*100</f>
        <v>60.9075325199153</v>
      </c>
      <c r="G7" s="258">
        <v>2567</v>
      </c>
      <c r="H7" s="255">
        <f t="shared" ref="H7:H47" si="3">G7/B7*100</f>
        <v>5.1769688413834825</v>
      </c>
    </row>
    <row r="8" spans="1:8" ht="15" customHeight="1">
      <c r="A8" s="254">
        <v>40</v>
      </c>
      <c r="B8" s="265">
        <v>76571</v>
      </c>
      <c r="C8" s="139">
        <v>21738</v>
      </c>
      <c r="D8" s="257">
        <f t="shared" si="0"/>
        <v>28.389338000026122</v>
      </c>
      <c r="E8" s="139">
        <f t="shared" si="1"/>
        <v>51641</v>
      </c>
      <c r="F8" s="257">
        <f t="shared" si="2"/>
        <v>67.441981951391512</v>
      </c>
      <c r="G8" s="258">
        <v>3192</v>
      </c>
      <c r="H8" s="257">
        <f t="shared" si="3"/>
        <v>4.1686800485823614</v>
      </c>
    </row>
    <row r="9" spans="1:8" ht="15" customHeight="1">
      <c r="A9" s="254">
        <v>45</v>
      </c>
      <c r="B9" s="265">
        <v>139368</v>
      </c>
      <c r="C9" s="139">
        <v>40389</v>
      </c>
      <c r="D9" s="257">
        <f t="shared" si="0"/>
        <v>28.980110211813333</v>
      </c>
      <c r="E9" s="139">
        <f t="shared" si="1"/>
        <v>94049</v>
      </c>
      <c r="F9" s="257">
        <f t="shared" si="2"/>
        <v>67.482492394236843</v>
      </c>
      <c r="G9" s="258">
        <v>4930</v>
      </c>
      <c r="H9" s="257">
        <f t="shared" si="3"/>
        <v>3.5373973939498309</v>
      </c>
    </row>
    <row r="10" spans="1:8" ht="15" customHeight="1">
      <c r="A10" s="254">
        <v>50</v>
      </c>
      <c r="B10" s="265">
        <v>195917</v>
      </c>
      <c r="C10" s="139">
        <v>60982</v>
      </c>
      <c r="D10" s="257">
        <f t="shared" si="0"/>
        <v>31.126446403323854</v>
      </c>
      <c r="E10" s="139">
        <f t="shared" si="1"/>
        <v>127635</v>
      </c>
      <c r="F10" s="257">
        <f t="shared" si="2"/>
        <v>65.147485925162187</v>
      </c>
      <c r="G10" s="258">
        <v>7300</v>
      </c>
      <c r="H10" s="257">
        <f t="shared" si="3"/>
        <v>3.7260676715139573</v>
      </c>
    </row>
    <row r="11" spans="1:8" ht="15" customHeight="1">
      <c r="A11" s="254">
        <v>55</v>
      </c>
      <c r="B11" s="265">
        <v>223241</v>
      </c>
      <c r="C11" s="139">
        <v>64984</v>
      </c>
      <c r="D11" s="257">
        <f t="shared" si="0"/>
        <v>29.109348193208234</v>
      </c>
      <c r="E11" s="139">
        <f t="shared" si="1"/>
        <v>148024</v>
      </c>
      <c r="F11" s="257">
        <f t="shared" si="2"/>
        <v>66.306816400213222</v>
      </c>
      <c r="G11" s="258">
        <v>10233</v>
      </c>
      <c r="H11" s="257">
        <f t="shared" si="3"/>
        <v>4.5838354065785412</v>
      </c>
    </row>
    <row r="12" spans="1:8" ht="15" customHeight="1">
      <c r="A12" s="254">
        <v>56</v>
      </c>
      <c r="B12" s="265">
        <v>224059</v>
      </c>
      <c r="C12" s="139">
        <v>65077</v>
      </c>
      <c r="D12" s="257">
        <f t="shared" si="0"/>
        <v>29.044582007417691</v>
      </c>
      <c r="E12" s="139">
        <v>148757</v>
      </c>
      <c r="F12" s="257">
        <f t="shared" si="2"/>
        <v>66.391887850967819</v>
      </c>
      <c r="G12" s="258">
        <v>10225</v>
      </c>
      <c r="H12" s="257">
        <f t="shared" si="3"/>
        <v>4.5635301416144856</v>
      </c>
    </row>
    <row r="13" spans="1:8" ht="15" customHeight="1">
      <c r="A13" s="254">
        <v>57</v>
      </c>
      <c r="B13" s="265">
        <v>228432</v>
      </c>
      <c r="C13" s="139">
        <v>65275</v>
      </c>
      <c r="D13" s="257">
        <f t="shared" si="0"/>
        <v>28.575243398473066</v>
      </c>
      <c r="E13" s="139">
        <v>152312</v>
      </c>
      <c r="F13" s="257">
        <f t="shared" si="2"/>
        <v>66.677173075576107</v>
      </c>
      <c r="G13" s="258">
        <v>10845</v>
      </c>
      <c r="H13" s="257">
        <f t="shared" si="3"/>
        <v>4.7475835259508301</v>
      </c>
    </row>
    <row r="14" spans="1:8" ht="15" customHeight="1">
      <c r="A14" s="254">
        <v>58</v>
      </c>
      <c r="B14" s="265">
        <v>235643</v>
      </c>
      <c r="C14" s="139">
        <v>64942</v>
      </c>
      <c r="D14" s="257">
        <f t="shared" si="0"/>
        <v>27.559486171878646</v>
      </c>
      <c r="E14" s="139">
        <v>159222</v>
      </c>
      <c r="F14" s="257">
        <f t="shared" si="2"/>
        <v>67.569161825303539</v>
      </c>
      <c r="G14" s="258">
        <v>11479</v>
      </c>
      <c r="H14" s="257">
        <f t="shared" si="3"/>
        <v>4.8713520028178223</v>
      </c>
    </row>
    <row r="15" spans="1:8" ht="15" customHeight="1">
      <c r="A15" s="254">
        <v>59</v>
      </c>
      <c r="B15" s="265">
        <v>242676</v>
      </c>
      <c r="C15" s="139">
        <v>64461</v>
      </c>
      <c r="D15" s="257">
        <f t="shared" si="0"/>
        <v>26.562577263511844</v>
      </c>
      <c r="E15" s="139">
        <v>166114</v>
      </c>
      <c r="F15" s="257">
        <f t="shared" si="2"/>
        <v>68.450938700159881</v>
      </c>
      <c r="G15" s="258">
        <v>12101</v>
      </c>
      <c r="H15" s="257">
        <f t="shared" si="3"/>
        <v>4.9864840363282728</v>
      </c>
    </row>
    <row r="16" spans="1:8" ht="15" customHeight="1">
      <c r="A16" s="254">
        <v>60</v>
      </c>
      <c r="B16" s="265">
        <v>248626</v>
      </c>
      <c r="C16" s="139">
        <v>63397</v>
      </c>
      <c r="D16" s="257">
        <f t="shared" si="0"/>
        <v>25.498942186255665</v>
      </c>
      <c r="E16" s="139">
        <v>172516</v>
      </c>
      <c r="F16" s="257">
        <f t="shared" si="2"/>
        <v>69.387755102040813</v>
      </c>
      <c r="G16" s="258">
        <v>12713</v>
      </c>
      <c r="H16" s="257">
        <f t="shared" si="3"/>
        <v>5.1133027117035228</v>
      </c>
    </row>
    <row r="17" spans="1:8" ht="15" customHeight="1">
      <c r="A17" s="254">
        <v>61</v>
      </c>
      <c r="B17" s="265">
        <v>255025</v>
      </c>
      <c r="C17" s="139">
        <v>62187</v>
      </c>
      <c r="D17" s="257">
        <f t="shared" si="0"/>
        <v>24.384668169787275</v>
      </c>
      <c r="E17" s="139">
        <v>179333</v>
      </c>
      <c r="F17" s="257">
        <f t="shared" si="2"/>
        <v>70.319772571316548</v>
      </c>
      <c r="G17" s="258">
        <v>13505</v>
      </c>
      <c r="H17" s="257">
        <f t="shared" si="3"/>
        <v>5.2955592588961871</v>
      </c>
    </row>
    <row r="18" spans="1:8" ht="15" customHeight="1">
      <c r="A18" s="254">
        <v>62</v>
      </c>
      <c r="B18" s="265">
        <v>262470</v>
      </c>
      <c r="C18" s="139">
        <v>60784</v>
      </c>
      <c r="D18" s="257">
        <f t="shared" si="0"/>
        <v>23.158456204518611</v>
      </c>
      <c r="E18" s="139">
        <v>187423</v>
      </c>
      <c r="F18" s="257">
        <f t="shared" si="2"/>
        <v>71.407398940831328</v>
      </c>
      <c r="G18" s="258">
        <v>14263</v>
      </c>
      <c r="H18" s="257">
        <f t="shared" si="3"/>
        <v>5.4341448546500555</v>
      </c>
    </row>
    <row r="19" spans="1:8" ht="15" customHeight="1">
      <c r="A19" s="254">
        <v>63</v>
      </c>
      <c r="B19" s="265">
        <v>270970</v>
      </c>
      <c r="C19" s="139">
        <v>59646</v>
      </c>
      <c r="D19" s="257">
        <f t="shared" si="0"/>
        <v>22.01203085212385</v>
      </c>
      <c r="E19" s="139">
        <v>196276</v>
      </c>
      <c r="F19" s="257">
        <f t="shared" si="2"/>
        <v>72.434586854633352</v>
      </c>
      <c r="G19" s="258">
        <v>15048</v>
      </c>
      <c r="H19" s="257">
        <f t="shared" si="3"/>
        <v>5.5533822932427945</v>
      </c>
    </row>
    <row r="20" spans="1:8" ht="15" customHeight="1">
      <c r="A20" s="254">
        <v>64</v>
      </c>
      <c r="B20" s="265">
        <v>276734</v>
      </c>
      <c r="C20" s="139">
        <v>57386</v>
      </c>
      <c r="D20" s="257">
        <f t="shared" si="0"/>
        <v>20.736880903683684</v>
      </c>
      <c r="E20" s="139">
        <v>203452</v>
      </c>
      <c r="F20" s="257">
        <f t="shared" si="2"/>
        <v>73.518974900084558</v>
      </c>
      <c r="G20" s="258">
        <v>15896</v>
      </c>
      <c r="H20" s="257">
        <f t="shared" si="3"/>
        <v>5.7441441962317601</v>
      </c>
    </row>
    <row r="21" spans="1:8" ht="15" customHeight="1">
      <c r="A21" s="259" t="s">
        <v>316</v>
      </c>
      <c r="B21" s="265">
        <v>281523</v>
      </c>
      <c r="C21" s="139">
        <v>55295</v>
      </c>
      <c r="D21" s="257">
        <f t="shared" si="0"/>
        <v>19.641379212355652</v>
      </c>
      <c r="E21" s="139">
        <v>209550</v>
      </c>
      <c r="F21" s="257">
        <f t="shared" si="2"/>
        <v>74.434415660532167</v>
      </c>
      <c r="G21" s="139">
        <v>16678</v>
      </c>
      <c r="H21" s="257">
        <f t="shared" si="3"/>
        <v>5.9242051271121721</v>
      </c>
    </row>
    <row r="22" spans="1:8" ht="15" customHeight="1">
      <c r="A22" s="259">
        <v>3</v>
      </c>
      <c r="B22" s="265">
        <v>284824</v>
      </c>
      <c r="C22" s="139">
        <v>53282</v>
      </c>
      <c r="D22" s="257">
        <f t="shared" si="0"/>
        <v>18.70699098390585</v>
      </c>
      <c r="E22" s="139">
        <v>213808</v>
      </c>
      <c r="F22" s="257">
        <f t="shared" si="2"/>
        <v>75.06670786169704</v>
      </c>
      <c r="G22" s="139">
        <v>17734</v>
      </c>
      <c r="H22" s="257">
        <f t="shared" si="3"/>
        <v>6.2263011543971016</v>
      </c>
    </row>
    <row r="23" spans="1:8" ht="15" customHeight="1">
      <c r="A23" s="254">
        <v>4</v>
      </c>
      <c r="B23" s="265">
        <v>287922</v>
      </c>
      <c r="C23" s="139">
        <v>51326</v>
      </c>
      <c r="D23" s="257">
        <f t="shared" si="0"/>
        <v>17.826355749126499</v>
      </c>
      <c r="E23" s="139">
        <v>217726</v>
      </c>
      <c r="F23" s="257">
        <f t="shared" si="2"/>
        <v>75.619785914240666</v>
      </c>
      <c r="G23" s="258">
        <v>18870</v>
      </c>
      <c r="H23" s="257">
        <f t="shared" si="3"/>
        <v>6.553858336632838</v>
      </c>
    </row>
    <row r="24" spans="1:8" ht="15" customHeight="1">
      <c r="A24" s="259">
        <v>5</v>
      </c>
      <c r="B24" s="265">
        <v>291194</v>
      </c>
      <c r="C24" s="139">
        <v>50029</v>
      </c>
      <c r="D24" s="257">
        <f t="shared" si="0"/>
        <v>17.180642458292411</v>
      </c>
      <c r="E24" s="139">
        <v>221292</v>
      </c>
      <c r="F24" s="257">
        <f t="shared" si="2"/>
        <v>75.994697692946971</v>
      </c>
      <c r="G24" s="139">
        <v>19873</v>
      </c>
      <c r="H24" s="257">
        <f t="shared" si="3"/>
        <v>6.8246598487606196</v>
      </c>
    </row>
    <row r="25" spans="1:8" ht="15" customHeight="1">
      <c r="A25" s="259">
        <v>6</v>
      </c>
      <c r="B25" s="265">
        <v>294346</v>
      </c>
      <c r="C25" s="139">
        <v>48933</v>
      </c>
      <c r="D25" s="257">
        <f t="shared" si="0"/>
        <v>16.62431288347727</v>
      </c>
      <c r="E25" s="139">
        <v>224382</v>
      </c>
      <c r="F25" s="257">
        <f t="shared" si="2"/>
        <v>76.230694488798903</v>
      </c>
      <c r="G25" s="139">
        <v>21031</v>
      </c>
      <c r="H25" s="257">
        <f t="shared" si="3"/>
        <v>7.1449926277238358</v>
      </c>
    </row>
    <row r="26" spans="1:8" ht="15" customHeight="1">
      <c r="A26" s="254">
        <v>7</v>
      </c>
      <c r="B26" s="265">
        <v>296601</v>
      </c>
      <c r="C26" s="139">
        <v>48184</v>
      </c>
      <c r="D26" s="257">
        <f t="shared" si="0"/>
        <v>16.24539364331206</v>
      </c>
      <c r="E26" s="139">
        <v>226220</v>
      </c>
      <c r="F26" s="257">
        <f t="shared" si="2"/>
        <v>76.270815000623742</v>
      </c>
      <c r="G26" s="258">
        <v>22197</v>
      </c>
      <c r="H26" s="257">
        <f t="shared" si="3"/>
        <v>7.4837913560642084</v>
      </c>
    </row>
    <row r="27" spans="1:8" ht="15" customHeight="1">
      <c r="A27" s="259">
        <v>8</v>
      </c>
      <c r="B27" s="265">
        <v>298495</v>
      </c>
      <c r="C27" s="139">
        <v>47668</v>
      </c>
      <c r="D27" s="257">
        <f t="shared" si="0"/>
        <v>15.969446724400743</v>
      </c>
      <c r="E27" s="139">
        <v>227320</v>
      </c>
      <c r="F27" s="257">
        <f t="shared" si="2"/>
        <v>76.155379487093583</v>
      </c>
      <c r="G27" s="139">
        <v>23507</v>
      </c>
      <c r="H27" s="257">
        <f t="shared" si="3"/>
        <v>7.8751737885056698</v>
      </c>
    </row>
    <row r="28" spans="1:8" ht="15" customHeight="1">
      <c r="A28" s="259">
        <v>9</v>
      </c>
      <c r="B28" s="265">
        <v>300025</v>
      </c>
      <c r="C28" s="139">
        <v>47162</v>
      </c>
      <c r="D28" s="257">
        <f t="shared" si="0"/>
        <v>15.719356720273311</v>
      </c>
      <c r="E28" s="139">
        <v>227675</v>
      </c>
      <c r="F28" s="257">
        <f t="shared" si="2"/>
        <v>75.885342888092651</v>
      </c>
      <c r="G28" s="139">
        <v>25188</v>
      </c>
      <c r="H28" s="257">
        <f t="shared" si="3"/>
        <v>8.3953003916340307</v>
      </c>
    </row>
    <row r="29" spans="1:8" ht="15" customHeight="1">
      <c r="A29" s="254">
        <v>10</v>
      </c>
      <c r="B29" s="265">
        <v>302125</v>
      </c>
      <c r="C29" s="139">
        <v>46648</v>
      </c>
      <c r="D29" s="257">
        <f t="shared" si="0"/>
        <v>15.439966901117085</v>
      </c>
      <c r="E29" s="139">
        <v>228484</v>
      </c>
      <c r="F29" s="257">
        <f t="shared" si="2"/>
        <v>75.625651634257338</v>
      </c>
      <c r="G29" s="258">
        <v>26993</v>
      </c>
      <c r="H29" s="257">
        <f t="shared" si="3"/>
        <v>8.9343814646255701</v>
      </c>
    </row>
    <row r="30" spans="1:8" ht="15" customHeight="1">
      <c r="A30" s="259">
        <v>11</v>
      </c>
      <c r="B30" s="265">
        <v>305102</v>
      </c>
      <c r="C30" s="139">
        <v>46438</v>
      </c>
      <c r="D30" s="257">
        <f t="shared" si="0"/>
        <v>15.220483641536273</v>
      </c>
      <c r="E30" s="139">
        <v>229728</v>
      </c>
      <c r="F30" s="257">
        <f t="shared" si="2"/>
        <v>75.29547495591639</v>
      </c>
      <c r="G30" s="139">
        <v>28936</v>
      </c>
      <c r="H30" s="257">
        <f t="shared" si="3"/>
        <v>9.4840414025473461</v>
      </c>
    </row>
    <row r="31" spans="1:8" ht="15" customHeight="1">
      <c r="A31" s="259">
        <v>12</v>
      </c>
      <c r="B31" s="265">
        <v>308077</v>
      </c>
      <c r="C31" s="139">
        <v>46268</v>
      </c>
      <c r="D31" s="257">
        <f t="shared" si="0"/>
        <v>15.018323341242612</v>
      </c>
      <c r="E31" s="139">
        <v>230870</v>
      </c>
      <c r="F31" s="257">
        <f t="shared" si="2"/>
        <v>74.939057443431352</v>
      </c>
      <c r="G31" s="139">
        <v>30939</v>
      </c>
      <c r="H31" s="257">
        <f t="shared" si="3"/>
        <v>10.042619215326038</v>
      </c>
    </row>
    <row r="32" spans="1:8" ht="15" customHeight="1">
      <c r="A32" s="259">
        <v>13</v>
      </c>
      <c r="B32" s="265">
        <v>310048</v>
      </c>
      <c r="C32" s="139">
        <v>46243</v>
      </c>
      <c r="D32" s="257">
        <f t="shared" si="0"/>
        <v>14.914787387759315</v>
      </c>
      <c r="E32" s="139">
        <v>230195</v>
      </c>
      <c r="F32" s="257">
        <f t="shared" si="2"/>
        <v>74.244955619774998</v>
      </c>
      <c r="G32" s="139">
        <v>33610</v>
      </c>
      <c r="H32" s="257">
        <f t="shared" si="3"/>
        <v>10.840256992465683</v>
      </c>
    </row>
    <row r="33" spans="1:8" ht="15" customHeight="1">
      <c r="A33" s="260">
        <v>14</v>
      </c>
      <c r="B33" s="265">
        <v>311888</v>
      </c>
      <c r="C33" s="139">
        <v>46202</v>
      </c>
      <c r="D33" s="257">
        <f t="shared" si="0"/>
        <v>14.813651054224595</v>
      </c>
      <c r="E33" s="139">
        <v>229435</v>
      </c>
      <c r="F33" s="257">
        <f t="shared" si="2"/>
        <v>73.563266300723342</v>
      </c>
      <c r="G33" s="139">
        <v>36251</v>
      </c>
      <c r="H33" s="257">
        <f t="shared" si="3"/>
        <v>11.623082645052071</v>
      </c>
    </row>
    <row r="34" spans="1:8" ht="15" customHeight="1">
      <c r="A34" s="261" t="s">
        <v>816</v>
      </c>
      <c r="B34" s="265">
        <v>314439</v>
      </c>
      <c r="C34" s="139">
        <v>46349</v>
      </c>
      <c r="D34" s="257">
        <f t="shared" si="0"/>
        <v>14.740219883665832</v>
      </c>
      <c r="E34" s="139">
        <v>228839</v>
      </c>
      <c r="F34" s="257">
        <f t="shared" si="2"/>
        <v>72.776913805221369</v>
      </c>
      <c r="G34" s="139">
        <v>39251</v>
      </c>
      <c r="H34" s="257">
        <f t="shared" si="3"/>
        <v>12.482866311112808</v>
      </c>
    </row>
    <row r="35" spans="1:8" ht="15" customHeight="1">
      <c r="A35" s="261" t="s">
        <v>27</v>
      </c>
      <c r="B35" s="265">
        <v>316200</v>
      </c>
      <c r="C35" s="139">
        <v>46302</v>
      </c>
      <c r="D35" s="257">
        <f t="shared" si="0"/>
        <v>14.643263757115749</v>
      </c>
      <c r="E35" s="139">
        <v>228023</v>
      </c>
      <c r="F35" s="257">
        <f t="shared" si="2"/>
        <v>72.113535736875406</v>
      </c>
      <c r="G35" s="139">
        <v>41875</v>
      </c>
      <c r="H35" s="257">
        <f t="shared" si="3"/>
        <v>13.243200506008856</v>
      </c>
    </row>
    <row r="36" spans="1:8" ht="15" customHeight="1">
      <c r="A36" s="261" t="s">
        <v>28</v>
      </c>
      <c r="B36" s="265">
        <v>317731</v>
      </c>
      <c r="C36" s="139">
        <v>46295</v>
      </c>
      <c r="D36" s="257">
        <f t="shared" si="0"/>
        <v>14.570501461928487</v>
      </c>
      <c r="E36" s="139">
        <v>226828</v>
      </c>
      <c r="F36" s="257">
        <f t="shared" si="2"/>
        <v>71.389949359678468</v>
      </c>
      <c r="G36" s="139">
        <v>44608</v>
      </c>
      <c r="H36" s="257">
        <f t="shared" si="3"/>
        <v>14.039549178393044</v>
      </c>
    </row>
    <row r="37" spans="1:8" ht="15" customHeight="1">
      <c r="A37" s="261" t="s">
        <v>29</v>
      </c>
      <c r="B37" s="265">
        <v>317358</v>
      </c>
      <c r="C37" s="139">
        <v>45845</v>
      </c>
      <c r="D37" s="257">
        <f t="shared" si="0"/>
        <v>14.445830891296266</v>
      </c>
      <c r="E37" s="139">
        <v>223686</v>
      </c>
      <c r="F37" s="257">
        <f t="shared" si="2"/>
        <v>70.483806930973856</v>
      </c>
      <c r="G37" s="139">
        <v>47827</v>
      </c>
      <c r="H37" s="257">
        <f t="shared" si="3"/>
        <v>15.070362177729882</v>
      </c>
    </row>
    <row r="38" spans="1:8" ht="15" customHeight="1">
      <c r="A38" s="261">
        <v>19</v>
      </c>
      <c r="B38" s="265">
        <v>318929</v>
      </c>
      <c r="C38" s="139">
        <v>45735</v>
      </c>
      <c r="D38" s="257">
        <f t="shared" si="0"/>
        <v>14.340182297627372</v>
      </c>
      <c r="E38" s="139">
        <v>221715</v>
      </c>
      <c r="F38" s="257">
        <f t="shared" si="2"/>
        <v>69.518607589777034</v>
      </c>
      <c r="G38" s="139">
        <v>51479</v>
      </c>
      <c r="H38" s="257">
        <f t="shared" si="3"/>
        <v>16.141210112595594</v>
      </c>
    </row>
    <row r="39" spans="1:8" ht="15" customHeight="1">
      <c r="A39" s="261">
        <v>20</v>
      </c>
      <c r="B39" s="265">
        <v>320332</v>
      </c>
      <c r="C39" s="139">
        <v>45777</v>
      </c>
      <c r="D39" s="257">
        <f t="shared" si="0"/>
        <v>14.290486120649826</v>
      </c>
      <c r="E39" s="139">
        <v>219682</v>
      </c>
      <c r="F39" s="257">
        <f t="shared" si="2"/>
        <v>68.579473795936721</v>
      </c>
      <c r="G39" s="139">
        <v>54873</v>
      </c>
      <c r="H39" s="257">
        <f t="shared" si="3"/>
        <v>17.130040083413459</v>
      </c>
    </row>
    <row r="40" spans="1:8" ht="15" customHeight="1">
      <c r="A40" s="261">
        <v>21</v>
      </c>
      <c r="B40" s="266">
        <v>322720</v>
      </c>
      <c r="C40" s="139">
        <v>45886</v>
      </c>
      <c r="D40" s="257">
        <f t="shared" si="0"/>
        <v>14.21851760039663</v>
      </c>
      <c r="E40" s="139">
        <v>218218</v>
      </c>
      <c r="F40" s="257">
        <f t="shared" si="2"/>
        <v>67.618368864650463</v>
      </c>
      <c r="G40" s="139">
        <v>58616</v>
      </c>
      <c r="H40" s="257">
        <f t="shared" si="3"/>
        <v>18.163113534952902</v>
      </c>
    </row>
    <row r="41" spans="1:8" ht="15" customHeight="1">
      <c r="A41" s="261">
        <v>22</v>
      </c>
      <c r="B41" s="266">
        <v>325862</v>
      </c>
      <c r="C41" s="139">
        <v>45927</v>
      </c>
      <c r="D41" s="257">
        <f t="shared" si="0"/>
        <v>14.094002982857774</v>
      </c>
      <c r="E41" s="139">
        <v>218032</v>
      </c>
      <c r="F41" s="257">
        <f t="shared" si="2"/>
        <v>66.909305165990503</v>
      </c>
      <c r="G41" s="139">
        <v>61903</v>
      </c>
      <c r="H41" s="257">
        <f t="shared" si="3"/>
        <v>18.996691851151716</v>
      </c>
    </row>
    <row r="42" spans="1:8" ht="15" customHeight="1">
      <c r="A42" s="261">
        <v>23</v>
      </c>
      <c r="B42" s="266">
        <v>328182</v>
      </c>
      <c r="C42" s="139">
        <v>45905</v>
      </c>
      <c r="D42" s="257">
        <f t="shared" si="0"/>
        <v>13.987665380794803</v>
      </c>
      <c r="E42" s="139">
        <v>218470</v>
      </c>
      <c r="F42" s="257">
        <f t="shared" si="2"/>
        <v>66.569769213424252</v>
      </c>
      <c r="G42" s="139">
        <v>63807</v>
      </c>
      <c r="H42" s="257">
        <f t="shared" si="3"/>
        <v>19.44256540578094</v>
      </c>
    </row>
    <row r="43" spans="1:8" ht="15" customHeight="1">
      <c r="A43" s="261">
        <v>24</v>
      </c>
      <c r="B43" s="266">
        <v>329229</v>
      </c>
      <c r="C43" s="139">
        <v>45569</v>
      </c>
      <c r="D43" s="257">
        <f t="shared" si="0"/>
        <v>13.841125781750696</v>
      </c>
      <c r="E43" s="139">
        <v>217481</v>
      </c>
      <c r="F43" s="257">
        <f t="shared" si="2"/>
        <v>66.057668066907837</v>
      </c>
      <c r="G43" s="139">
        <v>66179</v>
      </c>
      <c r="H43" s="257">
        <f t="shared" si="3"/>
        <v>20.101206151341465</v>
      </c>
    </row>
    <row r="44" spans="1:8" ht="15" customHeight="1">
      <c r="A44" s="261">
        <v>25</v>
      </c>
      <c r="B44" s="266">
        <v>330194</v>
      </c>
      <c r="C44" s="139">
        <v>45468</v>
      </c>
      <c r="D44" s="257">
        <f t="shared" si="0"/>
        <v>13.770086676317558</v>
      </c>
      <c r="E44" s="139">
        <v>214570</v>
      </c>
      <c r="F44" s="257">
        <f t="shared" si="2"/>
        <v>64.983009988067622</v>
      </c>
      <c r="G44" s="139">
        <v>70156</v>
      </c>
      <c r="H44" s="257">
        <f t="shared" si="3"/>
        <v>21.246903335614821</v>
      </c>
    </row>
    <row r="45" spans="1:8" ht="15" customHeight="1">
      <c r="A45" s="261">
        <v>26</v>
      </c>
      <c r="B45" s="266">
        <v>331565</v>
      </c>
      <c r="C45" s="139">
        <v>45123</v>
      </c>
      <c r="D45" s="257">
        <f t="shared" si="0"/>
        <v>13.60909625563615</v>
      </c>
      <c r="E45" s="139">
        <v>212776</v>
      </c>
      <c r="F45" s="257">
        <f t="shared" si="2"/>
        <v>64.173239033070445</v>
      </c>
      <c r="G45" s="139">
        <v>73666</v>
      </c>
      <c r="H45" s="257">
        <f t="shared" si="3"/>
        <v>22.217664711293413</v>
      </c>
    </row>
    <row r="46" spans="1:8" ht="15" customHeight="1">
      <c r="A46" s="261">
        <v>27</v>
      </c>
      <c r="B46" s="266">
        <v>333736</v>
      </c>
      <c r="C46" s="139">
        <v>44984</v>
      </c>
      <c r="D46" s="257">
        <f t="shared" si="0"/>
        <v>13.47891746769902</v>
      </c>
      <c r="E46" s="139">
        <v>211785</v>
      </c>
      <c r="F46" s="257">
        <f t="shared" si="2"/>
        <v>63.458841719203207</v>
      </c>
      <c r="G46" s="139">
        <v>76967</v>
      </c>
      <c r="H46" s="257">
        <f t="shared" si="3"/>
        <v>23.06224081309778</v>
      </c>
    </row>
    <row r="47" spans="1:8" ht="15" customHeight="1">
      <c r="A47" s="261">
        <v>28</v>
      </c>
      <c r="B47" s="266">
        <v>336565</v>
      </c>
      <c r="C47" s="139">
        <v>45049</v>
      </c>
      <c r="D47" s="257">
        <f t="shared" si="0"/>
        <v>13.384933073849034</v>
      </c>
      <c r="E47" s="139">
        <v>211847</v>
      </c>
      <c r="F47" s="257">
        <f t="shared" si="2"/>
        <v>62.943859284239302</v>
      </c>
      <c r="G47" s="139">
        <v>79669</v>
      </c>
      <c r="H47" s="257">
        <f t="shared" si="3"/>
        <v>23.671207641911664</v>
      </c>
    </row>
    <row r="48" spans="1:8" ht="15" customHeight="1">
      <c r="A48" s="261">
        <v>29</v>
      </c>
      <c r="B48" s="266">
        <v>339156</v>
      </c>
      <c r="C48" s="139">
        <v>45123</v>
      </c>
      <c r="D48" s="257">
        <f t="shared" si="0"/>
        <v>13.304497045607331</v>
      </c>
      <c r="E48" s="139">
        <v>212336</v>
      </c>
      <c r="F48" s="257">
        <f t="shared" si="2"/>
        <v>62.607177817877322</v>
      </c>
      <c r="G48" s="139">
        <v>81697</v>
      </c>
      <c r="H48" s="257">
        <f>G48/B48*100</f>
        <v>24.088325136515351</v>
      </c>
    </row>
    <row r="49" spans="1:8" ht="15" customHeight="1">
      <c r="A49" s="262">
        <v>30</v>
      </c>
      <c r="B49" s="267">
        <v>340862</v>
      </c>
      <c r="C49" s="263">
        <v>44892</v>
      </c>
      <c r="D49" s="122">
        <f t="shared" si="0"/>
        <v>13.170139235233028</v>
      </c>
      <c r="E49" s="263">
        <v>212232</v>
      </c>
      <c r="F49" s="122">
        <f t="shared" si="2"/>
        <v>62.263320640024411</v>
      </c>
      <c r="G49" s="263">
        <v>83738</v>
      </c>
      <c r="H49" s="122">
        <f>G49/B49*100</f>
        <v>24.566540124742563</v>
      </c>
    </row>
    <row r="50" spans="1:8" ht="15" customHeight="1">
      <c r="A50" s="106" t="s">
        <v>317</v>
      </c>
      <c r="B50" s="183"/>
      <c r="C50" s="183"/>
      <c r="D50" s="183"/>
      <c r="E50" s="183"/>
      <c r="F50" s="183"/>
      <c r="G50" s="106"/>
    </row>
    <row r="51" spans="1:8" ht="15" customHeight="1">
      <c r="H51" s="126" t="s">
        <v>96</v>
      </c>
    </row>
  </sheetData>
  <mergeCells count="5">
    <mergeCell ref="A5:A6"/>
    <mergeCell ref="B5:B6"/>
    <mergeCell ref="C5:D5"/>
    <mergeCell ref="E5:F5"/>
    <mergeCell ref="G5:H5"/>
  </mergeCells>
  <phoneticPr fontId="3"/>
  <hyperlinks>
    <hyperlink ref="A1" location="'目次'!A1" display="目次へもどる"/>
  </hyperlinks>
  <pageMargins left="0.75" right="0.68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4"/>
  <sheetViews>
    <sheetView zoomScale="110" zoomScaleNormal="110" zoomScaleSheetLayoutView="110" workbookViewId="0"/>
  </sheetViews>
  <sheetFormatPr defaultColWidth="8.75" defaultRowHeight="15" customHeight="1"/>
  <cols>
    <col min="1" max="1" width="15" style="16" customWidth="1"/>
    <col min="2" max="4" width="23.75" style="16" customWidth="1"/>
    <col min="5" max="16384" width="8.75" style="16"/>
  </cols>
  <sheetData>
    <row r="1" spans="1:4" s="523" customFormat="1" ht="15" customHeight="1">
      <c r="A1" s="522" t="s">
        <v>901</v>
      </c>
    </row>
    <row r="2" spans="1:4" s="523" customFormat="1" ht="15" customHeight="1"/>
    <row r="3" spans="1:4" ht="15" customHeight="1">
      <c r="A3" s="516" t="s">
        <v>817</v>
      </c>
    </row>
    <row r="4" spans="1:4" ht="15" customHeight="1">
      <c r="A4" s="268" t="s">
        <v>311</v>
      </c>
      <c r="D4" s="184" t="s">
        <v>318</v>
      </c>
    </row>
    <row r="5" spans="1:4" ht="15" customHeight="1">
      <c r="A5" s="185" t="s">
        <v>818</v>
      </c>
      <c r="B5" s="491" t="s">
        <v>819</v>
      </c>
      <c r="C5" s="491" t="s">
        <v>7</v>
      </c>
      <c r="D5" s="504" t="s">
        <v>8</v>
      </c>
    </row>
    <row r="6" spans="1:4" ht="15" customHeight="1">
      <c r="A6" s="186" t="s">
        <v>319</v>
      </c>
      <c r="B6" s="187">
        <v>27.58</v>
      </c>
      <c r="C6" s="188">
        <v>26.99</v>
      </c>
      <c r="D6" s="188">
        <v>28.16</v>
      </c>
    </row>
    <row r="7" spans="1:4" s="7" customFormat="1" ht="15" customHeight="1">
      <c r="A7" s="186">
        <v>40</v>
      </c>
      <c r="B7" s="189">
        <v>27.4</v>
      </c>
      <c r="C7" s="190">
        <v>26.86</v>
      </c>
      <c r="D7" s="190">
        <v>27.93</v>
      </c>
    </row>
    <row r="8" spans="1:4" s="7" customFormat="1" ht="15" customHeight="1">
      <c r="A8" s="186">
        <v>45</v>
      </c>
      <c r="B8" s="189">
        <v>26.97</v>
      </c>
      <c r="C8" s="190">
        <v>26.62</v>
      </c>
      <c r="D8" s="190">
        <v>27.33</v>
      </c>
    </row>
    <row r="9" spans="1:4" s="7" customFormat="1" ht="15" customHeight="1">
      <c r="A9" s="186">
        <v>50</v>
      </c>
      <c r="B9" s="189">
        <v>27.35</v>
      </c>
      <c r="C9" s="190">
        <v>27.03</v>
      </c>
      <c r="D9" s="190">
        <v>27.67</v>
      </c>
    </row>
    <row r="10" spans="1:4" s="7" customFormat="1" ht="15" customHeight="1">
      <c r="A10" s="186">
        <v>55</v>
      </c>
      <c r="B10" s="189">
        <v>29.29</v>
      </c>
      <c r="C10" s="190">
        <v>28.88</v>
      </c>
      <c r="D10" s="190">
        <v>29.71</v>
      </c>
    </row>
    <row r="11" spans="1:4" s="7" customFormat="1" ht="15" customHeight="1">
      <c r="A11" s="186">
        <v>60</v>
      </c>
      <c r="B11" s="189">
        <v>31.6</v>
      </c>
      <c r="C11" s="190">
        <v>31.19</v>
      </c>
      <c r="D11" s="190">
        <v>32.020000000000003</v>
      </c>
    </row>
    <row r="12" spans="1:4" s="7" customFormat="1" ht="15" customHeight="1">
      <c r="A12" s="186" t="s">
        <v>820</v>
      </c>
      <c r="B12" s="189">
        <v>33.869999999999997</v>
      </c>
      <c r="C12" s="190">
        <v>33.4</v>
      </c>
      <c r="D12" s="190">
        <v>34.35</v>
      </c>
    </row>
    <row r="13" spans="1:4" s="7" customFormat="1" ht="15" customHeight="1">
      <c r="A13" s="186">
        <v>7</v>
      </c>
      <c r="B13" s="189">
        <v>36.24</v>
      </c>
      <c r="C13" s="190">
        <v>35.68</v>
      </c>
      <c r="D13" s="190">
        <v>36.81</v>
      </c>
    </row>
    <row r="14" spans="1:4" s="7" customFormat="1" ht="15" customHeight="1">
      <c r="A14" s="191">
        <v>12</v>
      </c>
      <c r="B14" s="189">
        <v>38.47</v>
      </c>
      <c r="C14" s="188">
        <v>37.840000000000003</v>
      </c>
      <c r="D14" s="188">
        <v>39.11</v>
      </c>
    </row>
    <row r="15" spans="1:4" s="192" customFormat="1" ht="15" customHeight="1">
      <c r="A15" s="191">
        <v>13</v>
      </c>
      <c r="B15" s="189">
        <v>38.880000000000003</v>
      </c>
      <c r="C15" s="188">
        <v>38.25</v>
      </c>
      <c r="D15" s="188">
        <v>39.520000000000003</v>
      </c>
    </row>
    <row r="16" spans="1:4" s="192" customFormat="1" ht="15" customHeight="1">
      <c r="A16" s="191">
        <v>14</v>
      </c>
      <c r="B16" s="189">
        <v>39.31</v>
      </c>
      <c r="C16" s="188">
        <v>38.659999999999997</v>
      </c>
      <c r="D16" s="188">
        <v>39.96</v>
      </c>
    </row>
    <row r="17" spans="1:4" s="192" customFormat="1" ht="15" customHeight="1">
      <c r="A17" s="193" t="s">
        <v>821</v>
      </c>
      <c r="B17" s="189">
        <v>39.71</v>
      </c>
      <c r="C17" s="188">
        <v>39.049999999999997</v>
      </c>
      <c r="D17" s="188">
        <v>40.369999999999997</v>
      </c>
    </row>
    <row r="18" spans="1:4" s="192" customFormat="1" ht="15" customHeight="1">
      <c r="A18" s="193" t="s">
        <v>27</v>
      </c>
      <c r="B18" s="189">
        <v>40.11</v>
      </c>
      <c r="C18" s="188">
        <v>39.44</v>
      </c>
      <c r="D18" s="188">
        <v>40.799999999999997</v>
      </c>
    </row>
    <row r="19" spans="1:4" s="192" customFormat="1" ht="15" customHeight="1">
      <c r="A19" s="193" t="s">
        <v>28</v>
      </c>
      <c r="B19" s="189">
        <v>40.520000000000003</v>
      </c>
      <c r="C19" s="188">
        <v>39.83</v>
      </c>
      <c r="D19" s="188">
        <v>41.22</v>
      </c>
    </row>
    <row r="20" spans="1:4" s="192" customFormat="1" ht="15" customHeight="1">
      <c r="A20" s="193" t="s">
        <v>29</v>
      </c>
      <c r="B20" s="189">
        <v>41</v>
      </c>
      <c r="C20" s="188">
        <v>40.28</v>
      </c>
      <c r="D20" s="188">
        <v>41.72</v>
      </c>
    </row>
    <row r="21" spans="1:4" s="192" customFormat="1" ht="15" customHeight="1">
      <c r="A21" s="194" t="s">
        <v>30</v>
      </c>
      <c r="B21" s="188">
        <v>41.41</v>
      </c>
      <c r="C21" s="188">
        <v>40.69</v>
      </c>
      <c r="D21" s="188">
        <v>42.13</v>
      </c>
    </row>
    <row r="22" spans="1:4" s="192" customFormat="1" ht="15" customHeight="1">
      <c r="A22" s="195" t="s">
        <v>31</v>
      </c>
      <c r="B22" s="196">
        <v>41.79</v>
      </c>
      <c r="C22" s="196">
        <v>41.02</v>
      </c>
      <c r="D22" s="196">
        <v>42.56</v>
      </c>
    </row>
    <row r="23" spans="1:4" s="192" customFormat="1" ht="15" customHeight="1">
      <c r="A23" s="195" t="s">
        <v>44</v>
      </c>
      <c r="B23" s="196">
        <v>42.16</v>
      </c>
      <c r="C23" s="196">
        <v>41.38</v>
      </c>
      <c r="D23" s="196">
        <v>42.95</v>
      </c>
    </row>
    <row r="24" spans="1:4" s="192" customFormat="1" ht="15" customHeight="1">
      <c r="A24" s="195" t="s">
        <v>320</v>
      </c>
      <c r="B24" s="196">
        <v>42.48</v>
      </c>
      <c r="C24" s="196">
        <v>41.69</v>
      </c>
      <c r="D24" s="196">
        <v>43.28</v>
      </c>
    </row>
    <row r="25" spans="1:4" s="192" customFormat="1" ht="15" customHeight="1">
      <c r="A25" s="195" t="s">
        <v>822</v>
      </c>
      <c r="B25" s="196">
        <v>42.8</v>
      </c>
      <c r="C25" s="196">
        <v>41.98</v>
      </c>
      <c r="D25" s="196">
        <v>43.62</v>
      </c>
    </row>
    <row r="26" spans="1:4" s="192" customFormat="1" ht="15" customHeight="1">
      <c r="A26" s="195">
        <v>24</v>
      </c>
      <c r="B26" s="196">
        <v>43.15</v>
      </c>
      <c r="C26" s="196">
        <v>42.32</v>
      </c>
      <c r="D26" s="196">
        <v>43.99</v>
      </c>
    </row>
    <row r="27" spans="1:4" s="192" customFormat="1" ht="15" customHeight="1">
      <c r="A27" s="195">
        <v>25</v>
      </c>
      <c r="B27" s="196">
        <v>43.49</v>
      </c>
      <c r="C27" s="196">
        <v>42.64</v>
      </c>
      <c r="D27" s="196">
        <v>44.34</v>
      </c>
    </row>
    <row r="28" spans="1:4" s="192" customFormat="1" ht="15" customHeight="1">
      <c r="A28" s="195">
        <v>26</v>
      </c>
      <c r="B28" s="196">
        <v>43.83</v>
      </c>
      <c r="C28" s="196">
        <v>42.96</v>
      </c>
      <c r="D28" s="196">
        <v>44.69</v>
      </c>
    </row>
    <row r="29" spans="1:4" s="192" customFormat="1" ht="15" customHeight="1">
      <c r="A29" s="195">
        <v>27</v>
      </c>
      <c r="B29" s="196">
        <v>44.11</v>
      </c>
      <c r="C29" s="196">
        <v>43.24</v>
      </c>
      <c r="D29" s="196">
        <v>44.97</v>
      </c>
    </row>
    <row r="30" spans="1:4" s="192" customFormat="1" ht="15" customHeight="1">
      <c r="A30" s="195">
        <v>28</v>
      </c>
      <c r="B30" s="196">
        <v>44.37</v>
      </c>
      <c r="C30" s="196">
        <v>43.48</v>
      </c>
      <c r="D30" s="196">
        <v>45.25</v>
      </c>
    </row>
    <row r="31" spans="1:4" s="192" customFormat="1" ht="15" customHeight="1">
      <c r="A31" s="195">
        <v>29</v>
      </c>
      <c r="B31" s="196">
        <v>44.61</v>
      </c>
      <c r="C31" s="196">
        <v>43.7</v>
      </c>
      <c r="D31" s="196">
        <v>45.51</v>
      </c>
    </row>
    <row r="32" spans="1:4" s="192" customFormat="1" ht="15" customHeight="1">
      <c r="A32" s="197">
        <v>30</v>
      </c>
      <c r="B32" s="196">
        <v>44.929159014498538</v>
      </c>
      <c r="C32" s="196">
        <v>43.98601293471917</v>
      </c>
      <c r="D32" s="196">
        <v>45.863382601129402</v>
      </c>
    </row>
    <row r="33" spans="1:4" s="7" customFormat="1" ht="15" customHeight="1">
      <c r="A33" s="198" t="s">
        <v>321</v>
      </c>
      <c r="B33" s="199"/>
      <c r="C33" s="199"/>
      <c r="D33" s="200"/>
    </row>
    <row r="34" spans="1:4" s="7" customFormat="1" ht="15" customHeight="1">
      <c r="A34" s="201"/>
      <c r="D34" s="44" t="s">
        <v>823</v>
      </c>
    </row>
  </sheetData>
  <phoneticPr fontId="3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8"/>
  <sheetViews>
    <sheetView zoomScale="110" zoomScaleNormal="110" workbookViewId="0"/>
  </sheetViews>
  <sheetFormatPr defaultColWidth="9" defaultRowHeight="15" customHeight="1"/>
  <cols>
    <col min="1" max="1" width="15" style="202" customWidth="1"/>
    <col min="2" max="2" width="10.125" style="202" customWidth="1"/>
    <col min="3" max="3" width="10.25" style="202" customWidth="1"/>
    <col min="4" max="4" width="10.125" style="202" customWidth="1"/>
    <col min="5" max="5" width="10.25" style="202" customWidth="1"/>
    <col min="6" max="6" width="10.125" style="202" customWidth="1"/>
    <col min="7" max="7" width="10.25" style="202" customWidth="1"/>
    <col min="8" max="8" width="10.125" style="202" customWidth="1"/>
    <col min="9" max="16384" width="9" style="202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ht="15" customHeight="1">
      <c r="A3" s="69" t="s">
        <v>700</v>
      </c>
    </row>
    <row r="4" spans="1:8" s="218" customFormat="1" ht="15" customHeight="1">
      <c r="A4" s="69"/>
      <c r="B4" s="202"/>
      <c r="C4" s="202"/>
      <c r="D4" s="202"/>
      <c r="E4" s="202"/>
      <c r="F4" s="203"/>
      <c r="G4" s="204"/>
      <c r="H4" s="203" t="s">
        <v>322</v>
      </c>
    </row>
    <row r="5" spans="1:8" s="183" customFormat="1" ht="15" customHeight="1">
      <c r="A5" s="205" t="s">
        <v>323</v>
      </c>
      <c r="B5" s="494" t="s">
        <v>324</v>
      </c>
      <c r="C5" s="494" t="s">
        <v>325</v>
      </c>
      <c r="D5" s="494" t="s">
        <v>97</v>
      </c>
      <c r="E5" s="494" t="s">
        <v>98</v>
      </c>
      <c r="F5" s="494" t="s">
        <v>99</v>
      </c>
      <c r="G5" s="494" t="s">
        <v>100</v>
      </c>
      <c r="H5" s="495" t="s">
        <v>101</v>
      </c>
    </row>
    <row r="6" spans="1:8" s="183" customFormat="1" ht="15" customHeight="1">
      <c r="A6" s="116" t="s">
        <v>326</v>
      </c>
      <c r="B6" s="206">
        <v>1654</v>
      </c>
      <c r="C6" s="206">
        <v>1682</v>
      </c>
      <c r="D6" s="206">
        <v>1618</v>
      </c>
      <c r="E6" s="206">
        <v>1628</v>
      </c>
      <c r="F6" s="206">
        <v>1682</v>
      </c>
      <c r="G6" s="206">
        <v>1670</v>
      </c>
      <c r="H6" s="206">
        <v>1657</v>
      </c>
    </row>
    <row r="7" spans="1:8" ht="15" customHeight="1">
      <c r="A7" s="493" t="s">
        <v>327</v>
      </c>
      <c r="B7" s="207">
        <v>655</v>
      </c>
      <c r="C7" s="207">
        <v>622</v>
      </c>
      <c r="D7" s="207">
        <v>640</v>
      </c>
      <c r="E7" s="207">
        <v>613</v>
      </c>
      <c r="F7" s="207">
        <v>604</v>
      </c>
      <c r="G7" s="207">
        <v>645</v>
      </c>
      <c r="H7" s="207">
        <v>602</v>
      </c>
    </row>
    <row r="8" spans="1:8" ht="15" customHeight="1">
      <c r="F8" s="203"/>
      <c r="H8" s="126" t="s">
        <v>328</v>
      </c>
    </row>
  </sheetData>
  <phoneticPr fontId="3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G21"/>
  <sheetViews>
    <sheetView zoomScale="110" workbookViewId="0"/>
  </sheetViews>
  <sheetFormatPr defaultColWidth="8.125" defaultRowHeight="15" customHeight="1"/>
  <cols>
    <col min="1" max="1" width="15" style="208" customWidth="1"/>
    <col min="2" max="6" width="14.25" style="208" customWidth="1"/>
    <col min="7" max="16384" width="8.125" style="208"/>
  </cols>
  <sheetData>
    <row r="1" spans="1:7" s="523" customFormat="1" ht="15" customHeight="1">
      <c r="A1" s="522" t="s">
        <v>901</v>
      </c>
    </row>
    <row r="2" spans="1:7" s="523" customFormat="1" ht="15" customHeight="1"/>
    <row r="3" spans="1:7" s="129" customFormat="1" ht="15" customHeight="1">
      <c r="A3" s="69" t="s">
        <v>701</v>
      </c>
      <c r="B3" s="208"/>
      <c r="C3" s="208"/>
      <c r="D3" s="208"/>
      <c r="E3" s="208"/>
      <c r="F3" s="208"/>
    </row>
    <row r="4" spans="1:7" s="129" customFormat="1" ht="15" customHeight="1">
      <c r="A4" s="209"/>
      <c r="B4" s="130"/>
      <c r="C4" s="210"/>
      <c r="D4" s="210"/>
      <c r="E4" s="210"/>
      <c r="F4" s="211" t="s">
        <v>329</v>
      </c>
    </row>
    <row r="5" spans="1:7" s="129" customFormat="1" ht="15" customHeight="1">
      <c r="A5" s="132" t="s">
        <v>0</v>
      </c>
      <c r="B5" s="543" t="s">
        <v>330</v>
      </c>
      <c r="C5" s="543" t="s">
        <v>98</v>
      </c>
      <c r="D5" s="543" t="s">
        <v>99</v>
      </c>
      <c r="E5" s="543" t="s">
        <v>100</v>
      </c>
      <c r="F5" s="545" t="s">
        <v>101</v>
      </c>
      <c r="G5" s="137"/>
    </row>
    <row r="6" spans="1:7" s="129" customFormat="1" ht="15" customHeight="1">
      <c r="A6" s="212" t="s">
        <v>331</v>
      </c>
      <c r="B6" s="544"/>
      <c r="C6" s="544"/>
      <c r="D6" s="544"/>
      <c r="E6" s="544"/>
      <c r="F6" s="546"/>
      <c r="G6" s="137"/>
    </row>
    <row r="7" spans="1:7" s="129" customFormat="1" ht="15" customHeight="1">
      <c r="A7" s="98" t="s">
        <v>79</v>
      </c>
      <c r="B7" s="213">
        <v>4088</v>
      </c>
      <c r="C7" s="213">
        <v>4256</v>
      </c>
      <c r="D7" s="213">
        <v>4510</v>
      </c>
      <c r="E7" s="213">
        <v>4894</v>
      </c>
      <c r="F7" s="213">
        <v>5552</v>
      </c>
    </row>
    <row r="8" spans="1:7" s="129" customFormat="1" ht="15" customHeight="1">
      <c r="A8" s="214" t="s">
        <v>332</v>
      </c>
      <c r="B8" s="206">
        <v>752</v>
      </c>
      <c r="C8" s="206">
        <v>741</v>
      </c>
      <c r="D8" s="206">
        <v>739</v>
      </c>
      <c r="E8" s="206">
        <v>769</v>
      </c>
      <c r="F8" s="206">
        <v>784</v>
      </c>
    </row>
    <row r="9" spans="1:7" s="129" customFormat="1" ht="15" customHeight="1">
      <c r="A9" s="214" t="s">
        <v>344</v>
      </c>
      <c r="B9" s="215">
        <v>1452</v>
      </c>
      <c r="C9" s="215">
        <v>1589</v>
      </c>
      <c r="D9" s="215">
        <v>1691</v>
      </c>
      <c r="E9" s="215">
        <v>1787</v>
      </c>
      <c r="F9" s="215">
        <v>2069</v>
      </c>
    </row>
    <row r="10" spans="1:7" s="129" customFormat="1" ht="15" customHeight="1">
      <c r="A10" s="214" t="s">
        <v>333</v>
      </c>
      <c r="B10" s="215">
        <v>823</v>
      </c>
      <c r="C10" s="215">
        <v>840</v>
      </c>
      <c r="D10" s="215">
        <v>887</v>
      </c>
      <c r="E10" s="215">
        <v>914</v>
      </c>
      <c r="F10" s="215">
        <v>980</v>
      </c>
    </row>
    <row r="11" spans="1:7" s="129" customFormat="1" ht="15" customHeight="1">
      <c r="A11" s="214" t="s">
        <v>334</v>
      </c>
      <c r="B11" s="215">
        <v>117</v>
      </c>
      <c r="C11" s="215">
        <v>108</v>
      </c>
      <c r="D11" s="215">
        <v>124</v>
      </c>
      <c r="E11" s="215">
        <v>142</v>
      </c>
      <c r="F11" s="215">
        <v>168</v>
      </c>
    </row>
    <row r="12" spans="1:7" s="129" customFormat="1" ht="15" customHeight="1">
      <c r="A12" s="214" t="s">
        <v>335</v>
      </c>
      <c r="B12" s="215">
        <v>26</v>
      </c>
      <c r="C12" s="215">
        <v>25</v>
      </c>
      <c r="D12" s="215">
        <v>23</v>
      </c>
      <c r="E12" s="215">
        <v>35</v>
      </c>
      <c r="F12" s="215">
        <v>35</v>
      </c>
    </row>
    <row r="13" spans="1:7" s="129" customFormat="1" ht="15" customHeight="1">
      <c r="A13" s="214" t="s">
        <v>336</v>
      </c>
      <c r="B13" s="215">
        <v>117</v>
      </c>
      <c r="C13" s="215">
        <v>123</v>
      </c>
      <c r="D13" s="215">
        <v>127</v>
      </c>
      <c r="E13" s="215">
        <v>132</v>
      </c>
      <c r="F13" s="215">
        <v>140</v>
      </c>
    </row>
    <row r="14" spans="1:7" s="129" customFormat="1" ht="15" customHeight="1">
      <c r="A14" s="214" t="s">
        <v>337</v>
      </c>
      <c r="B14" s="215">
        <v>71</v>
      </c>
      <c r="C14" s="215">
        <v>101</v>
      </c>
      <c r="D14" s="215">
        <v>181</v>
      </c>
      <c r="E14" s="215">
        <v>337</v>
      </c>
      <c r="F14" s="215">
        <v>441</v>
      </c>
    </row>
    <row r="15" spans="1:7" s="129" customFormat="1" ht="15" customHeight="1">
      <c r="A15" s="214" t="s">
        <v>338</v>
      </c>
      <c r="B15" s="215">
        <v>28</v>
      </c>
      <c r="C15" s="215">
        <v>28</v>
      </c>
      <c r="D15" s="215">
        <v>26</v>
      </c>
      <c r="E15" s="215">
        <v>25</v>
      </c>
      <c r="F15" s="215">
        <v>25</v>
      </c>
    </row>
    <row r="16" spans="1:7" s="129" customFormat="1" ht="15" customHeight="1">
      <c r="A16" s="214" t="s">
        <v>339</v>
      </c>
      <c r="B16" s="215">
        <v>67</v>
      </c>
      <c r="C16" s="215">
        <v>63</v>
      </c>
      <c r="D16" s="215">
        <v>62</v>
      </c>
      <c r="E16" s="215">
        <v>56</v>
      </c>
      <c r="F16" s="215">
        <v>56</v>
      </c>
    </row>
    <row r="17" spans="1:6" s="129" customFormat="1" ht="15" customHeight="1">
      <c r="A17" s="214" t="s">
        <v>340</v>
      </c>
      <c r="B17" s="215">
        <v>99</v>
      </c>
      <c r="C17" s="215">
        <v>96</v>
      </c>
      <c r="D17" s="215">
        <v>82</v>
      </c>
      <c r="E17" s="215">
        <v>76</v>
      </c>
      <c r="F17" s="215">
        <v>75</v>
      </c>
    </row>
    <row r="18" spans="1:6" s="129" customFormat="1" ht="15" customHeight="1">
      <c r="A18" s="214" t="s">
        <v>341</v>
      </c>
      <c r="B18" s="215">
        <v>36</v>
      </c>
      <c r="C18" s="215">
        <v>37</v>
      </c>
      <c r="D18" s="215">
        <v>38</v>
      </c>
      <c r="E18" s="215">
        <v>40</v>
      </c>
      <c r="F18" s="215">
        <v>45</v>
      </c>
    </row>
    <row r="19" spans="1:6" s="129" customFormat="1" ht="15" customHeight="1">
      <c r="A19" s="214" t="s">
        <v>342</v>
      </c>
      <c r="B19" s="215">
        <v>17</v>
      </c>
      <c r="C19" s="215">
        <v>30</v>
      </c>
      <c r="D19" s="215">
        <v>33</v>
      </c>
      <c r="E19" s="215">
        <v>30</v>
      </c>
      <c r="F19" s="215">
        <v>34</v>
      </c>
    </row>
    <row r="20" spans="1:6" s="129" customFormat="1" ht="15" customHeight="1">
      <c r="A20" s="216" t="s">
        <v>343</v>
      </c>
      <c r="B20" s="207">
        <v>483</v>
      </c>
      <c r="C20" s="207">
        <v>475</v>
      </c>
      <c r="D20" s="207">
        <v>497</v>
      </c>
      <c r="E20" s="207">
        <v>551</v>
      </c>
      <c r="F20" s="207">
        <v>700</v>
      </c>
    </row>
    <row r="21" spans="1:6" ht="15" customHeight="1">
      <c r="A21" s="129"/>
      <c r="B21" s="136"/>
      <c r="C21" s="136"/>
      <c r="D21" s="136"/>
      <c r="E21" s="136"/>
      <c r="F21" s="136" t="s">
        <v>328</v>
      </c>
    </row>
  </sheetData>
  <mergeCells count="5">
    <mergeCell ref="B5:B6"/>
    <mergeCell ref="C5:C6"/>
    <mergeCell ref="D5:D6"/>
    <mergeCell ref="E5:E6"/>
    <mergeCell ref="F5:F6"/>
  </mergeCells>
  <phoneticPr fontId="3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27"/>
  <sheetViews>
    <sheetView zoomScale="110" zoomScaleNormal="110" zoomScaleSheetLayoutView="85" workbookViewId="0"/>
  </sheetViews>
  <sheetFormatPr defaultColWidth="8.75" defaultRowHeight="15" customHeight="1"/>
  <cols>
    <col min="1" max="1" width="15" style="7" customWidth="1"/>
    <col min="2" max="2" width="11.25" style="7" customWidth="1"/>
    <col min="3" max="8" width="10" style="7" customWidth="1"/>
    <col min="9" max="16384" width="8.75" style="7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ht="15" customHeight="1">
      <c r="A3" s="516" t="s">
        <v>702</v>
      </c>
      <c r="B3" s="517"/>
    </row>
    <row r="4" spans="1:8" ht="15" customHeight="1">
      <c r="A4" s="283" t="s">
        <v>369</v>
      </c>
      <c r="B4" s="43"/>
      <c r="H4" s="282" t="s">
        <v>36</v>
      </c>
    </row>
    <row r="5" spans="1:8" ht="30" customHeight="1">
      <c r="A5" s="185" t="s">
        <v>824</v>
      </c>
      <c r="B5" s="502" t="s">
        <v>368</v>
      </c>
      <c r="C5" s="502" t="s">
        <v>367</v>
      </c>
      <c r="D5" s="502" t="s">
        <v>366</v>
      </c>
      <c r="E5" s="502" t="s">
        <v>365</v>
      </c>
      <c r="F5" s="502" t="s">
        <v>364</v>
      </c>
      <c r="G5" s="491" t="s">
        <v>825</v>
      </c>
      <c r="H5" s="281" t="s">
        <v>826</v>
      </c>
    </row>
    <row r="6" spans="1:8" ht="15" customHeight="1">
      <c r="A6" s="278" t="s">
        <v>363</v>
      </c>
      <c r="B6" s="276">
        <v>28159</v>
      </c>
      <c r="C6" s="276">
        <v>13805</v>
      </c>
      <c r="D6" s="276">
        <v>14354</v>
      </c>
      <c r="E6" s="280" t="s">
        <v>827</v>
      </c>
      <c r="F6" s="280" t="s">
        <v>827</v>
      </c>
      <c r="G6" s="280" t="s">
        <v>827</v>
      </c>
      <c r="H6" s="280" t="s">
        <v>827</v>
      </c>
    </row>
    <row r="7" spans="1:8" ht="15" customHeight="1">
      <c r="A7" s="278" t="s">
        <v>362</v>
      </c>
      <c r="B7" s="276">
        <v>29168</v>
      </c>
      <c r="C7" s="276">
        <v>14352</v>
      </c>
      <c r="D7" s="276">
        <v>14816</v>
      </c>
      <c r="E7" s="276">
        <v>1009</v>
      </c>
      <c r="F7" s="277">
        <v>3.5832238360737243</v>
      </c>
      <c r="G7" s="280" t="s">
        <v>827</v>
      </c>
      <c r="H7" s="280" t="s">
        <v>827</v>
      </c>
    </row>
    <row r="8" spans="1:8" ht="15" customHeight="1">
      <c r="A8" s="278" t="s">
        <v>361</v>
      </c>
      <c r="B8" s="276">
        <v>29698</v>
      </c>
      <c r="C8" s="276">
        <v>14808</v>
      </c>
      <c r="D8" s="276">
        <v>14890</v>
      </c>
      <c r="E8" s="276">
        <v>530</v>
      </c>
      <c r="F8" s="277">
        <v>1.8170597915523863</v>
      </c>
      <c r="G8" s="280" t="s">
        <v>827</v>
      </c>
      <c r="H8" s="280" t="s">
        <v>827</v>
      </c>
    </row>
    <row r="9" spans="1:8" ht="15" customHeight="1">
      <c r="A9" s="278" t="s">
        <v>360</v>
      </c>
      <c r="B9" s="276">
        <v>31357</v>
      </c>
      <c r="C9" s="276">
        <v>15642</v>
      </c>
      <c r="D9" s="276">
        <v>15715</v>
      </c>
      <c r="E9" s="276">
        <v>1659</v>
      </c>
      <c r="F9" s="277">
        <v>5.5862347632837226</v>
      </c>
      <c r="G9" s="280" t="s">
        <v>827</v>
      </c>
      <c r="H9" s="280" t="s">
        <v>827</v>
      </c>
    </row>
    <row r="10" spans="1:8" ht="15" customHeight="1">
      <c r="A10" s="278" t="s">
        <v>359</v>
      </c>
      <c r="B10" s="276">
        <v>32241</v>
      </c>
      <c r="C10" s="276">
        <v>16028</v>
      </c>
      <c r="D10" s="276">
        <v>16213</v>
      </c>
      <c r="E10" s="276">
        <v>884</v>
      </c>
      <c r="F10" s="277">
        <v>2.8191472398507509</v>
      </c>
      <c r="G10" s="280" t="s">
        <v>827</v>
      </c>
      <c r="H10" s="280" t="s">
        <v>827</v>
      </c>
    </row>
    <row r="11" spans="1:8" ht="15" customHeight="1">
      <c r="A11" s="278" t="s">
        <v>346</v>
      </c>
      <c r="B11" s="276">
        <v>42496</v>
      </c>
      <c r="C11" s="276">
        <v>20543</v>
      </c>
      <c r="D11" s="276">
        <v>21953</v>
      </c>
      <c r="E11" s="276">
        <v>10255</v>
      </c>
      <c r="F11" s="277">
        <v>31.807326075493936</v>
      </c>
      <c r="G11" s="280" t="s">
        <v>827</v>
      </c>
      <c r="H11" s="280" t="s">
        <v>827</v>
      </c>
    </row>
    <row r="12" spans="1:8" ht="15" customHeight="1">
      <c r="A12" s="278" t="s">
        <v>97</v>
      </c>
      <c r="B12" s="276">
        <v>43380</v>
      </c>
      <c r="C12" s="276">
        <v>21267</v>
      </c>
      <c r="D12" s="276">
        <v>22113</v>
      </c>
      <c r="E12" s="276">
        <v>884</v>
      </c>
      <c r="F12" s="277">
        <v>2.0801957831325302</v>
      </c>
      <c r="G12" s="280" t="s">
        <v>827</v>
      </c>
      <c r="H12" s="280" t="s">
        <v>827</v>
      </c>
    </row>
    <row r="13" spans="1:8" ht="15" customHeight="1">
      <c r="A13" s="278" t="s">
        <v>358</v>
      </c>
      <c r="B13" s="276">
        <v>46250</v>
      </c>
      <c r="C13" s="276">
        <v>22769</v>
      </c>
      <c r="D13" s="276">
        <v>23481</v>
      </c>
      <c r="E13" s="276">
        <v>2870</v>
      </c>
      <c r="F13" s="277">
        <v>6.6159520516366994</v>
      </c>
      <c r="G13" s="280" t="s">
        <v>827</v>
      </c>
      <c r="H13" s="280" t="s">
        <v>827</v>
      </c>
    </row>
    <row r="14" spans="1:8" ht="15" customHeight="1">
      <c r="A14" s="278" t="s">
        <v>356</v>
      </c>
      <c r="B14" s="276">
        <v>49585</v>
      </c>
      <c r="C14" s="276">
        <v>24474</v>
      </c>
      <c r="D14" s="276">
        <v>25111</v>
      </c>
      <c r="E14" s="276">
        <v>3335</v>
      </c>
      <c r="F14" s="277">
        <v>7.2108108108108109</v>
      </c>
      <c r="G14" s="276">
        <v>9136</v>
      </c>
      <c r="H14" s="275">
        <v>59.76</v>
      </c>
    </row>
    <row r="15" spans="1:8" ht="15" customHeight="1">
      <c r="A15" s="278" t="s">
        <v>355</v>
      </c>
      <c r="B15" s="276">
        <v>76571</v>
      </c>
      <c r="C15" s="276">
        <v>38929</v>
      </c>
      <c r="D15" s="276">
        <v>37642</v>
      </c>
      <c r="E15" s="276">
        <v>26986</v>
      </c>
      <c r="F15" s="277">
        <v>54.42371684985379</v>
      </c>
      <c r="G15" s="279">
        <v>17516</v>
      </c>
      <c r="H15" s="275">
        <v>59.73</v>
      </c>
    </row>
    <row r="16" spans="1:8" ht="15" customHeight="1">
      <c r="A16" s="278" t="s">
        <v>354</v>
      </c>
      <c r="B16" s="276">
        <v>139368</v>
      </c>
      <c r="C16" s="276">
        <v>70487</v>
      </c>
      <c r="D16" s="276">
        <v>68881</v>
      </c>
      <c r="E16" s="276">
        <v>62797</v>
      </c>
      <c r="F16" s="277">
        <v>82.011466482088522</v>
      </c>
      <c r="G16" s="276">
        <v>36605</v>
      </c>
      <c r="H16" s="275">
        <v>59.73</v>
      </c>
    </row>
    <row r="17" spans="1:8" ht="15" customHeight="1">
      <c r="A17" s="278" t="s">
        <v>353</v>
      </c>
      <c r="B17" s="276">
        <v>195917</v>
      </c>
      <c r="C17" s="276">
        <v>98778</v>
      </c>
      <c r="D17" s="276">
        <v>97139</v>
      </c>
      <c r="E17" s="276">
        <v>56549</v>
      </c>
      <c r="F17" s="277">
        <v>40.575311405774642</v>
      </c>
      <c r="G17" s="276">
        <v>54306</v>
      </c>
      <c r="H17" s="275">
        <v>59.73</v>
      </c>
    </row>
    <row r="18" spans="1:8" ht="15" customHeight="1">
      <c r="A18" s="278" t="s">
        <v>352</v>
      </c>
      <c r="B18" s="276">
        <v>223241</v>
      </c>
      <c r="C18" s="276">
        <v>112316</v>
      </c>
      <c r="D18" s="276">
        <v>110925</v>
      </c>
      <c r="E18" s="276">
        <v>27324</v>
      </c>
      <c r="F18" s="277">
        <v>13.94672233649964</v>
      </c>
      <c r="G18" s="276">
        <v>65535</v>
      </c>
      <c r="H18" s="275">
        <v>59.73</v>
      </c>
    </row>
    <row r="19" spans="1:8" ht="15" customHeight="1">
      <c r="A19" s="278" t="s">
        <v>351</v>
      </c>
      <c r="B19" s="276">
        <v>253479</v>
      </c>
      <c r="C19" s="276">
        <v>127365</v>
      </c>
      <c r="D19" s="276">
        <v>126114</v>
      </c>
      <c r="E19" s="276">
        <v>30238</v>
      </c>
      <c r="F19" s="277">
        <v>13.545002934048853</v>
      </c>
      <c r="G19" s="276">
        <v>75367</v>
      </c>
      <c r="H19" s="275">
        <v>59.73</v>
      </c>
    </row>
    <row r="20" spans="1:8" ht="15" customHeight="1">
      <c r="A20" s="278" t="s">
        <v>350</v>
      </c>
      <c r="B20" s="276">
        <v>285259</v>
      </c>
      <c r="C20" s="276">
        <v>144151</v>
      </c>
      <c r="D20" s="276">
        <v>141108</v>
      </c>
      <c r="E20" s="276">
        <v>31780</v>
      </c>
      <c r="F20" s="277">
        <v>12.537527763641171</v>
      </c>
      <c r="G20" s="276">
        <v>90882</v>
      </c>
      <c r="H20" s="275">
        <v>60.31</v>
      </c>
    </row>
    <row r="21" spans="1:8" ht="15" customHeight="1">
      <c r="A21" s="278" t="s">
        <v>349</v>
      </c>
      <c r="B21" s="276">
        <v>298253</v>
      </c>
      <c r="C21" s="276">
        <v>150492</v>
      </c>
      <c r="D21" s="276">
        <v>147761</v>
      </c>
      <c r="E21" s="276">
        <v>12994</v>
      </c>
      <c r="F21" s="277">
        <v>4.5551586453012876</v>
      </c>
      <c r="G21" s="276">
        <v>101072</v>
      </c>
      <c r="H21" s="275">
        <v>60.31</v>
      </c>
    </row>
    <row r="22" spans="1:8" ht="15" customHeight="1">
      <c r="A22" s="278" t="s">
        <v>348</v>
      </c>
      <c r="B22" s="276">
        <v>308307</v>
      </c>
      <c r="C22" s="276">
        <v>155052</v>
      </c>
      <c r="D22" s="276">
        <v>153255</v>
      </c>
      <c r="E22" s="276">
        <v>10054</v>
      </c>
      <c r="F22" s="277">
        <v>3.3709635779019824</v>
      </c>
      <c r="G22" s="276">
        <v>110472</v>
      </c>
      <c r="H22" s="275">
        <v>60.31</v>
      </c>
    </row>
    <row r="23" spans="1:8" ht="15" customHeight="1">
      <c r="A23" s="278" t="s">
        <v>347</v>
      </c>
      <c r="B23" s="276">
        <v>315792</v>
      </c>
      <c r="C23" s="276">
        <v>158721</v>
      </c>
      <c r="D23" s="276">
        <v>157071</v>
      </c>
      <c r="E23" s="276">
        <v>7485</v>
      </c>
      <c r="F23" s="277">
        <v>2.4277749126682169</v>
      </c>
      <c r="G23" s="276">
        <v>118555</v>
      </c>
      <c r="H23" s="275">
        <v>60.31</v>
      </c>
    </row>
    <row r="24" spans="1:8" ht="15" customHeight="1">
      <c r="A24" s="278" t="s">
        <v>346</v>
      </c>
      <c r="B24" s="276">
        <v>326313</v>
      </c>
      <c r="C24" s="276">
        <v>162374</v>
      </c>
      <c r="D24" s="276">
        <v>163939</v>
      </c>
      <c r="E24" s="276">
        <v>10521</v>
      </c>
      <c r="F24" s="277">
        <v>3.3316233469999998</v>
      </c>
      <c r="G24" s="276">
        <v>128342</v>
      </c>
      <c r="H24" s="275">
        <v>60.31</v>
      </c>
    </row>
    <row r="25" spans="1:8" ht="15" customHeight="1">
      <c r="A25" s="274" t="s">
        <v>99</v>
      </c>
      <c r="B25" s="272">
        <v>337498</v>
      </c>
      <c r="C25" s="272">
        <v>167023</v>
      </c>
      <c r="D25" s="272">
        <v>170475</v>
      </c>
      <c r="E25" s="272">
        <f>B25-B24</f>
        <v>11185</v>
      </c>
      <c r="F25" s="273">
        <v>3.4276905910000002</v>
      </c>
      <c r="G25" s="272">
        <v>136460</v>
      </c>
      <c r="H25" s="271">
        <v>60.24</v>
      </c>
    </row>
    <row r="26" spans="1:8" ht="15" customHeight="1">
      <c r="A26" s="270" t="s">
        <v>828</v>
      </c>
      <c r="B26" s="270"/>
    </row>
    <row r="27" spans="1:8" ht="15" customHeight="1">
      <c r="A27" s="269" t="s">
        <v>345</v>
      </c>
      <c r="H27" s="44"/>
    </row>
  </sheetData>
  <phoneticPr fontId="3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58"/>
  <sheetViews>
    <sheetView zoomScale="110" zoomScaleNormal="110" workbookViewId="0"/>
  </sheetViews>
  <sheetFormatPr defaultColWidth="8.75" defaultRowHeight="15" customHeight="1"/>
  <cols>
    <col min="1" max="1" width="11.25" style="284" customWidth="1"/>
    <col min="2" max="4" width="10.625" style="284" customWidth="1"/>
    <col min="5" max="5" width="11.25" style="284" customWidth="1"/>
    <col min="6" max="8" width="10.625" style="284" customWidth="1"/>
    <col min="9" max="16384" width="8.75" style="284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ht="15" customHeight="1">
      <c r="A3" s="518" t="s">
        <v>703</v>
      </c>
      <c r="B3" s="286"/>
      <c r="C3" s="286"/>
      <c r="D3" s="286"/>
      <c r="E3" s="286"/>
      <c r="F3" s="286"/>
      <c r="G3" s="286"/>
      <c r="H3" s="286"/>
    </row>
    <row r="4" spans="1:8" ht="15" customHeight="1">
      <c r="A4" s="547" t="s">
        <v>466</v>
      </c>
      <c r="B4" s="548"/>
      <c r="C4" s="310"/>
      <c r="D4" s="310"/>
      <c r="E4" s="310"/>
      <c r="F4" s="310"/>
      <c r="G4" s="310"/>
      <c r="H4" s="282" t="s">
        <v>36</v>
      </c>
    </row>
    <row r="5" spans="1:8" ht="15" customHeight="1">
      <c r="A5" s="308" t="s">
        <v>465</v>
      </c>
      <c r="B5" s="308" t="s">
        <v>371</v>
      </c>
      <c r="C5" s="306" t="s">
        <v>464</v>
      </c>
      <c r="D5" s="309" t="s">
        <v>463</v>
      </c>
      <c r="E5" s="308" t="s">
        <v>465</v>
      </c>
      <c r="F5" s="307" t="s">
        <v>371</v>
      </c>
      <c r="G5" s="306" t="s">
        <v>464</v>
      </c>
      <c r="H5" s="305" t="s">
        <v>463</v>
      </c>
    </row>
    <row r="6" spans="1:8" ht="14.25" customHeight="1">
      <c r="A6" s="302" t="s">
        <v>462</v>
      </c>
      <c r="B6" s="303">
        <v>2649</v>
      </c>
      <c r="C6" s="303">
        <v>1366</v>
      </c>
      <c r="D6" s="304">
        <v>1283</v>
      </c>
      <c r="E6" s="302" t="s">
        <v>461</v>
      </c>
      <c r="F6" s="303">
        <v>4382</v>
      </c>
      <c r="G6" s="303">
        <v>2269</v>
      </c>
      <c r="H6" s="303">
        <v>2113</v>
      </c>
    </row>
    <row r="7" spans="1:8" ht="14.25" customHeight="1">
      <c r="A7" s="302" t="s">
        <v>829</v>
      </c>
      <c r="B7" s="299">
        <v>2771</v>
      </c>
      <c r="C7" s="299">
        <v>1398</v>
      </c>
      <c r="D7" s="301">
        <v>1373</v>
      </c>
      <c r="E7" s="302" t="s">
        <v>460</v>
      </c>
      <c r="F7" s="299">
        <v>4051</v>
      </c>
      <c r="G7" s="299">
        <v>2073</v>
      </c>
      <c r="H7" s="299">
        <v>1978</v>
      </c>
    </row>
    <row r="8" spans="1:8" ht="14.25" customHeight="1">
      <c r="A8" s="302" t="s">
        <v>830</v>
      </c>
      <c r="B8" s="299">
        <v>2810</v>
      </c>
      <c r="C8" s="299">
        <v>1418</v>
      </c>
      <c r="D8" s="301">
        <v>1392</v>
      </c>
      <c r="E8" s="302" t="s">
        <v>459</v>
      </c>
      <c r="F8" s="299">
        <v>3808</v>
      </c>
      <c r="G8" s="299">
        <v>2007</v>
      </c>
      <c r="H8" s="299">
        <v>1801</v>
      </c>
    </row>
    <row r="9" spans="1:8" ht="14.25" customHeight="1">
      <c r="A9" s="302" t="s">
        <v>831</v>
      </c>
      <c r="B9" s="299">
        <v>2977</v>
      </c>
      <c r="C9" s="299">
        <v>1498</v>
      </c>
      <c r="D9" s="301">
        <v>1479</v>
      </c>
      <c r="E9" s="302" t="s">
        <v>458</v>
      </c>
      <c r="F9" s="299">
        <v>3661</v>
      </c>
      <c r="G9" s="299">
        <v>1872</v>
      </c>
      <c r="H9" s="299">
        <v>1789</v>
      </c>
    </row>
    <row r="10" spans="1:8" ht="14.25" customHeight="1">
      <c r="A10" s="302" t="s">
        <v>832</v>
      </c>
      <c r="B10" s="299">
        <v>2951</v>
      </c>
      <c r="C10" s="299">
        <v>1531</v>
      </c>
      <c r="D10" s="301">
        <v>1420</v>
      </c>
      <c r="E10" s="302" t="s">
        <v>457</v>
      </c>
      <c r="F10" s="299">
        <v>3612</v>
      </c>
      <c r="G10" s="299">
        <v>1829</v>
      </c>
      <c r="H10" s="299">
        <v>1783</v>
      </c>
    </row>
    <row r="11" spans="1:8" ht="14.25" customHeight="1">
      <c r="A11" s="302" t="s">
        <v>833</v>
      </c>
      <c r="B11" s="299">
        <v>3066</v>
      </c>
      <c r="C11" s="299">
        <v>1571</v>
      </c>
      <c r="D11" s="301">
        <v>1495</v>
      </c>
      <c r="E11" s="302" t="s">
        <v>456</v>
      </c>
      <c r="F11" s="299">
        <v>3630</v>
      </c>
      <c r="G11" s="299">
        <v>1872</v>
      </c>
      <c r="H11" s="299">
        <v>1758</v>
      </c>
    </row>
    <row r="12" spans="1:8" ht="14.25" customHeight="1">
      <c r="A12" s="302" t="s">
        <v>834</v>
      </c>
      <c r="B12" s="299">
        <v>2997</v>
      </c>
      <c r="C12" s="299">
        <v>1488</v>
      </c>
      <c r="D12" s="301">
        <v>1509</v>
      </c>
      <c r="E12" s="302" t="s">
        <v>455</v>
      </c>
      <c r="F12" s="299">
        <v>3466</v>
      </c>
      <c r="G12" s="299">
        <v>1709</v>
      </c>
      <c r="H12" s="299">
        <v>1757</v>
      </c>
    </row>
    <row r="13" spans="1:8" ht="14.25" customHeight="1">
      <c r="A13" s="302" t="s">
        <v>835</v>
      </c>
      <c r="B13" s="299">
        <v>3072</v>
      </c>
      <c r="C13" s="299">
        <v>1575</v>
      </c>
      <c r="D13" s="301">
        <v>1497</v>
      </c>
      <c r="E13" s="302" t="s">
        <v>454</v>
      </c>
      <c r="F13" s="299">
        <v>3301</v>
      </c>
      <c r="G13" s="299">
        <v>1661</v>
      </c>
      <c r="H13" s="299">
        <v>1640</v>
      </c>
    </row>
    <row r="14" spans="1:8" ht="14.25" customHeight="1">
      <c r="A14" s="302" t="s">
        <v>836</v>
      </c>
      <c r="B14" s="299">
        <v>2961</v>
      </c>
      <c r="C14" s="299">
        <v>1473</v>
      </c>
      <c r="D14" s="301">
        <v>1488</v>
      </c>
      <c r="E14" s="302" t="s">
        <v>453</v>
      </c>
      <c r="F14" s="299">
        <v>3566</v>
      </c>
      <c r="G14" s="299">
        <v>1756</v>
      </c>
      <c r="H14" s="299">
        <v>1810</v>
      </c>
    </row>
    <row r="15" spans="1:8" ht="14.25" customHeight="1">
      <c r="A15" s="302" t="s">
        <v>837</v>
      </c>
      <c r="B15" s="299">
        <v>2836</v>
      </c>
      <c r="C15" s="299">
        <v>1458</v>
      </c>
      <c r="D15" s="301">
        <v>1378</v>
      </c>
      <c r="E15" s="302" t="s">
        <v>452</v>
      </c>
      <c r="F15" s="299">
        <v>3799</v>
      </c>
      <c r="G15" s="299">
        <v>1848</v>
      </c>
      <c r="H15" s="299">
        <v>1951</v>
      </c>
    </row>
    <row r="16" spans="1:8" ht="14.25" customHeight="1">
      <c r="A16" s="302" t="s">
        <v>451</v>
      </c>
      <c r="B16" s="299">
        <v>2922</v>
      </c>
      <c r="C16" s="299">
        <v>1540</v>
      </c>
      <c r="D16" s="301">
        <v>1382</v>
      </c>
      <c r="E16" s="302" t="s">
        <v>450</v>
      </c>
      <c r="F16" s="299">
        <v>3699</v>
      </c>
      <c r="G16" s="299">
        <v>1836</v>
      </c>
      <c r="H16" s="299">
        <v>1863</v>
      </c>
    </row>
    <row r="17" spans="1:8" ht="14.25" customHeight="1">
      <c r="A17" s="302" t="s">
        <v>449</v>
      </c>
      <c r="B17" s="299">
        <v>3020</v>
      </c>
      <c r="C17" s="299">
        <v>1518</v>
      </c>
      <c r="D17" s="301">
        <v>1502</v>
      </c>
      <c r="E17" s="302" t="s">
        <v>448</v>
      </c>
      <c r="F17" s="299">
        <v>3964</v>
      </c>
      <c r="G17" s="299">
        <v>1874</v>
      </c>
      <c r="H17" s="299">
        <v>2090</v>
      </c>
    </row>
    <row r="18" spans="1:8" ht="14.25" customHeight="1">
      <c r="A18" s="302" t="s">
        <v>447</v>
      </c>
      <c r="B18" s="299">
        <v>3196</v>
      </c>
      <c r="C18" s="299">
        <v>1602</v>
      </c>
      <c r="D18" s="301">
        <v>1594</v>
      </c>
      <c r="E18" s="302" t="s">
        <v>446</v>
      </c>
      <c r="F18" s="299">
        <v>4305</v>
      </c>
      <c r="G18" s="299">
        <v>2051</v>
      </c>
      <c r="H18" s="299">
        <v>2254</v>
      </c>
    </row>
    <row r="19" spans="1:8" ht="14.25" customHeight="1">
      <c r="A19" s="302" t="s">
        <v>445</v>
      </c>
      <c r="B19" s="299">
        <v>3068</v>
      </c>
      <c r="C19" s="299">
        <v>1591</v>
      </c>
      <c r="D19" s="301">
        <v>1477</v>
      </c>
      <c r="E19" s="302" t="s">
        <v>444</v>
      </c>
      <c r="F19" s="299">
        <v>4553</v>
      </c>
      <c r="G19" s="299">
        <v>2177</v>
      </c>
      <c r="H19" s="299">
        <v>2376</v>
      </c>
    </row>
    <row r="20" spans="1:8" ht="14.25" customHeight="1">
      <c r="A20" s="302" t="s">
        <v>443</v>
      </c>
      <c r="B20" s="299">
        <v>3133</v>
      </c>
      <c r="C20" s="299">
        <v>1647</v>
      </c>
      <c r="D20" s="301">
        <v>1486</v>
      </c>
      <c r="E20" s="302" t="s">
        <v>442</v>
      </c>
      <c r="F20" s="299">
        <v>4943</v>
      </c>
      <c r="G20" s="299">
        <v>2364</v>
      </c>
      <c r="H20" s="299">
        <v>2579</v>
      </c>
    </row>
    <row r="21" spans="1:8" ht="14.25" customHeight="1">
      <c r="A21" s="302" t="s">
        <v>441</v>
      </c>
      <c r="B21" s="299">
        <v>3228</v>
      </c>
      <c r="C21" s="299">
        <v>1640</v>
      </c>
      <c r="D21" s="301">
        <v>1588</v>
      </c>
      <c r="E21" s="302" t="s">
        <v>440</v>
      </c>
      <c r="F21" s="299">
        <v>5432</v>
      </c>
      <c r="G21" s="299">
        <v>2586</v>
      </c>
      <c r="H21" s="299">
        <v>2846</v>
      </c>
    </row>
    <row r="22" spans="1:8" ht="14.25" customHeight="1">
      <c r="A22" s="302" t="s">
        <v>439</v>
      </c>
      <c r="B22" s="299">
        <v>3260</v>
      </c>
      <c r="C22" s="299">
        <v>1685</v>
      </c>
      <c r="D22" s="301">
        <v>1575</v>
      </c>
      <c r="E22" s="302" t="s">
        <v>438</v>
      </c>
      <c r="F22" s="299">
        <v>5523</v>
      </c>
      <c r="G22" s="299">
        <v>2608</v>
      </c>
      <c r="H22" s="299">
        <v>2915</v>
      </c>
    </row>
    <row r="23" spans="1:8" ht="14.25" customHeight="1">
      <c r="A23" s="302" t="s">
        <v>437</v>
      </c>
      <c r="B23" s="299">
        <v>3368</v>
      </c>
      <c r="C23" s="299">
        <v>1713</v>
      </c>
      <c r="D23" s="301">
        <v>1655</v>
      </c>
      <c r="E23" s="302" t="s">
        <v>436</v>
      </c>
      <c r="F23" s="299">
        <v>5602</v>
      </c>
      <c r="G23" s="299">
        <v>2632</v>
      </c>
      <c r="H23" s="299">
        <v>2970</v>
      </c>
    </row>
    <row r="24" spans="1:8" ht="14.25" customHeight="1">
      <c r="A24" s="302" t="s">
        <v>435</v>
      </c>
      <c r="B24" s="299">
        <v>3401</v>
      </c>
      <c r="C24" s="299">
        <v>1667</v>
      </c>
      <c r="D24" s="301">
        <v>1734</v>
      </c>
      <c r="E24" s="302" t="s">
        <v>434</v>
      </c>
      <c r="F24" s="299">
        <v>3551</v>
      </c>
      <c r="G24" s="299">
        <v>1627</v>
      </c>
      <c r="H24" s="299">
        <v>1924</v>
      </c>
    </row>
    <row r="25" spans="1:8" ht="14.25" customHeight="1">
      <c r="A25" s="302" t="s">
        <v>433</v>
      </c>
      <c r="B25" s="299">
        <v>3551</v>
      </c>
      <c r="C25" s="299">
        <v>1734</v>
      </c>
      <c r="D25" s="301">
        <v>1817</v>
      </c>
      <c r="E25" s="302" t="s">
        <v>432</v>
      </c>
      <c r="F25" s="299">
        <v>3828</v>
      </c>
      <c r="G25" s="299">
        <v>1827</v>
      </c>
      <c r="H25" s="299">
        <v>2001</v>
      </c>
    </row>
    <row r="26" spans="1:8" ht="14.25" customHeight="1">
      <c r="A26" s="302" t="s">
        <v>431</v>
      </c>
      <c r="B26" s="299">
        <v>3767</v>
      </c>
      <c r="C26" s="299">
        <v>1805</v>
      </c>
      <c r="D26" s="301">
        <v>1962</v>
      </c>
      <c r="E26" s="302" t="s">
        <v>430</v>
      </c>
      <c r="F26" s="299">
        <v>4700</v>
      </c>
      <c r="G26" s="299">
        <v>2193</v>
      </c>
      <c r="H26" s="299">
        <v>2507</v>
      </c>
    </row>
    <row r="27" spans="1:8" ht="14.25" customHeight="1">
      <c r="A27" s="302" t="s">
        <v>429</v>
      </c>
      <c r="B27" s="299">
        <v>3564</v>
      </c>
      <c r="C27" s="299">
        <v>1712</v>
      </c>
      <c r="D27" s="301">
        <v>1852</v>
      </c>
      <c r="E27" s="302" t="s">
        <v>428</v>
      </c>
      <c r="F27" s="299">
        <v>4699</v>
      </c>
      <c r="G27" s="299">
        <v>2154</v>
      </c>
      <c r="H27" s="299">
        <v>2545</v>
      </c>
    </row>
    <row r="28" spans="1:8" ht="14.25" customHeight="1">
      <c r="A28" s="302" t="s">
        <v>427</v>
      </c>
      <c r="B28" s="299">
        <v>3394</v>
      </c>
      <c r="C28" s="299">
        <v>1725</v>
      </c>
      <c r="D28" s="301">
        <v>1669</v>
      </c>
      <c r="E28" s="302" t="s">
        <v>426</v>
      </c>
      <c r="F28" s="299">
        <v>4685</v>
      </c>
      <c r="G28" s="299">
        <v>2184</v>
      </c>
      <c r="H28" s="299">
        <v>2501</v>
      </c>
    </row>
    <row r="29" spans="1:8" ht="14.25" customHeight="1">
      <c r="A29" s="302" t="s">
        <v>425</v>
      </c>
      <c r="B29" s="299">
        <v>3370</v>
      </c>
      <c r="C29" s="299">
        <v>1663</v>
      </c>
      <c r="D29" s="301">
        <v>1707</v>
      </c>
      <c r="E29" s="302" t="s">
        <v>424</v>
      </c>
      <c r="F29" s="299">
        <v>4369</v>
      </c>
      <c r="G29" s="299">
        <v>2058</v>
      </c>
      <c r="H29" s="299">
        <v>2311</v>
      </c>
    </row>
    <row r="30" spans="1:8" ht="14.25" customHeight="1">
      <c r="A30" s="302" t="s">
        <v>423</v>
      </c>
      <c r="B30" s="299">
        <v>3408</v>
      </c>
      <c r="C30" s="299">
        <v>1689</v>
      </c>
      <c r="D30" s="301">
        <v>1719</v>
      </c>
      <c r="E30" s="302" t="s">
        <v>422</v>
      </c>
      <c r="F30" s="299">
        <v>4000</v>
      </c>
      <c r="G30" s="299">
        <v>1875</v>
      </c>
      <c r="H30" s="299">
        <v>2125</v>
      </c>
    </row>
    <row r="31" spans="1:8" ht="14.25" customHeight="1">
      <c r="A31" s="302" t="s">
        <v>421</v>
      </c>
      <c r="B31" s="299">
        <v>3393</v>
      </c>
      <c r="C31" s="299">
        <v>1726</v>
      </c>
      <c r="D31" s="301">
        <v>1667</v>
      </c>
      <c r="E31" s="302" t="s">
        <v>420</v>
      </c>
      <c r="F31" s="299">
        <v>3231</v>
      </c>
      <c r="G31" s="299">
        <v>1518</v>
      </c>
      <c r="H31" s="299">
        <v>1713</v>
      </c>
    </row>
    <row r="32" spans="1:8" ht="14.25" customHeight="1">
      <c r="A32" s="302" t="s">
        <v>419</v>
      </c>
      <c r="B32" s="299">
        <v>3431</v>
      </c>
      <c r="C32" s="299">
        <v>1730</v>
      </c>
      <c r="D32" s="301">
        <v>1701</v>
      </c>
      <c r="E32" s="302" t="s">
        <v>418</v>
      </c>
      <c r="F32" s="299">
        <v>3354</v>
      </c>
      <c r="G32" s="299">
        <v>1610</v>
      </c>
      <c r="H32" s="299">
        <v>1744</v>
      </c>
    </row>
    <row r="33" spans="1:8" ht="14.25" customHeight="1">
      <c r="A33" s="302" t="s">
        <v>417</v>
      </c>
      <c r="B33" s="299">
        <v>3583</v>
      </c>
      <c r="C33" s="299">
        <v>1804</v>
      </c>
      <c r="D33" s="301">
        <v>1779</v>
      </c>
      <c r="E33" s="302" t="s">
        <v>416</v>
      </c>
      <c r="F33" s="299">
        <v>3114</v>
      </c>
      <c r="G33" s="299">
        <v>1528</v>
      </c>
      <c r="H33" s="299">
        <v>1586</v>
      </c>
    </row>
    <row r="34" spans="1:8" ht="14.25" customHeight="1">
      <c r="A34" s="302" t="s">
        <v>415</v>
      </c>
      <c r="B34" s="299">
        <v>3656</v>
      </c>
      <c r="C34" s="299">
        <v>1815</v>
      </c>
      <c r="D34" s="301">
        <v>1841</v>
      </c>
      <c r="E34" s="302" t="s">
        <v>414</v>
      </c>
      <c r="F34" s="299">
        <v>2969</v>
      </c>
      <c r="G34" s="299">
        <v>1461</v>
      </c>
      <c r="H34" s="299">
        <v>1508</v>
      </c>
    </row>
    <row r="35" spans="1:8" ht="14.25" customHeight="1">
      <c r="A35" s="302" t="s">
        <v>413</v>
      </c>
      <c r="B35" s="299">
        <v>3672</v>
      </c>
      <c r="C35" s="299">
        <v>1848</v>
      </c>
      <c r="D35" s="301">
        <v>1824</v>
      </c>
      <c r="E35" s="302" t="s">
        <v>412</v>
      </c>
      <c r="F35" s="299">
        <v>2577</v>
      </c>
      <c r="G35" s="299">
        <v>1165</v>
      </c>
      <c r="H35" s="299">
        <v>1412</v>
      </c>
    </row>
    <row r="36" spans="1:8" ht="14.25" customHeight="1">
      <c r="A36" s="302" t="s">
        <v>411</v>
      </c>
      <c r="B36" s="299">
        <v>3807</v>
      </c>
      <c r="C36" s="299">
        <v>1883</v>
      </c>
      <c r="D36" s="301">
        <v>1924</v>
      </c>
      <c r="E36" s="302" t="s">
        <v>410</v>
      </c>
      <c r="F36" s="299">
        <v>2057</v>
      </c>
      <c r="G36" s="299">
        <v>980</v>
      </c>
      <c r="H36" s="299">
        <v>1077</v>
      </c>
    </row>
    <row r="37" spans="1:8" ht="14.25" customHeight="1">
      <c r="A37" s="302" t="s">
        <v>409</v>
      </c>
      <c r="B37" s="299">
        <v>3997</v>
      </c>
      <c r="C37" s="299">
        <v>1975</v>
      </c>
      <c r="D37" s="301">
        <v>2022</v>
      </c>
      <c r="E37" s="302" t="s">
        <v>408</v>
      </c>
      <c r="F37" s="299">
        <v>1834</v>
      </c>
      <c r="G37" s="299">
        <v>822</v>
      </c>
      <c r="H37" s="299">
        <v>1012</v>
      </c>
    </row>
    <row r="38" spans="1:8" ht="14.25" customHeight="1">
      <c r="A38" s="302" t="s">
        <v>407</v>
      </c>
      <c r="B38" s="299">
        <v>4146</v>
      </c>
      <c r="C38" s="299">
        <v>2142</v>
      </c>
      <c r="D38" s="301">
        <v>2004</v>
      </c>
      <c r="E38" s="302" t="s">
        <v>406</v>
      </c>
      <c r="F38" s="299">
        <v>1674</v>
      </c>
      <c r="G38" s="299">
        <v>711</v>
      </c>
      <c r="H38" s="299">
        <v>963</v>
      </c>
    </row>
    <row r="39" spans="1:8" ht="14.25" customHeight="1">
      <c r="A39" s="302" t="s">
        <v>405</v>
      </c>
      <c r="B39" s="299">
        <v>4263</v>
      </c>
      <c r="C39" s="299">
        <v>2130</v>
      </c>
      <c r="D39" s="301">
        <v>2133</v>
      </c>
      <c r="E39" s="302" t="s">
        <v>404</v>
      </c>
      <c r="F39" s="299">
        <v>1470</v>
      </c>
      <c r="G39" s="299">
        <v>571</v>
      </c>
      <c r="H39" s="299">
        <v>899</v>
      </c>
    </row>
    <row r="40" spans="1:8" ht="14.25" customHeight="1">
      <c r="A40" s="302" t="s">
        <v>403</v>
      </c>
      <c r="B40" s="299">
        <v>4303</v>
      </c>
      <c r="C40" s="299">
        <v>2135</v>
      </c>
      <c r="D40" s="301">
        <v>2168</v>
      </c>
      <c r="E40" s="302" t="s">
        <v>402</v>
      </c>
      <c r="F40" s="299">
        <v>1151</v>
      </c>
      <c r="G40" s="299">
        <v>468</v>
      </c>
      <c r="H40" s="299">
        <v>683</v>
      </c>
    </row>
    <row r="41" spans="1:8" ht="14.25" customHeight="1">
      <c r="A41" s="302" t="s">
        <v>401</v>
      </c>
      <c r="B41" s="299">
        <v>4417</v>
      </c>
      <c r="C41" s="299">
        <v>2273</v>
      </c>
      <c r="D41" s="301">
        <v>2144</v>
      </c>
      <c r="E41" s="302" t="s">
        <v>400</v>
      </c>
      <c r="F41" s="299">
        <v>999</v>
      </c>
      <c r="G41" s="299">
        <v>399</v>
      </c>
      <c r="H41" s="299">
        <v>600</v>
      </c>
    </row>
    <row r="42" spans="1:8" ht="14.25" customHeight="1">
      <c r="A42" s="302" t="s">
        <v>399</v>
      </c>
      <c r="B42" s="299">
        <v>4638</v>
      </c>
      <c r="C42" s="299">
        <v>2372</v>
      </c>
      <c r="D42" s="301">
        <v>2266</v>
      </c>
      <c r="E42" s="302" t="s">
        <v>398</v>
      </c>
      <c r="F42" s="299">
        <v>846</v>
      </c>
      <c r="G42" s="299">
        <v>306</v>
      </c>
      <c r="H42" s="299">
        <v>540</v>
      </c>
    </row>
    <row r="43" spans="1:8" ht="14.25" customHeight="1">
      <c r="A43" s="302" t="s">
        <v>397</v>
      </c>
      <c r="B43" s="299">
        <v>4670</v>
      </c>
      <c r="C43" s="299">
        <v>2439</v>
      </c>
      <c r="D43" s="301">
        <v>2231</v>
      </c>
      <c r="E43" s="302" t="s">
        <v>396</v>
      </c>
      <c r="F43" s="299">
        <v>732</v>
      </c>
      <c r="G43" s="299">
        <v>243</v>
      </c>
      <c r="H43" s="299">
        <v>489</v>
      </c>
    </row>
    <row r="44" spans="1:8" ht="14.25" customHeight="1">
      <c r="A44" s="302" t="s">
        <v>395</v>
      </c>
      <c r="B44" s="299">
        <v>4934</v>
      </c>
      <c r="C44" s="299">
        <v>2503</v>
      </c>
      <c r="D44" s="301">
        <v>2431</v>
      </c>
      <c r="E44" s="302" t="s">
        <v>394</v>
      </c>
      <c r="F44" s="299">
        <v>663</v>
      </c>
      <c r="G44" s="299">
        <v>187</v>
      </c>
      <c r="H44" s="299">
        <v>476</v>
      </c>
    </row>
    <row r="45" spans="1:8" ht="14.25" customHeight="1">
      <c r="A45" s="302" t="s">
        <v>393</v>
      </c>
      <c r="B45" s="299">
        <v>5260</v>
      </c>
      <c r="C45" s="299">
        <v>2737</v>
      </c>
      <c r="D45" s="301">
        <v>2523</v>
      </c>
      <c r="E45" s="302" t="s">
        <v>392</v>
      </c>
      <c r="F45" s="299">
        <v>556</v>
      </c>
      <c r="G45" s="299">
        <v>156</v>
      </c>
      <c r="H45" s="299">
        <v>400</v>
      </c>
    </row>
    <row r="46" spans="1:8" ht="14.25" customHeight="1">
      <c r="A46" s="302" t="s">
        <v>391</v>
      </c>
      <c r="B46" s="299">
        <v>5504</v>
      </c>
      <c r="C46" s="299">
        <v>2875</v>
      </c>
      <c r="D46" s="301">
        <v>2629</v>
      </c>
      <c r="E46" s="302" t="s">
        <v>390</v>
      </c>
      <c r="F46" s="299">
        <v>398</v>
      </c>
      <c r="G46" s="299">
        <v>97</v>
      </c>
      <c r="H46" s="299">
        <v>301</v>
      </c>
    </row>
    <row r="47" spans="1:8" ht="14.25" customHeight="1">
      <c r="A47" s="302" t="s">
        <v>389</v>
      </c>
      <c r="B47" s="299">
        <v>5996</v>
      </c>
      <c r="C47" s="299">
        <v>3054</v>
      </c>
      <c r="D47" s="301">
        <v>2942</v>
      </c>
      <c r="E47" s="302" t="s">
        <v>388</v>
      </c>
      <c r="F47" s="299">
        <v>322</v>
      </c>
      <c r="G47" s="299">
        <v>71</v>
      </c>
      <c r="H47" s="299">
        <v>251</v>
      </c>
    </row>
    <row r="48" spans="1:8" ht="14.25" customHeight="1">
      <c r="A48" s="302" t="s">
        <v>387</v>
      </c>
      <c r="B48" s="299">
        <v>6287</v>
      </c>
      <c r="C48" s="299">
        <v>3358</v>
      </c>
      <c r="D48" s="301">
        <v>2929</v>
      </c>
      <c r="E48" s="302" t="s">
        <v>386</v>
      </c>
      <c r="F48" s="299">
        <v>292</v>
      </c>
      <c r="G48" s="299">
        <v>63</v>
      </c>
      <c r="H48" s="299">
        <v>229</v>
      </c>
    </row>
    <row r="49" spans="1:8" ht="14.25" customHeight="1">
      <c r="A49" s="302" t="s">
        <v>385</v>
      </c>
      <c r="B49" s="299">
        <v>6244</v>
      </c>
      <c r="C49" s="299">
        <v>3230</v>
      </c>
      <c r="D49" s="301">
        <v>3014</v>
      </c>
      <c r="E49" s="302" t="s">
        <v>384</v>
      </c>
      <c r="F49" s="299">
        <v>202</v>
      </c>
      <c r="G49" s="299">
        <v>31</v>
      </c>
      <c r="H49" s="299">
        <v>171</v>
      </c>
    </row>
    <row r="50" spans="1:8" ht="14.25" customHeight="1">
      <c r="A50" s="302" t="s">
        <v>383</v>
      </c>
      <c r="B50" s="299">
        <v>6128</v>
      </c>
      <c r="C50" s="299">
        <v>3163</v>
      </c>
      <c r="D50" s="301">
        <v>2965</v>
      </c>
      <c r="E50" s="302" t="s">
        <v>382</v>
      </c>
      <c r="F50" s="299">
        <v>160</v>
      </c>
      <c r="G50" s="299">
        <v>31</v>
      </c>
      <c r="H50" s="299">
        <v>129</v>
      </c>
    </row>
    <row r="51" spans="1:8" ht="14.25" customHeight="1">
      <c r="A51" s="302" t="s">
        <v>381</v>
      </c>
      <c r="B51" s="299">
        <v>5692</v>
      </c>
      <c r="C51" s="299">
        <v>2986</v>
      </c>
      <c r="D51" s="301">
        <v>2706</v>
      </c>
      <c r="E51" s="302" t="s">
        <v>380</v>
      </c>
      <c r="F51" s="299">
        <v>119</v>
      </c>
      <c r="G51" s="299">
        <v>17</v>
      </c>
      <c r="H51" s="299">
        <v>102</v>
      </c>
    </row>
    <row r="52" spans="1:8" ht="14.25" customHeight="1">
      <c r="A52" s="302" t="s">
        <v>379</v>
      </c>
      <c r="B52" s="299">
        <v>5764</v>
      </c>
      <c r="C52" s="299">
        <v>2933</v>
      </c>
      <c r="D52" s="301">
        <v>2831</v>
      </c>
      <c r="E52" s="302" t="s">
        <v>378</v>
      </c>
      <c r="F52" s="299">
        <v>88</v>
      </c>
      <c r="G52" s="299">
        <v>13</v>
      </c>
      <c r="H52" s="299">
        <v>75</v>
      </c>
    </row>
    <row r="53" spans="1:8" ht="14.25" customHeight="1">
      <c r="A53" s="302" t="s">
        <v>377</v>
      </c>
      <c r="B53" s="299">
        <v>5377</v>
      </c>
      <c r="C53" s="299">
        <v>2801</v>
      </c>
      <c r="D53" s="301">
        <v>2576</v>
      </c>
      <c r="E53" s="302" t="s">
        <v>376</v>
      </c>
      <c r="F53" s="299">
        <v>54</v>
      </c>
      <c r="G53" s="299">
        <v>16</v>
      </c>
      <c r="H53" s="299">
        <v>38</v>
      </c>
    </row>
    <row r="54" spans="1:8" ht="14.25" customHeight="1">
      <c r="A54" s="302" t="s">
        <v>375</v>
      </c>
      <c r="B54" s="299">
        <v>5327</v>
      </c>
      <c r="C54" s="299">
        <v>2774</v>
      </c>
      <c r="D54" s="301">
        <v>2553</v>
      </c>
      <c r="E54" s="302" t="s">
        <v>374</v>
      </c>
      <c r="F54" s="299">
        <v>46</v>
      </c>
      <c r="G54" s="299">
        <v>6</v>
      </c>
      <c r="H54" s="299">
        <v>40</v>
      </c>
    </row>
    <row r="55" spans="1:8" ht="14.25" customHeight="1">
      <c r="A55" s="302" t="s">
        <v>373</v>
      </c>
      <c r="B55" s="299">
        <v>4057</v>
      </c>
      <c r="C55" s="299">
        <v>2096</v>
      </c>
      <c r="D55" s="301">
        <v>1961</v>
      </c>
      <c r="E55" s="300" t="s">
        <v>838</v>
      </c>
      <c r="F55" s="299">
        <v>90</v>
      </c>
      <c r="G55" s="299">
        <v>10</v>
      </c>
      <c r="H55" s="299">
        <v>80</v>
      </c>
    </row>
    <row r="56" spans="1:8" ht="14.25" customHeight="1">
      <c r="A56" s="298" t="s">
        <v>372</v>
      </c>
      <c r="B56" s="295">
        <v>4923</v>
      </c>
      <c r="C56" s="295">
        <v>2579</v>
      </c>
      <c r="D56" s="297">
        <v>2344</v>
      </c>
      <c r="E56" s="296" t="s">
        <v>839</v>
      </c>
      <c r="F56" s="295">
        <v>1162</v>
      </c>
      <c r="G56" s="295">
        <v>533</v>
      </c>
      <c r="H56" s="295">
        <v>629</v>
      </c>
    </row>
    <row r="57" spans="1:8" ht="14.25" customHeight="1">
      <c r="A57" s="289"/>
      <c r="B57" s="294"/>
      <c r="C57" s="293"/>
      <c r="D57" s="292"/>
      <c r="E57" s="291" t="s">
        <v>371</v>
      </c>
      <c r="F57" s="290">
        <f>SUM(B6:B56,F6:F56)</f>
        <v>337498</v>
      </c>
      <c r="G57" s="290">
        <f>SUM(C6:C56,G6:G56)</f>
        <v>167023</v>
      </c>
      <c r="H57" s="290">
        <f>SUM(D6:D56,H6:H56)</f>
        <v>170475</v>
      </c>
    </row>
    <row r="58" spans="1:8" ht="15" customHeight="1">
      <c r="A58" s="289" t="s">
        <v>370</v>
      </c>
      <c r="B58" s="288"/>
      <c r="C58" s="287"/>
      <c r="D58" s="287"/>
      <c r="E58" s="286"/>
      <c r="F58" s="286"/>
      <c r="G58" s="286"/>
      <c r="H58" s="285"/>
    </row>
  </sheetData>
  <mergeCells count="1">
    <mergeCell ref="A4:B4"/>
  </mergeCells>
  <phoneticPr fontId="3"/>
  <hyperlinks>
    <hyperlink ref="A1" location="'目次'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56"/>
  <sheetViews>
    <sheetView zoomScale="110" zoomScaleNormal="110" workbookViewId="0"/>
  </sheetViews>
  <sheetFormatPr defaultColWidth="8.75" defaultRowHeight="15" customHeight="1"/>
  <cols>
    <col min="1" max="1" width="26.25" style="311" customWidth="1"/>
    <col min="2" max="7" width="10" style="311" customWidth="1"/>
    <col min="8" max="16384" width="8.75" style="311"/>
  </cols>
  <sheetData>
    <row r="1" spans="1:7" s="523" customFormat="1" ht="15" customHeight="1">
      <c r="A1" s="522" t="s">
        <v>901</v>
      </c>
    </row>
    <row r="2" spans="1:7" s="523" customFormat="1" ht="15" customHeight="1"/>
    <row r="3" spans="1:7" ht="15" customHeight="1">
      <c r="A3" s="519" t="s">
        <v>704</v>
      </c>
    </row>
    <row r="4" spans="1:7" ht="15" customHeight="1">
      <c r="A4" s="345" t="s">
        <v>519</v>
      </c>
      <c r="D4" s="344"/>
      <c r="E4" s="344"/>
      <c r="F4" s="344"/>
      <c r="G4" s="282" t="s">
        <v>36</v>
      </c>
    </row>
    <row r="5" spans="1:7" ht="15" customHeight="1">
      <c r="A5" s="549" t="s">
        <v>518</v>
      </c>
      <c r="B5" s="551" t="s">
        <v>517</v>
      </c>
      <c r="C5" s="551"/>
      <c r="D5" s="551"/>
      <c r="E5" s="552" t="s">
        <v>516</v>
      </c>
      <c r="F5" s="551"/>
      <c r="G5" s="551"/>
    </row>
    <row r="6" spans="1:7" ht="15" customHeight="1">
      <c r="A6" s="550"/>
      <c r="B6" s="498" t="s">
        <v>840</v>
      </c>
      <c r="C6" s="496" t="s">
        <v>515</v>
      </c>
      <c r="D6" s="498" t="s">
        <v>514</v>
      </c>
      <c r="E6" s="497" t="s">
        <v>841</v>
      </c>
      <c r="F6" s="498" t="s">
        <v>515</v>
      </c>
      <c r="G6" s="343" t="s">
        <v>514</v>
      </c>
    </row>
    <row r="7" spans="1:7" ht="15" customHeight="1">
      <c r="A7" s="342" t="s">
        <v>513</v>
      </c>
      <c r="B7" s="318">
        <v>174419</v>
      </c>
      <c r="C7" s="276">
        <v>157390</v>
      </c>
      <c r="D7" s="317">
        <v>17029</v>
      </c>
      <c r="E7" s="316">
        <v>177182</v>
      </c>
      <c r="F7" s="316">
        <v>160205</v>
      </c>
      <c r="G7" s="316">
        <v>16977</v>
      </c>
    </row>
    <row r="8" spans="1:7" ht="15" customHeight="1">
      <c r="A8" s="341" t="s">
        <v>512</v>
      </c>
      <c r="B8" s="318">
        <v>64500</v>
      </c>
      <c r="C8" s="276">
        <v>59542</v>
      </c>
      <c r="D8" s="317">
        <v>4958</v>
      </c>
      <c r="E8" s="316">
        <v>66826</v>
      </c>
      <c r="F8" s="316">
        <v>61549</v>
      </c>
      <c r="G8" s="316">
        <v>5277</v>
      </c>
    </row>
    <row r="9" spans="1:7" ht="15" customHeight="1">
      <c r="A9" s="338" t="s">
        <v>511</v>
      </c>
      <c r="B9" s="318">
        <v>10806</v>
      </c>
      <c r="C9" s="276">
        <v>10806</v>
      </c>
      <c r="D9" s="340" t="s">
        <v>842</v>
      </c>
      <c r="E9" s="316">
        <v>11641</v>
      </c>
      <c r="F9" s="316">
        <v>11641</v>
      </c>
      <c r="G9" s="339" t="s">
        <v>843</v>
      </c>
    </row>
    <row r="10" spans="1:7" ht="15" customHeight="1">
      <c r="A10" s="338" t="s">
        <v>510</v>
      </c>
      <c r="B10" s="318">
        <v>53694</v>
      </c>
      <c r="C10" s="276">
        <v>48736</v>
      </c>
      <c r="D10" s="317">
        <v>4958</v>
      </c>
      <c r="E10" s="316">
        <v>55185</v>
      </c>
      <c r="F10" s="316">
        <v>49908</v>
      </c>
      <c r="G10" s="316">
        <v>5277</v>
      </c>
    </row>
    <row r="11" spans="1:7" ht="15" customHeight="1">
      <c r="A11" s="337" t="s">
        <v>509</v>
      </c>
      <c r="B11" s="335">
        <v>101751</v>
      </c>
      <c r="C11" s="334">
        <v>90419</v>
      </c>
      <c r="D11" s="336">
        <v>11332</v>
      </c>
      <c r="E11" s="335">
        <v>98285</v>
      </c>
      <c r="F11" s="334">
        <v>87532</v>
      </c>
      <c r="G11" s="334">
        <v>10753</v>
      </c>
    </row>
    <row r="12" spans="1:7" ht="15" customHeight="1">
      <c r="A12" s="333" t="s">
        <v>508</v>
      </c>
      <c r="B12" s="318"/>
      <c r="C12" s="276"/>
      <c r="D12" s="317"/>
      <c r="E12" s="316"/>
      <c r="F12" s="316"/>
      <c r="G12" s="316"/>
    </row>
    <row r="13" spans="1:7" ht="15" customHeight="1">
      <c r="A13" s="326" t="s">
        <v>844</v>
      </c>
      <c r="B13" s="324">
        <v>37004</v>
      </c>
      <c r="C13" s="323">
        <v>31716</v>
      </c>
      <c r="D13" s="322">
        <v>5288</v>
      </c>
      <c r="E13" s="321">
        <v>39947</v>
      </c>
      <c r="F13" s="321">
        <v>34278</v>
      </c>
      <c r="G13" s="321">
        <v>5669</v>
      </c>
    </row>
    <row r="14" spans="1:7" ht="15" customHeight="1">
      <c r="A14" s="332" t="s">
        <v>845</v>
      </c>
      <c r="B14" s="331">
        <v>8470</v>
      </c>
      <c r="C14" s="330">
        <v>6838</v>
      </c>
      <c r="D14" s="329">
        <v>1632</v>
      </c>
      <c r="E14" s="328">
        <v>9324</v>
      </c>
      <c r="F14" s="328">
        <v>7713</v>
      </c>
      <c r="G14" s="328">
        <v>1611</v>
      </c>
    </row>
    <row r="15" spans="1:7" ht="15" customHeight="1">
      <c r="A15" s="320" t="s">
        <v>846</v>
      </c>
      <c r="B15" s="318">
        <v>2344</v>
      </c>
      <c r="C15" s="276">
        <v>2011</v>
      </c>
      <c r="D15" s="317">
        <v>333</v>
      </c>
      <c r="E15" s="316">
        <v>2329</v>
      </c>
      <c r="F15" s="316">
        <v>2075</v>
      </c>
      <c r="G15" s="316">
        <v>254</v>
      </c>
    </row>
    <row r="16" spans="1:7" ht="15" customHeight="1">
      <c r="A16" s="320" t="s">
        <v>504</v>
      </c>
      <c r="B16" s="318">
        <v>1362</v>
      </c>
      <c r="C16" s="276">
        <v>1071</v>
      </c>
      <c r="D16" s="317">
        <v>291</v>
      </c>
      <c r="E16" s="316">
        <v>1718</v>
      </c>
      <c r="F16" s="316">
        <v>1344</v>
      </c>
      <c r="G16" s="316">
        <v>374</v>
      </c>
    </row>
    <row r="17" spans="1:7" ht="15" customHeight="1">
      <c r="A17" s="320" t="s">
        <v>847</v>
      </c>
      <c r="B17" s="318">
        <v>1226</v>
      </c>
      <c r="C17" s="276">
        <v>985</v>
      </c>
      <c r="D17" s="317">
        <v>241</v>
      </c>
      <c r="E17" s="316">
        <v>1574</v>
      </c>
      <c r="F17" s="316">
        <v>1255</v>
      </c>
      <c r="G17" s="316">
        <v>319</v>
      </c>
    </row>
    <row r="18" spans="1:7" ht="15" customHeight="1">
      <c r="A18" s="320" t="s">
        <v>848</v>
      </c>
      <c r="B18" s="318">
        <v>926</v>
      </c>
      <c r="C18" s="276">
        <v>664</v>
      </c>
      <c r="D18" s="317">
        <v>262</v>
      </c>
      <c r="E18" s="316">
        <v>960</v>
      </c>
      <c r="F18" s="316">
        <v>698</v>
      </c>
      <c r="G18" s="316">
        <v>262</v>
      </c>
    </row>
    <row r="19" spans="1:7" ht="15" customHeight="1">
      <c r="A19" s="320" t="s">
        <v>849</v>
      </c>
      <c r="B19" s="318">
        <v>757</v>
      </c>
      <c r="C19" s="276">
        <v>577</v>
      </c>
      <c r="D19" s="317">
        <v>180</v>
      </c>
      <c r="E19" s="316">
        <v>738</v>
      </c>
      <c r="F19" s="316">
        <v>633</v>
      </c>
      <c r="G19" s="316">
        <v>105</v>
      </c>
    </row>
    <row r="20" spans="1:7" ht="15" customHeight="1">
      <c r="A20" s="327" t="s">
        <v>850</v>
      </c>
      <c r="B20" s="318">
        <v>1855</v>
      </c>
      <c r="C20" s="276">
        <v>1530</v>
      </c>
      <c r="D20" s="317">
        <v>325</v>
      </c>
      <c r="E20" s="316">
        <v>2005</v>
      </c>
      <c r="F20" s="316">
        <v>1708</v>
      </c>
      <c r="G20" s="316">
        <v>297</v>
      </c>
    </row>
    <row r="21" spans="1:7" ht="15" customHeight="1">
      <c r="A21" s="319" t="s">
        <v>499</v>
      </c>
      <c r="B21" s="318">
        <v>7414</v>
      </c>
      <c r="C21" s="276">
        <v>6772</v>
      </c>
      <c r="D21" s="317">
        <v>642</v>
      </c>
      <c r="E21" s="316">
        <v>7489</v>
      </c>
      <c r="F21" s="316">
        <v>6765</v>
      </c>
      <c r="G21" s="316">
        <v>724</v>
      </c>
    </row>
    <row r="22" spans="1:7" ht="15" customHeight="1">
      <c r="A22" s="319" t="s">
        <v>498</v>
      </c>
      <c r="B22" s="318">
        <v>4412</v>
      </c>
      <c r="C22" s="276">
        <v>3747</v>
      </c>
      <c r="D22" s="317">
        <v>665</v>
      </c>
      <c r="E22" s="316">
        <v>5018</v>
      </c>
      <c r="F22" s="316">
        <v>4228</v>
      </c>
      <c r="G22" s="316">
        <v>790</v>
      </c>
    </row>
    <row r="23" spans="1:7" ht="15" customHeight="1">
      <c r="A23" s="319" t="s">
        <v>497</v>
      </c>
      <c r="B23" s="318">
        <v>3148</v>
      </c>
      <c r="C23" s="276">
        <v>2996</v>
      </c>
      <c r="D23" s="317">
        <v>152</v>
      </c>
      <c r="E23" s="316">
        <v>3545</v>
      </c>
      <c r="F23" s="316">
        <v>3352</v>
      </c>
      <c r="G23" s="316">
        <v>193</v>
      </c>
    </row>
    <row r="24" spans="1:7" ht="15" customHeight="1">
      <c r="A24" s="319" t="s">
        <v>496</v>
      </c>
      <c r="B24" s="318">
        <v>2064</v>
      </c>
      <c r="C24" s="276">
        <v>2015</v>
      </c>
      <c r="D24" s="317">
        <v>49</v>
      </c>
      <c r="E24" s="316">
        <v>2066</v>
      </c>
      <c r="F24" s="316">
        <v>2016</v>
      </c>
      <c r="G24" s="316">
        <v>50</v>
      </c>
    </row>
    <row r="25" spans="1:7" ht="15" customHeight="1">
      <c r="A25" s="319" t="s">
        <v>495</v>
      </c>
      <c r="B25" s="318">
        <v>2012</v>
      </c>
      <c r="C25" s="276">
        <v>1934</v>
      </c>
      <c r="D25" s="317">
        <v>78</v>
      </c>
      <c r="E25" s="316">
        <v>2103</v>
      </c>
      <c r="F25" s="316">
        <v>2026</v>
      </c>
      <c r="G25" s="316">
        <v>77</v>
      </c>
    </row>
    <row r="26" spans="1:7" ht="15" customHeight="1">
      <c r="A26" s="319" t="s">
        <v>494</v>
      </c>
      <c r="B26" s="318">
        <v>1849</v>
      </c>
      <c r="C26" s="276">
        <v>1662</v>
      </c>
      <c r="D26" s="317">
        <v>187</v>
      </c>
      <c r="E26" s="316">
        <v>2098</v>
      </c>
      <c r="F26" s="316">
        <v>1895</v>
      </c>
      <c r="G26" s="316">
        <v>203</v>
      </c>
    </row>
    <row r="27" spans="1:7" ht="15" customHeight="1">
      <c r="A27" s="319" t="s">
        <v>493</v>
      </c>
      <c r="B27" s="318">
        <v>1444</v>
      </c>
      <c r="C27" s="276">
        <v>1276</v>
      </c>
      <c r="D27" s="317">
        <v>168</v>
      </c>
      <c r="E27" s="316">
        <v>1513</v>
      </c>
      <c r="F27" s="316">
        <v>1353</v>
      </c>
      <c r="G27" s="316">
        <v>160</v>
      </c>
    </row>
    <row r="28" spans="1:7" ht="15" customHeight="1">
      <c r="A28" s="319" t="s">
        <v>492</v>
      </c>
      <c r="B28" s="318">
        <v>670</v>
      </c>
      <c r="C28" s="276">
        <v>349</v>
      </c>
      <c r="D28" s="317">
        <v>321</v>
      </c>
      <c r="E28" s="316">
        <v>801</v>
      </c>
      <c r="F28" s="316">
        <v>448</v>
      </c>
      <c r="G28" s="316">
        <v>353</v>
      </c>
    </row>
    <row r="29" spans="1:7" ht="15" customHeight="1">
      <c r="A29" s="319" t="s">
        <v>491</v>
      </c>
      <c r="B29" s="318">
        <v>591</v>
      </c>
      <c r="C29" s="276">
        <v>459</v>
      </c>
      <c r="D29" s="317">
        <v>132</v>
      </c>
      <c r="E29" s="316">
        <v>708</v>
      </c>
      <c r="F29" s="316">
        <v>557</v>
      </c>
      <c r="G29" s="316">
        <v>151</v>
      </c>
    </row>
    <row r="30" spans="1:7" ht="15" customHeight="1">
      <c r="A30" s="319" t="s">
        <v>490</v>
      </c>
      <c r="B30" s="318">
        <v>5020</v>
      </c>
      <c r="C30" s="276">
        <v>3644</v>
      </c>
      <c r="D30" s="317">
        <v>1376</v>
      </c>
      <c r="E30" s="316">
        <v>5282</v>
      </c>
      <c r="F30" s="316">
        <v>3925</v>
      </c>
      <c r="G30" s="316">
        <v>1357</v>
      </c>
    </row>
    <row r="31" spans="1:7" ht="15" customHeight="1">
      <c r="A31" s="326" t="s">
        <v>489</v>
      </c>
      <c r="B31" s="324">
        <v>55429</v>
      </c>
      <c r="C31" s="323">
        <v>50696</v>
      </c>
      <c r="D31" s="322">
        <v>4733</v>
      </c>
      <c r="E31" s="321">
        <v>56798</v>
      </c>
      <c r="F31" s="321">
        <v>51824</v>
      </c>
      <c r="G31" s="321">
        <v>4974</v>
      </c>
    </row>
    <row r="32" spans="1:7" ht="15" customHeight="1">
      <c r="A32" s="325" t="s">
        <v>488</v>
      </c>
      <c r="B32" s="324">
        <v>48650</v>
      </c>
      <c r="C32" s="323">
        <v>44997</v>
      </c>
      <c r="D32" s="322">
        <v>3653</v>
      </c>
      <c r="E32" s="321">
        <v>49037</v>
      </c>
      <c r="F32" s="321">
        <v>45179</v>
      </c>
      <c r="G32" s="321">
        <v>3858</v>
      </c>
    </row>
    <row r="33" spans="1:7" ht="15" customHeight="1">
      <c r="A33" s="320" t="s">
        <v>487</v>
      </c>
      <c r="B33" s="318">
        <v>6574</v>
      </c>
      <c r="C33" s="276">
        <v>6084</v>
      </c>
      <c r="D33" s="317">
        <v>490</v>
      </c>
      <c r="E33" s="316">
        <v>6848</v>
      </c>
      <c r="F33" s="316">
        <v>6349</v>
      </c>
      <c r="G33" s="316">
        <v>499</v>
      </c>
    </row>
    <row r="34" spans="1:7" ht="15" customHeight="1">
      <c r="A34" s="320" t="s">
        <v>851</v>
      </c>
      <c r="B34" s="318">
        <v>6425</v>
      </c>
      <c r="C34" s="276">
        <v>6405</v>
      </c>
      <c r="D34" s="317">
        <v>20</v>
      </c>
      <c r="E34" s="316">
        <v>6080</v>
      </c>
      <c r="F34" s="316">
        <v>6060</v>
      </c>
      <c r="G34" s="316">
        <v>20</v>
      </c>
    </row>
    <row r="35" spans="1:7" ht="15" customHeight="1">
      <c r="A35" s="320" t="s">
        <v>486</v>
      </c>
      <c r="B35" s="318">
        <v>5153</v>
      </c>
      <c r="C35" s="276">
        <v>5023</v>
      </c>
      <c r="D35" s="317">
        <v>130</v>
      </c>
      <c r="E35" s="316">
        <v>4970</v>
      </c>
      <c r="F35" s="316">
        <v>4785</v>
      </c>
      <c r="G35" s="316">
        <v>185</v>
      </c>
    </row>
    <row r="36" spans="1:7" ht="15" customHeight="1">
      <c r="A36" s="320" t="s">
        <v>485</v>
      </c>
      <c r="B36" s="318">
        <v>4808</v>
      </c>
      <c r="C36" s="276">
        <v>4701</v>
      </c>
      <c r="D36" s="317">
        <v>107</v>
      </c>
      <c r="E36" s="316">
        <v>4862</v>
      </c>
      <c r="F36" s="316">
        <v>4743</v>
      </c>
      <c r="G36" s="316">
        <v>119</v>
      </c>
    </row>
    <row r="37" spans="1:7" ht="15" customHeight="1">
      <c r="A37" s="320" t="s">
        <v>484</v>
      </c>
      <c r="B37" s="318">
        <v>3780</v>
      </c>
      <c r="C37" s="276">
        <v>3733</v>
      </c>
      <c r="D37" s="317">
        <v>47</v>
      </c>
      <c r="E37" s="316">
        <v>3357</v>
      </c>
      <c r="F37" s="316">
        <v>3297</v>
      </c>
      <c r="G37" s="316">
        <v>60</v>
      </c>
    </row>
    <row r="38" spans="1:7" ht="15" customHeight="1">
      <c r="A38" s="320" t="s">
        <v>483</v>
      </c>
      <c r="B38" s="318">
        <v>2757</v>
      </c>
      <c r="C38" s="276">
        <v>2420</v>
      </c>
      <c r="D38" s="317">
        <v>337</v>
      </c>
      <c r="E38" s="316">
        <v>3057</v>
      </c>
      <c r="F38" s="316">
        <v>2708</v>
      </c>
      <c r="G38" s="316">
        <v>349</v>
      </c>
    </row>
    <row r="39" spans="1:7" ht="15" customHeight="1">
      <c r="A39" s="320" t="s">
        <v>482</v>
      </c>
      <c r="B39" s="318">
        <v>2412</v>
      </c>
      <c r="C39" s="276">
        <v>2363</v>
      </c>
      <c r="D39" s="317">
        <v>49</v>
      </c>
      <c r="E39" s="316">
        <v>2556</v>
      </c>
      <c r="F39" s="316">
        <v>2501</v>
      </c>
      <c r="G39" s="316">
        <v>55</v>
      </c>
    </row>
    <row r="40" spans="1:7" ht="15" customHeight="1">
      <c r="A40" s="320" t="s">
        <v>481</v>
      </c>
      <c r="B40" s="318">
        <v>1973</v>
      </c>
      <c r="C40" s="276">
        <v>1928</v>
      </c>
      <c r="D40" s="317">
        <v>45</v>
      </c>
      <c r="E40" s="316">
        <v>1998</v>
      </c>
      <c r="F40" s="316">
        <v>1961</v>
      </c>
      <c r="G40" s="316">
        <v>37</v>
      </c>
    </row>
    <row r="41" spans="1:7" ht="15" customHeight="1">
      <c r="A41" s="320" t="s">
        <v>480</v>
      </c>
      <c r="B41" s="318">
        <v>1833</v>
      </c>
      <c r="C41" s="276">
        <v>1675</v>
      </c>
      <c r="D41" s="317">
        <v>158</v>
      </c>
      <c r="E41" s="316">
        <v>1961</v>
      </c>
      <c r="F41" s="316">
        <v>1721</v>
      </c>
      <c r="G41" s="316">
        <v>240</v>
      </c>
    </row>
    <row r="42" spans="1:7" ht="15" customHeight="1">
      <c r="A42" s="320" t="s">
        <v>479</v>
      </c>
      <c r="B42" s="318">
        <v>1732</v>
      </c>
      <c r="C42" s="276">
        <v>1333</v>
      </c>
      <c r="D42" s="317">
        <v>399</v>
      </c>
      <c r="E42" s="316">
        <v>1679</v>
      </c>
      <c r="F42" s="316">
        <v>1298</v>
      </c>
      <c r="G42" s="316">
        <v>381</v>
      </c>
    </row>
    <row r="43" spans="1:7" ht="15" customHeight="1">
      <c r="A43" s="320" t="s">
        <v>478</v>
      </c>
      <c r="B43" s="318">
        <v>9545</v>
      </c>
      <c r="C43" s="276">
        <v>8257</v>
      </c>
      <c r="D43" s="317">
        <v>1288</v>
      </c>
      <c r="E43" s="316">
        <v>9725</v>
      </c>
      <c r="F43" s="316">
        <v>8419</v>
      </c>
      <c r="G43" s="316">
        <v>1306</v>
      </c>
    </row>
    <row r="44" spans="1:7" ht="15" customHeight="1">
      <c r="A44" s="320" t="s">
        <v>477</v>
      </c>
      <c r="B44" s="318">
        <v>1658</v>
      </c>
      <c r="C44" s="276">
        <v>1075</v>
      </c>
      <c r="D44" s="317">
        <v>583</v>
      </c>
      <c r="E44" s="316">
        <v>1944</v>
      </c>
      <c r="F44" s="316">
        <v>1337</v>
      </c>
      <c r="G44" s="316">
        <v>607</v>
      </c>
    </row>
    <row r="45" spans="1:7" ht="15" customHeight="1">
      <c r="A45" s="319" t="s">
        <v>476</v>
      </c>
      <c r="B45" s="318">
        <v>4267</v>
      </c>
      <c r="C45" s="276">
        <v>3537</v>
      </c>
      <c r="D45" s="317">
        <v>730</v>
      </c>
      <c r="E45" s="316">
        <v>4743</v>
      </c>
      <c r="F45" s="316">
        <v>4012</v>
      </c>
      <c r="G45" s="316">
        <v>731</v>
      </c>
    </row>
    <row r="46" spans="1:7" ht="15" customHeight="1">
      <c r="A46" s="319" t="s">
        <v>475</v>
      </c>
      <c r="B46" s="318">
        <v>1088</v>
      </c>
      <c r="C46" s="276">
        <v>891</v>
      </c>
      <c r="D46" s="317">
        <v>197</v>
      </c>
      <c r="E46" s="316">
        <v>1113</v>
      </c>
      <c r="F46" s="316">
        <v>947</v>
      </c>
      <c r="G46" s="316">
        <v>166</v>
      </c>
    </row>
    <row r="47" spans="1:7" ht="15" customHeight="1">
      <c r="A47" s="319" t="s">
        <v>474</v>
      </c>
      <c r="B47" s="318">
        <v>677</v>
      </c>
      <c r="C47" s="276">
        <v>638</v>
      </c>
      <c r="D47" s="317">
        <v>39</v>
      </c>
      <c r="E47" s="316">
        <v>792</v>
      </c>
      <c r="F47" s="316">
        <v>732</v>
      </c>
      <c r="G47" s="316">
        <v>60</v>
      </c>
    </row>
    <row r="48" spans="1:7" ht="15" customHeight="1">
      <c r="A48" s="319" t="s">
        <v>473</v>
      </c>
      <c r="B48" s="318">
        <v>336</v>
      </c>
      <c r="C48" s="276">
        <v>261</v>
      </c>
      <c r="D48" s="317">
        <v>75</v>
      </c>
      <c r="E48" s="316">
        <v>359</v>
      </c>
      <c r="F48" s="316">
        <v>273</v>
      </c>
      <c r="G48" s="316">
        <v>86</v>
      </c>
    </row>
    <row r="49" spans="1:7" ht="15" customHeight="1">
      <c r="A49" s="319" t="s">
        <v>472</v>
      </c>
      <c r="B49" s="318">
        <v>162</v>
      </c>
      <c r="C49" s="276">
        <v>145</v>
      </c>
      <c r="D49" s="317">
        <v>17</v>
      </c>
      <c r="E49" s="316">
        <v>220</v>
      </c>
      <c r="F49" s="316">
        <v>190</v>
      </c>
      <c r="G49" s="316">
        <v>30</v>
      </c>
    </row>
    <row r="50" spans="1:7" ht="15" customHeight="1">
      <c r="A50" s="315" t="s">
        <v>852</v>
      </c>
      <c r="B50" s="314">
        <v>249</v>
      </c>
      <c r="C50" s="272">
        <v>227</v>
      </c>
      <c r="D50" s="313">
        <v>22</v>
      </c>
      <c r="E50" s="272">
        <v>534</v>
      </c>
      <c r="F50" s="272">
        <v>491</v>
      </c>
      <c r="G50" s="272">
        <v>43</v>
      </c>
    </row>
    <row r="51" spans="1:7" ht="15" customHeight="1">
      <c r="A51" s="311" t="s">
        <v>471</v>
      </c>
      <c r="G51" s="312"/>
    </row>
    <row r="52" spans="1:7" ht="15" customHeight="1">
      <c r="A52" s="311" t="s">
        <v>470</v>
      </c>
    </row>
    <row r="53" spans="1:7" ht="15" customHeight="1">
      <c r="A53" s="311" t="s">
        <v>469</v>
      </c>
    </row>
    <row r="54" spans="1:7" ht="15" customHeight="1">
      <c r="A54" s="311" t="s">
        <v>468</v>
      </c>
    </row>
    <row r="55" spans="1:7" ht="15" customHeight="1">
      <c r="A55" s="311" t="s">
        <v>467</v>
      </c>
    </row>
    <row r="56" spans="1:7" ht="15" customHeight="1">
      <c r="A56" s="311" t="s">
        <v>853</v>
      </c>
      <c r="G56" s="312"/>
    </row>
  </sheetData>
  <mergeCells count="3">
    <mergeCell ref="A5:A6"/>
    <mergeCell ref="B5:D5"/>
    <mergeCell ref="E5:G5"/>
  </mergeCells>
  <phoneticPr fontId="3"/>
  <hyperlinks>
    <hyperlink ref="A1" location="'目次'!A1" display="目次へもどる"/>
  </hyperlinks>
  <printOptions horizontalCentered="1" verticalCentered="1"/>
  <pageMargins left="0.74803149606299202" right="0.74803149606299202" top="0.59055118110236204" bottom="0.39370078740157499" header="0.511811023622047" footer="0.511811023622047"/>
  <pageSetup paperSize="9" orientation="portrait" cellComments="atEnd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55"/>
  <sheetViews>
    <sheetView zoomScale="110" zoomScaleNormal="110" workbookViewId="0"/>
  </sheetViews>
  <sheetFormatPr defaultColWidth="8.75" defaultRowHeight="15" customHeight="1"/>
  <cols>
    <col min="1" max="1" width="26.25" style="311" customWidth="1"/>
    <col min="2" max="7" width="10" style="311" customWidth="1"/>
    <col min="8" max="16384" width="8.75" style="311"/>
  </cols>
  <sheetData>
    <row r="1" spans="1:7" s="523" customFormat="1" ht="15" customHeight="1">
      <c r="A1" s="522" t="s">
        <v>901</v>
      </c>
    </row>
    <row r="2" spans="1:7" s="523" customFormat="1" ht="15" customHeight="1"/>
    <row r="3" spans="1:7" ht="15" customHeight="1">
      <c r="A3" s="519" t="s">
        <v>705</v>
      </c>
    </row>
    <row r="4" spans="1:7" ht="15" customHeight="1">
      <c r="A4" s="345" t="s">
        <v>519</v>
      </c>
      <c r="D4" s="344"/>
      <c r="E4" s="344"/>
      <c r="F4" s="344"/>
      <c r="G4" s="282" t="s">
        <v>36</v>
      </c>
    </row>
    <row r="5" spans="1:7" ht="15" customHeight="1">
      <c r="A5" s="549" t="s">
        <v>518</v>
      </c>
      <c r="B5" s="551" t="s">
        <v>517</v>
      </c>
      <c r="C5" s="551"/>
      <c r="D5" s="553"/>
      <c r="E5" s="552" t="s">
        <v>557</v>
      </c>
      <c r="F5" s="551"/>
      <c r="G5" s="551"/>
    </row>
    <row r="6" spans="1:7" ht="15" customHeight="1">
      <c r="A6" s="550"/>
      <c r="B6" s="497" t="s">
        <v>52</v>
      </c>
      <c r="C6" s="496" t="s">
        <v>556</v>
      </c>
      <c r="D6" s="498" t="s">
        <v>514</v>
      </c>
      <c r="E6" s="497" t="s">
        <v>52</v>
      </c>
      <c r="F6" s="498" t="s">
        <v>515</v>
      </c>
      <c r="G6" s="343" t="s">
        <v>514</v>
      </c>
    </row>
    <row r="7" spans="1:7" ht="15" customHeight="1">
      <c r="A7" s="355" t="s">
        <v>555</v>
      </c>
      <c r="B7" s="276">
        <v>131042</v>
      </c>
      <c r="C7" s="276">
        <v>116597</v>
      </c>
      <c r="D7" s="317">
        <v>14445</v>
      </c>
      <c r="E7" s="316">
        <v>134468</v>
      </c>
      <c r="F7" s="316">
        <v>119151</v>
      </c>
      <c r="G7" s="316">
        <v>15317</v>
      </c>
    </row>
    <row r="8" spans="1:7" ht="15" customHeight="1">
      <c r="A8" s="354" t="s">
        <v>554</v>
      </c>
      <c r="B8" s="276">
        <v>64500</v>
      </c>
      <c r="C8" s="276">
        <v>59542</v>
      </c>
      <c r="D8" s="317">
        <v>4958</v>
      </c>
      <c r="E8" s="316">
        <v>66826</v>
      </c>
      <c r="F8" s="316">
        <v>61549</v>
      </c>
      <c r="G8" s="316">
        <v>5277</v>
      </c>
    </row>
    <row r="9" spans="1:7" ht="15" customHeight="1">
      <c r="A9" s="353" t="s">
        <v>511</v>
      </c>
      <c r="B9" s="276">
        <v>10806</v>
      </c>
      <c r="C9" s="276">
        <v>10806</v>
      </c>
      <c r="D9" s="340" t="s">
        <v>357</v>
      </c>
      <c r="E9" s="316">
        <v>11641</v>
      </c>
      <c r="F9" s="316">
        <v>11641</v>
      </c>
      <c r="G9" s="339" t="s">
        <v>357</v>
      </c>
    </row>
    <row r="10" spans="1:7" ht="15" customHeight="1">
      <c r="A10" s="353" t="s">
        <v>510</v>
      </c>
      <c r="B10" s="276">
        <v>53694</v>
      </c>
      <c r="C10" s="276">
        <v>48736</v>
      </c>
      <c r="D10" s="317">
        <v>4958</v>
      </c>
      <c r="E10" s="316">
        <v>55185</v>
      </c>
      <c r="F10" s="316">
        <v>49908</v>
      </c>
      <c r="G10" s="316">
        <v>5277</v>
      </c>
    </row>
    <row r="11" spans="1:7" ht="15" customHeight="1">
      <c r="A11" s="352" t="s">
        <v>553</v>
      </c>
      <c r="B11" s="334">
        <v>49056</v>
      </c>
      <c r="C11" s="334">
        <v>41619</v>
      </c>
      <c r="D11" s="336">
        <v>7437</v>
      </c>
      <c r="E11" s="335">
        <v>54031</v>
      </c>
      <c r="F11" s="334">
        <v>45048</v>
      </c>
      <c r="G11" s="334">
        <v>8983</v>
      </c>
    </row>
    <row r="12" spans="1:7" ht="15" customHeight="1">
      <c r="A12" s="351" t="s">
        <v>552</v>
      </c>
      <c r="B12" s="276"/>
      <c r="C12" s="276"/>
      <c r="D12" s="317"/>
      <c r="E12" s="316"/>
      <c r="F12" s="316"/>
      <c r="G12" s="316"/>
    </row>
    <row r="13" spans="1:7" ht="15" customHeight="1">
      <c r="A13" s="349" t="s">
        <v>507</v>
      </c>
      <c r="B13" s="323">
        <v>38178</v>
      </c>
      <c r="C13" s="323">
        <v>32625</v>
      </c>
      <c r="D13" s="322">
        <v>5553</v>
      </c>
      <c r="E13" s="321">
        <v>41967</v>
      </c>
      <c r="F13" s="321">
        <v>35149</v>
      </c>
      <c r="G13" s="321">
        <v>6818</v>
      </c>
    </row>
    <row r="14" spans="1:7" ht="15" customHeight="1">
      <c r="A14" s="350" t="s">
        <v>506</v>
      </c>
      <c r="B14" s="330">
        <v>5257</v>
      </c>
      <c r="C14" s="330">
        <v>4424</v>
      </c>
      <c r="D14" s="329">
        <v>833</v>
      </c>
      <c r="E14" s="328">
        <v>6108</v>
      </c>
      <c r="F14" s="328">
        <v>4977</v>
      </c>
      <c r="G14" s="328">
        <v>1131</v>
      </c>
    </row>
    <row r="15" spans="1:7" ht="15" customHeight="1">
      <c r="A15" s="327" t="s">
        <v>505</v>
      </c>
      <c r="B15" s="276">
        <v>1409</v>
      </c>
      <c r="C15" s="276">
        <v>1211</v>
      </c>
      <c r="D15" s="317">
        <v>1211</v>
      </c>
      <c r="E15" s="318">
        <v>1497</v>
      </c>
      <c r="F15" s="276">
        <v>1247</v>
      </c>
      <c r="G15" s="276">
        <v>250</v>
      </c>
    </row>
    <row r="16" spans="1:7" ht="15" customHeight="1">
      <c r="A16" s="327" t="s">
        <v>502</v>
      </c>
      <c r="B16" s="276">
        <v>848</v>
      </c>
      <c r="C16" s="276">
        <v>696</v>
      </c>
      <c r="D16" s="317">
        <v>696</v>
      </c>
      <c r="E16" s="318">
        <v>1016</v>
      </c>
      <c r="F16" s="276">
        <v>803</v>
      </c>
      <c r="G16" s="276">
        <v>213</v>
      </c>
    </row>
    <row r="17" spans="1:7" ht="15" customHeight="1">
      <c r="A17" s="327" t="s">
        <v>501</v>
      </c>
      <c r="B17" s="276">
        <v>685</v>
      </c>
      <c r="C17" s="276">
        <v>573</v>
      </c>
      <c r="D17" s="317">
        <v>573</v>
      </c>
      <c r="E17" s="318">
        <v>896</v>
      </c>
      <c r="F17" s="276">
        <v>725</v>
      </c>
      <c r="G17" s="276">
        <v>171</v>
      </c>
    </row>
    <row r="18" spans="1:7" ht="15" customHeight="1">
      <c r="A18" s="327" t="s">
        <v>551</v>
      </c>
      <c r="B18" s="276">
        <v>636</v>
      </c>
      <c r="C18" s="276">
        <v>529</v>
      </c>
      <c r="D18" s="317">
        <v>529</v>
      </c>
      <c r="E18" s="318">
        <v>727</v>
      </c>
      <c r="F18" s="276">
        <v>580</v>
      </c>
      <c r="G18" s="276">
        <v>147</v>
      </c>
    </row>
    <row r="19" spans="1:7" ht="15" customHeight="1">
      <c r="A19" s="327" t="s">
        <v>503</v>
      </c>
      <c r="B19" s="276">
        <v>454</v>
      </c>
      <c r="C19" s="276">
        <v>382</v>
      </c>
      <c r="D19" s="317">
        <v>382</v>
      </c>
      <c r="E19" s="318">
        <v>536</v>
      </c>
      <c r="F19" s="276">
        <v>456</v>
      </c>
      <c r="G19" s="276">
        <v>80</v>
      </c>
    </row>
    <row r="20" spans="1:7" ht="15" customHeight="1">
      <c r="A20" s="327" t="s">
        <v>500</v>
      </c>
      <c r="B20" s="276">
        <v>1225</v>
      </c>
      <c r="C20" s="276">
        <v>1033</v>
      </c>
      <c r="D20" s="276">
        <v>1033</v>
      </c>
      <c r="E20" s="318">
        <v>1436</v>
      </c>
      <c r="F20" s="276">
        <v>1166</v>
      </c>
      <c r="G20" s="276">
        <v>270</v>
      </c>
    </row>
    <row r="21" spans="1:7" ht="15" customHeight="1">
      <c r="A21" s="347" t="s">
        <v>550</v>
      </c>
      <c r="B21" s="276">
        <v>8231</v>
      </c>
      <c r="C21" s="276">
        <v>7346</v>
      </c>
      <c r="D21" s="317">
        <v>885</v>
      </c>
      <c r="E21" s="316">
        <v>8308</v>
      </c>
      <c r="F21" s="316">
        <v>7346</v>
      </c>
      <c r="G21" s="316">
        <v>962</v>
      </c>
    </row>
    <row r="22" spans="1:7" ht="15" customHeight="1">
      <c r="A22" s="347" t="s">
        <v>549</v>
      </c>
      <c r="B22" s="276">
        <v>5130</v>
      </c>
      <c r="C22" s="276">
        <v>4321</v>
      </c>
      <c r="D22" s="317">
        <v>809</v>
      </c>
      <c r="E22" s="316">
        <v>6030</v>
      </c>
      <c r="F22" s="316">
        <v>4975</v>
      </c>
      <c r="G22" s="316">
        <v>1055</v>
      </c>
    </row>
    <row r="23" spans="1:7" ht="15" customHeight="1">
      <c r="A23" s="347" t="s">
        <v>548</v>
      </c>
      <c r="B23" s="276">
        <v>3110</v>
      </c>
      <c r="C23" s="276">
        <v>2676</v>
      </c>
      <c r="D23" s="317">
        <v>434</v>
      </c>
      <c r="E23" s="316">
        <v>3978</v>
      </c>
      <c r="F23" s="316">
        <v>3249</v>
      </c>
      <c r="G23" s="316">
        <v>729</v>
      </c>
    </row>
    <row r="24" spans="1:7" ht="15" customHeight="1">
      <c r="A24" s="347" t="s">
        <v>547</v>
      </c>
      <c r="B24" s="276">
        <v>3081</v>
      </c>
      <c r="C24" s="276">
        <v>2780</v>
      </c>
      <c r="D24" s="317">
        <v>301</v>
      </c>
      <c r="E24" s="316">
        <v>3352</v>
      </c>
      <c r="F24" s="316">
        <v>3013</v>
      </c>
      <c r="G24" s="316">
        <v>339</v>
      </c>
    </row>
    <row r="25" spans="1:7" ht="15" customHeight="1">
      <c r="A25" s="347" t="s">
        <v>546</v>
      </c>
      <c r="B25" s="276">
        <v>2654</v>
      </c>
      <c r="C25" s="276">
        <v>2441</v>
      </c>
      <c r="D25" s="317">
        <v>213</v>
      </c>
      <c r="E25" s="316">
        <v>2867</v>
      </c>
      <c r="F25" s="316">
        <v>2612</v>
      </c>
      <c r="G25" s="316">
        <v>255</v>
      </c>
    </row>
    <row r="26" spans="1:7" ht="15" customHeight="1">
      <c r="A26" s="347" t="s">
        <v>545</v>
      </c>
      <c r="B26" s="276">
        <v>2027</v>
      </c>
      <c r="C26" s="276">
        <v>1609</v>
      </c>
      <c r="D26" s="317">
        <v>418</v>
      </c>
      <c r="E26" s="316">
        <v>2031</v>
      </c>
      <c r="F26" s="316">
        <v>1655</v>
      </c>
      <c r="G26" s="316">
        <v>376</v>
      </c>
    </row>
    <row r="27" spans="1:7" ht="15" customHeight="1">
      <c r="A27" s="347" t="s">
        <v>544</v>
      </c>
      <c r="B27" s="276">
        <v>1121</v>
      </c>
      <c r="C27" s="276">
        <v>851</v>
      </c>
      <c r="D27" s="317">
        <v>270</v>
      </c>
      <c r="E27" s="316">
        <v>1077</v>
      </c>
      <c r="F27" s="316">
        <v>839</v>
      </c>
      <c r="G27" s="316">
        <v>238</v>
      </c>
    </row>
    <row r="28" spans="1:7" ht="15" customHeight="1">
      <c r="A28" s="347" t="s">
        <v>543</v>
      </c>
      <c r="B28" s="276">
        <v>935</v>
      </c>
      <c r="C28" s="276">
        <v>721</v>
      </c>
      <c r="D28" s="317">
        <v>214</v>
      </c>
      <c r="E28" s="316">
        <v>1061</v>
      </c>
      <c r="F28" s="316">
        <v>801</v>
      </c>
      <c r="G28" s="316">
        <v>260</v>
      </c>
    </row>
    <row r="29" spans="1:7" ht="15" customHeight="1">
      <c r="A29" s="347" t="s">
        <v>542</v>
      </c>
      <c r="B29" s="276">
        <v>824</v>
      </c>
      <c r="C29" s="276">
        <v>724</v>
      </c>
      <c r="D29" s="317">
        <v>100</v>
      </c>
      <c r="E29" s="316">
        <v>811</v>
      </c>
      <c r="F29" s="316">
        <v>689</v>
      </c>
      <c r="G29" s="316">
        <v>122</v>
      </c>
    </row>
    <row r="30" spans="1:7" ht="15" customHeight="1">
      <c r="A30" s="347" t="s">
        <v>541</v>
      </c>
      <c r="B30" s="276">
        <v>5808</v>
      </c>
      <c r="C30" s="276">
        <v>4732</v>
      </c>
      <c r="D30" s="317">
        <v>1076</v>
      </c>
      <c r="E30" s="316">
        <v>6344</v>
      </c>
      <c r="F30" s="316">
        <v>4993</v>
      </c>
      <c r="G30" s="316">
        <v>1351</v>
      </c>
    </row>
    <row r="31" spans="1:7" ht="15" customHeight="1">
      <c r="A31" s="349" t="s">
        <v>489</v>
      </c>
      <c r="B31" s="330">
        <v>10878</v>
      </c>
      <c r="C31" s="330">
        <v>8994</v>
      </c>
      <c r="D31" s="329">
        <v>1884</v>
      </c>
      <c r="E31" s="328">
        <v>12064</v>
      </c>
      <c r="F31" s="328">
        <v>9899</v>
      </c>
      <c r="G31" s="328">
        <v>2165</v>
      </c>
    </row>
    <row r="32" spans="1:7" ht="15" customHeight="1">
      <c r="A32" s="348" t="s">
        <v>488</v>
      </c>
      <c r="B32" s="330">
        <v>4463</v>
      </c>
      <c r="C32" s="330">
        <v>3792</v>
      </c>
      <c r="D32" s="329">
        <v>671</v>
      </c>
      <c r="E32" s="328">
        <v>4773</v>
      </c>
      <c r="F32" s="328">
        <v>4092</v>
      </c>
      <c r="G32" s="328">
        <v>681</v>
      </c>
    </row>
    <row r="33" spans="1:7" ht="15" customHeight="1">
      <c r="A33" s="327" t="s">
        <v>540</v>
      </c>
      <c r="B33" s="276">
        <v>1468</v>
      </c>
      <c r="C33" s="276">
        <v>1245</v>
      </c>
      <c r="D33" s="317">
        <v>223</v>
      </c>
      <c r="E33" s="316">
        <v>1477</v>
      </c>
      <c r="F33" s="316">
        <v>1278</v>
      </c>
      <c r="G33" s="316">
        <v>199</v>
      </c>
    </row>
    <row r="34" spans="1:7" ht="15" customHeight="1">
      <c r="A34" s="327" t="s">
        <v>539</v>
      </c>
      <c r="B34" s="276">
        <v>334</v>
      </c>
      <c r="C34" s="276">
        <v>272</v>
      </c>
      <c r="D34" s="317">
        <v>62</v>
      </c>
      <c r="E34" s="316">
        <v>385</v>
      </c>
      <c r="F34" s="316">
        <v>316</v>
      </c>
      <c r="G34" s="316">
        <v>69</v>
      </c>
    </row>
    <row r="35" spans="1:7" ht="15" customHeight="1">
      <c r="A35" s="327" t="s">
        <v>538</v>
      </c>
      <c r="B35" s="276">
        <v>221</v>
      </c>
      <c r="C35" s="276">
        <v>185</v>
      </c>
      <c r="D35" s="317">
        <v>36</v>
      </c>
      <c r="E35" s="316">
        <v>246</v>
      </c>
      <c r="F35" s="316">
        <v>206</v>
      </c>
      <c r="G35" s="316">
        <v>40</v>
      </c>
    </row>
    <row r="36" spans="1:7" ht="15" customHeight="1">
      <c r="A36" s="327" t="s">
        <v>537</v>
      </c>
      <c r="B36" s="276">
        <v>181</v>
      </c>
      <c r="C36" s="276">
        <v>154</v>
      </c>
      <c r="D36" s="317">
        <v>27</v>
      </c>
      <c r="E36" s="316">
        <v>215</v>
      </c>
      <c r="F36" s="316">
        <v>177</v>
      </c>
      <c r="G36" s="316">
        <v>38</v>
      </c>
    </row>
    <row r="37" spans="1:7" ht="15" customHeight="1">
      <c r="A37" s="327" t="s">
        <v>536</v>
      </c>
      <c r="B37" s="276">
        <v>213</v>
      </c>
      <c r="C37" s="276">
        <v>192</v>
      </c>
      <c r="D37" s="317">
        <v>21</v>
      </c>
      <c r="E37" s="316">
        <v>213</v>
      </c>
      <c r="F37" s="316">
        <v>186</v>
      </c>
      <c r="G37" s="316">
        <v>27</v>
      </c>
    </row>
    <row r="38" spans="1:7" ht="15" customHeight="1">
      <c r="A38" s="327" t="s">
        <v>535</v>
      </c>
      <c r="B38" s="276">
        <v>188</v>
      </c>
      <c r="C38" s="276">
        <v>168</v>
      </c>
      <c r="D38" s="317">
        <v>20</v>
      </c>
      <c r="E38" s="316">
        <v>209</v>
      </c>
      <c r="F38" s="316">
        <v>175</v>
      </c>
      <c r="G38" s="316">
        <v>34</v>
      </c>
    </row>
    <row r="39" spans="1:7" ht="15" customHeight="1">
      <c r="A39" s="327" t="s">
        <v>534</v>
      </c>
      <c r="B39" s="276">
        <v>185</v>
      </c>
      <c r="C39" s="276">
        <v>149</v>
      </c>
      <c r="D39" s="317">
        <v>36</v>
      </c>
      <c r="E39" s="316">
        <v>194</v>
      </c>
      <c r="F39" s="316">
        <v>160</v>
      </c>
      <c r="G39" s="316">
        <v>34</v>
      </c>
    </row>
    <row r="40" spans="1:7" ht="15" customHeight="1">
      <c r="A40" s="327" t="s">
        <v>533</v>
      </c>
      <c r="B40" s="276">
        <v>166</v>
      </c>
      <c r="C40" s="276">
        <v>149</v>
      </c>
      <c r="D40" s="317">
        <v>17</v>
      </c>
      <c r="E40" s="316">
        <v>186</v>
      </c>
      <c r="F40" s="316">
        <v>163</v>
      </c>
      <c r="G40" s="316">
        <v>23</v>
      </c>
    </row>
    <row r="41" spans="1:7" ht="15" customHeight="1">
      <c r="A41" s="327" t="s">
        <v>532</v>
      </c>
      <c r="B41" s="276">
        <v>149</v>
      </c>
      <c r="C41" s="276">
        <v>131</v>
      </c>
      <c r="D41" s="317">
        <v>18</v>
      </c>
      <c r="E41" s="316">
        <v>177</v>
      </c>
      <c r="F41" s="316">
        <v>152</v>
      </c>
      <c r="G41" s="316">
        <v>25</v>
      </c>
    </row>
    <row r="42" spans="1:7" ht="15" customHeight="1">
      <c r="A42" s="327" t="s">
        <v>531</v>
      </c>
      <c r="B42" s="276">
        <v>115</v>
      </c>
      <c r="C42" s="276">
        <v>94</v>
      </c>
      <c r="D42" s="317">
        <v>21</v>
      </c>
      <c r="E42" s="316">
        <v>113</v>
      </c>
      <c r="F42" s="316">
        <v>92</v>
      </c>
      <c r="G42" s="316">
        <v>21</v>
      </c>
    </row>
    <row r="43" spans="1:7" ht="15" customHeight="1">
      <c r="A43" s="327" t="s">
        <v>500</v>
      </c>
      <c r="B43" s="276">
        <v>693</v>
      </c>
      <c r="C43" s="276">
        <v>586</v>
      </c>
      <c r="D43" s="317">
        <v>107</v>
      </c>
      <c r="E43" s="316">
        <v>729</v>
      </c>
      <c r="F43" s="316">
        <v>659</v>
      </c>
      <c r="G43" s="316">
        <v>70</v>
      </c>
    </row>
    <row r="44" spans="1:7" ht="15" customHeight="1">
      <c r="A44" s="327" t="s">
        <v>477</v>
      </c>
      <c r="B44" s="276">
        <v>550</v>
      </c>
      <c r="C44" s="276">
        <v>467</v>
      </c>
      <c r="D44" s="317">
        <v>83</v>
      </c>
      <c r="E44" s="316">
        <v>629</v>
      </c>
      <c r="F44" s="316">
        <v>528</v>
      </c>
      <c r="G44" s="316">
        <v>101</v>
      </c>
    </row>
    <row r="45" spans="1:7" ht="15" customHeight="1">
      <c r="A45" s="347" t="s">
        <v>530</v>
      </c>
      <c r="B45" s="276">
        <v>4463</v>
      </c>
      <c r="C45" s="276">
        <v>3792</v>
      </c>
      <c r="D45" s="317">
        <v>671</v>
      </c>
      <c r="E45" s="316">
        <v>4554</v>
      </c>
      <c r="F45" s="316">
        <v>3917</v>
      </c>
      <c r="G45" s="316">
        <v>637</v>
      </c>
    </row>
    <row r="46" spans="1:7" ht="15" customHeight="1">
      <c r="A46" s="347" t="s">
        <v>529</v>
      </c>
      <c r="B46" s="276">
        <v>4067</v>
      </c>
      <c r="C46" s="276">
        <v>3529</v>
      </c>
      <c r="D46" s="317">
        <v>538</v>
      </c>
      <c r="E46" s="316">
        <v>1014</v>
      </c>
      <c r="F46" s="316">
        <v>773</v>
      </c>
      <c r="G46" s="316">
        <v>241</v>
      </c>
    </row>
    <row r="47" spans="1:7" ht="15" customHeight="1">
      <c r="A47" s="347" t="s">
        <v>528</v>
      </c>
      <c r="B47" s="276">
        <v>892</v>
      </c>
      <c r="C47" s="276">
        <v>710</v>
      </c>
      <c r="D47" s="317">
        <v>182</v>
      </c>
      <c r="E47" s="316">
        <v>626</v>
      </c>
      <c r="F47" s="316">
        <v>396</v>
      </c>
      <c r="G47" s="316">
        <v>230</v>
      </c>
    </row>
    <row r="48" spans="1:7" ht="15" customHeight="1">
      <c r="A48" s="347" t="s">
        <v>527</v>
      </c>
      <c r="B48" s="276">
        <v>568</v>
      </c>
      <c r="C48" s="276">
        <v>337</v>
      </c>
      <c r="D48" s="317">
        <v>231</v>
      </c>
      <c r="E48" s="316">
        <v>412</v>
      </c>
      <c r="F48" s="316">
        <v>222</v>
      </c>
      <c r="G48" s="316">
        <v>190</v>
      </c>
    </row>
    <row r="49" spans="1:7" ht="15" customHeight="1">
      <c r="A49" s="347" t="s">
        <v>526</v>
      </c>
      <c r="B49" s="276">
        <v>373</v>
      </c>
      <c r="C49" s="276">
        <v>216</v>
      </c>
      <c r="D49" s="317">
        <v>157</v>
      </c>
      <c r="E49" s="316">
        <v>354</v>
      </c>
      <c r="F49" s="316">
        <v>279</v>
      </c>
      <c r="G49" s="316">
        <v>75</v>
      </c>
    </row>
    <row r="50" spans="1:7" ht="15" customHeight="1">
      <c r="A50" s="346" t="s">
        <v>525</v>
      </c>
      <c r="B50" s="272">
        <v>334</v>
      </c>
      <c r="C50" s="272">
        <v>267</v>
      </c>
      <c r="D50" s="313">
        <v>67</v>
      </c>
      <c r="E50" s="272">
        <v>331</v>
      </c>
      <c r="F50" s="272">
        <v>220</v>
      </c>
      <c r="G50" s="272">
        <v>111</v>
      </c>
    </row>
    <row r="51" spans="1:7" ht="15" customHeight="1">
      <c r="A51" s="311" t="s">
        <v>524</v>
      </c>
      <c r="G51" s="312"/>
    </row>
    <row r="52" spans="1:7" ht="15" customHeight="1">
      <c r="A52" s="311" t="s">
        <v>523</v>
      </c>
      <c r="G52" s="312"/>
    </row>
    <row r="53" spans="1:7" ht="15" customHeight="1">
      <c r="A53" s="311" t="s">
        <v>522</v>
      </c>
      <c r="G53" s="312"/>
    </row>
    <row r="54" spans="1:7" ht="15" customHeight="1">
      <c r="A54" s="311" t="s">
        <v>521</v>
      </c>
    </row>
    <row r="55" spans="1:7" ht="15" customHeight="1">
      <c r="A55" s="311" t="s">
        <v>520</v>
      </c>
    </row>
  </sheetData>
  <mergeCells count="3">
    <mergeCell ref="A5:A6"/>
    <mergeCell ref="B5:D5"/>
    <mergeCell ref="E5:G5"/>
  </mergeCells>
  <phoneticPr fontId="3"/>
  <hyperlinks>
    <hyperlink ref="A1" location="'目次'!A1" display="目次へもどる"/>
  </hyperlinks>
  <printOptions horizontalCentered="1" verticalCentered="1"/>
  <pageMargins left="0.74803149606299202" right="0.74803149606299202" top="0.59055118110236204" bottom="0.39370078740157499" header="0.511811023622047" footer="0.511811023622047"/>
  <pageSetup paperSize="9" orientation="portrait" cellComments="atEnd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29"/>
  <sheetViews>
    <sheetView zoomScale="110" zoomScaleNormal="110" workbookViewId="0"/>
  </sheetViews>
  <sheetFormatPr defaultColWidth="8.75" defaultRowHeight="15" customHeight="1"/>
  <cols>
    <col min="1" max="3" width="3.75" style="356" customWidth="1"/>
    <col min="4" max="4" width="30" style="356" customWidth="1"/>
    <col min="5" max="8" width="11.25" style="356" customWidth="1"/>
    <col min="9" max="16384" width="8.75" style="356"/>
  </cols>
  <sheetData>
    <row r="1" spans="1:6" s="523" customFormat="1" ht="15" customHeight="1">
      <c r="A1" s="522" t="s">
        <v>901</v>
      </c>
    </row>
    <row r="2" spans="1:6" s="523" customFormat="1" ht="15" customHeight="1"/>
    <row r="3" spans="1:6" s="311" customFormat="1" ht="15" customHeight="1">
      <c r="A3" s="519" t="s">
        <v>706</v>
      </c>
    </row>
    <row r="4" spans="1:6" ht="15" customHeight="1">
      <c r="A4" s="372" t="s">
        <v>587</v>
      </c>
      <c r="B4" s="372"/>
      <c r="C4" s="371"/>
      <c r="D4" s="371"/>
      <c r="E4" s="371"/>
      <c r="F4" s="370" t="s">
        <v>586</v>
      </c>
    </row>
    <row r="5" spans="1:6" ht="15" customHeight="1">
      <c r="A5" s="553" t="s">
        <v>585</v>
      </c>
      <c r="B5" s="557"/>
      <c r="C5" s="557"/>
      <c r="D5" s="557"/>
      <c r="E5" s="557" t="s">
        <v>584</v>
      </c>
      <c r="F5" s="552"/>
    </row>
    <row r="6" spans="1:6" ht="15" customHeight="1">
      <c r="A6" s="553"/>
      <c r="B6" s="557"/>
      <c r="C6" s="557"/>
      <c r="D6" s="557"/>
      <c r="E6" s="498" t="s">
        <v>583</v>
      </c>
      <c r="F6" s="496" t="s">
        <v>582</v>
      </c>
    </row>
    <row r="7" spans="1:6" ht="26.25" customHeight="1">
      <c r="A7" s="553" t="s">
        <v>581</v>
      </c>
      <c r="B7" s="557"/>
      <c r="C7" s="557"/>
      <c r="D7" s="557"/>
      <c r="E7" s="369">
        <v>118555</v>
      </c>
      <c r="F7" s="369">
        <v>315792</v>
      </c>
    </row>
    <row r="8" spans="1:6" ht="26.25" customHeight="1">
      <c r="A8" s="558" t="s">
        <v>580</v>
      </c>
      <c r="B8" s="557" t="s">
        <v>572</v>
      </c>
      <c r="C8" s="557"/>
      <c r="D8" s="557"/>
      <c r="E8" s="360">
        <v>117379</v>
      </c>
      <c r="F8" s="360">
        <v>312375</v>
      </c>
    </row>
    <row r="9" spans="1:6" ht="26.25" customHeight="1">
      <c r="A9" s="558"/>
      <c r="B9" s="559" t="s">
        <v>579</v>
      </c>
      <c r="C9" s="557" t="s">
        <v>572</v>
      </c>
      <c r="D9" s="557"/>
      <c r="E9" s="360">
        <v>88435</v>
      </c>
      <c r="F9" s="360">
        <v>282598</v>
      </c>
    </row>
    <row r="10" spans="1:6" ht="26.25" customHeight="1">
      <c r="A10" s="558"/>
      <c r="B10" s="559"/>
      <c r="C10" s="560" t="s">
        <v>578</v>
      </c>
      <c r="D10" s="367" t="s">
        <v>572</v>
      </c>
      <c r="E10" s="360">
        <v>77934</v>
      </c>
      <c r="F10" s="360">
        <v>235032</v>
      </c>
    </row>
    <row r="11" spans="1:6" ht="26.25" customHeight="1">
      <c r="A11" s="558"/>
      <c r="B11" s="559"/>
      <c r="C11" s="560"/>
      <c r="D11" s="366" t="s">
        <v>577</v>
      </c>
      <c r="E11" s="360">
        <v>22670</v>
      </c>
      <c r="F11" s="360">
        <v>45373</v>
      </c>
    </row>
    <row r="12" spans="1:6" ht="26.25" customHeight="1">
      <c r="A12" s="558"/>
      <c r="B12" s="559"/>
      <c r="C12" s="560"/>
      <c r="D12" s="366" t="s">
        <v>576</v>
      </c>
      <c r="E12" s="360">
        <v>44984</v>
      </c>
      <c r="F12" s="360">
        <v>164448</v>
      </c>
    </row>
    <row r="13" spans="1:6" ht="26.25" customHeight="1">
      <c r="A13" s="558"/>
      <c r="B13" s="559"/>
      <c r="C13" s="560"/>
      <c r="D13" s="366" t="s">
        <v>575</v>
      </c>
      <c r="E13" s="360">
        <v>1783</v>
      </c>
      <c r="F13" s="360">
        <v>4317</v>
      </c>
    </row>
    <row r="14" spans="1:6" ht="26.25" customHeight="1">
      <c r="A14" s="558"/>
      <c r="B14" s="559"/>
      <c r="C14" s="560"/>
      <c r="D14" s="368" t="s">
        <v>574</v>
      </c>
      <c r="E14" s="360">
        <v>8497</v>
      </c>
      <c r="F14" s="360">
        <v>20894</v>
      </c>
    </row>
    <row r="15" spans="1:6" ht="26.25" customHeight="1">
      <c r="A15" s="558"/>
      <c r="B15" s="559"/>
      <c r="C15" s="561" t="s">
        <v>573</v>
      </c>
      <c r="D15" s="367" t="s">
        <v>572</v>
      </c>
      <c r="E15" s="360">
        <v>10501</v>
      </c>
      <c r="F15" s="360">
        <v>47566</v>
      </c>
    </row>
    <row r="16" spans="1:6" ht="26.25" customHeight="1">
      <c r="A16" s="558"/>
      <c r="B16" s="559"/>
      <c r="C16" s="561"/>
      <c r="D16" s="366" t="s">
        <v>571</v>
      </c>
      <c r="E16" s="360">
        <v>365</v>
      </c>
      <c r="F16" s="360">
        <v>1461</v>
      </c>
    </row>
    <row r="17" spans="1:6" ht="26.25" customHeight="1">
      <c r="A17" s="558"/>
      <c r="B17" s="559"/>
      <c r="C17" s="561"/>
      <c r="D17" s="366" t="s">
        <v>570</v>
      </c>
      <c r="E17" s="360">
        <v>1087</v>
      </c>
      <c r="F17" s="360">
        <v>3262</v>
      </c>
    </row>
    <row r="18" spans="1:6" ht="26.25" customHeight="1">
      <c r="A18" s="558"/>
      <c r="B18" s="559"/>
      <c r="C18" s="561"/>
      <c r="D18" s="365" t="s">
        <v>569</v>
      </c>
      <c r="E18" s="360">
        <v>1820</v>
      </c>
      <c r="F18" s="360">
        <v>10807</v>
      </c>
    </row>
    <row r="19" spans="1:6" ht="26.25" customHeight="1">
      <c r="A19" s="558"/>
      <c r="B19" s="559"/>
      <c r="C19" s="561"/>
      <c r="D19" s="365" t="s">
        <v>568</v>
      </c>
      <c r="E19" s="360">
        <v>3526</v>
      </c>
      <c r="F19" s="360">
        <v>16935</v>
      </c>
    </row>
    <row r="20" spans="1:6" ht="26.25" customHeight="1">
      <c r="A20" s="558"/>
      <c r="B20" s="559"/>
      <c r="C20" s="561"/>
      <c r="D20" s="364" t="s">
        <v>567</v>
      </c>
      <c r="E20" s="360">
        <v>240</v>
      </c>
      <c r="F20" s="360">
        <v>777</v>
      </c>
    </row>
    <row r="21" spans="1:6" ht="26.25" customHeight="1">
      <c r="A21" s="558"/>
      <c r="B21" s="559"/>
      <c r="C21" s="561"/>
      <c r="D21" s="364" t="s">
        <v>566</v>
      </c>
      <c r="E21" s="360">
        <v>857</v>
      </c>
      <c r="F21" s="360">
        <v>4014</v>
      </c>
    </row>
    <row r="22" spans="1:6" ht="26.25" customHeight="1">
      <c r="A22" s="558"/>
      <c r="B22" s="559"/>
      <c r="C22" s="561"/>
      <c r="D22" s="364" t="s">
        <v>565</v>
      </c>
      <c r="E22" s="360">
        <v>167</v>
      </c>
      <c r="F22" s="360">
        <v>860</v>
      </c>
    </row>
    <row r="23" spans="1:6" ht="26.25" customHeight="1">
      <c r="A23" s="558"/>
      <c r="B23" s="559"/>
      <c r="C23" s="561"/>
      <c r="D23" s="363" t="s">
        <v>564</v>
      </c>
      <c r="E23" s="360">
        <v>612</v>
      </c>
      <c r="F23" s="360">
        <v>4037</v>
      </c>
    </row>
    <row r="24" spans="1:6" ht="26.25" customHeight="1">
      <c r="A24" s="558"/>
      <c r="B24" s="559"/>
      <c r="C24" s="561"/>
      <c r="D24" s="362" t="s">
        <v>563</v>
      </c>
      <c r="E24" s="360">
        <v>689</v>
      </c>
      <c r="F24" s="360">
        <v>1463</v>
      </c>
    </row>
    <row r="25" spans="1:6" ht="26.25" customHeight="1">
      <c r="A25" s="558"/>
      <c r="B25" s="559"/>
      <c r="C25" s="561"/>
      <c r="D25" s="361" t="s">
        <v>562</v>
      </c>
      <c r="E25" s="360">
        <v>1138</v>
      </c>
      <c r="F25" s="360">
        <v>3950</v>
      </c>
    </row>
    <row r="26" spans="1:6" ht="26.25" customHeight="1">
      <c r="A26" s="558"/>
      <c r="B26" s="554" t="s">
        <v>561</v>
      </c>
      <c r="C26" s="554"/>
      <c r="D26" s="554"/>
      <c r="E26" s="360">
        <v>810</v>
      </c>
      <c r="F26" s="360">
        <v>1643</v>
      </c>
    </row>
    <row r="27" spans="1:6" ht="26.25" customHeight="1">
      <c r="A27" s="558"/>
      <c r="B27" s="554" t="s">
        <v>560</v>
      </c>
      <c r="C27" s="554"/>
      <c r="D27" s="554"/>
      <c r="E27" s="360">
        <v>28134</v>
      </c>
      <c r="F27" s="360">
        <v>28134</v>
      </c>
    </row>
    <row r="28" spans="1:6" ht="26.25" customHeight="1">
      <c r="A28" s="555" t="s">
        <v>559</v>
      </c>
      <c r="B28" s="555"/>
      <c r="C28" s="555"/>
      <c r="D28" s="556"/>
      <c r="E28" s="359">
        <v>74</v>
      </c>
      <c r="F28" s="359">
        <v>2276</v>
      </c>
    </row>
    <row r="29" spans="1:6" ht="15" customHeight="1">
      <c r="A29" s="358" t="s">
        <v>558</v>
      </c>
      <c r="B29" s="357"/>
      <c r="C29" s="357"/>
      <c r="D29" s="357"/>
      <c r="E29" s="357"/>
      <c r="F29" s="357"/>
    </row>
  </sheetData>
  <mergeCells count="12">
    <mergeCell ref="B27:D27"/>
    <mergeCell ref="A28:D28"/>
    <mergeCell ref="A5:D6"/>
    <mergeCell ref="E5:F5"/>
    <mergeCell ref="A7:D7"/>
    <mergeCell ref="A8:A27"/>
    <mergeCell ref="B8:D8"/>
    <mergeCell ref="B9:B25"/>
    <mergeCell ref="C9:D9"/>
    <mergeCell ref="C10:C14"/>
    <mergeCell ref="C15:C25"/>
    <mergeCell ref="B26:D26"/>
  </mergeCells>
  <phoneticPr fontId="3"/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3"/>
  <sheetViews>
    <sheetView zoomScale="110" zoomScaleNormal="110" workbookViewId="0"/>
  </sheetViews>
  <sheetFormatPr defaultColWidth="8.75" defaultRowHeight="15" customHeight="1"/>
  <cols>
    <col min="1" max="3" width="3.75" style="356" customWidth="1"/>
    <col min="4" max="4" width="30" style="356" customWidth="1"/>
    <col min="5" max="8" width="11.25" style="356" customWidth="1"/>
    <col min="9" max="16384" width="8.75" style="356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ht="15" customHeight="1">
      <c r="A3" s="372" t="s">
        <v>707</v>
      </c>
      <c r="B3" s="372"/>
      <c r="C3" s="371"/>
      <c r="D3" s="371"/>
      <c r="E3" s="371"/>
      <c r="F3" s="520"/>
      <c r="G3" s="521"/>
      <c r="H3" s="370" t="s">
        <v>586</v>
      </c>
    </row>
    <row r="4" spans="1:8" ht="15" customHeight="1">
      <c r="A4" s="553" t="s">
        <v>585</v>
      </c>
      <c r="B4" s="557"/>
      <c r="C4" s="557"/>
      <c r="D4" s="557"/>
      <c r="E4" s="557" t="s">
        <v>602</v>
      </c>
      <c r="F4" s="552"/>
      <c r="G4" s="557" t="s">
        <v>601</v>
      </c>
      <c r="H4" s="552"/>
    </row>
    <row r="5" spans="1:8" ht="15" customHeight="1">
      <c r="A5" s="553"/>
      <c r="B5" s="557"/>
      <c r="C5" s="557"/>
      <c r="D5" s="557"/>
      <c r="E5" s="498" t="s">
        <v>583</v>
      </c>
      <c r="F5" s="496" t="s">
        <v>582</v>
      </c>
      <c r="G5" s="498" t="s">
        <v>583</v>
      </c>
      <c r="H5" s="496" t="s">
        <v>582</v>
      </c>
    </row>
    <row r="6" spans="1:8" ht="26.25" customHeight="1">
      <c r="A6" s="553" t="s">
        <v>600</v>
      </c>
      <c r="B6" s="557"/>
      <c r="C6" s="557"/>
      <c r="D6" s="557"/>
      <c r="E6" s="369">
        <v>128342</v>
      </c>
      <c r="F6" s="369">
        <v>326313</v>
      </c>
      <c r="G6" s="377">
        <v>136460</v>
      </c>
      <c r="H6" s="377">
        <v>337489</v>
      </c>
    </row>
    <row r="7" spans="1:8" ht="26.25" customHeight="1">
      <c r="A7" s="558" t="s">
        <v>580</v>
      </c>
      <c r="B7" s="557" t="s">
        <v>599</v>
      </c>
      <c r="C7" s="557"/>
      <c r="D7" s="557"/>
      <c r="E7" s="360">
        <v>128264</v>
      </c>
      <c r="F7" s="360">
        <v>323199</v>
      </c>
      <c r="G7" s="376">
        <v>136363</v>
      </c>
      <c r="H7" s="376">
        <v>333744</v>
      </c>
    </row>
    <row r="8" spans="1:8" ht="26.25" customHeight="1">
      <c r="A8" s="558"/>
      <c r="B8" s="559" t="s">
        <v>598</v>
      </c>
      <c r="C8" s="557" t="s">
        <v>572</v>
      </c>
      <c r="D8" s="557"/>
      <c r="E8" s="360">
        <v>91539</v>
      </c>
      <c r="F8" s="360">
        <v>284560</v>
      </c>
      <c r="G8" s="376">
        <v>94491</v>
      </c>
      <c r="H8" s="376">
        <v>288895</v>
      </c>
    </row>
    <row r="9" spans="1:8" ht="26.25" customHeight="1">
      <c r="A9" s="558"/>
      <c r="B9" s="559"/>
      <c r="C9" s="560" t="s">
        <v>578</v>
      </c>
      <c r="D9" s="367" t="s">
        <v>572</v>
      </c>
      <c r="E9" s="360">
        <v>81691</v>
      </c>
      <c r="F9" s="360">
        <v>241354</v>
      </c>
      <c r="G9" s="376">
        <v>84966</v>
      </c>
      <c r="H9" s="376">
        <v>247879</v>
      </c>
    </row>
    <row r="10" spans="1:8" ht="26.25" customHeight="1">
      <c r="A10" s="558"/>
      <c r="B10" s="559"/>
      <c r="C10" s="560"/>
      <c r="D10" s="366" t="s">
        <v>577</v>
      </c>
      <c r="E10" s="360">
        <v>25583</v>
      </c>
      <c r="F10" s="360">
        <v>51166</v>
      </c>
      <c r="G10" s="376">
        <v>27489</v>
      </c>
      <c r="H10" s="376">
        <v>54978</v>
      </c>
    </row>
    <row r="11" spans="1:8" ht="26.25" customHeight="1">
      <c r="A11" s="558"/>
      <c r="B11" s="559"/>
      <c r="C11" s="560"/>
      <c r="D11" s="366" t="s">
        <v>576</v>
      </c>
      <c r="E11" s="360">
        <v>44777</v>
      </c>
      <c r="F11" s="360">
        <v>162902</v>
      </c>
      <c r="G11" s="376">
        <v>44831</v>
      </c>
      <c r="H11" s="376">
        <v>162889</v>
      </c>
    </row>
    <row r="12" spans="1:8" ht="26.25" customHeight="1">
      <c r="A12" s="558"/>
      <c r="B12" s="559"/>
      <c r="C12" s="560"/>
      <c r="D12" s="366" t="s">
        <v>575</v>
      </c>
      <c r="E12" s="360">
        <v>1915</v>
      </c>
      <c r="F12" s="360">
        <v>4518</v>
      </c>
      <c r="G12" s="376">
        <v>2108</v>
      </c>
      <c r="H12" s="376">
        <v>4863</v>
      </c>
    </row>
    <row r="13" spans="1:8" ht="26.25" customHeight="1">
      <c r="A13" s="558"/>
      <c r="B13" s="559"/>
      <c r="C13" s="560"/>
      <c r="D13" s="368" t="s">
        <v>574</v>
      </c>
      <c r="E13" s="360">
        <v>9416</v>
      </c>
      <c r="F13" s="360">
        <v>22768</v>
      </c>
      <c r="G13" s="376">
        <v>10538</v>
      </c>
      <c r="H13" s="376">
        <v>25149</v>
      </c>
    </row>
    <row r="14" spans="1:8" ht="26.25" customHeight="1">
      <c r="A14" s="558"/>
      <c r="B14" s="559"/>
      <c r="C14" s="561" t="s">
        <v>597</v>
      </c>
      <c r="D14" s="367" t="s">
        <v>572</v>
      </c>
      <c r="E14" s="360">
        <v>9848</v>
      </c>
      <c r="F14" s="360">
        <v>43206</v>
      </c>
      <c r="G14" s="376">
        <v>9525</v>
      </c>
      <c r="H14" s="376">
        <v>41016</v>
      </c>
    </row>
    <row r="15" spans="1:8" ht="26.25" customHeight="1">
      <c r="A15" s="558"/>
      <c r="B15" s="559"/>
      <c r="C15" s="561"/>
      <c r="D15" s="366" t="s">
        <v>571</v>
      </c>
      <c r="E15" s="360">
        <v>334</v>
      </c>
      <c r="F15" s="360">
        <v>1336</v>
      </c>
      <c r="G15" s="376">
        <v>274</v>
      </c>
      <c r="H15" s="376">
        <v>1096</v>
      </c>
    </row>
    <row r="16" spans="1:8" ht="26.25" customHeight="1">
      <c r="A16" s="558"/>
      <c r="B16" s="559"/>
      <c r="C16" s="561"/>
      <c r="D16" s="366" t="s">
        <v>596</v>
      </c>
      <c r="E16" s="360">
        <v>1116</v>
      </c>
      <c r="F16" s="360">
        <v>3348</v>
      </c>
      <c r="G16" s="376">
        <v>1119</v>
      </c>
      <c r="H16" s="376">
        <v>3357</v>
      </c>
    </row>
    <row r="17" spans="1:8" ht="26.25" customHeight="1">
      <c r="A17" s="558"/>
      <c r="B17" s="559"/>
      <c r="C17" s="561"/>
      <c r="D17" s="365" t="s">
        <v>569</v>
      </c>
      <c r="E17" s="360">
        <v>1453</v>
      </c>
      <c r="F17" s="360">
        <v>8558</v>
      </c>
      <c r="G17" s="376">
        <v>1321</v>
      </c>
      <c r="H17" s="376">
        <v>7767</v>
      </c>
    </row>
    <row r="18" spans="1:8" ht="26.25" customHeight="1">
      <c r="A18" s="558"/>
      <c r="B18" s="559"/>
      <c r="C18" s="561"/>
      <c r="D18" s="365" t="s">
        <v>595</v>
      </c>
      <c r="E18" s="360">
        <v>3070</v>
      </c>
      <c r="F18" s="360">
        <v>14534</v>
      </c>
      <c r="G18" s="376">
        <v>2737</v>
      </c>
      <c r="H18" s="376">
        <v>12902</v>
      </c>
    </row>
    <row r="19" spans="1:8" ht="26.25" customHeight="1">
      <c r="A19" s="558"/>
      <c r="B19" s="559"/>
      <c r="C19" s="561"/>
      <c r="D19" s="364" t="s">
        <v>567</v>
      </c>
      <c r="E19" s="360">
        <v>284</v>
      </c>
      <c r="F19" s="360">
        <v>907</v>
      </c>
      <c r="G19" s="376">
        <v>238</v>
      </c>
      <c r="H19" s="376">
        <v>755</v>
      </c>
    </row>
    <row r="20" spans="1:8" ht="26.25" customHeight="1">
      <c r="A20" s="558"/>
      <c r="B20" s="559"/>
      <c r="C20" s="561"/>
      <c r="D20" s="364" t="s">
        <v>566</v>
      </c>
      <c r="E20" s="360">
        <v>1009</v>
      </c>
      <c r="F20" s="360">
        <v>4727</v>
      </c>
      <c r="G20" s="376">
        <v>1126</v>
      </c>
      <c r="H20" s="376">
        <v>5280</v>
      </c>
    </row>
    <row r="21" spans="1:8" ht="26.25" customHeight="1">
      <c r="A21" s="558"/>
      <c r="B21" s="559"/>
      <c r="C21" s="561"/>
      <c r="D21" s="364" t="s">
        <v>565</v>
      </c>
      <c r="E21" s="360">
        <v>178</v>
      </c>
      <c r="F21" s="360">
        <v>893</v>
      </c>
      <c r="G21" s="376">
        <v>164</v>
      </c>
      <c r="H21" s="376">
        <v>805</v>
      </c>
    </row>
    <row r="22" spans="1:8" ht="26.25" customHeight="1">
      <c r="A22" s="558"/>
      <c r="B22" s="559"/>
      <c r="C22" s="561"/>
      <c r="D22" s="363" t="s">
        <v>564</v>
      </c>
      <c r="E22" s="360">
        <v>503</v>
      </c>
      <c r="F22" s="360">
        <v>3331</v>
      </c>
      <c r="G22" s="376">
        <v>453</v>
      </c>
      <c r="H22" s="376">
        <v>2960</v>
      </c>
    </row>
    <row r="23" spans="1:8" ht="26.25" customHeight="1">
      <c r="A23" s="558"/>
      <c r="B23" s="559"/>
      <c r="C23" s="561"/>
      <c r="D23" s="362" t="s">
        <v>563</v>
      </c>
      <c r="E23" s="360">
        <v>724</v>
      </c>
      <c r="F23" s="360">
        <v>1523</v>
      </c>
      <c r="G23" s="376">
        <v>805</v>
      </c>
      <c r="H23" s="376">
        <v>1692</v>
      </c>
    </row>
    <row r="24" spans="1:8" ht="26.25" customHeight="1">
      <c r="A24" s="558"/>
      <c r="B24" s="559"/>
      <c r="C24" s="561"/>
      <c r="D24" s="361" t="s">
        <v>562</v>
      </c>
      <c r="E24" s="360">
        <v>1177</v>
      </c>
      <c r="F24" s="360">
        <v>4049</v>
      </c>
      <c r="G24" s="376">
        <v>1288</v>
      </c>
      <c r="H24" s="376">
        <v>4402</v>
      </c>
    </row>
    <row r="25" spans="1:8" ht="26.25" customHeight="1">
      <c r="A25" s="558"/>
      <c r="B25" s="554" t="s">
        <v>594</v>
      </c>
      <c r="C25" s="554"/>
      <c r="D25" s="554"/>
      <c r="E25" s="360">
        <v>1240</v>
      </c>
      <c r="F25" s="360">
        <v>3150</v>
      </c>
      <c r="G25" s="376">
        <v>1802</v>
      </c>
      <c r="H25" s="376">
        <v>4763</v>
      </c>
    </row>
    <row r="26" spans="1:8" ht="26.25" customHeight="1">
      <c r="A26" s="558"/>
      <c r="B26" s="554" t="s">
        <v>560</v>
      </c>
      <c r="C26" s="554"/>
      <c r="D26" s="554"/>
      <c r="E26" s="360">
        <v>35482</v>
      </c>
      <c r="F26" s="360">
        <v>35482</v>
      </c>
      <c r="G26" s="376">
        <v>40065</v>
      </c>
      <c r="H26" s="376">
        <v>40065</v>
      </c>
    </row>
    <row r="27" spans="1:8" ht="26.25" customHeight="1">
      <c r="A27" s="555" t="s">
        <v>559</v>
      </c>
      <c r="B27" s="555"/>
      <c r="C27" s="555"/>
      <c r="D27" s="556"/>
      <c r="E27" s="359">
        <v>78</v>
      </c>
      <c r="F27" s="359">
        <v>3114</v>
      </c>
      <c r="G27" s="375">
        <v>97</v>
      </c>
      <c r="H27" s="375">
        <v>3754</v>
      </c>
    </row>
    <row r="28" spans="1:8" ht="15" customHeight="1">
      <c r="A28" s="371" t="s">
        <v>593</v>
      </c>
      <c r="B28" s="371"/>
      <c r="C28" s="371"/>
      <c r="D28" s="371"/>
      <c r="E28" s="371"/>
      <c r="F28" s="371"/>
      <c r="G28" s="371"/>
      <c r="H28" s="373"/>
    </row>
    <row r="29" spans="1:8" ht="15" customHeight="1">
      <c r="A29" s="371" t="s">
        <v>592</v>
      </c>
      <c r="B29" s="374"/>
      <c r="C29" s="374"/>
      <c r="D29" s="374"/>
      <c r="E29" s="371"/>
      <c r="F29" s="371"/>
      <c r="G29" s="371"/>
      <c r="H29" s="373"/>
    </row>
    <row r="30" spans="1:8" ht="15" customHeight="1">
      <c r="A30" s="371" t="s">
        <v>591</v>
      </c>
      <c r="B30" s="374"/>
      <c r="C30" s="374"/>
      <c r="D30" s="374"/>
      <c r="E30" s="371"/>
      <c r="F30" s="371"/>
      <c r="G30" s="371"/>
      <c r="H30" s="373"/>
    </row>
    <row r="31" spans="1:8" ht="15" customHeight="1">
      <c r="A31" s="562" t="s">
        <v>590</v>
      </c>
      <c r="B31" s="562"/>
      <c r="C31" s="562"/>
      <c r="D31" s="562"/>
      <c r="E31" s="562"/>
      <c r="F31" s="371"/>
      <c r="G31" s="371"/>
      <c r="H31" s="371"/>
    </row>
    <row r="32" spans="1:8" ht="15" customHeight="1">
      <c r="A32" s="311" t="s">
        <v>589</v>
      </c>
      <c r="B32" s="371"/>
      <c r="C32" s="371"/>
      <c r="D32" s="371"/>
      <c r="E32" s="371"/>
      <c r="F32" s="371"/>
      <c r="G32" s="371"/>
      <c r="H32" s="371"/>
    </row>
    <row r="33" spans="1:8" ht="15" customHeight="1">
      <c r="A33" s="311" t="s">
        <v>588</v>
      </c>
      <c r="B33" s="371"/>
      <c r="C33" s="371"/>
      <c r="D33" s="371"/>
      <c r="E33" s="371"/>
      <c r="F33" s="371"/>
      <c r="G33" s="371"/>
      <c r="H33" s="371"/>
    </row>
  </sheetData>
  <mergeCells count="14">
    <mergeCell ref="A27:D27"/>
    <mergeCell ref="A31:E31"/>
    <mergeCell ref="A4:D5"/>
    <mergeCell ref="E4:F4"/>
    <mergeCell ref="G4:H4"/>
    <mergeCell ref="A6:D6"/>
    <mergeCell ref="A7:A26"/>
    <mergeCell ref="B7:D7"/>
    <mergeCell ref="B8:B24"/>
    <mergeCell ref="C8:D8"/>
    <mergeCell ref="C9:C13"/>
    <mergeCell ref="C14:C24"/>
    <mergeCell ref="B25:D25"/>
    <mergeCell ref="B26:D26"/>
  </mergeCells>
  <phoneticPr fontId="3"/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69"/>
  <sheetViews>
    <sheetView zoomScale="110" zoomScaleNormal="110" workbookViewId="0"/>
  </sheetViews>
  <sheetFormatPr defaultColWidth="8.75" defaultRowHeight="15" customHeight="1"/>
  <cols>
    <col min="1" max="1" width="8.75" style="16" customWidth="1"/>
    <col min="2" max="2" width="8.125" style="16" customWidth="1"/>
    <col min="3" max="5" width="6.875" style="16" customWidth="1"/>
    <col min="6" max="6" width="6.25" style="16" customWidth="1"/>
    <col min="7" max="9" width="5.625" style="16" customWidth="1"/>
    <col min="10" max="10" width="6.875" style="16" customWidth="1"/>
    <col min="11" max="13" width="6.25" style="16" customWidth="1"/>
    <col min="14" max="16384" width="8.75" style="378"/>
  </cols>
  <sheetData>
    <row r="1" spans="1:13" s="523" customFormat="1" ht="15" customHeight="1">
      <c r="A1" s="522" t="s">
        <v>901</v>
      </c>
    </row>
    <row r="2" spans="1:13" s="523" customFormat="1" ht="15" customHeight="1"/>
    <row r="3" spans="1:13" s="391" customFormat="1" ht="15" customHeight="1">
      <c r="A3" s="417" t="s">
        <v>622</v>
      </c>
      <c r="B3" s="416"/>
      <c r="C3" s="416"/>
      <c r="D3" s="416"/>
      <c r="E3" s="416"/>
      <c r="F3" s="416"/>
      <c r="G3" s="414"/>
      <c r="H3" s="414"/>
      <c r="I3" s="415"/>
      <c r="J3" s="415"/>
      <c r="K3" s="415"/>
      <c r="L3" s="415"/>
      <c r="M3" s="414"/>
    </row>
    <row r="4" spans="1:13" s="391" customFormat="1" ht="15" customHeight="1">
      <c r="A4" s="413" t="s">
        <v>621</v>
      </c>
      <c r="B4" s="412"/>
      <c r="C4" s="411"/>
      <c r="D4" s="410"/>
      <c r="E4" s="410"/>
      <c r="F4" s="410"/>
      <c r="G4" s="410"/>
      <c r="H4" s="410"/>
      <c r="I4" s="410"/>
      <c r="J4" s="410"/>
      <c r="K4" s="410"/>
      <c r="L4" s="410"/>
      <c r="M4" s="282" t="s">
        <v>854</v>
      </c>
    </row>
    <row r="5" spans="1:13" s="391" customFormat="1" ht="12" customHeight="1">
      <c r="A5" s="565" t="s">
        <v>619</v>
      </c>
      <c r="B5" s="568" t="s">
        <v>618</v>
      </c>
      <c r="C5" s="409" t="s">
        <v>617</v>
      </c>
      <c r="D5" s="571" t="s">
        <v>616</v>
      </c>
      <c r="E5" s="571"/>
      <c r="F5" s="571"/>
      <c r="G5" s="571"/>
      <c r="H5" s="408"/>
      <c r="I5" s="408"/>
      <c r="J5" s="572" t="s">
        <v>615</v>
      </c>
      <c r="K5" s="573"/>
      <c r="L5" s="573"/>
      <c r="M5" s="573"/>
    </row>
    <row r="6" spans="1:13" s="391" customFormat="1" ht="12" customHeight="1">
      <c r="A6" s="566"/>
      <c r="B6" s="569"/>
      <c r="C6" s="568" t="s">
        <v>855</v>
      </c>
      <c r="D6" s="575" t="s">
        <v>856</v>
      </c>
      <c r="E6" s="571"/>
      <c r="F6" s="571"/>
      <c r="G6" s="571"/>
      <c r="H6" s="576"/>
      <c r="I6" s="568" t="s">
        <v>857</v>
      </c>
      <c r="J6" s="568" t="s">
        <v>858</v>
      </c>
      <c r="K6" s="568" t="s">
        <v>614</v>
      </c>
      <c r="L6" s="568" t="s">
        <v>613</v>
      </c>
      <c r="M6" s="563" t="s">
        <v>859</v>
      </c>
    </row>
    <row r="7" spans="1:13" s="391" customFormat="1" ht="30" customHeight="1">
      <c r="A7" s="567"/>
      <c r="B7" s="570"/>
      <c r="C7" s="574"/>
      <c r="D7" s="499" t="s">
        <v>858</v>
      </c>
      <c r="E7" s="499" t="s">
        <v>860</v>
      </c>
      <c r="F7" s="407" t="s">
        <v>861</v>
      </c>
      <c r="G7" s="407" t="s">
        <v>862</v>
      </c>
      <c r="H7" s="406" t="s">
        <v>612</v>
      </c>
      <c r="I7" s="574"/>
      <c r="J7" s="574"/>
      <c r="K7" s="574"/>
      <c r="L7" s="574"/>
      <c r="M7" s="564"/>
    </row>
    <row r="8" spans="1:13" s="391" customFormat="1" ht="12" customHeight="1">
      <c r="A8" s="405" t="s">
        <v>863</v>
      </c>
      <c r="B8" s="404">
        <v>291907</v>
      </c>
      <c r="C8" s="403">
        <v>167115</v>
      </c>
      <c r="D8" s="403">
        <v>160205</v>
      </c>
      <c r="E8" s="403">
        <v>129226</v>
      </c>
      <c r="F8" s="403">
        <v>23958</v>
      </c>
      <c r="G8" s="403">
        <v>3803</v>
      </c>
      <c r="H8" s="403">
        <v>3218</v>
      </c>
      <c r="I8" s="403">
        <v>6910</v>
      </c>
      <c r="J8" s="403">
        <v>104500</v>
      </c>
      <c r="K8" s="403">
        <v>43073</v>
      </c>
      <c r="L8" s="403">
        <v>16977</v>
      </c>
      <c r="M8" s="403">
        <v>44450</v>
      </c>
    </row>
    <row r="9" spans="1:13" s="391" customFormat="1" ht="12" customHeight="1">
      <c r="A9" s="395" t="s">
        <v>611</v>
      </c>
      <c r="B9" s="394">
        <v>16808</v>
      </c>
      <c r="C9" s="392">
        <v>2548</v>
      </c>
      <c r="D9" s="392">
        <v>2404</v>
      </c>
      <c r="E9" s="392">
        <v>812</v>
      </c>
      <c r="F9" s="392">
        <v>61</v>
      </c>
      <c r="G9" s="392">
        <v>1516</v>
      </c>
      <c r="H9" s="392">
        <v>15</v>
      </c>
      <c r="I9" s="392">
        <v>144</v>
      </c>
      <c r="J9" s="392">
        <v>12813</v>
      </c>
      <c r="K9" s="392">
        <v>89</v>
      </c>
      <c r="L9" s="392">
        <v>12518</v>
      </c>
      <c r="M9" s="392">
        <v>206</v>
      </c>
    </row>
    <row r="10" spans="1:13" s="391" customFormat="1" ht="12" customHeight="1">
      <c r="A10" s="395" t="s">
        <v>62</v>
      </c>
      <c r="B10" s="394">
        <v>17503</v>
      </c>
      <c r="C10" s="392">
        <v>10859</v>
      </c>
      <c r="D10" s="392">
        <v>10187</v>
      </c>
      <c r="E10" s="392">
        <v>7701</v>
      </c>
      <c r="F10" s="392">
        <v>288</v>
      </c>
      <c r="G10" s="392">
        <v>2116</v>
      </c>
      <c r="H10" s="392">
        <v>82</v>
      </c>
      <c r="I10" s="392">
        <v>672</v>
      </c>
      <c r="J10" s="392">
        <v>4641</v>
      </c>
      <c r="K10" s="392">
        <v>446</v>
      </c>
      <c r="L10" s="392">
        <v>3972</v>
      </c>
      <c r="M10" s="392">
        <v>223</v>
      </c>
    </row>
    <row r="11" spans="1:13" s="391" customFormat="1" ht="12" customHeight="1">
      <c r="A11" s="395" t="s">
        <v>64</v>
      </c>
      <c r="B11" s="394">
        <v>17735</v>
      </c>
      <c r="C11" s="392">
        <v>13739</v>
      </c>
      <c r="D11" s="392">
        <v>12968</v>
      </c>
      <c r="E11" s="392">
        <v>11956</v>
      </c>
      <c r="F11" s="392">
        <v>631</v>
      </c>
      <c r="G11" s="392">
        <v>99</v>
      </c>
      <c r="H11" s="392">
        <v>282</v>
      </c>
      <c r="I11" s="392">
        <v>771</v>
      </c>
      <c r="J11" s="392">
        <v>1922</v>
      </c>
      <c r="K11" s="392">
        <v>1403</v>
      </c>
      <c r="L11" s="392">
        <v>286</v>
      </c>
      <c r="M11" s="392">
        <v>233</v>
      </c>
    </row>
    <row r="12" spans="1:13" s="391" customFormat="1" ht="12" customHeight="1">
      <c r="A12" s="395" t="s">
        <v>66</v>
      </c>
      <c r="B12" s="394">
        <v>20516</v>
      </c>
      <c r="C12" s="392">
        <v>15280</v>
      </c>
      <c r="D12" s="392">
        <v>14587</v>
      </c>
      <c r="E12" s="392">
        <v>12795</v>
      </c>
      <c r="F12" s="392">
        <v>1312</v>
      </c>
      <c r="G12" s="392">
        <v>29</v>
      </c>
      <c r="H12" s="392">
        <v>451</v>
      </c>
      <c r="I12" s="392">
        <v>693</v>
      </c>
      <c r="J12" s="392">
        <v>3099</v>
      </c>
      <c r="K12" s="392">
        <v>2731</v>
      </c>
      <c r="L12" s="392">
        <v>76</v>
      </c>
      <c r="M12" s="392">
        <v>292</v>
      </c>
    </row>
    <row r="13" spans="1:13" s="391" customFormat="1" ht="12" customHeight="1">
      <c r="A13" s="395" t="s">
        <v>68</v>
      </c>
      <c r="B13" s="394">
        <v>23919</v>
      </c>
      <c r="C13" s="392">
        <v>18033</v>
      </c>
      <c r="D13" s="392">
        <v>17300</v>
      </c>
      <c r="E13" s="392">
        <v>14826</v>
      </c>
      <c r="F13" s="392">
        <v>2109</v>
      </c>
      <c r="G13" s="392">
        <v>15</v>
      </c>
      <c r="H13" s="392">
        <v>350</v>
      </c>
      <c r="I13" s="392">
        <v>733</v>
      </c>
      <c r="J13" s="392">
        <v>3839</v>
      </c>
      <c r="K13" s="392">
        <v>3486</v>
      </c>
      <c r="L13" s="392">
        <v>31</v>
      </c>
      <c r="M13" s="392">
        <v>322</v>
      </c>
    </row>
    <row r="14" spans="1:13" s="391" customFormat="1" ht="12" customHeight="1">
      <c r="A14" s="395" t="s">
        <v>70</v>
      </c>
      <c r="B14" s="394">
        <v>30159</v>
      </c>
      <c r="C14" s="392">
        <v>23678</v>
      </c>
      <c r="D14" s="392">
        <v>22796</v>
      </c>
      <c r="E14" s="392">
        <v>18722</v>
      </c>
      <c r="F14" s="392">
        <v>3844</v>
      </c>
      <c r="G14" s="392">
        <v>9</v>
      </c>
      <c r="H14" s="392">
        <v>221</v>
      </c>
      <c r="I14" s="392">
        <v>882</v>
      </c>
      <c r="J14" s="392">
        <v>4098</v>
      </c>
      <c r="K14" s="392">
        <v>3601</v>
      </c>
      <c r="L14" s="392">
        <v>23</v>
      </c>
      <c r="M14" s="392">
        <v>474</v>
      </c>
    </row>
    <row r="15" spans="1:13" s="391" customFormat="1" ht="12" customHeight="1">
      <c r="A15" s="395" t="s">
        <v>72</v>
      </c>
      <c r="B15" s="394">
        <v>26217</v>
      </c>
      <c r="C15" s="392">
        <v>20917</v>
      </c>
      <c r="D15" s="392">
        <v>20136</v>
      </c>
      <c r="E15" s="392">
        <v>16208</v>
      </c>
      <c r="F15" s="392">
        <v>3745</v>
      </c>
      <c r="G15" s="392">
        <v>13</v>
      </c>
      <c r="H15" s="392">
        <v>170</v>
      </c>
      <c r="I15" s="392">
        <v>781</v>
      </c>
      <c r="J15" s="392">
        <v>3266</v>
      </c>
      <c r="K15" s="392">
        <v>2770</v>
      </c>
      <c r="L15" s="392">
        <v>25</v>
      </c>
      <c r="M15" s="392">
        <v>471</v>
      </c>
    </row>
    <row r="16" spans="1:13" s="391" customFormat="1" ht="12" customHeight="1">
      <c r="A16" s="395" t="s">
        <v>53</v>
      </c>
      <c r="B16" s="394">
        <v>20825</v>
      </c>
      <c r="C16" s="392">
        <v>16615</v>
      </c>
      <c r="D16" s="392">
        <v>16024</v>
      </c>
      <c r="E16" s="392">
        <v>12905</v>
      </c>
      <c r="F16" s="392">
        <v>2952</v>
      </c>
      <c r="G16" s="392">
        <v>1</v>
      </c>
      <c r="H16" s="392">
        <v>166</v>
      </c>
      <c r="I16" s="392">
        <v>591</v>
      </c>
      <c r="J16" s="392">
        <v>2909</v>
      </c>
      <c r="K16" s="392">
        <v>2487</v>
      </c>
      <c r="L16" s="392">
        <v>8</v>
      </c>
      <c r="M16" s="392">
        <v>414</v>
      </c>
    </row>
    <row r="17" spans="1:13" s="391" customFormat="1" ht="12" customHeight="1">
      <c r="A17" s="395" t="s">
        <v>55</v>
      </c>
      <c r="B17" s="394">
        <v>17575</v>
      </c>
      <c r="C17" s="392">
        <v>13533</v>
      </c>
      <c r="D17" s="392">
        <v>13061</v>
      </c>
      <c r="E17" s="392">
        <v>10609</v>
      </c>
      <c r="F17" s="392">
        <v>2281</v>
      </c>
      <c r="G17" s="392">
        <v>1</v>
      </c>
      <c r="H17" s="392">
        <v>170</v>
      </c>
      <c r="I17" s="392">
        <v>472</v>
      </c>
      <c r="J17" s="392">
        <v>3144</v>
      </c>
      <c r="K17" s="392">
        <v>2660</v>
      </c>
      <c r="L17" s="392">
        <v>3</v>
      </c>
      <c r="M17" s="392">
        <v>481</v>
      </c>
    </row>
    <row r="18" spans="1:13" s="391" customFormat="1" ht="12" customHeight="1">
      <c r="A18" s="395" t="s">
        <v>57</v>
      </c>
      <c r="B18" s="394">
        <v>20320</v>
      </c>
      <c r="C18" s="392">
        <v>12806</v>
      </c>
      <c r="D18" s="392">
        <v>12291</v>
      </c>
      <c r="E18" s="392">
        <v>9753</v>
      </c>
      <c r="F18" s="392">
        <v>2317</v>
      </c>
      <c r="G18" s="392">
        <v>1</v>
      </c>
      <c r="H18" s="392">
        <v>220</v>
      </c>
      <c r="I18" s="392">
        <v>515</v>
      </c>
      <c r="J18" s="392">
        <v>6687</v>
      </c>
      <c r="K18" s="392">
        <v>4532</v>
      </c>
      <c r="L18" s="392">
        <v>7</v>
      </c>
      <c r="M18" s="392">
        <v>2148</v>
      </c>
    </row>
    <row r="19" spans="1:13" s="391" customFormat="1" ht="12" customHeight="1">
      <c r="A19" s="395" t="s">
        <v>59</v>
      </c>
      <c r="B19" s="394">
        <v>25051</v>
      </c>
      <c r="C19" s="392">
        <v>10413</v>
      </c>
      <c r="D19" s="392">
        <v>9987</v>
      </c>
      <c r="E19" s="392">
        <v>7390</v>
      </c>
      <c r="F19" s="392">
        <v>2269</v>
      </c>
      <c r="G19" s="392">
        <v>1</v>
      </c>
      <c r="H19" s="392">
        <v>327</v>
      </c>
      <c r="I19" s="392">
        <v>426</v>
      </c>
      <c r="J19" s="392">
        <v>13749</v>
      </c>
      <c r="K19" s="392">
        <v>6737</v>
      </c>
      <c r="L19" s="392">
        <v>4</v>
      </c>
      <c r="M19" s="392">
        <v>7008</v>
      </c>
    </row>
    <row r="20" spans="1:13" s="391" customFormat="1" ht="12" customHeight="1">
      <c r="A20" s="395" t="s">
        <v>61</v>
      </c>
      <c r="B20" s="394">
        <v>22281</v>
      </c>
      <c r="C20" s="392">
        <v>5480</v>
      </c>
      <c r="D20" s="392">
        <v>5329</v>
      </c>
      <c r="E20" s="392">
        <v>3621</v>
      </c>
      <c r="F20" s="392">
        <v>1357</v>
      </c>
      <c r="G20" s="392">
        <v>1</v>
      </c>
      <c r="H20" s="392">
        <v>350</v>
      </c>
      <c r="I20" s="392">
        <v>151</v>
      </c>
      <c r="J20" s="392">
        <v>15964</v>
      </c>
      <c r="K20" s="392">
        <v>5743</v>
      </c>
      <c r="L20" s="392">
        <v>10</v>
      </c>
      <c r="M20" s="392">
        <v>10211</v>
      </c>
    </row>
    <row r="21" spans="1:13" s="391" customFormat="1" ht="12" customHeight="1">
      <c r="A21" s="395" t="s">
        <v>63</v>
      </c>
      <c r="B21" s="394">
        <v>16668</v>
      </c>
      <c r="C21" s="392">
        <v>2317</v>
      </c>
      <c r="D21" s="392">
        <v>2258</v>
      </c>
      <c r="E21" s="392">
        <v>1449</v>
      </c>
      <c r="F21" s="392">
        <v>540</v>
      </c>
      <c r="G21" s="392">
        <v>1</v>
      </c>
      <c r="H21" s="392">
        <v>268</v>
      </c>
      <c r="I21" s="392">
        <v>59</v>
      </c>
      <c r="J21" s="392">
        <v>13606</v>
      </c>
      <c r="K21" s="392">
        <v>3729</v>
      </c>
      <c r="L21" s="392">
        <v>8</v>
      </c>
      <c r="M21" s="392">
        <v>9869</v>
      </c>
    </row>
    <row r="22" spans="1:13" s="391" customFormat="1" ht="12" customHeight="1">
      <c r="A22" s="395" t="s">
        <v>65</v>
      </c>
      <c r="B22" s="394">
        <v>9612</v>
      </c>
      <c r="C22" s="392">
        <v>678</v>
      </c>
      <c r="D22" s="392">
        <v>663</v>
      </c>
      <c r="E22" s="392">
        <v>372</v>
      </c>
      <c r="F22" s="392">
        <v>187</v>
      </c>
      <c r="G22" s="393" t="s">
        <v>710</v>
      </c>
      <c r="H22" s="392">
        <v>104</v>
      </c>
      <c r="I22" s="392">
        <v>15</v>
      </c>
      <c r="J22" s="392">
        <v>8491</v>
      </c>
      <c r="K22" s="392">
        <v>1869</v>
      </c>
      <c r="L22" s="392">
        <v>5</v>
      </c>
      <c r="M22" s="392">
        <v>6617</v>
      </c>
    </row>
    <row r="23" spans="1:13" s="391" customFormat="1" ht="12" customHeight="1">
      <c r="A23" s="395" t="s">
        <v>610</v>
      </c>
      <c r="B23" s="394">
        <v>6718</v>
      </c>
      <c r="C23" s="392">
        <v>219</v>
      </c>
      <c r="D23" s="392">
        <v>214</v>
      </c>
      <c r="E23" s="392">
        <v>107</v>
      </c>
      <c r="F23" s="392">
        <v>65</v>
      </c>
      <c r="G23" s="393" t="s">
        <v>710</v>
      </c>
      <c r="H23" s="392">
        <v>42</v>
      </c>
      <c r="I23" s="392">
        <v>5</v>
      </c>
      <c r="J23" s="392">
        <v>6272</v>
      </c>
      <c r="K23" s="392">
        <v>790</v>
      </c>
      <c r="L23" s="392">
        <v>1</v>
      </c>
      <c r="M23" s="392">
        <v>5481</v>
      </c>
    </row>
    <row r="24" spans="1:13" s="391" customFormat="1" ht="8.25" customHeight="1">
      <c r="A24" s="402" t="s">
        <v>711</v>
      </c>
      <c r="B24" s="397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</row>
    <row r="25" spans="1:13" s="391" customFormat="1" ht="12" customHeight="1">
      <c r="A25" s="395" t="s">
        <v>609</v>
      </c>
      <c r="B25" s="394">
        <v>80330</v>
      </c>
      <c r="C25" s="392">
        <v>19107</v>
      </c>
      <c r="D25" s="392">
        <v>18451</v>
      </c>
      <c r="E25" s="392">
        <v>12939</v>
      </c>
      <c r="F25" s="392">
        <v>4418</v>
      </c>
      <c r="G25" s="392">
        <v>3</v>
      </c>
      <c r="H25" s="392">
        <v>1091</v>
      </c>
      <c r="I25" s="392">
        <v>656</v>
      </c>
      <c r="J25" s="392">
        <v>58082</v>
      </c>
      <c r="K25" s="392">
        <v>18868</v>
      </c>
      <c r="L25" s="392">
        <v>28</v>
      </c>
      <c r="M25" s="392">
        <v>39186</v>
      </c>
    </row>
    <row r="26" spans="1:13" s="391" customFormat="1" ht="12" customHeight="1">
      <c r="A26" s="395" t="s">
        <v>606</v>
      </c>
      <c r="B26" s="394">
        <v>47332</v>
      </c>
      <c r="C26" s="392">
        <v>15893</v>
      </c>
      <c r="D26" s="392">
        <v>15316</v>
      </c>
      <c r="E26" s="392">
        <v>11011</v>
      </c>
      <c r="F26" s="392">
        <v>3626</v>
      </c>
      <c r="G26" s="392">
        <v>2</v>
      </c>
      <c r="H26" s="392">
        <v>677</v>
      </c>
      <c r="I26" s="392">
        <v>577</v>
      </c>
      <c r="J26" s="392">
        <v>29713</v>
      </c>
      <c r="K26" s="392">
        <v>12480</v>
      </c>
      <c r="L26" s="392">
        <v>14</v>
      </c>
      <c r="M26" s="392">
        <v>17219</v>
      </c>
    </row>
    <row r="27" spans="1:13" s="391" customFormat="1" ht="12" customHeight="1">
      <c r="A27" s="395" t="s">
        <v>605</v>
      </c>
      <c r="B27" s="394">
        <v>32998</v>
      </c>
      <c r="C27" s="392">
        <v>3214</v>
      </c>
      <c r="D27" s="392">
        <v>3135</v>
      </c>
      <c r="E27" s="392">
        <v>1928</v>
      </c>
      <c r="F27" s="392">
        <v>792</v>
      </c>
      <c r="G27" s="392">
        <v>1</v>
      </c>
      <c r="H27" s="392">
        <v>414</v>
      </c>
      <c r="I27" s="392">
        <v>79</v>
      </c>
      <c r="J27" s="392">
        <v>28369</v>
      </c>
      <c r="K27" s="392">
        <v>6388</v>
      </c>
      <c r="L27" s="392">
        <v>14</v>
      </c>
      <c r="M27" s="392">
        <v>21967</v>
      </c>
    </row>
    <row r="28" spans="1:13" s="391" customFormat="1" ht="12" customHeight="1">
      <c r="A28" s="401" t="s">
        <v>708</v>
      </c>
      <c r="B28" s="400">
        <v>143816</v>
      </c>
      <c r="C28" s="399">
        <v>97273</v>
      </c>
      <c r="D28" s="399">
        <v>92751</v>
      </c>
      <c r="E28" s="399">
        <v>87762</v>
      </c>
      <c r="F28" s="399">
        <v>1553</v>
      </c>
      <c r="G28" s="399">
        <v>1786</v>
      </c>
      <c r="H28" s="399">
        <v>1650</v>
      </c>
      <c r="I28" s="399">
        <v>4522</v>
      </c>
      <c r="J28" s="399">
        <v>35927</v>
      </c>
      <c r="K28" s="399">
        <v>3598</v>
      </c>
      <c r="L28" s="399">
        <v>8715</v>
      </c>
      <c r="M28" s="399">
        <v>23614</v>
      </c>
    </row>
    <row r="29" spans="1:13" s="391" customFormat="1" ht="12" customHeight="1">
      <c r="A29" s="395" t="s">
        <v>709</v>
      </c>
      <c r="B29" s="394">
        <v>8439</v>
      </c>
      <c r="C29" s="392">
        <v>1251</v>
      </c>
      <c r="D29" s="392">
        <v>1163</v>
      </c>
      <c r="E29" s="392">
        <v>512</v>
      </c>
      <c r="F29" s="392">
        <v>17</v>
      </c>
      <c r="G29" s="392">
        <v>624</v>
      </c>
      <c r="H29" s="392">
        <v>10</v>
      </c>
      <c r="I29" s="392">
        <v>88</v>
      </c>
      <c r="J29" s="392">
        <v>6478</v>
      </c>
      <c r="K29" s="392">
        <v>16</v>
      </c>
      <c r="L29" s="392">
        <v>6349</v>
      </c>
      <c r="M29" s="392">
        <v>113</v>
      </c>
    </row>
    <row r="30" spans="1:13" s="391" customFormat="1" ht="12" customHeight="1">
      <c r="A30" s="395" t="s">
        <v>62</v>
      </c>
      <c r="B30" s="394">
        <v>8594</v>
      </c>
      <c r="C30" s="392">
        <v>5255</v>
      </c>
      <c r="D30" s="392">
        <v>4888</v>
      </c>
      <c r="E30" s="392">
        <v>3722</v>
      </c>
      <c r="F30" s="392">
        <v>50</v>
      </c>
      <c r="G30" s="392">
        <v>1084</v>
      </c>
      <c r="H30" s="392">
        <v>32</v>
      </c>
      <c r="I30" s="392">
        <v>367</v>
      </c>
      <c r="J30" s="392">
        <v>2279</v>
      </c>
      <c r="K30" s="392">
        <v>30</v>
      </c>
      <c r="L30" s="392">
        <v>2114</v>
      </c>
      <c r="M30" s="392">
        <v>135</v>
      </c>
    </row>
    <row r="31" spans="1:13" s="391" customFormat="1" ht="12" customHeight="1">
      <c r="A31" s="395" t="s">
        <v>64</v>
      </c>
      <c r="B31" s="394">
        <v>8923</v>
      </c>
      <c r="C31" s="392">
        <v>7456</v>
      </c>
      <c r="D31" s="392">
        <v>6993</v>
      </c>
      <c r="E31" s="392">
        <v>6807</v>
      </c>
      <c r="F31" s="392">
        <v>65</v>
      </c>
      <c r="G31" s="392">
        <v>55</v>
      </c>
      <c r="H31" s="392">
        <v>66</v>
      </c>
      <c r="I31" s="392">
        <v>463</v>
      </c>
      <c r="J31" s="392">
        <v>358</v>
      </c>
      <c r="K31" s="392">
        <v>51</v>
      </c>
      <c r="L31" s="392">
        <v>157</v>
      </c>
      <c r="M31" s="392">
        <v>150</v>
      </c>
    </row>
    <row r="32" spans="1:13" s="391" customFormat="1" ht="12" customHeight="1">
      <c r="A32" s="395" t="s">
        <v>66</v>
      </c>
      <c r="B32" s="394">
        <v>10265</v>
      </c>
      <c r="C32" s="392">
        <v>8816</v>
      </c>
      <c r="D32" s="392">
        <v>8401</v>
      </c>
      <c r="E32" s="392">
        <v>8270</v>
      </c>
      <c r="F32" s="392">
        <v>46</v>
      </c>
      <c r="G32" s="392">
        <v>12</v>
      </c>
      <c r="H32" s="392">
        <v>73</v>
      </c>
      <c r="I32" s="392">
        <v>415</v>
      </c>
      <c r="J32" s="392">
        <v>292</v>
      </c>
      <c r="K32" s="392">
        <v>73</v>
      </c>
      <c r="L32" s="392">
        <v>40</v>
      </c>
      <c r="M32" s="392">
        <v>179</v>
      </c>
    </row>
    <row r="33" spans="1:13" s="391" customFormat="1" ht="12" customHeight="1">
      <c r="A33" s="395" t="s">
        <v>68</v>
      </c>
      <c r="B33" s="394">
        <v>12324</v>
      </c>
      <c r="C33" s="392">
        <v>10918</v>
      </c>
      <c r="D33" s="392">
        <v>10438</v>
      </c>
      <c r="E33" s="392">
        <v>10296</v>
      </c>
      <c r="F33" s="392">
        <v>46</v>
      </c>
      <c r="G33" s="392">
        <v>5</v>
      </c>
      <c r="H33" s="392">
        <v>91</v>
      </c>
      <c r="I33" s="392">
        <v>480</v>
      </c>
      <c r="J33" s="392">
        <v>297</v>
      </c>
      <c r="K33" s="392">
        <v>79</v>
      </c>
      <c r="L33" s="392">
        <v>12</v>
      </c>
      <c r="M33" s="392">
        <v>206</v>
      </c>
    </row>
    <row r="34" spans="1:13" s="391" customFormat="1" ht="12" customHeight="1">
      <c r="A34" s="395" t="s">
        <v>70</v>
      </c>
      <c r="B34" s="394">
        <v>15680</v>
      </c>
      <c r="C34" s="392">
        <v>13965</v>
      </c>
      <c r="D34" s="392">
        <v>13413</v>
      </c>
      <c r="E34" s="392">
        <v>13230</v>
      </c>
      <c r="F34" s="392">
        <v>74</v>
      </c>
      <c r="G34" s="392">
        <v>3</v>
      </c>
      <c r="H34" s="392">
        <v>106</v>
      </c>
      <c r="I34" s="392">
        <v>552</v>
      </c>
      <c r="J34" s="392">
        <v>424</v>
      </c>
      <c r="K34" s="392">
        <v>100</v>
      </c>
      <c r="L34" s="392">
        <v>10</v>
      </c>
      <c r="M34" s="392">
        <v>314</v>
      </c>
    </row>
    <row r="35" spans="1:13" s="391" customFormat="1" ht="12" customHeight="1">
      <c r="A35" s="395" t="s">
        <v>72</v>
      </c>
      <c r="B35" s="394">
        <v>13590</v>
      </c>
      <c r="C35" s="392">
        <v>12020</v>
      </c>
      <c r="D35" s="392">
        <v>11503</v>
      </c>
      <c r="E35" s="392">
        <v>11341</v>
      </c>
      <c r="F35" s="392">
        <v>50</v>
      </c>
      <c r="G35" s="392">
        <v>1</v>
      </c>
      <c r="H35" s="392">
        <v>111</v>
      </c>
      <c r="I35" s="392">
        <v>517</v>
      </c>
      <c r="J35" s="392">
        <v>416</v>
      </c>
      <c r="K35" s="392">
        <v>98</v>
      </c>
      <c r="L35" s="392">
        <v>11</v>
      </c>
      <c r="M35" s="392">
        <v>307</v>
      </c>
    </row>
    <row r="36" spans="1:13" s="391" customFormat="1" ht="12" customHeight="1">
      <c r="A36" s="395" t="s">
        <v>53</v>
      </c>
      <c r="B36" s="394">
        <v>10800</v>
      </c>
      <c r="C36" s="392">
        <v>9662</v>
      </c>
      <c r="D36" s="392">
        <v>9255</v>
      </c>
      <c r="E36" s="392">
        <v>9099</v>
      </c>
      <c r="F36" s="392">
        <v>46</v>
      </c>
      <c r="G36" s="393" t="s">
        <v>710</v>
      </c>
      <c r="H36" s="392">
        <v>110</v>
      </c>
      <c r="I36" s="392">
        <v>407</v>
      </c>
      <c r="J36" s="392">
        <v>366</v>
      </c>
      <c r="K36" s="392">
        <v>96</v>
      </c>
      <c r="L36" s="392">
        <v>7</v>
      </c>
      <c r="M36" s="392">
        <v>263</v>
      </c>
    </row>
    <row r="37" spans="1:13" s="391" customFormat="1" ht="12" customHeight="1">
      <c r="A37" s="395" t="s">
        <v>55</v>
      </c>
      <c r="B37" s="394">
        <v>8827</v>
      </c>
      <c r="C37" s="392">
        <v>7931</v>
      </c>
      <c r="D37" s="392">
        <v>7595</v>
      </c>
      <c r="E37" s="392">
        <v>7405</v>
      </c>
      <c r="F37" s="392">
        <v>80</v>
      </c>
      <c r="G37" s="393" t="s">
        <v>710</v>
      </c>
      <c r="H37" s="392">
        <v>110</v>
      </c>
      <c r="I37" s="392">
        <v>336</v>
      </c>
      <c r="J37" s="392">
        <v>388</v>
      </c>
      <c r="K37" s="392">
        <v>115</v>
      </c>
      <c r="L37" s="393" t="s">
        <v>710</v>
      </c>
      <c r="M37" s="392">
        <v>273</v>
      </c>
    </row>
    <row r="38" spans="1:13" s="391" customFormat="1" ht="12" customHeight="1">
      <c r="A38" s="395" t="s">
        <v>57</v>
      </c>
      <c r="B38" s="394">
        <v>9786</v>
      </c>
      <c r="C38" s="392">
        <v>7769</v>
      </c>
      <c r="D38" s="392">
        <v>7396</v>
      </c>
      <c r="E38" s="392">
        <v>7107</v>
      </c>
      <c r="F38" s="392">
        <v>147</v>
      </c>
      <c r="G38" s="392">
        <v>1</v>
      </c>
      <c r="H38" s="392">
        <v>141</v>
      </c>
      <c r="I38" s="392">
        <v>373</v>
      </c>
      <c r="J38" s="392">
        <v>1617</v>
      </c>
      <c r="K38" s="392">
        <v>337</v>
      </c>
      <c r="L38" s="392">
        <v>4</v>
      </c>
      <c r="M38" s="392">
        <v>1276</v>
      </c>
    </row>
    <row r="39" spans="1:13" s="391" customFormat="1" ht="12" customHeight="1">
      <c r="A39" s="395" t="s">
        <v>59</v>
      </c>
      <c r="B39" s="394">
        <v>11817</v>
      </c>
      <c r="C39" s="392">
        <v>6539</v>
      </c>
      <c r="D39" s="392">
        <v>6205</v>
      </c>
      <c r="E39" s="392">
        <v>5616</v>
      </c>
      <c r="F39" s="392">
        <v>356</v>
      </c>
      <c r="G39" s="393" t="s">
        <v>710</v>
      </c>
      <c r="H39" s="392">
        <v>233</v>
      </c>
      <c r="I39" s="392">
        <v>334</v>
      </c>
      <c r="J39" s="392">
        <v>4833</v>
      </c>
      <c r="K39" s="392">
        <v>718</v>
      </c>
      <c r="L39" s="392">
        <v>1</v>
      </c>
      <c r="M39" s="392">
        <v>4114</v>
      </c>
    </row>
    <row r="40" spans="1:13" s="391" customFormat="1" ht="12" customHeight="1">
      <c r="A40" s="395" t="s">
        <v>61</v>
      </c>
      <c r="B40" s="394">
        <v>10416</v>
      </c>
      <c r="C40" s="392">
        <v>3558</v>
      </c>
      <c r="D40" s="392">
        <v>3430</v>
      </c>
      <c r="E40" s="392">
        <v>2826</v>
      </c>
      <c r="F40" s="392">
        <v>338</v>
      </c>
      <c r="G40" s="393" t="s">
        <v>710</v>
      </c>
      <c r="H40" s="392">
        <v>266</v>
      </c>
      <c r="I40" s="392">
        <v>128</v>
      </c>
      <c r="J40" s="392">
        <v>6509</v>
      </c>
      <c r="K40" s="392">
        <v>802</v>
      </c>
      <c r="L40" s="392">
        <v>1</v>
      </c>
      <c r="M40" s="392">
        <v>5706</v>
      </c>
    </row>
    <row r="41" spans="1:13" s="391" customFormat="1" ht="12" customHeight="1">
      <c r="A41" s="395" t="s">
        <v>63</v>
      </c>
      <c r="B41" s="394">
        <v>7992</v>
      </c>
      <c r="C41" s="392">
        <v>1558</v>
      </c>
      <c r="D41" s="392">
        <v>1509</v>
      </c>
      <c r="E41" s="392">
        <v>1156</v>
      </c>
      <c r="F41" s="392">
        <v>155</v>
      </c>
      <c r="G41" s="392">
        <v>1</v>
      </c>
      <c r="H41" s="392">
        <v>197</v>
      </c>
      <c r="I41" s="392">
        <v>49</v>
      </c>
      <c r="J41" s="392">
        <v>6132</v>
      </c>
      <c r="K41" s="392">
        <v>628</v>
      </c>
      <c r="L41" s="392">
        <v>4</v>
      </c>
      <c r="M41" s="392">
        <v>5500</v>
      </c>
    </row>
    <row r="42" spans="1:13" s="391" customFormat="1" ht="12" customHeight="1">
      <c r="A42" s="395" t="s">
        <v>65</v>
      </c>
      <c r="B42" s="394">
        <v>4249</v>
      </c>
      <c r="C42" s="392">
        <v>439</v>
      </c>
      <c r="D42" s="392">
        <v>429</v>
      </c>
      <c r="E42" s="392">
        <v>295</v>
      </c>
      <c r="F42" s="392">
        <v>59</v>
      </c>
      <c r="G42" s="393" t="s">
        <v>710</v>
      </c>
      <c r="H42" s="392">
        <v>75</v>
      </c>
      <c r="I42" s="392">
        <v>10</v>
      </c>
      <c r="J42" s="392">
        <v>3632</v>
      </c>
      <c r="K42" s="392">
        <v>332</v>
      </c>
      <c r="L42" s="392">
        <v>5</v>
      </c>
      <c r="M42" s="392">
        <v>3295</v>
      </c>
    </row>
    <row r="43" spans="1:13" s="391" customFormat="1" ht="12" customHeight="1">
      <c r="A43" s="395" t="s">
        <v>608</v>
      </c>
      <c r="B43" s="394">
        <v>2114</v>
      </c>
      <c r="C43" s="392">
        <v>136</v>
      </c>
      <c r="D43" s="392">
        <v>133</v>
      </c>
      <c r="E43" s="392">
        <v>80</v>
      </c>
      <c r="F43" s="392">
        <v>24</v>
      </c>
      <c r="G43" s="393" t="s">
        <v>710</v>
      </c>
      <c r="H43" s="392">
        <v>29</v>
      </c>
      <c r="I43" s="392">
        <v>3</v>
      </c>
      <c r="J43" s="392">
        <v>1906</v>
      </c>
      <c r="K43" s="392">
        <v>123</v>
      </c>
      <c r="L43" s="393" t="s">
        <v>710</v>
      </c>
      <c r="M43" s="392">
        <v>1783</v>
      </c>
    </row>
    <row r="44" spans="1:13" s="391" customFormat="1" ht="8.25" customHeight="1">
      <c r="A44" s="402" t="s">
        <v>711</v>
      </c>
      <c r="B44" s="397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</row>
    <row r="45" spans="1:13" s="391" customFormat="1" ht="12" customHeight="1">
      <c r="A45" s="395" t="s">
        <v>607</v>
      </c>
      <c r="B45" s="394">
        <v>36588</v>
      </c>
      <c r="C45" s="392">
        <v>12230</v>
      </c>
      <c r="D45" s="392">
        <v>11706</v>
      </c>
      <c r="E45" s="392">
        <v>9973</v>
      </c>
      <c r="F45" s="392">
        <v>932</v>
      </c>
      <c r="G45" s="392">
        <v>1</v>
      </c>
      <c r="H45" s="392">
        <v>800</v>
      </c>
      <c r="I45" s="392">
        <v>524</v>
      </c>
      <c r="J45" s="392">
        <v>23012</v>
      </c>
      <c r="K45" s="392">
        <v>2603</v>
      </c>
      <c r="L45" s="392">
        <v>11</v>
      </c>
      <c r="M45" s="392">
        <v>20398</v>
      </c>
    </row>
    <row r="46" spans="1:13" s="391" customFormat="1" ht="12" customHeight="1">
      <c r="A46" s="395" t="s">
        <v>606</v>
      </c>
      <c r="B46" s="394">
        <v>22233</v>
      </c>
      <c r="C46" s="392">
        <v>10097</v>
      </c>
      <c r="D46" s="392">
        <v>9635</v>
      </c>
      <c r="E46" s="392">
        <v>8442</v>
      </c>
      <c r="F46" s="392">
        <v>694</v>
      </c>
      <c r="G46" s="393" t="s">
        <v>710</v>
      </c>
      <c r="H46" s="392">
        <v>499</v>
      </c>
      <c r="I46" s="392">
        <v>462</v>
      </c>
      <c r="J46" s="392">
        <v>11342</v>
      </c>
      <c r="K46" s="392">
        <v>1520</v>
      </c>
      <c r="L46" s="392">
        <v>2</v>
      </c>
      <c r="M46" s="392">
        <v>9820</v>
      </c>
    </row>
    <row r="47" spans="1:13" s="391" customFormat="1" ht="12" customHeight="1">
      <c r="A47" s="395" t="s">
        <v>605</v>
      </c>
      <c r="B47" s="394">
        <v>14355</v>
      </c>
      <c r="C47" s="392">
        <v>2133</v>
      </c>
      <c r="D47" s="392">
        <v>2071</v>
      </c>
      <c r="E47" s="392">
        <v>1531</v>
      </c>
      <c r="F47" s="392">
        <v>238</v>
      </c>
      <c r="G47" s="392">
        <v>1</v>
      </c>
      <c r="H47" s="392">
        <v>301</v>
      </c>
      <c r="I47" s="392">
        <v>62</v>
      </c>
      <c r="J47" s="392">
        <v>11670</v>
      </c>
      <c r="K47" s="392">
        <v>1083</v>
      </c>
      <c r="L47" s="392">
        <v>9</v>
      </c>
      <c r="M47" s="392">
        <v>10578</v>
      </c>
    </row>
    <row r="48" spans="1:13" s="391" customFormat="1" ht="12" customHeight="1">
      <c r="A48" s="401" t="s">
        <v>712</v>
      </c>
      <c r="B48" s="400">
        <v>148091</v>
      </c>
      <c r="C48" s="399">
        <v>69842</v>
      </c>
      <c r="D48" s="399">
        <v>67454</v>
      </c>
      <c r="E48" s="399">
        <v>41464</v>
      </c>
      <c r="F48" s="399">
        <v>22405</v>
      </c>
      <c r="G48" s="399">
        <v>2017</v>
      </c>
      <c r="H48" s="399">
        <v>1568</v>
      </c>
      <c r="I48" s="399">
        <v>2388</v>
      </c>
      <c r="J48" s="399">
        <v>68573</v>
      </c>
      <c r="K48" s="399">
        <v>39475</v>
      </c>
      <c r="L48" s="399">
        <v>8262</v>
      </c>
      <c r="M48" s="399">
        <v>20836</v>
      </c>
    </row>
    <row r="49" spans="1:13" s="391" customFormat="1" ht="12" customHeight="1">
      <c r="A49" s="395" t="s">
        <v>713</v>
      </c>
      <c r="B49" s="394">
        <v>8369</v>
      </c>
      <c r="C49" s="392">
        <v>1297</v>
      </c>
      <c r="D49" s="392">
        <v>1241</v>
      </c>
      <c r="E49" s="392">
        <v>300</v>
      </c>
      <c r="F49" s="392">
        <v>44</v>
      </c>
      <c r="G49" s="392">
        <v>892</v>
      </c>
      <c r="H49" s="392">
        <v>5</v>
      </c>
      <c r="I49" s="392">
        <v>56</v>
      </c>
      <c r="J49" s="392">
        <v>6335</v>
      </c>
      <c r="K49" s="392">
        <v>73</v>
      </c>
      <c r="L49" s="392">
        <v>6169</v>
      </c>
      <c r="M49" s="392">
        <v>93</v>
      </c>
    </row>
    <row r="50" spans="1:13" s="391" customFormat="1" ht="12" customHeight="1">
      <c r="A50" s="395" t="s">
        <v>62</v>
      </c>
      <c r="B50" s="394">
        <v>8909</v>
      </c>
      <c r="C50" s="392">
        <v>5604</v>
      </c>
      <c r="D50" s="392">
        <v>5299</v>
      </c>
      <c r="E50" s="392">
        <v>3979</v>
      </c>
      <c r="F50" s="392">
        <v>238</v>
      </c>
      <c r="G50" s="392">
        <v>1032</v>
      </c>
      <c r="H50" s="392">
        <v>50</v>
      </c>
      <c r="I50" s="392">
        <v>305</v>
      </c>
      <c r="J50" s="392">
        <v>2362</v>
      </c>
      <c r="K50" s="392">
        <v>416</v>
      </c>
      <c r="L50" s="392">
        <v>1858</v>
      </c>
      <c r="M50" s="392">
        <v>88</v>
      </c>
    </row>
    <row r="51" spans="1:13" s="391" customFormat="1" ht="12" customHeight="1">
      <c r="A51" s="395" t="s">
        <v>64</v>
      </c>
      <c r="B51" s="394">
        <v>8812</v>
      </c>
      <c r="C51" s="392">
        <v>6283</v>
      </c>
      <c r="D51" s="392">
        <v>5975</v>
      </c>
      <c r="E51" s="392">
        <v>5149</v>
      </c>
      <c r="F51" s="392">
        <v>566</v>
      </c>
      <c r="G51" s="392">
        <v>44</v>
      </c>
      <c r="H51" s="392">
        <v>216</v>
      </c>
      <c r="I51" s="392">
        <v>308</v>
      </c>
      <c r="J51" s="392">
        <v>1564</v>
      </c>
      <c r="K51" s="392">
        <v>1352</v>
      </c>
      <c r="L51" s="392">
        <v>129</v>
      </c>
      <c r="M51" s="392">
        <v>83</v>
      </c>
    </row>
    <row r="52" spans="1:13" s="391" customFormat="1" ht="12" customHeight="1">
      <c r="A52" s="395" t="s">
        <v>66</v>
      </c>
      <c r="B52" s="394">
        <v>10251</v>
      </c>
      <c r="C52" s="392">
        <v>6464</v>
      </c>
      <c r="D52" s="392">
        <v>6186</v>
      </c>
      <c r="E52" s="392">
        <v>4525</v>
      </c>
      <c r="F52" s="392">
        <v>1266</v>
      </c>
      <c r="G52" s="392">
        <v>17</v>
      </c>
      <c r="H52" s="392">
        <v>378</v>
      </c>
      <c r="I52" s="392">
        <v>278</v>
      </c>
      <c r="J52" s="392">
        <v>2807</v>
      </c>
      <c r="K52" s="392">
        <v>2658</v>
      </c>
      <c r="L52" s="392">
        <v>36</v>
      </c>
      <c r="M52" s="392">
        <v>113</v>
      </c>
    </row>
    <row r="53" spans="1:13" s="391" customFormat="1" ht="12" customHeight="1">
      <c r="A53" s="395" t="s">
        <v>68</v>
      </c>
      <c r="B53" s="394">
        <v>11595</v>
      </c>
      <c r="C53" s="392">
        <v>7115</v>
      </c>
      <c r="D53" s="392">
        <v>6862</v>
      </c>
      <c r="E53" s="392">
        <v>4530</v>
      </c>
      <c r="F53" s="392">
        <v>2063</v>
      </c>
      <c r="G53" s="392">
        <v>10</v>
      </c>
      <c r="H53" s="392">
        <v>259</v>
      </c>
      <c r="I53" s="392">
        <v>253</v>
      </c>
      <c r="J53" s="392">
        <v>3542</v>
      </c>
      <c r="K53" s="392">
        <v>3407</v>
      </c>
      <c r="L53" s="392">
        <v>19</v>
      </c>
      <c r="M53" s="392">
        <v>116</v>
      </c>
    </row>
    <row r="54" spans="1:13" s="391" customFormat="1" ht="12" customHeight="1">
      <c r="A54" s="395" t="s">
        <v>70</v>
      </c>
      <c r="B54" s="394">
        <v>14479</v>
      </c>
      <c r="C54" s="392">
        <v>9713</v>
      </c>
      <c r="D54" s="392">
        <v>9383</v>
      </c>
      <c r="E54" s="392">
        <v>5492</v>
      </c>
      <c r="F54" s="392">
        <v>3770</v>
      </c>
      <c r="G54" s="392">
        <v>6</v>
      </c>
      <c r="H54" s="392">
        <v>115</v>
      </c>
      <c r="I54" s="392">
        <v>330</v>
      </c>
      <c r="J54" s="392">
        <v>3674</v>
      </c>
      <c r="K54" s="392">
        <v>3501</v>
      </c>
      <c r="L54" s="392">
        <v>13</v>
      </c>
      <c r="M54" s="392">
        <v>160</v>
      </c>
    </row>
    <row r="55" spans="1:13" s="391" customFormat="1" ht="12" customHeight="1">
      <c r="A55" s="395" t="s">
        <v>72</v>
      </c>
      <c r="B55" s="394">
        <v>12627</v>
      </c>
      <c r="C55" s="392">
        <v>8897</v>
      </c>
      <c r="D55" s="392">
        <v>8633</v>
      </c>
      <c r="E55" s="392">
        <v>4867</v>
      </c>
      <c r="F55" s="392">
        <v>3695</v>
      </c>
      <c r="G55" s="392">
        <v>12</v>
      </c>
      <c r="H55" s="392">
        <v>59</v>
      </c>
      <c r="I55" s="392">
        <v>264</v>
      </c>
      <c r="J55" s="392">
        <v>2850</v>
      </c>
      <c r="K55" s="392">
        <v>2672</v>
      </c>
      <c r="L55" s="392">
        <v>14</v>
      </c>
      <c r="M55" s="392">
        <v>164</v>
      </c>
    </row>
    <row r="56" spans="1:13" s="391" customFormat="1" ht="12" customHeight="1">
      <c r="A56" s="395" t="s">
        <v>53</v>
      </c>
      <c r="B56" s="394">
        <v>10025</v>
      </c>
      <c r="C56" s="392">
        <v>6953</v>
      </c>
      <c r="D56" s="392">
        <v>6769</v>
      </c>
      <c r="E56" s="392">
        <v>3806</v>
      </c>
      <c r="F56" s="392">
        <v>2906</v>
      </c>
      <c r="G56" s="392">
        <v>1</v>
      </c>
      <c r="H56" s="392">
        <v>56</v>
      </c>
      <c r="I56" s="392">
        <v>184</v>
      </c>
      <c r="J56" s="392">
        <v>2543</v>
      </c>
      <c r="K56" s="392">
        <v>2391</v>
      </c>
      <c r="L56" s="392">
        <v>1</v>
      </c>
      <c r="M56" s="392">
        <v>151</v>
      </c>
    </row>
    <row r="57" spans="1:13" s="391" customFormat="1" ht="12" customHeight="1">
      <c r="A57" s="395" t="s">
        <v>55</v>
      </c>
      <c r="B57" s="394">
        <v>8748</v>
      </c>
      <c r="C57" s="392">
        <v>5602</v>
      </c>
      <c r="D57" s="392">
        <v>5466</v>
      </c>
      <c r="E57" s="392">
        <v>3204</v>
      </c>
      <c r="F57" s="392">
        <v>2201</v>
      </c>
      <c r="G57" s="392">
        <v>1</v>
      </c>
      <c r="H57" s="392">
        <v>60</v>
      </c>
      <c r="I57" s="392">
        <v>136</v>
      </c>
      <c r="J57" s="392">
        <v>2756</v>
      </c>
      <c r="K57" s="392">
        <v>2545</v>
      </c>
      <c r="L57" s="392">
        <v>3</v>
      </c>
      <c r="M57" s="392">
        <v>208</v>
      </c>
    </row>
    <row r="58" spans="1:13" s="391" customFormat="1" ht="12" customHeight="1">
      <c r="A58" s="395" t="s">
        <v>57</v>
      </c>
      <c r="B58" s="394">
        <v>10534</v>
      </c>
      <c r="C58" s="392">
        <v>5037</v>
      </c>
      <c r="D58" s="392">
        <v>4895</v>
      </c>
      <c r="E58" s="392">
        <v>2646</v>
      </c>
      <c r="F58" s="392">
        <v>2170</v>
      </c>
      <c r="G58" s="393" t="s">
        <v>710</v>
      </c>
      <c r="H58" s="392">
        <v>79</v>
      </c>
      <c r="I58" s="392">
        <v>142</v>
      </c>
      <c r="J58" s="392">
        <v>5070</v>
      </c>
      <c r="K58" s="392">
        <v>4195</v>
      </c>
      <c r="L58" s="392">
        <v>3</v>
      </c>
      <c r="M58" s="392">
        <v>872</v>
      </c>
    </row>
    <row r="59" spans="1:13" s="391" customFormat="1" ht="12" customHeight="1">
      <c r="A59" s="395" t="s">
        <v>59</v>
      </c>
      <c r="B59" s="394">
        <v>13234</v>
      </c>
      <c r="C59" s="392">
        <v>3874</v>
      </c>
      <c r="D59" s="392">
        <v>3782</v>
      </c>
      <c r="E59" s="392">
        <v>1774</v>
      </c>
      <c r="F59" s="392">
        <v>1913</v>
      </c>
      <c r="G59" s="392">
        <v>1</v>
      </c>
      <c r="H59" s="392">
        <v>94</v>
      </c>
      <c r="I59" s="392">
        <v>92</v>
      </c>
      <c r="J59" s="392">
        <v>8916</v>
      </c>
      <c r="K59" s="392">
        <v>6019</v>
      </c>
      <c r="L59" s="392">
        <v>3</v>
      </c>
      <c r="M59" s="392">
        <v>2894</v>
      </c>
    </row>
    <row r="60" spans="1:13" s="391" customFormat="1" ht="12" customHeight="1">
      <c r="A60" s="395" t="s">
        <v>61</v>
      </c>
      <c r="B60" s="394">
        <v>11865</v>
      </c>
      <c r="C60" s="392">
        <v>1922</v>
      </c>
      <c r="D60" s="392">
        <v>1899</v>
      </c>
      <c r="E60" s="392">
        <v>795</v>
      </c>
      <c r="F60" s="392">
        <v>1019</v>
      </c>
      <c r="G60" s="392">
        <v>1</v>
      </c>
      <c r="H60" s="392">
        <v>84</v>
      </c>
      <c r="I60" s="392">
        <v>23</v>
      </c>
      <c r="J60" s="392">
        <v>9455</v>
      </c>
      <c r="K60" s="392">
        <v>4941</v>
      </c>
      <c r="L60" s="392">
        <v>9</v>
      </c>
      <c r="M60" s="392">
        <v>4505</v>
      </c>
    </row>
    <row r="61" spans="1:13" s="391" customFormat="1" ht="12" customHeight="1">
      <c r="A61" s="395" t="s">
        <v>63</v>
      </c>
      <c r="B61" s="394">
        <v>8676</v>
      </c>
      <c r="C61" s="392">
        <v>759</v>
      </c>
      <c r="D61" s="392">
        <v>749</v>
      </c>
      <c r="E61" s="392">
        <v>293</v>
      </c>
      <c r="F61" s="392">
        <v>385</v>
      </c>
      <c r="G61" s="393" t="s">
        <v>710</v>
      </c>
      <c r="H61" s="392">
        <v>71</v>
      </c>
      <c r="I61" s="392">
        <v>10</v>
      </c>
      <c r="J61" s="392">
        <v>7474</v>
      </c>
      <c r="K61" s="392">
        <v>3101</v>
      </c>
      <c r="L61" s="392">
        <v>4</v>
      </c>
      <c r="M61" s="392">
        <v>4369</v>
      </c>
    </row>
    <row r="62" spans="1:13" s="391" customFormat="1" ht="12" customHeight="1">
      <c r="A62" s="395" t="s">
        <v>65</v>
      </c>
      <c r="B62" s="394">
        <v>5363</v>
      </c>
      <c r="C62" s="392">
        <v>239</v>
      </c>
      <c r="D62" s="392">
        <v>234</v>
      </c>
      <c r="E62" s="392">
        <v>77</v>
      </c>
      <c r="F62" s="392">
        <v>128</v>
      </c>
      <c r="G62" s="393" t="s">
        <v>710</v>
      </c>
      <c r="H62" s="392">
        <v>29</v>
      </c>
      <c r="I62" s="392">
        <v>5</v>
      </c>
      <c r="J62" s="392">
        <v>4859</v>
      </c>
      <c r="K62" s="392">
        <v>1537</v>
      </c>
      <c r="L62" s="393" t="s">
        <v>710</v>
      </c>
      <c r="M62" s="392">
        <v>3322</v>
      </c>
    </row>
    <row r="63" spans="1:13" s="391" customFormat="1" ht="12" customHeight="1">
      <c r="A63" s="395" t="s">
        <v>608</v>
      </c>
      <c r="B63" s="394">
        <v>4604</v>
      </c>
      <c r="C63" s="392">
        <v>83</v>
      </c>
      <c r="D63" s="392">
        <v>81</v>
      </c>
      <c r="E63" s="392">
        <v>27</v>
      </c>
      <c r="F63" s="392">
        <v>41</v>
      </c>
      <c r="G63" s="393" t="s">
        <v>710</v>
      </c>
      <c r="H63" s="392">
        <v>13</v>
      </c>
      <c r="I63" s="392">
        <v>2</v>
      </c>
      <c r="J63" s="392">
        <v>4366</v>
      </c>
      <c r="K63" s="392">
        <v>667</v>
      </c>
      <c r="L63" s="392">
        <v>1</v>
      </c>
      <c r="M63" s="392">
        <v>3698</v>
      </c>
    </row>
    <row r="64" spans="1:13" s="391" customFormat="1" ht="8.25" customHeight="1">
      <c r="A64" s="398" t="s">
        <v>711</v>
      </c>
      <c r="B64" s="397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</row>
    <row r="65" spans="1:13" s="391" customFormat="1" ht="12" customHeight="1">
      <c r="A65" s="395" t="s">
        <v>607</v>
      </c>
      <c r="B65" s="394">
        <v>43742</v>
      </c>
      <c r="C65" s="392">
        <v>6877</v>
      </c>
      <c r="D65" s="392">
        <v>6745</v>
      </c>
      <c r="E65" s="392">
        <v>2966</v>
      </c>
      <c r="F65" s="392">
        <v>3486</v>
      </c>
      <c r="G65" s="392">
        <v>2</v>
      </c>
      <c r="H65" s="392">
        <v>291</v>
      </c>
      <c r="I65" s="392">
        <v>132</v>
      </c>
      <c r="J65" s="392">
        <v>35070</v>
      </c>
      <c r="K65" s="392">
        <v>16265</v>
      </c>
      <c r="L65" s="392">
        <v>17</v>
      </c>
      <c r="M65" s="392">
        <v>18788</v>
      </c>
    </row>
    <row r="66" spans="1:13" s="391" customFormat="1" ht="12" customHeight="1">
      <c r="A66" s="395" t="s">
        <v>606</v>
      </c>
      <c r="B66" s="394">
        <v>25099</v>
      </c>
      <c r="C66" s="392">
        <v>5796</v>
      </c>
      <c r="D66" s="392">
        <v>5681</v>
      </c>
      <c r="E66" s="392">
        <v>2569</v>
      </c>
      <c r="F66" s="392">
        <v>2932</v>
      </c>
      <c r="G66" s="392">
        <v>2</v>
      </c>
      <c r="H66" s="392">
        <v>178</v>
      </c>
      <c r="I66" s="392">
        <v>115</v>
      </c>
      <c r="J66" s="392">
        <v>18371</v>
      </c>
      <c r="K66" s="392">
        <v>10960</v>
      </c>
      <c r="L66" s="392">
        <v>12</v>
      </c>
      <c r="M66" s="392">
        <v>7399</v>
      </c>
    </row>
    <row r="67" spans="1:13" s="391" customFormat="1" ht="12" customHeight="1">
      <c r="A67" s="395" t="s">
        <v>605</v>
      </c>
      <c r="B67" s="394">
        <v>18643</v>
      </c>
      <c r="C67" s="392">
        <v>1081</v>
      </c>
      <c r="D67" s="392">
        <v>1064</v>
      </c>
      <c r="E67" s="392">
        <v>397</v>
      </c>
      <c r="F67" s="392">
        <v>554</v>
      </c>
      <c r="G67" s="393" t="s">
        <v>710</v>
      </c>
      <c r="H67" s="392">
        <v>113</v>
      </c>
      <c r="I67" s="392">
        <v>17</v>
      </c>
      <c r="J67" s="392">
        <v>16699</v>
      </c>
      <c r="K67" s="392">
        <v>5305</v>
      </c>
      <c r="L67" s="392">
        <v>5</v>
      </c>
      <c r="M67" s="392">
        <v>11389</v>
      </c>
    </row>
    <row r="68" spans="1:13" s="379" customFormat="1" ht="15" customHeight="1">
      <c r="A68" s="390" t="s">
        <v>604</v>
      </c>
      <c r="B68" s="389"/>
      <c r="C68" s="387"/>
      <c r="D68" s="387"/>
      <c r="E68" s="387"/>
      <c r="F68" s="387"/>
      <c r="G68" s="388"/>
      <c r="H68" s="388"/>
      <c r="I68" s="387"/>
      <c r="J68" s="387"/>
      <c r="K68" s="387"/>
      <c r="L68" s="387"/>
      <c r="M68" s="387"/>
    </row>
    <row r="69" spans="1:13" s="379" customFormat="1" ht="15" customHeight="1">
      <c r="A69" s="386" t="s">
        <v>714</v>
      </c>
      <c r="B69" s="385"/>
      <c r="C69" s="384"/>
      <c r="D69" s="383"/>
      <c r="E69" s="382"/>
      <c r="F69" s="382"/>
      <c r="G69" s="382"/>
      <c r="H69" s="381"/>
      <c r="I69" s="380"/>
      <c r="J69" s="380"/>
      <c r="K69" s="380"/>
      <c r="L69" s="380"/>
      <c r="M69" s="380"/>
    </row>
  </sheetData>
  <mergeCells count="11">
    <mergeCell ref="M6:M7"/>
    <mergeCell ref="A5:A7"/>
    <mergeCell ref="B5:B7"/>
    <mergeCell ref="D5:G5"/>
    <mergeCell ref="J5:M5"/>
    <mergeCell ref="C6:C7"/>
    <mergeCell ref="D6:H6"/>
    <mergeCell ref="I6:I7"/>
    <mergeCell ref="J6:J7"/>
    <mergeCell ref="K6:K7"/>
    <mergeCell ref="L6:L7"/>
  </mergeCells>
  <phoneticPr fontId="3"/>
  <hyperlinks>
    <hyperlink ref="A1" location="'目次'!A1" display="目次へもどる"/>
  </hyperlinks>
  <pageMargins left="0.74803149606299213" right="0.74803149606299213" top="0.78740157480314965" bottom="0.59055118110236227" header="0.51181102362204722" footer="0.51181102362204722"/>
  <pageSetup paperSize="9" scale="9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7"/>
  <sheetViews>
    <sheetView zoomScale="110" zoomScaleNormal="110" workbookViewId="0"/>
  </sheetViews>
  <sheetFormatPr defaultColWidth="9" defaultRowHeight="15" customHeight="1"/>
  <cols>
    <col min="1" max="1" width="25" style="43" customWidth="1"/>
    <col min="2" max="8" width="8.75" style="43" customWidth="1"/>
    <col min="9" max="16384" width="9" style="43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ht="15" customHeight="1">
      <c r="A3" s="505" t="s">
        <v>715</v>
      </c>
    </row>
    <row r="4" spans="1:8" ht="15" customHeight="1">
      <c r="A4" s="425" t="s">
        <v>632</v>
      </c>
      <c r="H4" s="282" t="s">
        <v>620</v>
      </c>
    </row>
    <row r="5" spans="1:8" ht="15" customHeight="1">
      <c r="A5" s="524" t="s">
        <v>631</v>
      </c>
      <c r="B5" s="581" t="s">
        <v>371</v>
      </c>
      <c r="C5" s="577" t="s">
        <v>630</v>
      </c>
      <c r="D5" s="577" t="s">
        <v>629</v>
      </c>
      <c r="E5" s="577" t="s">
        <v>628</v>
      </c>
      <c r="F5" s="577" t="s">
        <v>627</v>
      </c>
      <c r="G5" s="577" t="s">
        <v>626</v>
      </c>
      <c r="H5" s="578" t="s">
        <v>625</v>
      </c>
    </row>
    <row r="6" spans="1:8" ht="15" customHeight="1">
      <c r="A6" s="580"/>
      <c r="B6" s="581"/>
      <c r="C6" s="577"/>
      <c r="D6" s="577"/>
      <c r="E6" s="577"/>
      <c r="F6" s="577"/>
      <c r="G6" s="577"/>
      <c r="H6" s="579"/>
    </row>
    <row r="7" spans="1:8" ht="15" customHeight="1">
      <c r="A7" s="424" t="s">
        <v>624</v>
      </c>
      <c r="B7" s="423">
        <f>SUM(C7:G7)</f>
        <v>8681</v>
      </c>
      <c r="C7" s="422">
        <f t="shared" ref="C7:H7" si="0">SUM(C8:C9)</f>
        <v>2748</v>
      </c>
      <c r="D7" s="422">
        <f t="shared" si="0"/>
        <v>2387</v>
      </c>
      <c r="E7" s="422">
        <f t="shared" si="0"/>
        <v>1832</v>
      </c>
      <c r="F7" s="422">
        <f t="shared" si="0"/>
        <v>1091</v>
      </c>
      <c r="G7" s="422">
        <f t="shared" si="0"/>
        <v>623</v>
      </c>
      <c r="H7" s="422">
        <f t="shared" si="0"/>
        <v>11663</v>
      </c>
    </row>
    <row r="8" spans="1:8" ht="15" customHeight="1">
      <c r="A8" s="421" t="s">
        <v>464</v>
      </c>
      <c r="B8" s="331">
        <f>SUM(C8:G8)</f>
        <v>3153</v>
      </c>
      <c r="C8" s="276">
        <v>1236</v>
      </c>
      <c r="D8" s="276">
        <v>913</v>
      </c>
      <c r="E8" s="276">
        <v>574</v>
      </c>
      <c r="F8" s="276">
        <v>296</v>
      </c>
      <c r="G8" s="276">
        <v>134</v>
      </c>
      <c r="H8" s="276">
        <v>4829</v>
      </c>
    </row>
    <row r="9" spans="1:8" ht="15" customHeight="1">
      <c r="A9" s="420" t="s">
        <v>463</v>
      </c>
      <c r="B9" s="419">
        <f>SUM(C9:G9)</f>
        <v>5528</v>
      </c>
      <c r="C9" s="272">
        <v>1512</v>
      </c>
      <c r="D9" s="272">
        <v>1474</v>
      </c>
      <c r="E9" s="272">
        <v>1258</v>
      </c>
      <c r="F9" s="272">
        <v>795</v>
      </c>
      <c r="G9" s="272">
        <v>489</v>
      </c>
      <c r="H9" s="272">
        <v>6834</v>
      </c>
    </row>
    <row r="10" spans="1:8" ht="15" customHeight="1">
      <c r="A10" s="426"/>
      <c r="B10" s="330"/>
      <c r="C10" s="276"/>
      <c r="D10" s="276"/>
      <c r="E10" s="276"/>
      <c r="F10" s="276"/>
      <c r="G10" s="276"/>
      <c r="H10" s="276"/>
    </row>
    <row r="11" spans="1:8" ht="15" customHeight="1">
      <c r="A11" s="425" t="s">
        <v>716</v>
      </c>
    </row>
    <row r="12" spans="1:8" ht="15" customHeight="1">
      <c r="A12" s="524" t="s">
        <v>631</v>
      </c>
      <c r="B12" s="581" t="s">
        <v>371</v>
      </c>
      <c r="C12" s="577" t="s">
        <v>630</v>
      </c>
      <c r="D12" s="577" t="s">
        <v>629</v>
      </c>
      <c r="E12" s="577" t="s">
        <v>628</v>
      </c>
      <c r="F12" s="577" t="s">
        <v>627</v>
      </c>
      <c r="G12" s="577" t="s">
        <v>626</v>
      </c>
      <c r="H12" s="578" t="s">
        <v>625</v>
      </c>
    </row>
    <row r="13" spans="1:8" ht="15" customHeight="1">
      <c r="A13" s="580"/>
      <c r="B13" s="581"/>
      <c r="C13" s="577"/>
      <c r="D13" s="577"/>
      <c r="E13" s="577"/>
      <c r="F13" s="577"/>
      <c r="G13" s="577"/>
      <c r="H13" s="579"/>
    </row>
    <row r="14" spans="1:8" ht="15" customHeight="1">
      <c r="A14" s="424" t="s">
        <v>624</v>
      </c>
      <c r="B14" s="423">
        <f>SUM(C14:G14)</f>
        <v>12088</v>
      </c>
      <c r="C14" s="422">
        <f t="shared" ref="C14:H14" si="1">SUM(C15:C16)</f>
        <v>3385</v>
      </c>
      <c r="D14" s="422">
        <f t="shared" si="1"/>
        <v>3244</v>
      </c>
      <c r="E14" s="422">
        <f t="shared" si="1"/>
        <v>2578</v>
      </c>
      <c r="F14" s="422">
        <f t="shared" si="1"/>
        <v>1795</v>
      </c>
      <c r="G14" s="422">
        <f t="shared" si="1"/>
        <v>1086</v>
      </c>
      <c r="H14" s="422">
        <f t="shared" si="1"/>
        <v>14898</v>
      </c>
    </row>
    <row r="15" spans="1:8" ht="15" customHeight="1">
      <c r="A15" s="421" t="s">
        <v>464</v>
      </c>
      <c r="B15" s="331">
        <f>SUM(C15:G15)</f>
        <v>4518</v>
      </c>
      <c r="C15" s="276">
        <v>1688</v>
      </c>
      <c r="D15" s="276">
        <v>1251</v>
      </c>
      <c r="E15" s="276">
        <v>798</v>
      </c>
      <c r="F15" s="276">
        <v>493</v>
      </c>
      <c r="G15" s="276">
        <v>288</v>
      </c>
      <c r="H15" s="276">
        <f>B15+1612</f>
        <v>6130</v>
      </c>
    </row>
    <row r="16" spans="1:8" ht="15" customHeight="1">
      <c r="A16" s="420" t="s">
        <v>463</v>
      </c>
      <c r="B16" s="419">
        <f>SUM(C16:G16)</f>
        <v>7570</v>
      </c>
      <c r="C16" s="272">
        <v>1697</v>
      </c>
      <c r="D16" s="272">
        <v>1993</v>
      </c>
      <c r="E16" s="272">
        <v>1780</v>
      </c>
      <c r="F16" s="272">
        <v>1302</v>
      </c>
      <c r="G16" s="272">
        <v>798</v>
      </c>
      <c r="H16" s="272">
        <f>B16+1198</f>
        <v>8768</v>
      </c>
    </row>
    <row r="17" spans="1:8" ht="15" customHeight="1">
      <c r="A17" s="311" t="s">
        <v>623</v>
      </c>
      <c r="H17" s="418"/>
    </row>
  </sheetData>
  <mergeCells count="16">
    <mergeCell ref="G5:G6"/>
    <mergeCell ref="H5:H6"/>
    <mergeCell ref="A12:A13"/>
    <mergeCell ref="B12:B13"/>
    <mergeCell ref="C12:C13"/>
    <mergeCell ref="D12:D13"/>
    <mergeCell ref="E12:E13"/>
    <mergeCell ref="F12:F13"/>
    <mergeCell ref="G12:G13"/>
    <mergeCell ref="H12:H13"/>
    <mergeCell ref="A5:A6"/>
    <mergeCell ref="B5:B6"/>
    <mergeCell ref="C5:C6"/>
    <mergeCell ref="D5:D6"/>
    <mergeCell ref="E5:E6"/>
    <mergeCell ref="F5:F6"/>
  </mergeCells>
  <phoneticPr fontId="3"/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23"/>
  <sheetViews>
    <sheetView zoomScale="110" zoomScaleNormal="110" workbookViewId="0"/>
  </sheetViews>
  <sheetFormatPr defaultColWidth="9" defaultRowHeight="15" customHeight="1"/>
  <cols>
    <col min="1" max="1" width="25" style="43" customWidth="1"/>
    <col min="2" max="8" width="8.75" style="43" customWidth="1"/>
    <col min="9" max="16384" width="9" style="43"/>
  </cols>
  <sheetData>
    <row r="1" spans="1:8" s="523" customFormat="1" ht="15" customHeight="1">
      <c r="A1" s="522" t="s">
        <v>901</v>
      </c>
    </row>
    <row r="2" spans="1:8" s="523" customFormat="1" ht="15" customHeight="1"/>
    <row r="3" spans="1:8" ht="15" customHeight="1">
      <c r="A3" s="505" t="s">
        <v>717</v>
      </c>
    </row>
    <row r="4" spans="1:8" ht="15" customHeight="1">
      <c r="A4" s="425" t="s">
        <v>632</v>
      </c>
      <c r="B4" s="432"/>
      <c r="C4" s="432"/>
      <c r="D4" s="432"/>
      <c r="H4" s="282" t="s">
        <v>620</v>
      </c>
    </row>
    <row r="5" spans="1:8" ht="15" customHeight="1">
      <c r="A5" s="524" t="s">
        <v>637</v>
      </c>
      <c r="B5" s="528" t="s">
        <v>636</v>
      </c>
      <c r="C5" s="528"/>
      <c r="D5" s="528"/>
      <c r="E5" s="528"/>
      <c r="F5" s="528"/>
      <c r="G5" s="528"/>
      <c r="H5" s="582"/>
    </row>
    <row r="6" spans="1:8" ht="15" customHeight="1">
      <c r="A6" s="580"/>
      <c r="B6" s="501" t="s">
        <v>371</v>
      </c>
      <c r="C6" s="502" t="s">
        <v>635</v>
      </c>
      <c r="D6" s="502" t="s">
        <v>630</v>
      </c>
      <c r="E6" s="502" t="s">
        <v>629</v>
      </c>
      <c r="F6" s="502" t="s">
        <v>628</v>
      </c>
      <c r="G6" s="502" t="s">
        <v>627</v>
      </c>
      <c r="H6" s="431" t="s">
        <v>626</v>
      </c>
    </row>
    <row r="7" spans="1:8" ht="15" customHeight="1">
      <c r="A7" s="430" t="s">
        <v>634</v>
      </c>
      <c r="B7" s="436">
        <v>12487</v>
      </c>
      <c r="C7" s="435">
        <v>2475</v>
      </c>
      <c r="D7" s="435">
        <v>4474</v>
      </c>
      <c r="E7" s="435">
        <v>3313</v>
      </c>
      <c r="F7" s="435">
        <v>1555</v>
      </c>
      <c r="G7" s="435">
        <v>525</v>
      </c>
      <c r="H7" s="279">
        <v>145</v>
      </c>
    </row>
    <row r="8" spans="1:8" ht="15" customHeight="1">
      <c r="A8" s="428" t="s">
        <v>633</v>
      </c>
      <c r="B8" s="434">
        <v>4341</v>
      </c>
      <c r="C8" s="279">
        <v>2070</v>
      </c>
      <c r="D8" s="279">
        <v>1953</v>
      </c>
      <c r="E8" s="279">
        <v>278</v>
      </c>
      <c r="F8" s="279">
        <v>30</v>
      </c>
      <c r="G8" s="279">
        <v>9</v>
      </c>
      <c r="H8" s="339">
        <v>1</v>
      </c>
    </row>
    <row r="9" spans="1:8" ht="15" customHeight="1">
      <c r="A9" s="428" t="s">
        <v>629</v>
      </c>
      <c r="B9" s="434">
        <v>4288</v>
      </c>
      <c r="C9" s="279">
        <v>372</v>
      </c>
      <c r="D9" s="279">
        <v>2113</v>
      </c>
      <c r="E9" s="279">
        <v>1588</v>
      </c>
      <c r="F9" s="279">
        <v>190</v>
      </c>
      <c r="G9" s="279">
        <v>25</v>
      </c>
      <c r="H9" s="279" t="s">
        <v>639</v>
      </c>
    </row>
    <row r="10" spans="1:8" ht="15" customHeight="1">
      <c r="A10" s="428" t="s">
        <v>628</v>
      </c>
      <c r="B10" s="434">
        <v>2545</v>
      </c>
      <c r="C10" s="279">
        <v>28</v>
      </c>
      <c r="D10" s="279">
        <v>373</v>
      </c>
      <c r="E10" s="279">
        <v>1272</v>
      </c>
      <c r="F10" s="279">
        <v>789</v>
      </c>
      <c r="G10" s="279">
        <v>77</v>
      </c>
      <c r="H10" s="279">
        <v>6</v>
      </c>
    </row>
    <row r="11" spans="1:8" ht="15" customHeight="1">
      <c r="A11" s="428" t="s">
        <v>627</v>
      </c>
      <c r="B11" s="434">
        <v>965</v>
      </c>
      <c r="C11" s="279">
        <v>4</v>
      </c>
      <c r="D11" s="279">
        <v>28</v>
      </c>
      <c r="E11" s="279">
        <v>159</v>
      </c>
      <c r="F11" s="279">
        <v>487</v>
      </c>
      <c r="G11" s="279">
        <v>255</v>
      </c>
      <c r="H11" s="279">
        <v>32</v>
      </c>
    </row>
    <row r="12" spans="1:8" ht="15" customHeight="1">
      <c r="A12" s="427" t="s">
        <v>626</v>
      </c>
      <c r="B12" s="433">
        <v>348</v>
      </c>
      <c r="C12" s="334">
        <v>1</v>
      </c>
      <c r="D12" s="334">
        <v>7</v>
      </c>
      <c r="E12" s="334">
        <v>16</v>
      </c>
      <c r="F12" s="334">
        <v>59</v>
      </c>
      <c r="G12" s="334">
        <v>159</v>
      </c>
      <c r="H12" s="334">
        <v>106</v>
      </c>
    </row>
    <row r="14" spans="1:8" ht="15" customHeight="1">
      <c r="A14" s="425" t="s">
        <v>638</v>
      </c>
      <c r="B14" s="432"/>
      <c r="C14" s="432"/>
      <c r="D14" s="432"/>
      <c r="H14" s="282" t="s">
        <v>620</v>
      </c>
    </row>
    <row r="15" spans="1:8" ht="15" customHeight="1">
      <c r="A15" s="524" t="s">
        <v>637</v>
      </c>
      <c r="B15" s="528" t="s">
        <v>636</v>
      </c>
      <c r="C15" s="528"/>
      <c r="D15" s="528"/>
      <c r="E15" s="528"/>
      <c r="F15" s="528"/>
      <c r="G15" s="528"/>
      <c r="H15" s="582"/>
    </row>
    <row r="16" spans="1:8" ht="15" customHeight="1">
      <c r="A16" s="580"/>
      <c r="B16" s="501" t="s">
        <v>371</v>
      </c>
      <c r="C16" s="502" t="s">
        <v>635</v>
      </c>
      <c r="D16" s="502" t="s">
        <v>630</v>
      </c>
      <c r="E16" s="502" t="s">
        <v>629</v>
      </c>
      <c r="F16" s="502" t="s">
        <v>628</v>
      </c>
      <c r="G16" s="502" t="s">
        <v>627</v>
      </c>
      <c r="H16" s="431" t="s">
        <v>626</v>
      </c>
    </row>
    <row r="17" spans="1:8" ht="15" customHeight="1">
      <c r="A17" s="430" t="s">
        <v>634</v>
      </c>
      <c r="B17" s="429">
        <v>15180</v>
      </c>
      <c r="C17" s="422">
        <f t="shared" ref="C17:H17" si="0">SUM(C18:C22)</f>
        <v>2027</v>
      </c>
      <c r="D17" s="422">
        <f t="shared" si="0"/>
        <v>4916</v>
      </c>
      <c r="E17" s="422">
        <f t="shared" si="0"/>
        <v>4349</v>
      </c>
      <c r="F17" s="422">
        <f t="shared" si="0"/>
        <v>2646</v>
      </c>
      <c r="G17" s="422">
        <f t="shared" si="0"/>
        <v>986</v>
      </c>
      <c r="H17" s="422">
        <f t="shared" si="0"/>
        <v>256</v>
      </c>
    </row>
    <row r="18" spans="1:8" ht="15" customHeight="1">
      <c r="A18" s="428" t="s">
        <v>633</v>
      </c>
      <c r="B18" s="331">
        <f>SUM(C18:H18)</f>
        <v>4266</v>
      </c>
      <c r="C18" s="276">
        <v>1658</v>
      </c>
      <c r="D18" s="276">
        <v>2306</v>
      </c>
      <c r="E18" s="276">
        <v>252</v>
      </c>
      <c r="F18" s="276">
        <v>43</v>
      </c>
      <c r="G18" s="276">
        <v>6</v>
      </c>
      <c r="H18" s="276">
        <v>1</v>
      </c>
    </row>
    <row r="19" spans="1:8" ht="15" customHeight="1">
      <c r="A19" s="428" t="s">
        <v>629</v>
      </c>
      <c r="B19" s="331">
        <f>SUM(C19:H19)</f>
        <v>4714</v>
      </c>
      <c r="C19" s="276">
        <v>325</v>
      </c>
      <c r="D19" s="276">
        <v>2245</v>
      </c>
      <c r="E19" s="276">
        <v>1896</v>
      </c>
      <c r="F19" s="276">
        <v>220</v>
      </c>
      <c r="G19" s="276">
        <v>24</v>
      </c>
      <c r="H19" s="339">
        <v>4</v>
      </c>
    </row>
    <row r="20" spans="1:8" ht="15" customHeight="1">
      <c r="A20" s="428" t="s">
        <v>628</v>
      </c>
      <c r="B20" s="331">
        <f>SUM(C20:H20)</f>
        <v>3750</v>
      </c>
      <c r="C20" s="276">
        <v>34</v>
      </c>
      <c r="D20" s="276">
        <v>346</v>
      </c>
      <c r="E20" s="276">
        <v>1884</v>
      </c>
      <c r="F20" s="276">
        <v>1320</v>
      </c>
      <c r="G20" s="276">
        <v>149</v>
      </c>
      <c r="H20" s="276">
        <v>17</v>
      </c>
    </row>
    <row r="21" spans="1:8" ht="15" customHeight="1">
      <c r="A21" s="428" t="s">
        <v>627</v>
      </c>
      <c r="B21" s="331">
        <f>SUM(C21:H21)</f>
        <v>1843</v>
      </c>
      <c r="C21" s="276">
        <v>7</v>
      </c>
      <c r="D21" s="276">
        <v>18</v>
      </c>
      <c r="E21" s="276">
        <v>299</v>
      </c>
      <c r="F21" s="276">
        <v>957</v>
      </c>
      <c r="G21" s="276">
        <v>518</v>
      </c>
      <c r="H21" s="276">
        <v>44</v>
      </c>
    </row>
    <row r="22" spans="1:8" ht="15" customHeight="1">
      <c r="A22" s="427" t="s">
        <v>626</v>
      </c>
      <c r="B22" s="419">
        <f>SUM(C22:H22)</f>
        <v>607</v>
      </c>
      <c r="C22" s="334">
        <v>3</v>
      </c>
      <c r="D22" s="272">
        <v>1</v>
      </c>
      <c r="E22" s="272">
        <v>18</v>
      </c>
      <c r="F22" s="272">
        <v>106</v>
      </c>
      <c r="G22" s="272">
        <v>289</v>
      </c>
      <c r="H22" s="272">
        <v>190</v>
      </c>
    </row>
    <row r="23" spans="1:8" ht="15" customHeight="1">
      <c r="A23" s="311" t="s">
        <v>623</v>
      </c>
      <c r="H23" s="418"/>
    </row>
  </sheetData>
  <mergeCells count="4">
    <mergeCell ref="A5:A6"/>
    <mergeCell ref="B5:H5"/>
    <mergeCell ref="A15:A16"/>
    <mergeCell ref="B15:H15"/>
  </mergeCells>
  <phoneticPr fontId="3"/>
  <hyperlinks>
    <hyperlink ref="A1" location="'目次'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18"/>
  <sheetViews>
    <sheetView zoomScale="110" zoomScaleNormal="110" workbookViewId="0"/>
  </sheetViews>
  <sheetFormatPr defaultColWidth="8.75" defaultRowHeight="15" customHeight="1"/>
  <cols>
    <col min="1" max="1" width="26.25" style="1" customWidth="1"/>
    <col min="2" max="4" width="20" style="1" customWidth="1"/>
    <col min="5" max="16384" width="8.75" style="1"/>
  </cols>
  <sheetData>
    <row r="1" spans="1:4" s="523" customFormat="1" ht="15" customHeight="1">
      <c r="A1" s="522" t="s">
        <v>901</v>
      </c>
    </row>
    <row r="2" spans="1:4" s="523" customFormat="1" ht="15" customHeight="1"/>
    <row r="3" spans="1:4" ht="15" customHeight="1">
      <c r="A3" s="516" t="s">
        <v>864</v>
      </c>
    </row>
    <row r="4" spans="1:4" s="7" customFormat="1" ht="15" customHeight="1">
      <c r="A4" s="451" t="s">
        <v>621</v>
      </c>
      <c r="D4" s="282" t="s">
        <v>865</v>
      </c>
    </row>
    <row r="5" spans="1:4" s="450" customFormat="1" ht="30" customHeight="1">
      <c r="A5" s="185" t="s">
        <v>653</v>
      </c>
      <c r="B5" s="502" t="s">
        <v>652</v>
      </c>
      <c r="C5" s="502" t="s">
        <v>651</v>
      </c>
      <c r="D5" s="431" t="s">
        <v>866</v>
      </c>
    </row>
    <row r="6" spans="1:4" s="7" customFormat="1" ht="15" customHeight="1">
      <c r="A6" s="449" t="s">
        <v>650</v>
      </c>
      <c r="B6" s="448">
        <v>133259</v>
      </c>
      <c r="C6" s="447">
        <v>328717</v>
      </c>
      <c r="D6" s="446">
        <v>2.4667527146000001</v>
      </c>
    </row>
    <row r="7" spans="1:4" s="7" customFormat="1" ht="15" customHeight="1">
      <c r="A7" s="445" t="s">
        <v>649</v>
      </c>
      <c r="B7" s="318">
        <v>74623</v>
      </c>
      <c r="C7" s="443">
        <v>211285</v>
      </c>
      <c r="D7" s="442">
        <v>2.8313656646999998</v>
      </c>
    </row>
    <row r="8" spans="1:4" s="7" customFormat="1" ht="15" customHeight="1">
      <c r="A8" s="445" t="s">
        <v>648</v>
      </c>
      <c r="B8" s="318">
        <v>989</v>
      </c>
      <c r="C8" s="443">
        <v>2155</v>
      </c>
      <c r="D8" s="442">
        <v>2.1789686551999998</v>
      </c>
    </row>
    <row r="9" spans="1:4" s="7" customFormat="1" ht="15" customHeight="1">
      <c r="A9" s="445" t="s">
        <v>647</v>
      </c>
      <c r="B9" s="318">
        <v>57541</v>
      </c>
      <c r="C9" s="443">
        <v>115031</v>
      </c>
      <c r="D9" s="442">
        <v>1.9991136755000001</v>
      </c>
    </row>
    <row r="10" spans="1:4" s="7" customFormat="1" ht="15" customHeight="1">
      <c r="A10" s="444" t="s">
        <v>646</v>
      </c>
      <c r="B10" s="318">
        <v>18295</v>
      </c>
      <c r="C10" s="443">
        <v>29644</v>
      </c>
      <c r="D10" s="442">
        <v>1.6203334244000001</v>
      </c>
    </row>
    <row r="11" spans="1:4" s="7" customFormat="1" ht="15" customHeight="1">
      <c r="A11" s="444" t="s">
        <v>645</v>
      </c>
      <c r="B11" s="318">
        <v>19831</v>
      </c>
      <c r="C11" s="443">
        <v>37559</v>
      </c>
      <c r="D11" s="442">
        <v>1.8939539105000001</v>
      </c>
    </row>
    <row r="12" spans="1:4" s="7" customFormat="1" ht="15" customHeight="1">
      <c r="A12" s="444" t="s">
        <v>644</v>
      </c>
      <c r="B12" s="318">
        <v>17256</v>
      </c>
      <c r="C12" s="443">
        <v>42591</v>
      </c>
      <c r="D12" s="442">
        <v>2.4681849791000001</v>
      </c>
    </row>
    <row r="13" spans="1:4" s="7" customFormat="1" ht="15" customHeight="1">
      <c r="A13" s="444" t="s">
        <v>643</v>
      </c>
      <c r="B13" s="318">
        <v>1166</v>
      </c>
      <c r="C13" s="443">
        <v>2926</v>
      </c>
      <c r="D13" s="442">
        <v>2.5094339623000002</v>
      </c>
    </row>
    <row r="14" spans="1:4" s="7" customFormat="1" ht="15" customHeight="1">
      <c r="A14" s="444" t="s">
        <v>642</v>
      </c>
      <c r="B14" s="318">
        <v>993</v>
      </c>
      <c r="C14" s="443">
        <v>2311</v>
      </c>
      <c r="D14" s="442">
        <v>2.3272910373000002</v>
      </c>
    </row>
    <row r="15" spans="1:4" s="7" customFormat="1" ht="15" customHeight="1">
      <c r="A15" s="441" t="s">
        <v>343</v>
      </c>
      <c r="B15" s="314">
        <v>106</v>
      </c>
      <c r="C15" s="440">
        <v>246</v>
      </c>
      <c r="D15" s="439">
        <v>2.3207547169999998</v>
      </c>
    </row>
    <row r="16" spans="1:4" s="7" customFormat="1" ht="15" customHeight="1">
      <c r="A16" s="7" t="s">
        <v>641</v>
      </c>
    </row>
    <row r="17" spans="1:2" ht="15" customHeight="1">
      <c r="A17" s="7" t="s">
        <v>640</v>
      </c>
      <c r="B17" s="438"/>
    </row>
    <row r="18" spans="1:2" ht="15" customHeight="1">
      <c r="A18" s="437" t="s">
        <v>867</v>
      </c>
    </row>
  </sheetData>
  <phoneticPr fontId="3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54"/>
  <sheetViews>
    <sheetView zoomScale="110" zoomScaleNormal="110" workbookViewId="0"/>
  </sheetViews>
  <sheetFormatPr defaultColWidth="8.875" defaultRowHeight="15" customHeight="1"/>
  <cols>
    <col min="1" max="1" width="33.75" style="7" customWidth="1"/>
    <col min="2" max="4" width="17.5" style="7" customWidth="1"/>
    <col min="5" max="16384" width="8.875" style="7"/>
  </cols>
  <sheetData>
    <row r="1" spans="1:4" s="523" customFormat="1" ht="15" customHeight="1">
      <c r="A1" s="522" t="s">
        <v>901</v>
      </c>
    </row>
    <row r="2" spans="1:4" s="523" customFormat="1" ht="15" customHeight="1"/>
    <row r="3" spans="1:4" ht="15" customHeight="1">
      <c r="A3" s="516" t="s">
        <v>868</v>
      </c>
    </row>
    <row r="4" spans="1:4" ht="15" customHeight="1">
      <c r="A4" s="437" t="s">
        <v>674</v>
      </c>
      <c r="B4" s="44"/>
      <c r="C4" s="44"/>
      <c r="D4" s="282" t="s">
        <v>869</v>
      </c>
    </row>
    <row r="5" spans="1:4" ht="15" customHeight="1">
      <c r="A5" s="504" t="s">
        <v>671</v>
      </c>
      <c r="B5" s="491" t="s">
        <v>673</v>
      </c>
      <c r="C5" s="491" t="s">
        <v>870</v>
      </c>
      <c r="D5" s="504" t="s">
        <v>871</v>
      </c>
    </row>
    <row r="6" spans="1:4" ht="15" customHeight="1">
      <c r="A6" s="458" t="s">
        <v>872</v>
      </c>
      <c r="B6" s="457">
        <v>156994</v>
      </c>
      <c r="C6" s="457">
        <f>C7+C11+C15+C23</f>
        <v>157698</v>
      </c>
      <c r="D6" s="457">
        <f>D7+D11+D15+D23</f>
        <v>157099</v>
      </c>
    </row>
    <row r="7" spans="1:4" ht="15" customHeight="1">
      <c r="A7" s="445" t="s">
        <v>873</v>
      </c>
      <c r="B7" s="453">
        <f>+B8+B9+B10</f>
        <v>2137</v>
      </c>
      <c r="C7" s="453">
        <v>1659</v>
      </c>
      <c r="D7" s="453">
        <v>1303</v>
      </c>
    </row>
    <row r="8" spans="1:4" ht="15" customHeight="1">
      <c r="A8" s="444" t="s">
        <v>874</v>
      </c>
      <c r="B8" s="453">
        <v>2114</v>
      </c>
      <c r="C8" s="453">
        <v>1655</v>
      </c>
      <c r="D8" s="453">
        <v>1300</v>
      </c>
    </row>
    <row r="9" spans="1:4" ht="15" customHeight="1">
      <c r="A9" s="444" t="s">
        <v>875</v>
      </c>
      <c r="B9" s="453">
        <v>4</v>
      </c>
      <c r="C9" s="459" t="s">
        <v>876</v>
      </c>
      <c r="D9" s="453">
        <v>3</v>
      </c>
    </row>
    <row r="10" spans="1:4" ht="15" customHeight="1">
      <c r="A10" s="444" t="s">
        <v>877</v>
      </c>
      <c r="B10" s="453">
        <v>19</v>
      </c>
      <c r="C10" s="453">
        <v>4</v>
      </c>
      <c r="D10" s="459" t="s">
        <v>876</v>
      </c>
    </row>
    <row r="11" spans="1:4" ht="15" customHeight="1">
      <c r="A11" s="445" t="s">
        <v>878</v>
      </c>
      <c r="B11" s="453">
        <f>+B12+B13+B14</f>
        <v>48202</v>
      </c>
      <c r="C11" s="453">
        <f>+C12+C13+C14</f>
        <v>43258</v>
      </c>
      <c r="D11" s="453">
        <f>+D12+D13+D14</f>
        <v>38251</v>
      </c>
    </row>
    <row r="12" spans="1:4" ht="15" customHeight="1">
      <c r="A12" s="444" t="s">
        <v>879</v>
      </c>
      <c r="B12" s="453">
        <v>24</v>
      </c>
      <c r="C12" s="453">
        <v>35</v>
      </c>
      <c r="D12" s="453">
        <v>12</v>
      </c>
    </row>
    <row r="13" spans="1:4" ht="15" customHeight="1">
      <c r="A13" s="444" t="s">
        <v>880</v>
      </c>
      <c r="B13" s="453">
        <v>15055</v>
      </c>
      <c r="C13" s="453">
        <v>14535</v>
      </c>
      <c r="D13" s="453">
        <v>13735</v>
      </c>
    </row>
    <row r="14" spans="1:4" ht="15" customHeight="1">
      <c r="A14" s="444" t="s">
        <v>881</v>
      </c>
      <c r="B14" s="453">
        <v>33123</v>
      </c>
      <c r="C14" s="453">
        <v>28688</v>
      </c>
      <c r="D14" s="453">
        <v>24504</v>
      </c>
    </row>
    <row r="15" spans="1:4" ht="15" customHeight="1">
      <c r="A15" s="445" t="s">
        <v>882</v>
      </c>
      <c r="B15" s="453">
        <f>+B16+B17+B18+B19+B20+B21+B22</f>
        <v>104543</v>
      </c>
      <c r="C15" s="453">
        <f>+C16+C17+C18+C19+C20+C21+C22</f>
        <v>108533</v>
      </c>
      <c r="D15" s="453">
        <f>+D16+D17+D18+D19+D20+D21+D22</f>
        <v>111909</v>
      </c>
    </row>
    <row r="16" spans="1:4" ht="15" customHeight="1">
      <c r="A16" s="444" t="s">
        <v>883</v>
      </c>
      <c r="B16" s="453">
        <v>737</v>
      </c>
      <c r="C16" s="453">
        <v>727</v>
      </c>
      <c r="D16" s="453">
        <v>471</v>
      </c>
    </row>
    <row r="17" spans="1:4" ht="15" customHeight="1">
      <c r="A17" s="444" t="s">
        <v>884</v>
      </c>
      <c r="B17" s="453">
        <v>11722</v>
      </c>
      <c r="C17" s="453">
        <v>12453</v>
      </c>
      <c r="D17" s="453">
        <v>17535</v>
      </c>
    </row>
    <row r="18" spans="1:4" ht="15" customHeight="1">
      <c r="A18" s="444" t="s">
        <v>885</v>
      </c>
      <c r="B18" s="453">
        <v>41613</v>
      </c>
      <c r="C18" s="453">
        <v>41433</v>
      </c>
      <c r="D18" s="453">
        <v>40410</v>
      </c>
    </row>
    <row r="19" spans="1:4" ht="15" customHeight="1">
      <c r="A19" s="444" t="s">
        <v>886</v>
      </c>
      <c r="B19" s="453">
        <v>7686</v>
      </c>
      <c r="C19" s="453">
        <v>6498</v>
      </c>
      <c r="D19" s="453">
        <v>5355</v>
      </c>
    </row>
    <row r="20" spans="1:4" ht="15" customHeight="1">
      <c r="A20" s="444" t="s">
        <v>887</v>
      </c>
      <c r="B20" s="453">
        <v>2468</v>
      </c>
      <c r="C20" s="453">
        <v>2890</v>
      </c>
      <c r="D20" s="453">
        <v>3046</v>
      </c>
    </row>
    <row r="21" spans="1:4" ht="15" customHeight="1">
      <c r="A21" s="444" t="s">
        <v>888</v>
      </c>
      <c r="B21" s="453">
        <v>36076</v>
      </c>
      <c r="C21" s="453">
        <v>40196</v>
      </c>
      <c r="D21" s="453">
        <v>40910</v>
      </c>
    </row>
    <row r="22" spans="1:4" ht="15" customHeight="1">
      <c r="A22" s="444" t="s">
        <v>889</v>
      </c>
      <c r="B22" s="453">
        <v>4241</v>
      </c>
      <c r="C22" s="453">
        <v>4336</v>
      </c>
      <c r="D22" s="453">
        <v>4182</v>
      </c>
    </row>
    <row r="23" spans="1:4" ht="15" customHeight="1">
      <c r="A23" s="441" t="s">
        <v>655</v>
      </c>
      <c r="B23" s="452">
        <v>2112</v>
      </c>
      <c r="C23" s="452">
        <v>4248</v>
      </c>
      <c r="D23" s="452">
        <v>5636</v>
      </c>
    </row>
    <row r="24" spans="1:4" ht="15" customHeight="1">
      <c r="A24" s="7" t="s">
        <v>654</v>
      </c>
      <c r="B24" s="312"/>
      <c r="C24" s="312"/>
      <c r="D24" s="312"/>
    </row>
    <row r="25" spans="1:4" ht="15" customHeight="1">
      <c r="B25" s="312"/>
      <c r="C25" s="312"/>
    </row>
    <row r="26" spans="1:4" ht="15" customHeight="1">
      <c r="A26" s="437" t="s">
        <v>672</v>
      </c>
      <c r="C26" s="282" t="s">
        <v>36</v>
      </c>
    </row>
    <row r="27" spans="1:4" ht="15" customHeight="1">
      <c r="A27" s="504" t="s">
        <v>671</v>
      </c>
      <c r="B27" s="503" t="s">
        <v>890</v>
      </c>
      <c r="C27" s="503" t="s">
        <v>670</v>
      </c>
    </row>
    <row r="28" spans="1:4" ht="15" customHeight="1">
      <c r="A28" s="458" t="s">
        <v>872</v>
      </c>
      <c r="B28" s="457">
        <v>157390</v>
      </c>
      <c r="C28" s="456">
        <v>160205</v>
      </c>
    </row>
    <row r="29" spans="1:4" ht="15" customHeight="1">
      <c r="A29" s="445" t="s">
        <v>873</v>
      </c>
      <c r="B29" s="453">
        <v>1169</v>
      </c>
      <c r="C29" s="134">
        <v>1187</v>
      </c>
    </row>
    <row r="30" spans="1:4" ht="15" customHeight="1">
      <c r="A30" s="444" t="s">
        <v>874</v>
      </c>
      <c r="B30" s="453">
        <v>1162</v>
      </c>
      <c r="C30" s="455">
        <v>1174</v>
      </c>
    </row>
    <row r="31" spans="1:4" ht="15" customHeight="1">
      <c r="A31" s="444" t="s">
        <v>875</v>
      </c>
      <c r="B31" s="453">
        <v>3</v>
      </c>
      <c r="C31" s="455">
        <v>8</v>
      </c>
    </row>
    <row r="32" spans="1:4" ht="15" customHeight="1">
      <c r="A32" s="444" t="s">
        <v>877</v>
      </c>
      <c r="B32" s="453">
        <v>4</v>
      </c>
      <c r="C32" s="455">
        <v>5</v>
      </c>
    </row>
    <row r="33" spans="1:3" ht="15" customHeight="1">
      <c r="A33" s="445" t="s">
        <v>878</v>
      </c>
      <c r="B33" s="453">
        <v>32822</v>
      </c>
      <c r="C33" s="134">
        <v>33985</v>
      </c>
    </row>
    <row r="34" spans="1:3" ht="15" customHeight="1">
      <c r="A34" s="444" t="s">
        <v>669</v>
      </c>
      <c r="B34" s="453">
        <v>14</v>
      </c>
      <c r="C34" s="455">
        <v>18</v>
      </c>
    </row>
    <row r="35" spans="1:3" ht="15" customHeight="1">
      <c r="A35" s="444" t="s">
        <v>880</v>
      </c>
      <c r="B35" s="453">
        <v>12039</v>
      </c>
      <c r="C35" s="455">
        <v>12380</v>
      </c>
    </row>
    <row r="36" spans="1:3" ht="15" customHeight="1">
      <c r="A36" s="444" t="s">
        <v>881</v>
      </c>
      <c r="B36" s="453">
        <v>20769</v>
      </c>
      <c r="C36" s="455">
        <v>21587</v>
      </c>
    </row>
    <row r="37" spans="1:3" ht="15" customHeight="1">
      <c r="A37" s="445" t="s">
        <v>882</v>
      </c>
      <c r="B37" s="453">
        <v>107733</v>
      </c>
      <c r="C37" s="134">
        <v>111193</v>
      </c>
    </row>
    <row r="38" spans="1:3" ht="15" customHeight="1">
      <c r="A38" s="444" t="s">
        <v>883</v>
      </c>
      <c r="B38" s="453">
        <v>523</v>
      </c>
      <c r="C38" s="134">
        <v>541</v>
      </c>
    </row>
    <row r="39" spans="1:3" ht="15" customHeight="1">
      <c r="A39" s="444" t="s">
        <v>668</v>
      </c>
      <c r="B39" s="453">
        <v>6107</v>
      </c>
      <c r="C39" s="134">
        <v>6699</v>
      </c>
    </row>
    <row r="40" spans="1:3" ht="15" customHeight="1">
      <c r="A40" s="444" t="s">
        <v>667</v>
      </c>
      <c r="B40" s="453">
        <v>11970</v>
      </c>
      <c r="C40" s="134">
        <v>11933</v>
      </c>
    </row>
    <row r="41" spans="1:3" ht="15" customHeight="1">
      <c r="A41" s="444" t="s">
        <v>666</v>
      </c>
      <c r="B41" s="453">
        <v>29276</v>
      </c>
      <c r="C41" s="134">
        <v>27288</v>
      </c>
    </row>
    <row r="42" spans="1:3" ht="15" customHeight="1">
      <c r="A42" s="444" t="s">
        <v>665</v>
      </c>
      <c r="B42" s="453">
        <v>5134</v>
      </c>
      <c r="C42" s="134">
        <v>4885</v>
      </c>
    </row>
    <row r="43" spans="1:3" ht="15" customHeight="1">
      <c r="A43" s="444" t="s">
        <v>664</v>
      </c>
      <c r="B43" s="453">
        <v>3868</v>
      </c>
      <c r="C43" s="134">
        <v>4450</v>
      </c>
    </row>
    <row r="44" spans="1:3" ht="15" customHeight="1">
      <c r="A44" s="454" t="s">
        <v>663</v>
      </c>
      <c r="B44" s="453">
        <v>5061</v>
      </c>
      <c r="C44" s="134">
        <v>5248</v>
      </c>
    </row>
    <row r="45" spans="1:3" ht="15" customHeight="1">
      <c r="A45" s="444" t="s">
        <v>662</v>
      </c>
      <c r="B45" s="453">
        <v>8663</v>
      </c>
      <c r="C45" s="134">
        <v>8460</v>
      </c>
    </row>
    <row r="46" spans="1:3" ht="15" customHeight="1">
      <c r="A46" s="444" t="s">
        <v>661</v>
      </c>
      <c r="B46" s="453">
        <v>5730</v>
      </c>
      <c r="C46" s="134">
        <v>5651</v>
      </c>
    </row>
    <row r="47" spans="1:3" ht="15" customHeight="1">
      <c r="A47" s="444" t="s">
        <v>660</v>
      </c>
      <c r="B47" s="453">
        <v>5712</v>
      </c>
      <c r="C47" s="134">
        <v>6262</v>
      </c>
    </row>
    <row r="48" spans="1:3" ht="15" customHeight="1">
      <c r="A48" s="444" t="s">
        <v>659</v>
      </c>
      <c r="B48" s="453">
        <v>11696</v>
      </c>
      <c r="C48" s="134">
        <v>14745</v>
      </c>
    </row>
    <row r="49" spans="1:4" ht="15" customHeight="1">
      <c r="A49" s="444" t="s">
        <v>658</v>
      </c>
      <c r="B49" s="453">
        <v>528</v>
      </c>
      <c r="C49" s="134">
        <v>797</v>
      </c>
    </row>
    <row r="50" spans="1:4" ht="15" customHeight="1">
      <c r="A50" s="454" t="s">
        <v>657</v>
      </c>
      <c r="B50" s="453">
        <v>9489</v>
      </c>
      <c r="C50" s="134">
        <v>9809</v>
      </c>
    </row>
    <row r="51" spans="1:4" ht="15" customHeight="1">
      <c r="A51" s="454" t="s">
        <v>656</v>
      </c>
      <c r="B51" s="453">
        <v>3976</v>
      </c>
      <c r="C51" s="134">
        <v>4425</v>
      </c>
    </row>
    <row r="52" spans="1:4" ht="15" customHeight="1">
      <c r="A52" s="441" t="s">
        <v>655</v>
      </c>
      <c r="B52" s="452">
        <v>15666</v>
      </c>
      <c r="C52" s="37">
        <v>13840</v>
      </c>
    </row>
    <row r="53" spans="1:4" ht="15" customHeight="1">
      <c r="A53" s="7" t="s">
        <v>654</v>
      </c>
      <c r="B53" s="312"/>
      <c r="D53" s="312"/>
    </row>
    <row r="54" spans="1:4" ht="15" customHeight="1">
      <c r="A54" s="311" t="s">
        <v>891</v>
      </c>
      <c r="B54" s="312"/>
    </row>
  </sheetData>
  <phoneticPr fontId="3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22"/>
  <sheetViews>
    <sheetView zoomScale="110" workbookViewId="0"/>
  </sheetViews>
  <sheetFormatPr defaultColWidth="11.25" defaultRowHeight="15" customHeight="1"/>
  <cols>
    <col min="1" max="1" width="11.25" style="16" customWidth="1"/>
    <col min="2" max="7" width="12.5" style="16" customWidth="1"/>
    <col min="8" max="16384" width="11.25" style="16"/>
  </cols>
  <sheetData>
    <row r="1" spans="1:7" s="523" customFormat="1" ht="15" customHeight="1">
      <c r="A1" s="522" t="s">
        <v>901</v>
      </c>
    </row>
    <row r="2" spans="1:7" s="523" customFormat="1" ht="15" customHeight="1"/>
    <row r="3" spans="1:7" ht="15" customHeight="1">
      <c r="A3" s="505" t="s">
        <v>892</v>
      </c>
    </row>
    <row r="4" spans="1:7" ht="15" customHeight="1">
      <c r="A4" s="474" t="s">
        <v>369</v>
      </c>
      <c r="G4" s="473" t="s">
        <v>893</v>
      </c>
    </row>
    <row r="5" spans="1:7" s="7" customFormat="1" ht="15" customHeight="1">
      <c r="A5" s="524" t="s">
        <v>0</v>
      </c>
      <c r="B5" s="582" t="s">
        <v>682</v>
      </c>
      <c r="C5" s="583"/>
      <c r="D5" s="582" t="s">
        <v>681</v>
      </c>
      <c r="E5" s="583"/>
      <c r="F5" s="582" t="s">
        <v>894</v>
      </c>
      <c r="G5" s="584"/>
    </row>
    <row r="6" spans="1:7" s="7" customFormat="1" ht="15" customHeight="1">
      <c r="A6" s="525"/>
      <c r="B6" s="491" t="s">
        <v>680</v>
      </c>
      <c r="C6" s="491" t="s">
        <v>679</v>
      </c>
      <c r="D6" s="491" t="s">
        <v>37</v>
      </c>
      <c r="E6" s="491" t="s">
        <v>75</v>
      </c>
      <c r="F6" s="491" t="s">
        <v>37</v>
      </c>
      <c r="G6" s="500" t="s">
        <v>75</v>
      </c>
    </row>
    <row r="7" spans="1:7" ht="15" customHeight="1">
      <c r="A7" s="472" t="s">
        <v>895</v>
      </c>
      <c r="B7" s="318">
        <v>49585</v>
      </c>
      <c r="C7" s="471">
        <v>59.76</v>
      </c>
      <c r="D7" s="316">
        <v>12283</v>
      </c>
      <c r="E7" s="470">
        <v>1</v>
      </c>
      <c r="F7" s="469">
        <f t="shared" ref="F7:G18" si="0">+D7/B7*100</f>
        <v>24.771604315821317</v>
      </c>
      <c r="G7" s="469">
        <f t="shared" si="0"/>
        <v>1.6733601070950468</v>
      </c>
    </row>
    <row r="8" spans="1:7" ht="15" customHeight="1">
      <c r="A8" s="472">
        <v>40</v>
      </c>
      <c r="B8" s="318">
        <v>76571</v>
      </c>
      <c r="C8" s="471">
        <v>59.73</v>
      </c>
      <c r="D8" s="316">
        <v>31807</v>
      </c>
      <c r="E8" s="470">
        <v>4.4000000000000004</v>
      </c>
      <c r="F8" s="469">
        <f t="shared" si="0"/>
        <v>41.539225032975928</v>
      </c>
      <c r="G8" s="469">
        <f t="shared" si="0"/>
        <v>7.3664825046040523</v>
      </c>
    </row>
    <row r="9" spans="1:7" ht="15" customHeight="1">
      <c r="A9" s="472">
        <v>45</v>
      </c>
      <c r="B9" s="318">
        <v>139368</v>
      </c>
      <c r="C9" s="471">
        <v>59.73</v>
      </c>
      <c r="D9" s="316">
        <v>83645</v>
      </c>
      <c r="E9" s="470">
        <v>11.2</v>
      </c>
      <c r="F9" s="469">
        <f t="shared" si="0"/>
        <v>60.017364100797884</v>
      </c>
      <c r="G9" s="469">
        <f t="shared" si="0"/>
        <v>18.751046375355767</v>
      </c>
    </row>
    <row r="10" spans="1:7" ht="15" customHeight="1">
      <c r="A10" s="472">
        <v>50</v>
      </c>
      <c r="B10" s="318">
        <v>195917</v>
      </c>
      <c r="C10" s="471">
        <v>59.73</v>
      </c>
      <c r="D10" s="316">
        <v>145148</v>
      </c>
      <c r="E10" s="470">
        <v>20.5</v>
      </c>
      <c r="F10" s="469">
        <f t="shared" si="0"/>
        <v>74.086475395192863</v>
      </c>
      <c r="G10" s="469">
        <f t="shared" si="0"/>
        <v>34.321111669177967</v>
      </c>
    </row>
    <row r="11" spans="1:7" ht="15" customHeight="1">
      <c r="A11" s="472">
        <v>55</v>
      </c>
      <c r="B11" s="318">
        <v>223241</v>
      </c>
      <c r="C11" s="471">
        <v>59.73</v>
      </c>
      <c r="D11" s="316">
        <v>181991</v>
      </c>
      <c r="E11" s="470">
        <v>23.9</v>
      </c>
      <c r="F11" s="469">
        <f t="shared" si="0"/>
        <v>81.52221142173704</v>
      </c>
      <c r="G11" s="469">
        <f t="shared" si="0"/>
        <v>40.013393604553826</v>
      </c>
    </row>
    <row r="12" spans="1:7" ht="15" customHeight="1">
      <c r="A12" s="472">
        <v>60</v>
      </c>
      <c r="B12" s="318">
        <v>253479</v>
      </c>
      <c r="C12" s="471">
        <v>59.73</v>
      </c>
      <c r="D12" s="316">
        <v>218151</v>
      </c>
      <c r="E12" s="470">
        <v>27.5</v>
      </c>
      <c r="F12" s="469">
        <f t="shared" si="0"/>
        <v>86.062750760418027</v>
      </c>
      <c r="G12" s="469">
        <f t="shared" si="0"/>
        <v>46.04051565377533</v>
      </c>
    </row>
    <row r="13" spans="1:7" ht="15" customHeight="1">
      <c r="A13" s="472" t="s">
        <v>678</v>
      </c>
      <c r="B13" s="318">
        <v>285259</v>
      </c>
      <c r="C13" s="471">
        <v>60.31</v>
      </c>
      <c r="D13" s="316">
        <v>253484</v>
      </c>
      <c r="E13" s="470">
        <v>29.8</v>
      </c>
      <c r="F13" s="469">
        <f t="shared" si="0"/>
        <v>88.86100000350558</v>
      </c>
      <c r="G13" s="469">
        <f t="shared" si="0"/>
        <v>49.411374564748797</v>
      </c>
    </row>
    <row r="14" spans="1:7" ht="15" customHeight="1">
      <c r="A14" s="468">
        <v>7</v>
      </c>
      <c r="B14" s="318">
        <v>298253</v>
      </c>
      <c r="C14" s="467">
        <v>60.31</v>
      </c>
      <c r="D14" s="276">
        <v>268857</v>
      </c>
      <c r="E14" s="466">
        <v>31.2</v>
      </c>
      <c r="F14" s="469">
        <f t="shared" si="0"/>
        <v>90.143938200118683</v>
      </c>
      <c r="G14" s="469">
        <f t="shared" si="0"/>
        <v>51.732714309401416</v>
      </c>
    </row>
    <row r="15" spans="1:7" ht="15" customHeight="1">
      <c r="A15" s="278">
        <v>12</v>
      </c>
      <c r="B15" s="276">
        <v>308307</v>
      </c>
      <c r="C15" s="467">
        <v>60.31</v>
      </c>
      <c r="D15" s="276">
        <v>277421</v>
      </c>
      <c r="E15" s="466">
        <v>31.1</v>
      </c>
      <c r="F15" s="465">
        <f t="shared" si="0"/>
        <v>89.982063332976551</v>
      </c>
      <c r="G15" s="465">
        <f t="shared" si="0"/>
        <v>51.566904327640529</v>
      </c>
    </row>
    <row r="16" spans="1:7" ht="15" customHeight="1">
      <c r="A16" s="278">
        <v>17</v>
      </c>
      <c r="B16" s="276">
        <v>315792</v>
      </c>
      <c r="C16" s="467">
        <v>60.31</v>
      </c>
      <c r="D16" s="276">
        <v>284642</v>
      </c>
      <c r="E16" s="466">
        <v>31.1</v>
      </c>
      <c r="F16" s="465">
        <f t="shared" si="0"/>
        <v>90.13591224603536</v>
      </c>
      <c r="G16" s="465">
        <f t="shared" si="0"/>
        <v>51.566904327640529</v>
      </c>
    </row>
    <row r="17" spans="1:7" ht="15" customHeight="1">
      <c r="A17" s="468">
        <v>22</v>
      </c>
      <c r="B17" s="318">
        <v>326313</v>
      </c>
      <c r="C17" s="467">
        <v>60.31</v>
      </c>
      <c r="D17" s="276">
        <v>292540</v>
      </c>
      <c r="E17" s="466">
        <v>31.4</v>
      </c>
      <c r="F17" s="465">
        <f t="shared" si="0"/>
        <v>89.65012120264899</v>
      </c>
      <c r="G17" s="465">
        <f t="shared" si="0"/>
        <v>52.064334272923233</v>
      </c>
    </row>
    <row r="18" spans="1:7" ht="15" customHeight="1">
      <c r="A18" s="464">
        <v>27</v>
      </c>
      <c r="B18" s="314">
        <v>337498</v>
      </c>
      <c r="C18" s="463">
        <v>60.24</v>
      </c>
      <c r="D18" s="272">
        <v>304711</v>
      </c>
      <c r="E18" s="462">
        <v>32.619999999999997</v>
      </c>
      <c r="F18" s="461">
        <f t="shared" si="0"/>
        <v>90.285275764597131</v>
      </c>
      <c r="G18" s="461">
        <f t="shared" si="0"/>
        <v>54.150066401062411</v>
      </c>
    </row>
    <row r="19" spans="1:7" s="270" customFormat="1" ht="15" customHeight="1">
      <c r="A19" s="270" t="s">
        <v>677</v>
      </c>
      <c r="B19" s="460"/>
      <c r="C19" s="460"/>
      <c r="D19" s="460"/>
      <c r="E19" s="460"/>
      <c r="F19" s="460"/>
      <c r="G19" s="460"/>
    </row>
    <row r="20" spans="1:7" s="7" customFormat="1" ht="15" customHeight="1">
      <c r="A20" s="270" t="s">
        <v>676</v>
      </c>
    </row>
    <row r="21" spans="1:7" s="7" customFormat="1" ht="15" customHeight="1">
      <c r="A21" s="270" t="s">
        <v>675</v>
      </c>
    </row>
    <row r="22" spans="1:7" ht="15" customHeight="1">
      <c r="A22" s="270" t="s">
        <v>603</v>
      </c>
      <c r="B22" s="7"/>
      <c r="C22" s="7"/>
      <c r="D22" s="7"/>
      <c r="E22" s="7"/>
      <c r="F22" s="7"/>
      <c r="G22" s="7"/>
    </row>
  </sheetData>
  <mergeCells count="4">
    <mergeCell ref="A5:A6"/>
    <mergeCell ref="B5:C5"/>
    <mergeCell ref="D5:E5"/>
    <mergeCell ref="F5:G5"/>
  </mergeCells>
  <phoneticPr fontId="3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21"/>
  <sheetViews>
    <sheetView zoomScale="110" zoomScaleNormal="110" workbookViewId="0"/>
  </sheetViews>
  <sheetFormatPr defaultColWidth="8.75" defaultRowHeight="15" customHeight="1"/>
  <cols>
    <col min="1" max="1" width="8.75" style="7" customWidth="1"/>
    <col min="2" max="2" width="8.125" style="7" customWidth="1"/>
    <col min="3" max="3" width="6.25" style="7" customWidth="1"/>
    <col min="4" max="4" width="8.125" style="7" customWidth="1"/>
    <col min="5" max="5" width="6.25" style="7" customWidth="1"/>
    <col min="6" max="6" width="8.125" style="7" customWidth="1"/>
    <col min="7" max="7" width="6.25" style="7" customWidth="1"/>
    <col min="8" max="8" width="8.125" style="7" customWidth="1"/>
    <col min="9" max="9" width="6.25" style="7" customWidth="1"/>
    <col min="10" max="10" width="8.125" style="7" customWidth="1"/>
    <col min="11" max="11" width="6.25" style="7" customWidth="1"/>
    <col min="12" max="12" width="5.625" style="7" customWidth="1"/>
    <col min="13" max="16384" width="8.75" style="7"/>
  </cols>
  <sheetData>
    <row r="1" spans="1:12" s="523" customFormat="1" ht="15" customHeight="1">
      <c r="A1" s="522" t="s">
        <v>901</v>
      </c>
    </row>
    <row r="2" spans="1:12" s="523" customFormat="1" ht="15" customHeight="1"/>
    <row r="3" spans="1:12" ht="15" customHeight="1">
      <c r="A3" s="516" t="s">
        <v>718</v>
      </c>
    </row>
    <row r="4" spans="1:12" ht="15" customHeight="1">
      <c r="A4" s="474" t="s">
        <v>692</v>
      </c>
      <c r="L4" s="282" t="s">
        <v>896</v>
      </c>
    </row>
    <row r="5" spans="1:12" ht="15" customHeight="1">
      <c r="A5" s="524" t="s">
        <v>0</v>
      </c>
      <c r="B5" s="487" t="s">
        <v>691</v>
      </c>
      <c r="C5" s="488"/>
      <c r="D5" s="585" t="s">
        <v>690</v>
      </c>
      <c r="E5" s="586"/>
      <c r="F5" s="487" t="s">
        <v>689</v>
      </c>
      <c r="G5" s="488"/>
      <c r="H5" s="487" t="s">
        <v>688</v>
      </c>
      <c r="I5" s="488"/>
      <c r="J5" s="487" t="s">
        <v>687</v>
      </c>
      <c r="K5" s="486"/>
      <c r="L5" s="587" t="s">
        <v>686</v>
      </c>
    </row>
    <row r="6" spans="1:12" ht="15" customHeight="1">
      <c r="A6" s="525"/>
      <c r="B6" s="485"/>
      <c r="C6" s="484" t="s">
        <v>685</v>
      </c>
      <c r="D6" s="9"/>
      <c r="E6" s="484" t="s">
        <v>685</v>
      </c>
      <c r="F6" s="485"/>
      <c r="G6" s="484" t="s">
        <v>685</v>
      </c>
      <c r="H6" s="9"/>
      <c r="I6" s="484" t="s">
        <v>685</v>
      </c>
      <c r="J6" s="9"/>
      <c r="K6" s="484" t="s">
        <v>685</v>
      </c>
      <c r="L6" s="588"/>
    </row>
    <row r="7" spans="1:12" ht="15" customHeight="1">
      <c r="A7" s="468" t="s">
        <v>897</v>
      </c>
      <c r="B7" s="482">
        <v>49585</v>
      </c>
      <c r="C7" s="483" t="s">
        <v>898</v>
      </c>
      <c r="D7" s="481">
        <v>2021</v>
      </c>
      <c r="E7" s="483" t="s">
        <v>898</v>
      </c>
      <c r="F7" s="481">
        <v>6341</v>
      </c>
      <c r="G7" s="483" t="s">
        <v>898</v>
      </c>
      <c r="H7" s="481">
        <v>4320</v>
      </c>
      <c r="I7" s="483" t="s">
        <v>898</v>
      </c>
      <c r="J7" s="481">
        <v>45265</v>
      </c>
      <c r="K7" s="483" t="s">
        <v>898</v>
      </c>
      <c r="L7" s="479">
        <f t="shared" ref="L7:L14" si="0">+J7/B7*100</f>
        <v>91.287687808813146</v>
      </c>
    </row>
    <row r="8" spans="1:12" ht="15" customHeight="1">
      <c r="A8" s="468">
        <v>40</v>
      </c>
      <c r="B8" s="482">
        <v>76571</v>
      </c>
      <c r="C8" s="480">
        <f t="shared" ref="C8:C14" si="1">+(B8-B7)/B7*100</f>
        <v>54.42371684985379</v>
      </c>
      <c r="D8" s="481">
        <v>5501</v>
      </c>
      <c r="E8" s="480">
        <f t="shared" ref="E8:E14" si="2">+(D8-D7)/D7*100</f>
        <v>172.19198416625431</v>
      </c>
      <c r="F8" s="481">
        <v>16143</v>
      </c>
      <c r="G8" s="480">
        <f t="shared" ref="G8:G14" si="3">+(F8-F7)/F7*100</f>
        <v>154.58129632550072</v>
      </c>
      <c r="H8" s="481">
        <v>10642</v>
      </c>
      <c r="I8" s="480">
        <f t="shared" ref="I8:I14" si="4">+(H8-H7)/H7*100</f>
        <v>146.34259259259258</v>
      </c>
      <c r="J8" s="481">
        <v>65929</v>
      </c>
      <c r="K8" s="480">
        <f t="shared" ref="K8:K14" si="5">+(J8-J7)/J7*100</f>
        <v>45.651165359549324</v>
      </c>
      <c r="L8" s="479">
        <f t="shared" si="0"/>
        <v>86.101787883141128</v>
      </c>
    </row>
    <row r="9" spans="1:12" ht="15" customHeight="1">
      <c r="A9" s="468">
        <v>45</v>
      </c>
      <c r="B9" s="482">
        <v>139368</v>
      </c>
      <c r="C9" s="480">
        <f t="shared" si="1"/>
        <v>82.011466482088522</v>
      </c>
      <c r="D9" s="481">
        <v>10138</v>
      </c>
      <c r="E9" s="480">
        <f t="shared" si="2"/>
        <v>84.293764770041818</v>
      </c>
      <c r="F9" s="481">
        <v>35246</v>
      </c>
      <c r="G9" s="480">
        <f t="shared" si="3"/>
        <v>118.3361209192839</v>
      </c>
      <c r="H9" s="481">
        <v>25108</v>
      </c>
      <c r="I9" s="480">
        <f t="shared" si="4"/>
        <v>135.93309528284158</v>
      </c>
      <c r="J9" s="481">
        <v>114260</v>
      </c>
      <c r="K9" s="480">
        <f t="shared" si="5"/>
        <v>73.307649137708751</v>
      </c>
      <c r="L9" s="479">
        <f t="shared" si="0"/>
        <v>81.984386659778437</v>
      </c>
    </row>
    <row r="10" spans="1:12" ht="15" customHeight="1">
      <c r="A10" s="468">
        <v>50</v>
      </c>
      <c r="B10" s="482">
        <v>195917</v>
      </c>
      <c r="C10" s="480">
        <f t="shared" si="1"/>
        <v>40.575311405774642</v>
      </c>
      <c r="D10" s="481">
        <v>16540</v>
      </c>
      <c r="E10" s="480">
        <f t="shared" si="2"/>
        <v>63.148550009863882</v>
      </c>
      <c r="F10" s="481">
        <v>50184</v>
      </c>
      <c r="G10" s="480">
        <f t="shared" si="3"/>
        <v>42.382114282471775</v>
      </c>
      <c r="H10" s="481">
        <v>33644</v>
      </c>
      <c r="I10" s="480">
        <f t="shared" si="4"/>
        <v>33.997132388083479</v>
      </c>
      <c r="J10" s="481">
        <v>162273</v>
      </c>
      <c r="K10" s="480">
        <f t="shared" si="5"/>
        <v>42.020829686679498</v>
      </c>
      <c r="L10" s="479">
        <f t="shared" si="0"/>
        <v>82.827421816381431</v>
      </c>
    </row>
    <row r="11" spans="1:12" ht="15" customHeight="1">
      <c r="A11" s="468">
        <v>55</v>
      </c>
      <c r="B11" s="482">
        <v>223021</v>
      </c>
      <c r="C11" s="480">
        <f t="shared" si="1"/>
        <v>13.834429886125246</v>
      </c>
      <c r="D11" s="481">
        <v>23603</v>
      </c>
      <c r="E11" s="480">
        <f t="shared" si="2"/>
        <v>42.70253929866989</v>
      </c>
      <c r="F11" s="481">
        <v>62079</v>
      </c>
      <c r="G11" s="480">
        <f t="shared" si="3"/>
        <v>23.702773792443807</v>
      </c>
      <c r="H11" s="481">
        <v>38476</v>
      </c>
      <c r="I11" s="480">
        <f t="shared" si="4"/>
        <v>14.362144810367376</v>
      </c>
      <c r="J11" s="481">
        <v>184545</v>
      </c>
      <c r="K11" s="480">
        <f t="shared" si="5"/>
        <v>13.725018949547984</v>
      </c>
      <c r="L11" s="479">
        <f t="shared" si="0"/>
        <v>82.747812986221021</v>
      </c>
    </row>
    <row r="12" spans="1:12" ht="15" customHeight="1">
      <c r="A12" s="468">
        <v>60</v>
      </c>
      <c r="B12" s="482">
        <v>253368</v>
      </c>
      <c r="C12" s="480">
        <f t="shared" si="1"/>
        <v>13.607238780204556</v>
      </c>
      <c r="D12" s="481">
        <v>30431</v>
      </c>
      <c r="E12" s="480">
        <f t="shared" si="2"/>
        <v>28.928526034826081</v>
      </c>
      <c r="F12" s="481">
        <v>79992</v>
      </c>
      <c r="G12" s="480">
        <f t="shared" si="3"/>
        <v>28.855168414439664</v>
      </c>
      <c r="H12" s="481">
        <v>49561</v>
      </c>
      <c r="I12" s="480">
        <f t="shared" si="4"/>
        <v>28.810167377066222</v>
      </c>
      <c r="J12" s="481">
        <v>203807</v>
      </c>
      <c r="K12" s="480">
        <f t="shared" si="5"/>
        <v>10.437562654095208</v>
      </c>
      <c r="L12" s="479">
        <f t="shared" si="0"/>
        <v>80.439124119857283</v>
      </c>
    </row>
    <row r="13" spans="1:12" ht="15" customHeight="1">
      <c r="A13" s="468" t="s">
        <v>899</v>
      </c>
      <c r="B13" s="482">
        <v>283299</v>
      </c>
      <c r="C13" s="480">
        <f t="shared" si="1"/>
        <v>11.813251870796627</v>
      </c>
      <c r="D13" s="481">
        <v>41404</v>
      </c>
      <c r="E13" s="480">
        <f t="shared" si="2"/>
        <v>36.058624429036179</v>
      </c>
      <c r="F13" s="481">
        <v>103334</v>
      </c>
      <c r="G13" s="480">
        <f t="shared" si="3"/>
        <v>29.180418041804181</v>
      </c>
      <c r="H13" s="481">
        <v>61930</v>
      </c>
      <c r="I13" s="480">
        <f t="shared" si="4"/>
        <v>24.957123544722666</v>
      </c>
      <c r="J13" s="481">
        <v>221369</v>
      </c>
      <c r="K13" s="480">
        <f t="shared" si="5"/>
        <v>8.6169758644207501</v>
      </c>
      <c r="L13" s="479">
        <f t="shared" si="0"/>
        <v>78.139703987659686</v>
      </c>
    </row>
    <row r="14" spans="1:12" ht="15" customHeight="1">
      <c r="A14" s="278">
        <v>7</v>
      </c>
      <c r="B14" s="360">
        <v>297307</v>
      </c>
      <c r="C14" s="480">
        <f t="shared" si="1"/>
        <v>4.944599169075782</v>
      </c>
      <c r="D14" s="481">
        <v>44868</v>
      </c>
      <c r="E14" s="480">
        <f t="shared" si="2"/>
        <v>8.3663414162882805</v>
      </c>
      <c r="F14" s="481">
        <v>107416</v>
      </c>
      <c r="G14" s="480">
        <f t="shared" si="3"/>
        <v>3.9502970948574525</v>
      </c>
      <c r="H14" s="481">
        <v>62548</v>
      </c>
      <c r="I14" s="480">
        <f t="shared" si="4"/>
        <v>0.99790085580494092</v>
      </c>
      <c r="J14" s="481">
        <v>234759</v>
      </c>
      <c r="K14" s="480">
        <f t="shared" si="5"/>
        <v>6.0487240760901475</v>
      </c>
      <c r="L14" s="479">
        <f t="shared" si="0"/>
        <v>78.961813882619651</v>
      </c>
    </row>
    <row r="15" spans="1:12" ht="15" customHeight="1">
      <c r="A15" s="278">
        <v>12</v>
      </c>
      <c r="B15" s="360">
        <v>307313</v>
      </c>
      <c r="C15" s="480">
        <v>3.3655447063136759</v>
      </c>
      <c r="D15" s="481">
        <v>45558</v>
      </c>
      <c r="E15" s="480">
        <v>1.5378443434073281</v>
      </c>
      <c r="F15" s="481">
        <v>101114</v>
      </c>
      <c r="G15" s="480">
        <v>-5.8669099575482244</v>
      </c>
      <c r="H15" s="481">
        <v>55556</v>
      </c>
      <c r="I15" s="480">
        <v>-11.178614823815309</v>
      </c>
      <c r="J15" s="481">
        <v>251757</v>
      </c>
      <c r="K15" s="480">
        <v>7.2406169731511882</v>
      </c>
      <c r="L15" s="479">
        <v>81.922014363206245</v>
      </c>
    </row>
    <row r="16" spans="1:12" ht="15" customHeight="1">
      <c r="A16" s="278">
        <v>17</v>
      </c>
      <c r="B16" s="360">
        <v>314651</v>
      </c>
      <c r="C16" s="480">
        <v>2.4</v>
      </c>
      <c r="D16" s="481">
        <v>47223</v>
      </c>
      <c r="E16" s="480">
        <v>3.7</v>
      </c>
      <c r="F16" s="481">
        <v>98048</v>
      </c>
      <c r="G16" s="480">
        <v>-3</v>
      </c>
      <c r="H16" s="481">
        <v>50825</v>
      </c>
      <c r="I16" s="480">
        <v>-8.5</v>
      </c>
      <c r="J16" s="481">
        <v>263826</v>
      </c>
      <c r="K16" s="480">
        <v>4.8</v>
      </c>
      <c r="L16" s="479">
        <v>83.8</v>
      </c>
    </row>
    <row r="17" spans="1:12" ht="15" customHeight="1">
      <c r="A17" s="278">
        <v>22</v>
      </c>
      <c r="B17" s="360">
        <v>325406</v>
      </c>
      <c r="C17" s="480">
        <v>3.4</v>
      </c>
      <c r="D17" s="481">
        <v>49595</v>
      </c>
      <c r="E17" s="480">
        <v>5</v>
      </c>
      <c r="F17" s="481">
        <v>93098</v>
      </c>
      <c r="G17" s="480">
        <v>-5</v>
      </c>
      <c r="H17" s="481">
        <v>43503</v>
      </c>
      <c r="I17" s="480">
        <v>-14.4</v>
      </c>
      <c r="J17" s="481">
        <v>281903</v>
      </c>
      <c r="K17" s="480">
        <v>6.9</v>
      </c>
      <c r="L17" s="479">
        <v>86.6</v>
      </c>
    </row>
    <row r="18" spans="1:12" ht="15" customHeight="1">
      <c r="A18" s="274">
        <v>27</v>
      </c>
      <c r="B18" s="375">
        <v>337498</v>
      </c>
      <c r="C18" s="477">
        <v>3.7</v>
      </c>
      <c r="D18" s="478">
        <v>54508</v>
      </c>
      <c r="E18" s="477">
        <v>9.9</v>
      </c>
      <c r="F18" s="478">
        <v>97291</v>
      </c>
      <c r="G18" s="477">
        <v>4.5</v>
      </c>
      <c r="H18" s="478">
        <v>42783</v>
      </c>
      <c r="I18" s="477">
        <v>-1.7</v>
      </c>
      <c r="J18" s="478">
        <v>294715</v>
      </c>
      <c r="K18" s="477">
        <v>4.5</v>
      </c>
      <c r="L18" s="476">
        <v>87.323480000000004</v>
      </c>
    </row>
    <row r="19" spans="1:12" ht="15" customHeight="1">
      <c r="A19" s="7" t="s">
        <v>684</v>
      </c>
      <c r="B19" s="371"/>
      <c r="C19" s="475"/>
      <c r="D19" s="371"/>
      <c r="E19" s="475"/>
      <c r="F19" s="371"/>
      <c r="G19" s="475"/>
      <c r="H19" s="371"/>
      <c r="I19" s="475"/>
      <c r="J19" s="371"/>
      <c r="K19" s="475"/>
      <c r="L19" s="44"/>
    </row>
    <row r="20" spans="1:12" ht="15" customHeight="1">
      <c r="A20" s="7" t="s">
        <v>900</v>
      </c>
    </row>
    <row r="21" spans="1:12" ht="15" customHeight="1">
      <c r="A21" s="289" t="s">
        <v>683</v>
      </c>
    </row>
  </sheetData>
  <mergeCells count="3">
    <mergeCell ref="A5:A6"/>
    <mergeCell ref="D5:E5"/>
    <mergeCell ref="L5:L6"/>
  </mergeCells>
  <phoneticPr fontId="3"/>
  <hyperlinks>
    <hyperlink ref="A1" location="'目次'!A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2-17(1)</vt:lpstr>
      <vt:lpstr>2-17(2)</vt:lpstr>
      <vt:lpstr>2-18</vt:lpstr>
      <vt:lpstr>2-19</vt:lpstr>
      <vt:lpstr>2-20</vt:lpstr>
      <vt:lpstr>2-21</vt:lpstr>
      <vt:lpstr>2-22</vt:lpstr>
      <vt:lpstr>2-23</vt:lpstr>
      <vt:lpstr>2-24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2018-03-22T00:37:44Z</cp:lastPrinted>
  <dcterms:created xsi:type="dcterms:W3CDTF">2018-01-09T07:33:55Z</dcterms:created>
  <dcterms:modified xsi:type="dcterms:W3CDTF">2018-09-13T02:22:13Z</dcterms:modified>
</cp:coreProperties>
</file>