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２年版作成作業\50 ホームページ\★統計年報 オープンデータ用ファイル作成手順\新しいフォルダー\1章\"/>
    </mc:Choice>
  </mc:AlternateContent>
  <bookViews>
    <workbookView xWindow="0" yWindow="0" windowWidth="20490" windowHeight="7785"/>
  </bookViews>
  <sheets>
    <sheet name="目次" sheetId="8" r:id="rId1"/>
    <sheet name="1-9" sheetId="2" r:id="rId2"/>
    <sheet name="1-10" sheetId="3" r:id="rId3"/>
    <sheet name="1-11" sheetId="4" r:id="rId4"/>
    <sheet name="1-12" sheetId="5" r:id="rId5"/>
    <sheet name="1-13" sheetId="6" r:id="rId6"/>
    <sheet name="1-14" sheetId="7" r:id="rId7"/>
  </sheets>
  <definedNames>
    <definedName name="_xlnm._FilterDatabase" localSheetId="5" hidden="1">'1-13'!#REF!</definedName>
    <definedName name="_xlnm._FilterDatabase" localSheetId="6" hidden="1">'1-14'!$A$14:$A$25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H8" i="4"/>
  <c r="G8" i="4"/>
  <c r="F8" i="4"/>
  <c r="E8" i="4"/>
  <c r="D8" i="4"/>
  <c r="C8" i="4"/>
  <c r="J8" i="4" s="1"/>
  <c r="D11" i="2" l="1"/>
  <c r="E11" i="2"/>
  <c r="C11" i="2"/>
  <c r="F12" i="7" l="1"/>
  <c r="E12" i="7"/>
  <c r="D12" i="7"/>
  <c r="C12" i="7"/>
  <c r="B12" i="7"/>
  <c r="B8" i="5"/>
  <c r="B8" i="4"/>
  <c r="F15" i="2"/>
  <c r="F14" i="2"/>
  <c r="F13" i="2"/>
  <c r="F12" i="2"/>
  <c r="F10" i="2"/>
  <c r="F9" i="2"/>
  <c r="F8" i="2"/>
  <c r="F7" i="2"/>
  <c r="F11" i="2" s="1"/>
</calcChain>
</file>

<file path=xl/sharedStrings.xml><?xml version="1.0" encoding="utf-8"?>
<sst xmlns="http://schemas.openxmlformats.org/spreadsheetml/2006/main" count="148" uniqueCount="121">
  <si>
    <t>1-9. 国際交流（姉妹都市交流）</t>
    <rPh sb="5" eb="7">
      <t>コクサイ</t>
    </rPh>
    <rPh sb="7" eb="9">
      <t>コウリュウ</t>
    </rPh>
    <phoneticPr fontId="5"/>
  </si>
  <si>
    <t>提携都市　　キャンベルタウン市（オーストラリア）</t>
    <rPh sb="0" eb="2">
      <t>テイケイ</t>
    </rPh>
    <rPh sb="2" eb="4">
      <t>トシ</t>
    </rPh>
    <phoneticPr fontId="5"/>
  </si>
  <si>
    <t>提携年月日　昭和59年（1984年）4月11日</t>
    <rPh sb="0" eb="2">
      <t>テイケイ</t>
    </rPh>
    <rPh sb="2" eb="5">
      <t>ネンガッピ</t>
    </rPh>
    <phoneticPr fontId="5"/>
  </si>
  <si>
    <t>（単位：人）</t>
    <rPh sb="1" eb="3">
      <t>タンイ</t>
    </rPh>
    <rPh sb="4" eb="5">
      <t>ニン</t>
    </rPh>
    <phoneticPr fontId="5"/>
  </si>
  <si>
    <t>事業内容</t>
    <rPh sb="0" eb="2">
      <t>ジギョウ</t>
    </rPh>
    <rPh sb="2" eb="4">
      <t>ナイヨウ</t>
    </rPh>
    <phoneticPr fontId="5"/>
  </si>
  <si>
    <t>昭和59年度～
　平成30年度</t>
    <rPh sb="0" eb="2">
      <t>ショウワ</t>
    </rPh>
    <rPh sb="4" eb="6">
      <t>ネンド</t>
    </rPh>
    <rPh sb="9" eb="11">
      <t>ヘイセイ</t>
    </rPh>
    <rPh sb="13" eb="15">
      <t>ネンド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</si>
  <si>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</si>
  <si>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令和2年度</t>
    <rPh sb="0" eb="2">
      <t>レイワ</t>
    </rPh>
    <rPh sb="3" eb="5">
      <t>ネンド</t>
    </rPh>
    <phoneticPr fontId="5"/>
  </si>
  <si>
    <t>総　数</t>
    <rPh sb="0" eb="1">
      <t>フサ</t>
    </rPh>
    <rPh sb="2" eb="3">
      <t>カズ</t>
    </rPh>
    <phoneticPr fontId="5"/>
  </si>
  <si>
    <t>青少年交流</t>
    <rPh sb="0" eb="3">
      <t>セイショウネン</t>
    </rPh>
    <rPh sb="3" eb="5">
      <t>コウリュウ</t>
    </rPh>
    <phoneticPr fontId="5"/>
  </si>
  <si>
    <t>その他使節団派遣</t>
    <rPh sb="2" eb="3">
      <t>タ</t>
    </rPh>
    <rPh sb="3" eb="6">
      <t>シセツダン</t>
    </rPh>
    <rPh sb="6" eb="8">
      <t>ハケン</t>
    </rPh>
    <phoneticPr fontId="5"/>
  </si>
  <si>
    <t>その他使節団受入</t>
    <rPh sb="2" eb="3">
      <t>タ</t>
    </rPh>
    <rPh sb="3" eb="6">
      <t>シセツダン</t>
    </rPh>
    <rPh sb="6" eb="8">
      <t>ウケイレ</t>
    </rPh>
    <phoneticPr fontId="5"/>
  </si>
  <si>
    <t>計</t>
    <rPh sb="0" eb="1">
      <t>ケイ</t>
    </rPh>
    <phoneticPr fontId="5"/>
  </si>
  <si>
    <t>行政人事交流</t>
    <rPh sb="0" eb="2">
      <t>ギョウセイ</t>
    </rPh>
    <rPh sb="2" eb="4">
      <t>ジンジ</t>
    </rPh>
    <rPh sb="4" eb="6">
      <t>コウリュウ</t>
    </rPh>
    <phoneticPr fontId="5"/>
  </si>
  <si>
    <t>職員派遣</t>
    <rPh sb="0" eb="2">
      <t>ショクイン</t>
    </rPh>
    <rPh sb="2" eb="4">
      <t>ハケン</t>
    </rPh>
    <phoneticPr fontId="5"/>
  </si>
  <si>
    <t>職員受入</t>
    <rPh sb="0" eb="2">
      <t>ショクイン</t>
    </rPh>
    <rPh sb="2" eb="4">
      <t>ウケイレ</t>
    </rPh>
    <phoneticPr fontId="5"/>
  </si>
  <si>
    <t>‐</t>
  </si>
  <si>
    <t>教員人事交流</t>
    <rPh sb="0" eb="2">
      <t>キョウイン</t>
    </rPh>
    <rPh sb="2" eb="4">
      <t>ジンジ</t>
    </rPh>
    <rPh sb="4" eb="6">
      <t>コウリュウ</t>
    </rPh>
    <phoneticPr fontId="5"/>
  </si>
  <si>
    <t>教員派遣</t>
    <rPh sb="0" eb="2">
      <t>キョウイン</t>
    </rPh>
    <rPh sb="2" eb="4">
      <t>ハケン</t>
    </rPh>
    <phoneticPr fontId="5"/>
  </si>
  <si>
    <t>教員受入</t>
    <rPh sb="0" eb="2">
      <t>キョウイン</t>
    </rPh>
    <rPh sb="2" eb="4">
      <t>ウケイレ</t>
    </rPh>
    <phoneticPr fontId="5"/>
  </si>
  <si>
    <t>資料：市民活動支援課</t>
    <rPh sb="0" eb="2">
      <t>シリョウ</t>
    </rPh>
    <rPh sb="3" eb="10">
      <t>シミンカツドウシエンカ</t>
    </rPh>
    <phoneticPr fontId="5"/>
  </si>
  <si>
    <t>1-10. 越谷都市計画区域の変遷</t>
    <phoneticPr fontId="5"/>
  </si>
  <si>
    <t>告示年月日</t>
  </si>
  <si>
    <t>告示番号</t>
  </si>
  <si>
    <t>区　域</t>
    <phoneticPr fontId="5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</si>
  <si>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</si>
  <si>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</si>
  <si>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</si>
  <si>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</si>
  <si>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</si>
  <si>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</si>
  <si>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</si>
  <si>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</si>
  <si>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5"/>
  </si>
  <si>
    <t>1-11. 地目別土地面積</t>
    <phoneticPr fontId="5"/>
  </si>
  <si>
    <t>各年1月1日</t>
  </si>
  <si>
    <t>（単位：k㎡）</t>
    <rPh sb="1" eb="3">
      <t>タンイ</t>
    </rPh>
    <phoneticPr fontId="5"/>
  </si>
  <si>
    <t>年</t>
    <phoneticPr fontId="7"/>
  </si>
  <si>
    <t>総　数</t>
    <phoneticPr fontId="5"/>
  </si>
  <si>
    <t>田</t>
  </si>
  <si>
    <t>畑</t>
  </si>
  <si>
    <t>宅　地</t>
    <phoneticPr fontId="5"/>
  </si>
  <si>
    <t>池　沼</t>
    <phoneticPr fontId="5"/>
  </si>
  <si>
    <t>山　林</t>
    <phoneticPr fontId="5"/>
  </si>
  <si>
    <t>原　野</t>
    <phoneticPr fontId="5"/>
  </si>
  <si>
    <t>雑種地</t>
  </si>
  <si>
    <t>その他</t>
  </si>
  <si>
    <t>平成30</t>
    <rPh sb="0" eb="2">
      <t>ヘイセイ</t>
    </rPh>
    <phoneticPr fontId="2"/>
  </si>
  <si>
    <t xml:space="preserve"> 令和 2</t>
    <phoneticPr fontId="7"/>
  </si>
  <si>
    <t>　　　資料：資産税課</t>
    <rPh sb="3" eb="5">
      <t>シリョウ</t>
    </rPh>
    <rPh sb="6" eb="9">
      <t>シサンゼイ</t>
    </rPh>
    <rPh sb="9" eb="10">
      <t>カ</t>
    </rPh>
    <phoneticPr fontId="5"/>
  </si>
  <si>
    <t>1-12. 地目別土地面積割合</t>
    <phoneticPr fontId="5"/>
  </si>
  <si>
    <t>（単位：％）</t>
    <rPh sb="1" eb="3">
      <t>タンイ</t>
    </rPh>
    <phoneticPr fontId="2"/>
  </si>
  <si>
    <t xml:space="preserve">  令和 2</t>
    <rPh sb="1" eb="2">
      <t>レイワ</t>
    </rPh>
    <phoneticPr fontId="7"/>
  </si>
  <si>
    <t>資料：資産税課</t>
    <rPh sb="0" eb="2">
      <t>シリョウ</t>
    </rPh>
    <rPh sb="3" eb="6">
      <t>シサンゼイ</t>
    </rPh>
    <rPh sb="6" eb="7">
      <t>カ</t>
    </rPh>
    <phoneticPr fontId="5"/>
  </si>
  <si>
    <t>1-13. 主要河川</t>
    <rPh sb="6" eb="8">
      <t>シュヨウ</t>
    </rPh>
    <rPh sb="8" eb="10">
      <t>カセン</t>
    </rPh>
    <phoneticPr fontId="5"/>
  </si>
  <si>
    <t>（単位：㎞）</t>
    <rPh sb="1" eb="3">
      <t>タンイ</t>
    </rPh>
    <phoneticPr fontId="5"/>
  </si>
  <si>
    <t>河川名</t>
  </si>
  <si>
    <t>中　川</t>
    <phoneticPr fontId="5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</si>
  <si>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</si>
  <si>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</si>
  <si>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</si>
  <si>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</si>
  <si>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</si>
  <si>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</si>
  <si>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</si>
  <si>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資料：治水課</t>
    <rPh sb="0" eb="2">
      <t>シリョウ</t>
    </rPh>
    <rPh sb="3" eb="5">
      <t>チスイ</t>
    </rPh>
    <rPh sb="5" eb="6">
      <t>カ</t>
    </rPh>
    <phoneticPr fontId="5"/>
  </si>
  <si>
    <t>1-14. 気象の概況</t>
    <phoneticPr fontId="5"/>
  </si>
  <si>
    <t xml:space="preserve"> </t>
    <phoneticPr fontId="5"/>
  </si>
  <si>
    <t>各年中</t>
  </si>
  <si>
    <t>年</t>
  </si>
  <si>
    <t>天気日報</t>
  </si>
  <si>
    <t>気　温（℃）</t>
    <phoneticPr fontId="5"/>
  </si>
  <si>
    <t>平均湿度</t>
  </si>
  <si>
    <t>総降雨量</t>
  </si>
  <si>
    <t>平均風速</t>
  </si>
  <si>
    <t>最多風向</t>
    <rPh sb="0" eb="2">
      <t>サイタ</t>
    </rPh>
    <phoneticPr fontId="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</si>
  <si>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</si>
  <si>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</si>
  <si>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</si>
  <si>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</si>
  <si>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</si>
  <si>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</si>
  <si>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</si>
  <si>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</si>
  <si>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7"/>
  </si>
  <si>
    <t>（m）</t>
    <phoneticPr fontId="7"/>
  </si>
  <si>
    <t>平成27</t>
    <rPh sb="0" eb="2">
      <t>ヘイセイ</t>
    </rPh>
    <phoneticPr fontId="2"/>
  </si>
  <si>
    <t>北西</t>
    <rPh sb="0" eb="2">
      <t>ホクセイ</t>
    </rPh>
    <phoneticPr fontId="2"/>
  </si>
  <si>
    <t>北西</t>
    <rPh sb="0" eb="2">
      <t>ホクセイ</t>
    </rPh>
    <phoneticPr fontId="7"/>
  </si>
  <si>
    <t>令和元</t>
    <rPh sb="0" eb="1">
      <t>レイワガン</t>
    </rPh>
    <phoneticPr fontId="7"/>
  </si>
  <si>
    <t>北西</t>
  </si>
  <si>
    <t>北西</t>
    <rPh sb="0" eb="2">
      <t>ホクセイ</t>
    </rPh>
    <phoneticPr fontId="3"/>
  </si>
  <si>
    <t>2年1月</t>
    <rPh sb="2" eb="3">
      <t>ガツ</t>
    </rPh>
    <phoneticPr fontId="7"/>
  </si>
  <si>
    <t>2月</t>
  </si>
  <si>
    <t>3月</t>
  </si>
  <si>
    <t>4月</t>
  </si>
  <si>
    <t>5月</t>
    <rPh sb="1" eb="2">
      <t>ガツ</t>
    </rPh>
    <phoneticPr fontId="7"/>
  </si>
  <si>
    <t>南</t>
    <rPh sb="0" eb="1">
      <t>ミナミ</t>
    </rPh>
    <phoneticPr fontId="3"/>
  </si>
  <si>
    <t>6月</t>
  </si>
  <si>
    <t>南東</t>
    <rPh sb="0" eb="2">
      <t>ナントウ</t>
    </rPh>
    <phoneticPr fontId="3"/>
  </si>
  <si>
    <t>7月</t>
  </si>
  <si>
    <t>南南西</t>
    <rPh sb="0" eb="3">
      <t>ナンナンセイ</t>
    </rPh>
    <phoneticPr fontId="3"/>
  </si>
  <si>
    <t>8月</t>
  </si>
  <si>
    <t>東</t>
    <rPh sb="0" eb="1">
      <t>ヒガシ</t>
    </rPh>
    <phoneticPr fontId="3"/>
  </si>
  <si>
    <t>9月</t>
  </si>
  <si>
    <t>北</t>
    <rPh sb="0" eb="1">
      <t>キタ</t>
    </rPh>
    <phoneticPr fontId="3"/>
  </si>
  <si>
    <t>10月</t>
  </si>
  <si>
    <t>北北西</t>
    <rPh sb="0" eb="3">
      <t>ホクホクセイ</t>
    </rPh>
    <phoneticPr fontId="3"/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</si>
  <si>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</si>
  <si>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</si>
  <si>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5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</si>
  <si>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5"/>
  </si>
  <si>
    <t>青少年使節団受入</t>
    <rPh sb="0" eb="3">
      <t>セイショウネン</t>
    </rPh>
    <rPh sb="3" eb="6">
      <t>シセツダン</t>
    </rPh>
    <rPh sb="6" eb="8">
      <t>ウケイレ</t>
    </rPh>
    <phoneticPr fontId="5"/>
  </si>
  <si>
    <t>目次</t>
  </si>
  <si>
    <t>目次へもどる</t>
  </si>
  <si>
    <t>1-9. 国際交流（姉妹都市交流）　提携都市　　キャンベルタウン市（オーストラリア）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</si>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</sst>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#,##0_ "/>
    <numFmt numFmtId="178" formatCode="[$-411]ggge&quot;年&quot;m&quot;月&quot;d&quot;日&quot;;@"/>
    <numFmt numFmtId="179" formatCode="#,##0.00_ ;[Red]\-#,##0.00\ "/>
    <numFmt numFmtId="180" formatCode="#,##0.0_);[Red]\(#,##0.0\)"/>
    <numFmt numFmtId="181" formatCode="#,##0.0_ "/>
    <numFmt numFmtId="182" formatCode="0_);[Red]\(0\)"/>
    <numFmt numFmtId="183" formatCode="0.00_);[Red]\(0.00\)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1" applyNumberFormat="1" applyFont="1" applyFill="1" applyAlignment="1">
      <alignment vertical="center"/>
    </xf>
    <xf numFmtId="0" fontId="1" fillId="0" borderId="0" xfId="1" applyNumberFormat="1" applyFill="1" applyAlignment="1">
      <alignment vertical="center"/>
    </xf>
    <xf numFmtId="0" fontId="6" fillId="0" borderId="0" xfId="1" applyNumberFormat="1" applyFont="1" applyFill="1" applyAlignment="1">
      <alignment horizontal="left" vertical="center" indent="1"/>
    </xf>
    <xf numFmtId="0" fontId="6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horizontal="right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indent="1"/>
    </xf>
    <xf numFmtId="0" fontId="6" fillId="0" borderId="4" xfId="1" applyNumberFormat="1" applyFont="1" applyFill="1" applyBorder="1" applyAlignment="1">
      <alignment horizontal="left" vertical="center" indent="1"/>
    </xf>
    <xf numFmtId="177" fontId="6" fillId="0" borderId="0" xfId="1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0" xfId="1" quotePrefix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left" vertical="center" indent="1"/>
    </xf>
    <xf numFmtId="0" fontId="6" fillId="0" borderId="6" xfId="1" applyNumberFormat="1" applyFont="1" applyFill="1" applyBorder="1" applyAlignment="1">
      <alignment horizontal="left" vertical="center" indent="1"/>
    </xf>
    <xf numFmtId="177" fontId="6" fillId="0" borderId="5" xfId="1" quotePrefix="1" applyNumberFormat="1" applyFont="1" applyFill="1" applyBorder="1" applyAlignment="1">
      <alignment horizontal="right" vertical="center"/>
    </xf>
    <xf numFmtId="177" fontId="6" fillId="0" borderId="5" xfId="1" applyNumberFormat="1" applyFont="1" applyFill="1" applyBorder="1" applyAlignment="1">
      <alignment horizontal="right" vertical="center"/>
    </xf>
    <xf numFmtId="0" fontId="6" fillId="0" borderId="7" xfId="1" applyNumberFormat="1" applyFont="1" applyFill="1" applyBorder="1" applyAlignment="1">
      <alignment horizontal="left" vertical="center" indent="1"/>
    </xf>
    <xf numFmtId="0" fontId="6" fillId="0" borderId="8" xfId="1" applyNumberFormat="1" applyFont="1" applyFill="1" applyBorder="1" applyAlignment="1">
      <alignment horizontal="left" vertical="center" indent="1"/>
    </xf>
    <xf numFmtId="0" fontId="6" fillId="0" borderId="5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/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/>
    <xf numFmtId="0" fontId="6" fillId="0" borderId="9" xfId="1" applyNumberFormat="1" applyFont="1" applyFill="1" applyBorder="1" applyAlignment="1">
      <alignment horizontal="center" vertical="center"/>
    </xf>
    <xf numFmtId="178" fontId="6" fillId="0" borderId="10" xfId="1" applyNumberFormat="1" applyFont="1" applyFill="1" applyBorder="1" applyAlignment="1">
      <alignment horizontal="left" vertical="center" indent="1"/>
    </xf>
    <xf numFmtId="0" fontId="6" fillId="0" borderId="10" xfId="1" applyNumberFormat="1" applyFont="1" applyFill="1" applyBorder="1" applyAlignment="1">
      <alignment horizontal="left" vertical="center" indent="2"/>
    </xf>
    <xf numFmtId="0" fontId="6" fillId="0" borderId="10" xfId="1" applyNumberFormat="1" applyFont="1" applyFill="1" applyBorder="1" applyAlignment="1">
      <alignment horizontal="left" vertical="center" indent="1"/>
    </xf>
    <xf numFmtId="178" fontId="6" fillId="0" borderId="11" xfId="1" applyNumberFormat="1" applyFont="1" applyFill="1" applyBorder="1" applyAlignment="1">
      <alignment horizontal="left" vertical="center" indent="1"/>
    </xf>
    <xf numFmtId="0" fontId="6" fillId="0" borderId="11" xfId="1" applyNumberFormat="1" applyFont="1" applyFill="1" applyBorder="1" applyAlignment="1">
      <alignment horizontal="left" vertical="center" indent="2"/>
    </xf>
    <xf numFmtId="0" fontId="6" fillId="0" borderId="11" xfId="1" applyNumberFormat="1" applyFont="1" applyFill="1" applyBorder="1" applyAlignment="1">
      <alignment horizontal="left" vertical="center" indent="1"/>
    </xf>
    <xf numFmtId="178" fontId="6" fillId="0" borderId="12" xfId="1" applyNumberFormat="1" applyFont="1" applyFill="1" applyBorder="1" applyAlignment="1">
      <alignment horizontal="left" vertical="center" indent="1"/>
    </xf>
    <xf numFmtId="0" fontId="6" fillId="0" borderId="12" xfId="1" applyNumberFormat="1" applyFont="1" applyFill="1" applyBorder="1" applyAlignment="1">
      <alignment horizontal="left" vertical="center" indent="2"/>
    </xf>
    <xf numFmtId="0" fontId="6" fillId="0" borderId="12" xfId="1" applyNumberFormat="1" applyFont="1" applyFill="1" applyBorder="1" applyAlignment="1">
      <alignment horizontal="left" vertical="center" indent="1"/>
    </xf>
    <xf numFmtId="0" fontId="6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 applyProtection="1">
      <alignment horizontal="left" vertical="center" indent="1"/>
    </xf>
    <xf numFmtId="0" fontId="4" fillId="0" borderId="9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right" vertical="center" indent="1"/>
    </xf>
    <xf numFmtId="179" fontId="4" fillId="0" borderId="13" xfId="1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1" quotePrefix="1" applyNumberFormat="1" applyFont="1" applyFill="1" applyBorder="1" applyAlignment="1">
      <alignment horizontal="right" vertical="center" indent="1"/>
    </xf>
    <xf numFmtId="0" fontId="6" fillId="0" borderId="4" xfId="1" quotePrefix="1" applyNumberFormat="1" applyFont="1" applyFill="1" applyBorder="1" applyAlignment="1">
      <alignment horizontal="right" vertical="center" indent="1"/>
    </xf>
    <xf numFmtId="180" fontId="4" fillId="0" borderId="13" xfId="1" applyNumberFormat="1" applyFont="1" applyFill="1" applyBorder="1" applyAlignment="1" applyProtection="1">
      <alignment vertical="center"/>
      <protection locked="0"/>
    </xf>
    <xf numFmtId="180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8" xfId="1" quotePrefix="1" applyNumberFormat="1" applyFont="1" applyFill="1" applyBorder="1" applyAlignment="1">
      <alignment horizontal="right" vertical="center" indent="1"/>
    </xf>
    <xf numFmtId="180" fontId="4" fillId="0" borderId="14" xfId="1" applyNumberFormat="1" applyFont="1" applyFill="1" applyBorder="1" applyAlignment="1" applyProtection="1">
      <alignment vertical="center"/>
      <protection locked="0"/>
    </xf>
    <xf numFmtId="181" fontId="6" fillId="0" borderId="7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shrinkToFit="1"/>
    </xf>
    <xf numFmtId="0" fontId="6" fillId="0" borderId="9" xfId="1" applyNumberFormat="1" applyFont="1" applyFill="1" applyBorder="1" applyAlignment="1" applyProtection="1">
      <alignment horizontal="center" vertical="center"/>
    </xf>
    <xf numFmtId="40" fontId="6" fillId="0" borderId="9" xfId="1" applyNumberFormat="1" applyFont="1" applyFill="1" applyBorder="1" applyAlignment="1" applyProtection="1">
      <alignment vertical="center"/>
    </xf>
    <xf numFmtId="40" fontId="6" fillId="0" borderId="1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Protection="1"/>
    <xf numFmtId="0" fontId="2" fillId="0" borderId="0" xfId="1" applyNumberFormat="1" applyFont="1" applyFill="1" applyAlignment="1" applyProtection="1">
      <alignment horizontal="centerContinuous"/>
    </xf>
    <xf numFmtId="0" fontId="6" fillId="0" borderId="0" xfId="1" applyNumberFormat="1" applyFont="1" applyFill="1" applyAlignment="1" applyProtection="1">
      <alignment horizontal="left" vertical="center" indent="1"/>
    </xf>
    <xf numFmtId="0" fontId="6" fillId="0" borderId="0" xfId="1" applyNumberFormat="1" applyFont="1" applyFill="1" applyProtection="1"/>
    <xf numFmtId="0" fontId="6" fillId="0" borderId="15" xfId="1" applyNumberFormat="1" applyFont="1" applyFill="1" applyBorder="1" applyAlignment="1" applyProtection="1">
      <alignment horizontal="center" vertical="center" shrinkToFit="1"/>
    </xf>
    <xf numFmtId="0" fontId="6" fillId="0" borderId="5" xfId="1" applyNumberFormat="1" applyFont="1" applyFill="1" applyBorder="1" applyAlignment="1" applyProtection="1">
      <alignment horizontal="center" vertical="center" shrinkToFit="1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right" vertical="center" indent="1"/>
    </xf>
    <xf numFmtId="182" fontId="6" fillId="0" borderId="13" xfId="1" applyNumberFormat="1" applyFont="1" applyFill="1" applyBorder="1" applyAlignment="1" applyProtection="1">
      <alignment vertical="center"/>
    </xf>
    <xf numFmtId="182" fontId="6" fillId="0" borderId="0" xfId="1" applyNumberFormat="1" applyFont="1" applyFill="1" applyAlignment="1" applyProtection="1">
      <alignment vertical="center"/>
    </xf>
    <xf numFmtId="181" fontId="6" fillId="0" borderId="0" xfId="1" applyNumberFormat="1" applyFont="1" applyFill="1" applyAlignment="1" applyProtection="1">
      <alignment vertical="center"/>
    </xf>
    <xf numFmtId="181" fontId="6" fillId="0" borderId="0" xfId="2" applyNumberFormat="1" applyFont="1" applyFill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6" fillId="0" borderId="0" xfId="1" quotePrefix="1" applyNumberFormat="1" applyFont="1" applyFill="1" applyAlignment="1" applyProtection="1">
      <alignment horizontal="right" vertical="center" indent="1"/>
    </xf>
    <xf numFmtId="182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55" fontId="6" fillId="0" borderId="4" xfId="1" quotePrefix="1" applyNumberFormat="1" applyFont="1" applyFill="1" applyBorder="1" applyAlignment="1" applyProtection="1">
      <alignment horizontal="right" vertical="center" indent="1"/>
    </xf>
    <xf numFmtId="181" fontId="6" fillId="0" borderId="0" xfId="1" applyNumberFormat="1" applyFont="1" applyFill="1" applyBorder="1" applyAlignment="1" applyProtection="1">
      <alignment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4" xfId="1" applyNumberFormat="1" applyFont="1" applyFill="1" applyBorder="1" applyAlignment="1" applyProtection="1">
      <alignment horizontal="right" vertical="center" indent="1"/>
    </xf>
    <xf numFmtId="55" fontId="6" fillId="0" borderId="4" xfId="1" applyNumberFormat="1" applyFont="1" applyFill="1" applyBorder="1" applyAlignment="1" applyProtection="1">
      <alignment horizontal="right" vertical="center" indent="1"/>
    </xf>
    <xf numFmtId="0" fontId="6" fillId="0" borderId="8" xfId="1" applyNumberFormat="1" applyFont="1" applyFill="1" applyBorder="1" applyAlignment="1" applyProtection="1">
      <alignment horizontal="right" vertical="center" indent="1"/>
    </xf>
    <xf numFmtId="182" fontId="6" fillId="0" borderId="14" xfId="1" applyNumberFormat="1" applyFont="1" applyFill="1" applyBorder="1" applyAlignment="1" applyProtection="1">
      <alignment vertical="center"/>
    </xf>
    <xf numFmtId="182" fontId="6" fillId="0" borderId="7" xfId="1" applyNumberFormat="1" applyFont="1" applyFill="1" applyBorder="1" applyAlignment="1" applyProtection="1">
      <alignment vertical="center"/>
    </xf>
    <xf numFmtId="181" fontId="6" fillId="0" borderId="7" xfId="1" applyNumberFormat="1" applyFont="1" applyFill="1" applyBorder="1" applyAlignment="1" applyProtection="1">
      <alignment vertical="center"/>
      <protection hidden="1"/>
    </xf>
    <xf numFmtId="0" fontId="6" fillId="0" borderId="7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1" fillId="0" borderId="0" xfId="1" applyNumberFormat="1" applyFill="1"/>
    <xf numFmtId="183" fontId="6" fillId="0" borderId="0" xfId="1" applyNumberFormat="1" applyFont="1" applyFill="1" applyBorder="1" applyAlignment="1" applyProtection="1">
      <alignment horizontal="right" vertical="center"/>
      <protection locked="0"/>
    </xf>
    <xf numFmtId="183" fontId="6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3" applyNumberFormat="1" applyFill="1" applyAlignment="1">
      <alignment vertical="center"/>
    </xf>
    <xf numFmtId="0" fontId="9" fillId="0" borderId="0" xfId="3">
      <alignment vertical="center"/>
    </xf>
    <xf numFmtId="0" fontId="9" fillId="0" borderId="0" xfId="3" applyNumberFormat="1" applyFill="1" applyBorder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/>
    </xf>
    <xf numFmtId="0" fontId="9" fillId="0" borderId="0" xfId="3" applyNumberFormat="1" applyFill="1" applyAlignment="1" applyProtection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1" fillId="0" borderId="8" xfId="1" applyNumberForma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1" fillId="0" borderId="1" xfId="1" applyNumberFormat="1" applyFill="1" applyBorder="1" applyAlignment="1" applyProtection="1">
      <alignment horizontal="center" vertical="center"/>
    </xf>
    <xf numFmtId="0" fontId="1" fillId="0" borderId="2" xfId="1" applyNumberFormat="1" applyFill="1" applyBorder="1" applyAlignment="1" applyProtection="1">
      <alignment horizontal="center" vertical="center"/>
    </xf>
  </cellXfs>
  <cellStyles count="4">
    <cellStyle name="ハイパーリンク" xfId="3" builtinId="8"/>
    <cellStyle name="桁区切り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zoomScaleNormal="115" workbookViewId="0"/>
  </sheetViews>
  <sheetFormatPr defaultRowHeight="13.5"/>
  <sheetData>
    <row r="1" spans="1:1">
      <c r="A1" t="s">
        <v>113</v>
      </c>
    </row>
    <row r="2" spans="1:1">
      <c r="A2" s="100" t="s">
        <v>115</v>
      </c>
    </row>
    <row r="3" spans="1:1">
      <c r="A3" s="100" t="s">
        <v>116</v>
      </c>
    </row>
    <row r="4" spans="1:1">
      <c r="A4" s="100" t="s">
        <v>117</v>
      </c>
    </row>
    <row r="5" spans="1:1">
      <c r="A5" s="100" t="s">
        <v>118</v>
      </c>
    </row>
    <row r="6" spans="1:1">
      <c r="A6" s="100" t="s">
        <v>119</v>
      </c>
    </row>
    <row r="7" spans="1:1">
      <c r="A7" s="100" t="s">
        <v>120</v>
      </c>
    </row>
  </sheetData>
  <phoneticPr fontId="3"/>
  <hyperlinks>
    <hyperlink ref="A2" location="'1-9'!A1" display="1-9. 国際交流（姉妹都市交流）　提携都市　　キャンベルタウン市（オーストラリア）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8"/>
  <dimension ref="A1:F16"/>
  <sheetViews>
    <sheetView zoomScale="110" zoomScaleNormal="110" workbookViewId="0"/>
  </sheetViews>
  <sheetFormatPr defaultColWidth="8.75" defaultRowHeight="15" customHeight="1"/>
  <cols>
    <col min="1" max="1" width="14.375" style="2" customWidth="1"/>
    <col min="2" max="2" width="26" style="2" customWidth="1"/>
    <col min="3" max="3" width="12" style="2" customWidth="1"/>
    <col min="4" max="6" width="11.25" style="2" customWidth="1"/>
    <col min="7" max="16384" width="8.75" style="2"/>
  </cols>
  <sheetData>
    <row r="1" spans="1:6" ht="15" customHeight="1">
      <c r="A1" s="99" t="s">
        <v>114</v>
      </c>
    </row>
    <row r="3" spans="1:6" ht="15" customHeight="1">
      <c r="A3" s="1" t="s">
        <v>0</v>
      </c>
    </row>
    <row r="4" spans="1:6" s="4" customFormat="1" ht="15" customHeight="1">
      <c r="A4" s="3" t="s">
        <v>1</v>
      </c>
    </row>
    <row r="5" spans="1:6" s="4" customFormat="1" ht="15" customHeight="1">
      <c r="A5" s="3" t="s">
        <v>2</v>
      </c>
      <c r="F5" s="5" t="s">
        <v>3</v>
      </c>
    </row>
    <row r="6" spans="1:6" s="4" customFormat="1" ht="30" customHeight="1">
      <c r="A6" s="104" t="s">
        <v>4</v>
      </c>
      <c r="B6" s="105"/>
      <c r="C6" s="6" t="s">
        <v>5</v>
      </c>
      <c r="D6" s="7" t="s">
        <v>6</v>
      </c>
      <c r="E6" s="8" t="s">
        <v>7</v>
      </c>
      <c r="F6" s="9" t="s">
        <v>8</v>
      </c>
    </row>
    <row r="7" spans="1:6" s="4" customFormat="1" ht="15" customHeight="1">
      <c r="A7" s="10" t="s">
        <v>9</v>
      </c>
      <c r="B7" s="11" t="s">
        <v>111</v>
      </c>
      <c r="C7" s="12">
        <v>828</v>
      </c>
      <c r="D7" s="12">
        <v>16</v>
      </c>
      <c r="E7" s="12">
        <v>0</v>
      </c>
      <c r="F7" s="13">
        <f>SUM(C7:E7)</f>
        <v>844</v>
      </c>
    </row>
    <row r="8" spans="1:6" s="4" customFormat="1" ht="15" customHeight="1">
      <c r="A8" s="10"/>
      <c r="B8" s="11" t="s">
        <v>112</v>
      </c>
      <c r="C8" s="12">
        <v>460</v>
      </c>
      <c r="D8" s="14">
        <v>16</v>
      </c>
      <c r="E8" s="14">
        <v>0</v>
      </c>
      <c r="F8" s="12">
        <f t="shared" ref="F8:F15" si="0">SUM(C8:E8)</f>
        <v>476</v>
      </c>
    </row>
    <row r="9" spans="1:6" s="4" customFormat="1" ht="15" customHeight="1">
      <c r="A9" s="10"/>
      <c r="B9" s="11" t="s">
        <v>10</v>
      </c>
      <c r="C9" s="12">
        <v>470</v>
      </c>
      <c r="D9" s="15">
        <v>7</v>
      </c>
      <c r="E9" s="15">
        <v>0</v>
      </c>
      <c r="F9" s="12">
        <f>SUM(C9:E9)</f>
        <v>477</v>
      </c>
    </row>
    <row r="10" spans="1:6" s="4" customFormat="1" ht="15" customHeight="1">
      <c r="A10" s="10"/>
      <c r="B10" s="11" t="s">
        <v>11</v>
      </c>
      <c r="C10" s="12">
        <v>451</v>
      </c>
      <c r="D10" s="15">
        <v>5</v>
      </c>
      <c r="E10" s="14">
        <v>0</v>
      </c>
      <c r="F10" s="12">
        <f t="shared" si="0"/>
        <v>456</v>
      </c>
    </row>
    <row r="11" spans="1:6" s="4" customFormat="1" ht="15" customHeight="1">
      <c r="A11" s="16"/>
      <c r="B11" s="17" t="s">
        <v>12</v>
      </c>
      <c r="C11" s="18">
        <f>SUM(C7:C10)</f>
        <v>2209</v>
      </c>
      <c r="D11" s="18">
        <f t="shared" ref="D11:F11" si="1">SUM(D7:D10)</f>
        <v>44</v>
      </c>
      <c r="E11" s="18">
        <f t="shared" si="1"/>
        <v>0</v>
      </c>
      <c r="F11" s="18">
        <f t="shared" si="1"/>
        <v>2253</v>
      </c>
    </row>
    <row r="12" spans="1:6" s="4" customFormat="1" ht="15" customHeight="1">
      <c r="A12" s="19" t="s">
        <v>13</v>
      </c>
      <c r="B12" s="20" t="s">
        <v>14</v>
      </c>
      <c r="C12" s="13">
        <v>10</v>
      </c>
      <c r="D12" s="21">
        <v>1</v>
      </c>
      <c r="E12" s="22">
        <v>0</v>
      </c>
      <c r="F12" s="13">
        <f t="shared" si="0"/>
        <v>11</v>
      </c>
    </row>
    <row r="13" spans="1:6" s="4" customFormat="1" ht="15" customHeight="1">
      <c r="A13" s="10"/>
      <c r="B13" s="11" t="s">
        <v>15</v>
      </c>
      <c r="C13" s="12">
        <v>12</v>
      </c>
      <c r="D13" s="14" t="s">
        <v>16</v>
      </c>
      <c r="E13" s="15">
        <v>0</v>
      </c>
      <c r="F13" s="12">
        <f t="shared" si="0"/>
        <v>12</v>
      </c>
    </row>
    <row r="14" spans="1:6" s="4" customFormat="1" ht="15" customHeight="1">
      <c r="A14" s="19" t="s">
        <v>17</v>
      </c>
      <c r="B14" s="20" t="s">
        <v>18</v>
      </c>
      <c r="C14" s="13">
        <v>11</v>
      </c>
      <c r="D14" s="22">
        <v>1</v>
      </c>
      <c r="E14" s="22">
        <v>0</v>
      </c>
      <c r="F14" s="13">
        <f t="shared" si="0"/>
        <v>12</v>
      </c>
    </row>
    <row r="15" spans="1:6" s="4" customFormat="1" ht="15" customHeight="1">
      <c r="A15" s="23"/>
      <c r="B15" s="24" t="s">
        <v>19</v>
      </c>
      <c r="C15" s="12">
        <v>1</v>
      </c>
      <c r="D15" s="15" t="s">
        <v>16</v>
      </c>
      <c r="E15" s="15">
        <v>0</v>
      </c>
      <c r="F15" s="12">
        <f t="shared" si="0"/>
        <v>1</v>
      </c>
    </row>
    <row r="16" spans="1:6" s="4" customFormat="1" ht="15" customHeight="1">
      <c r="A16" s="25"/>
      <c r="B16" s="25"/>
      <c r="C16" s="25"/>
      <c r="D16" s="25"/>
      <c r="E16" s="25"/>
      <c r="F16" s="26" t="s">
        <v>20</v>
      </c>
    </row>
  </sheetData>
  <dataConsolidate/>
  <mergeCells count="1"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"/>
  <sheetViews>
    <sheetView zoomScale="110" zoomScaleNormal="110" workbookViewId="0"/>
  </sheetViews>
  <sheetFormatPr defaultColWidth="8.75" defaultRowHeight="15" customHeight="1"/>
  <cols>
    <col min="1" max="2" width="25" style="28" customWidth="1"/>
    <col min="3" max="3" width="36.25" style="28" customWidth="1"/>
    <col min="4" max="16384" width="8.75" style="28"/>
  </cols>
  <sheetData>
    <row r="1" spans="1:3" s="42" customFormat="1" ht="15" customHeight="1">
      <c r="A1" s="99" t="s">
        <v>114</v>
      </c>
    </row>
    <row r="2" spans="1:3" s="42" customFormat="1" ht="15" customHeight="1"/>
    <row r="3" spans="1:3" ht="15" customHeight="1">
      <c r="A3" s="16" t="s">
        <v>21</v>
      </c>
      <c r="B3" s="27"/>
      <c r="C3" s="4"/>
    </row>
    <row r="4" spans="1:3" s="30" customFormat="1" ht="15" customHeight="1">
      <c r="A4" s="27"/>
      <c r="B4" s="27"/>
      <c r="C4" s="29"/>
    </row>
    <row r="5" spans="1:3" s="4" customFormat="1" ht="15" customHeight="1">
      <c r="A5" s="9" t="s">
        <v>22</v>
      </c>
      <c r="B5" s="8" t="s">
        <v>23</v>
      </c>
      <c r="C5" s="31" t="s">
        <v>24</v>
      </c>
    </row>
    <row r="6" spans="1:3" s="30" customFormat="1" ht="15" customHeight="1">
      <c r="A6" s="32">
        <v>21105</v>
      </c>
      <c r="B6" s="33" t="s">
        <v>25</v>
      </c>
      <c r="C6" s="34" t="s">
        <v>26</v>
      </c>
    </row>
    <row r="7" spans="1:3" s="30" customFormat="1" ht="15" customHeight="1">
      <c r="A7" s="35">
        <v>24104</v>
      </c>
      <c r="B7" s="36" t="s">
        <v>27</v>
      </c>
      <c r="C7" s="37" t="s">
        <v>28</v>
      </c>
    </row>
    <row r="8" spans="1:3" s="30" customFormat="1" ht="15" customHeight="1">
      <c r="A8" s="35">
        <v>24469</v>
      </c>
      <c r="B8" s="36" t="s">
        <v>29</v>
      </c>
      <c r="C8" s="37" t="s">
        <v>30</v>
      </c>
    </row>
    <row r="9" spans="1:3" s="30" customFormat="1" ht="15" customHeight="1">
      <c r="A9" s="38">
        <v>38104</v>
      </c>
      <c r="B9" s="39" t="s">
        <v>31</v>
      </c>
      <c r="C9" s="40" t="s">
        <v>32</v>
      </c>
    </row>
    <row r="10" spans="1:3" s="30" customFormat="1" ht="15" customHeight="1">
      <c r="C10" s="41" t="s">
        <v>33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9"/>
  <dimension ref="A1:K13"/>
  <sheetViews>
    <sheetView zoomScale="110" zoomScaleNormal="110" workbookViewId="0"/>
  </sheetViews>
  <sheetFormatPr defaultColWidth="8.75" defaultRowHeight="15" customHeight="1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1" ht="15" customHeight="1">
      <c r="A1" s="99" t="s">
        <v>114</v>
      </c>
    </row>
    <row r="3" spans="1:11" ht="15" customHeight="1">
      <c r="A3" s="1" t="s">
        <v>34</v>
      </c>
    </row>
    <row r="4" spans="1:11" ht="15" customHeight="1">
      <c r="A4" s="43" t="s">
        <v>35</v>
      </c>
      <c r="B4" s="4"/>
      <c r="C4" s="4"/>
      <c r="D4" s="4"/>
      <c r="E4" s="4"/>
      <c r="F4" s="4"/>
      <c r="G4" s="4"/>
      <c r="H4" s="4"/>
      <c r="I4" s="4"/>
      <c r="J4" s="5" t="s">
        <v>36</v>
      </c>
    </row>
    <row r="5" spans="1:11" ht="30" customHeight="1">
      <c r="A5" s="6" t="s">
        <v>37</v>
      </c>
      <c r="B5" s="44" t="s">
        <v>38</v>
      </c>
      <c r="C5" s="31" t="s">
        <v>39</v>
      </c>
      <c r="D5" s="31" t="s">
        <v>40</v>
      </c>
      <c r="E5" s="31" t="s">
        <v>41</v>
      </c>
      <c r="F5" s="31" t="s">
        <v>42</v>
      </c>
      <c r="G5" s="31" t="s">
        <v>43</v>
      </c>
      <c r="H5" s="31" t="s">
        <v>44</v>
      </c>
      <c r="I5" s="31" t="s">
        <v>45</v>
      </c>
      <c r="J5" s="31" t="s">
        <v>46</v>
      </c>
    </row>
    <row r="6" spans="1:11" ht="15" customHeight="1">
      <c r="A6" s="45" t="s">
        <v>47</v>
      </c>
      <c r="B6" s="46">
        <v>60.24</v>
      </c>
      <c r="C6" s="47">
        <v>9.1999999999999993</v>
      </c>
      <c r="D6" s="48">
        <v>3.91</v>
      </c>
      <c r="E6" s="47">
        <v>24.26</v>
      </c>
      <c r="F6" s="47">
        <v>0.5</v>
      </c>
      <c r="G6" s="47">
        <v>0.13</v>
      </c>
      <c r="H6" s="47">
        <v>0.13</v>
      </c>
      <c r="I6" s="47">
        <v>4.4400000000000004</v>
      </c>
      <c r="J6" s="47">
        <v>17.68</v>
      </c>
    </row>
    <row r="7" spans="1:11" ht="15" customHeight="1">
      <c r="A7" s="49">
        <v>31</v>
      </c>
      <c r="B7" s="46">
        <v>60.24</v>
      </c>
      <c r="C7" s="47">
        <v>9.11</v>
      </c>
      <c r="D7" s="48">
        <v>3.88</v>
      </c>
      <c r="E7" s="47">
        <v>24.39</v>
      </c>
      <c r="F7" s="47">
        <v>0.52</v>
      </c>
      <c r="G7" s="47">
        <v>0.12</v>
      </c>
      <c r="H7" s="47">
        <v>0.13</v>
      </c>
      <c r="I7" s="47">
        <v>4.43</v>
      </c>
      <c r="J7" s="47">
        <v>17.670000000000002</v>
      </c>
    </row>
    <row r="8" spans="1:11" ht="15" customHeight="1">
      <c r="A8" s="50" t="s">
        <v>48</v>
      </c>
      <c r="B8" s="46">
        <f>SUM(C8:J8)</f>
        <v>60.24</v>
      </c>
      <c r="C8" s="97">
        <f>(253085+8317299+132333+354856)/1000000</f>
        <v>9.0575729999999997</v>
      </c>
      <c r="D8" s="98">
        <f>(285699+3224841+12112+325691)/1000000</f>
        <v>3.8483429999999998</v>
      </c>
      <c r="E8" s="97">
        <f>(1060257+23410823)/1000000</f>
        <v>24.471080000000001</v>
      </c>
      <c r="F8" s="98">
        <f>(516832+1646)/1000000</f>
        <v>0.51847799999999999</v>
      </c>
      <c r="G8" s="98">
        <f>(27473+94014)/1000000</f>
        <v>0.121487</v>
      </c>
      <c r="H8" s="98">
        <f>(74223+50905)/1000000</f>
        <v>0.12512799999999999</v>
      </c>
      <c r="I8" s="98">
        <f>(609829+3818634)/1000000</f>
        <v>4.4284629999999998</v>
      </c>
      <c r="J8" s="98">
        <f>60.24-SUM(C8:I8)</f>
        <v>17.669448000000003</v>
      </c>
    </row>
    <row r="9" spans="1:11" ht="15" customHeight="1">
      <c r="A9" s="25"/>
      <c r="B9" s="25"/>
      <c r="C9" s="25"/>
      <c r="D9" s="25"/>
      <c r="E9" s="25"/>
      <c r="F9" s="25"/>
      <c r="G9" s="25"/>
      <c r="H9" s="25"/>
      <c r="I9" s="25"/>
      <c r="J9" s="26" t="s">
        <v>49</v>
      </c>
    </row>
    <row r="13" spans="1:11" ht="15" customHeight="1">
      <c r="D13" s="97"/>
      <c r="E13" s="98"/>
      <c r="F13" s="97"/>
      <c r="G13" s="98"/>
      <c r="H13" s="98"/>
      <c r="I13" s="98"/>
      <c r="J13" s="98"/>
      <c r="K13" s="98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8 C8:J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0"/>
  <dimension ref="A1:J9"/>
  <sheetViews>
    <sheetView zoomScale="110" zoomScaleNormal="110" workbookViewId="0"/>
  </sheetViews>
  <sheetFormatPr defaultColWidth="8.75" defaultRowHeight="15" customHeight="1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0" ht="15" customHeight="1">
      <c r="A1" s="99" t="s">
        <v>114</v>
      </c>
    </row>
    <row r="3" spans="1:10" ht="15" customHeight="1">
      <c r="A3" s="1" t="s">
        <v>50</v>
      </c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>
      <c r="A4" s="43" t="s">
        <v>35</v>
      </c>
      <c r="B4" s="4"/>
      <c r="C4" s="4"/>
      <c r="D4" s="4"/>
      <c r="E4" s="4"/>
      <c r="F4" s="4"/>
      <c r="G4" s="4"/>
      <c r="H4" s="4"/>
      <c r="I4" s="4"/>
      <c r="J4" s="5" t="s">
        <v>51</v>
      </c>
    </row>
    <row r="5" spans="1:10" ht="30" customHeight="1">
      <c r="A5" s="6" t="s">
        <v>37</v>
      </c>
      <c r="B5" s="44" t="s">
        <v>38</v>
      </c>
      <c r="C5" s="31" t="s">
        <v>39</v>
      </c>
      <c r="D5" s="31" t="s">
        <v>40</v>
      </c>
      <c r="E5" s="31" t="s">
        <v>41</v>
      </c>
      <c r="F5" s="31" t="s">
        <v>42</v>
      </c>
      <c r="G5" s="31" t="s">
        <v>43</v>
      </c>
      <c r="H5" s="31" t="s">
        <v>44</v>
      </c>
      <c r="I5" s="31" t="s">
        <v>45</v>
      </c>
      <c r="J5" s="31" t="s">
        <v>46</v>
      </c>
    </row>
    <row r="6" spans="1:10" ht="15" customHeight="1">
      <c r="A6" s="45" t="s">
        <v>47</v>
      </c>
      <c r="B6" s="51">
        <v>100</v>
      </c>
      <c r="C6" s="52">
        <v>15.3</v>
      </c>
      <c r="D6" s="52">
        <v>6.5</v>
      </c>
      <c r="E6" s="52">
        <v>40.299999999999997</v>
      </c>
      <c r="F6" s="52">
        <v>0.8</v>
      </c>
      <c r="G6" s="52">
        <v>0.2</v>
      </c>
      <c r="H6" s="52">
        <v>0.2</v>
      </c>
      <c r="I6" s="52">
        <v>7.4</v>
      </c>
      <c r="J6" s="52">
        <v>29.3</v>
      </c>
    </row>
    <row r="7" spans="1:10" ht="15" customHeight="1">
      <c r="A7" s="49">
        <v>31</v>
      </c>
      <c r="B7" s="51">
        <v>100</v>
      </c>
      <c r="C7" s="52">
        <v>15.1</v>
      </c>
      <c r="D7" s="52">
        <v>6.4</v>
      </c>
      <c r="E7" s="52">
        <v>40.5</v>
      </c>
      <c r="F7" s="52">
        <v>0.9</v>
      </c>
      <c r="G7" s="52">
        <v>0.2</v>
      </c>
      <c r="H7" s="52">
        <v>0.2</v>
      </c>
      <c r="I7" s="52">
        <v>7.4</v>
      </c>
      <c r="J7" s="52">
        <v>29.3</v>
      </c>
    </row>
    <row r="8" spans="1:10" ht="15" customHeight="1">
      <c r="A8" s="53" t="s">
        <v>52</v>
      </c>
      <c r="B8" s="54">
        <f>SUM(C8:J8)</f>
        <v>100</v>
      </c>
      <c r="C8" s="55">
        <v>15.035811752988046</v>
      </c>
      <c r="D8" s="55">
        <v>6.3883515936254982</v>
      </c>
      <c r="E8" s="55">
        <v>40.622642762284194</v>
      </c>
      <c r="F8" s="55">
        <v>0.86068725099601595</v>
      </c>
      <c r="G8" s="55">
        <v>0.20167164674634794</v>
      </c>
      <c r="H8" s="55">
        <v>0.20771580345285523</v>
      </c>
      <c r="I8" s="55">
        <v>7.3513662018592285</v>
      </c>
      <c r="J8" s="55">
        <v>29.331752988047811</v>
      </c>
    </row>
    <row r="9" spans="1:10" ht="15" customHeight="1">
      <c r="A9" s="4"/>
      <c r="B9" s="4"/>
      <c r="C9" s="4"/>
      <c r="D9" s="4"/>
      <c r="E9" s="4"/>
      <c r="F9" s="4"/>
      <c r="G9" s="4"/>
      <c r="H9" s="4"/>
      <c r="I9" s="4"/>
      <c r="J9" s="41" t="s">
        <v>53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"/>
  <sheetViews>
    <sheetView zoomScale="110" zoomScaleNormal="110" workbookViewId="0"/>
  </sheetViews>
  <sheetFormatPr defaultColWidth="9.75" defaultRowHeight="15" customHeight="1"/>
  <cols>
    <col min="1" max="1" width="15.625" style="57" customWidth="1"/>
    <col min="2" max="5" width="10" style="57" customWidth="1"/>
    <col min="6" max="6" width="10.625" style="57" customWidth="1"/>
    <col min="7" max="8" width="10" style="57" customWidth="1"/>
    <col min="9" max="16384" width="9.75" style="57"/>
  </cols>
  <sheetData>
    <row r="1" spans="1:8" ht="15" customHeight="1">
      <c r="A1" s="101" t="s">
        <v>114</v>
      </c>
    </row>
    <row r="3" spans="1:8" ht="15" customHeight="1">
      <c r="A3" s="56" t="s">
        <v>54</v>
      </c>
    </row>
    <row r="4" spans="1:8" ht="15" customHeight="1">
      <c r="H4" s="58" t="s">
        <v>55</v>
      </c>
    </row>
    <row r="5" spans="1:8" ht="15" customHeight="1">
      <c r="A5" s="59" t="s">
        <v>56</v>
      </c>
      <c r="B5" s="60" t="s">
        <v>57</v>
      </c>
      <c r="C5" s="60" t="s">
        <v>58</v>
      </c>
      <c r="D5" s="60" t="s">
        <v>59</v>
      </c>
      <c r="E5" s="60" t="s">
        <v>60</v>
      </c>
      <c r="F5" s="61" t="s">
        <v>61</v>
      </c>
      <c r="G5" s="60" t="s">
        <v>62</v>
      </c>
      <c r="H5" s="62" t="s">
        <v>63</v>
      </c>
    </row>
    <row r="6" spans="1:8" ht="15" customHeight="1">
      <c r="A6" s="59" t="s">
        <v>64</v>
      </c>
      <c r="B6" s="63">
        <v>4.3600000000000003</v>
      </c>
      <c r="C6" s="64">
        <v>12.4</v>
      </c>
      <c r="D6" s="64">
        <v>5.81</v>
      </c>
      <c r="E6" s="64">
        <v>10.68</v>
      </c>
      <c r="F6" s="64">
        <v>10.5</v>
      </c>
      <c r="G6" s="64">
        <v>0.41</v>
      </c>
      <c r="H6" s="64">
        <v>0.9</v>
      </c>
    </row>
    <row r="7" spans="1:8" ht="15" customHeight="1">
      <c r="H7" s="65" t="s">
        <v>65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6"/>
  <sheetViews>
    <sheetView zoomScale="110" zoomScaleNormal="110" workbookViewId="0"/>
  </sheetViews>
  <sheetFormatPr defaultColWidth="8.75" defaultRowHeight="15" customHeight="1"/>
  <cols>
    <col min="1" max="1" width="11.25" style="67" customWidth="1"/>
    <col min="2" max="6" width="5" style="67" customWidth="1"/>
    <col min="7" max="9" width="5.625" style="67" customWidth="1"/>
    <col min="10" max="10" width="8.125" style="67" customWidth="1"/>
    <col min="11" max="11" width="8.75" style="67" customWidth="1"/>
    <col min="12" max="13" width="8.125" style="67" customWidth="1"/>
    <col min="14" max="16384" width="8.75" style="67"/>
  </cols>
  <sheetData>
    <row r="1" spans="1:13" s="102" customFormat="1" ht="15" customHeight="1">
      <c r="A1" s="103" t="s">
        <v>114</v>
      </c>
    </row>
    <row r="2" spans="1:13" s="102" customFormat="1" ht="15" customHeight="1"/>
    <row r="3" spans="1:13" ht="15" customHeight="1">
      <c r="A3" s="66" t="s">
        <v>66</v>
      </c>
      <c r="G3" s="68" t="s">
        <v>67</v>
      </c>
    </row>
    <row r="4" spans="1:13" s="70" customFormat="1" ht="15" customHeight="1">
      <c r="A4" s="69" t="s">
        <v>68</v>
      </c>
    </row>
    <row r="5" spans="1:13" s="70" customFormat="1" ht="15" customHeight="1">
      <c r="A5" s="106" t="s">
        <v>69</v>
      </c>
      <c r="B5" s="108" t="s">
        <v>70</v>
      </c>
      <c r="C5" s="109"/>
      <c r="D5" s="109"/>
      <c r="E5" s="109"/>
      <c r="F5" s="110"/>
      <c r="G5" s="108" t="s">
        <v>71</v>
      </c>
      <c r="H5" s="109"/>
      <c r="I5" s="110"/>
      <c r="J5" s="71" t="s">
        <v>72</v>
      </c>
      <c r="K5" s="71" t="s">
        <v>73</v>
      </c>
      <c r="L5" s="71" t="s">
        <v>74</v>
      </c>
      <c r="M5" s="72" t="s">
        <v>75</v>
      </c>
    </row>
    <row r="6" spans="1:13" s="70" customFormat="1" ht="15" customHeight="1">
      <c r="A6" s="107"/>
      <c r="B6" s="61" t="s">
        <v>76</v>
      </c>
      <c r="C6" s="61" t="s">
        <v>77</v>
      </c>
      <c r="D6" s="61" t="s">
        <v>78</v>
      </c>
      <c r="E6" s="61" t="s">
        <v>79</v>
      </c>
      <c r="F6" s="61" t="s">
        <v>46</v>
      </c>
      <c r="G6" s="61" t="s">
        <v>80</v>
      </c>
      <c r="H6" s="61" t="s">
        <v>81</v>
      </c>
      <c r="I6" s="61" t="s">
        <v>82</v>
      </c>
      <c r="J6" s="73" t="s">
        <v>83</v>
      </c>
      <c r="K6" s="73" t="s">
        <v>84</v>
      </c>
      <c r="L6" s="73" t="s">
        <v>85</v>
      </c>
      <c r="M6" s="74"/>
    </row>
    <row r="7" spans="1:13" s="70" customFormat="1" ht="15" customHeight="1">
      <c r="A7" s="75" t="s">
        <v>86</v>
      </c>
      <c r="B7" s="76">
        <v>12</v>
      </c>
      <c r="C7" s="77">
        <v>181</v>
      </c>
      <c r="D7" s="77">
        <v>130</v>
      </c>
      <c r="E7" s="77">
        <v>40</v>
      </c>
      <c r="F7" s="77">
        <v>2</v>
      </c>
      <c r="G7" s="78">
        <v>37.5</v>
      </c>
      <c r="H7" s="78">
        <v>-2.6</v>
      </c>
      <c r="I7" s="78">
        <v>16.2</v>
      </c>
      <c r="J7" s="78">
        <v>72.8</v>
      </c>
      <c r="K7" s="78">
        <v>1588.5</v>
      </c>
      <c r="L7" s="79">
        <v>2.2999999999999998</v>
      </c>
      <c r="M7" s="80" t="s">
        <v>87</v>
      </c>
    </row>
    <row r="8" spans="1:13" s="70" customFormat="1" ht="15" customHeight="1">
      <c r="A8" s="81">
        <v>28</v>
      </c>
      <c r="B8" s="76">
        <v>54</v>
      </c>
      <c r="C8" s="77">
        <v>119</v>
      </c>
      <c r="D8" s="77">
        <v>145</v>
      </c>
      <c r="E8" s="77">
        <v>44</v>
      </c>
      <c r="F8" s="77">
        <v>4</v>
      </c>
      <c r="G8" s="78">
        <v>36.799999999999997</v>
      </c>
      <c r="H8" s="78">
        <v>-2.1</v>
      </c>
      <c r="I8" s="78">
        <v>16.2</v>
      </c>
      <c r="J8" s="78">
        <v>70.2</v>
      </c>
      <c r="K8" s="78">
        <v>1292.5</v>
      </c>
      <c r="L8" s="79">
        <v>2.1</v>
      </c>
      <c r="M8" s="80" t="s">
        <v>87</v>
      </c>
    </row>
    <row r="9" spans="1:13" s="70" customFormat="1" ht="15" customHeight="1">
      <c r="A9" s="81">
        <v>29</v>
      </c>
      <c r="B9" s="76">
        <v>88</v>
      </c>
      <c r="C9" s="77">
        <v>110</v>
      </c>
      <c r="D9" s="77">
        <v>129</v>
      </c>
      <c r="E9" s="77">
        <v>37</v>
      </c>
      <c r="F9" s="77">
        <v>1</v>
      </c>
      <c r="G9" s="78">
        <v>38.1</v>
      </c>
      <c r="H9" s="78">
        <v>-3.7</v>
      </c>
      <c r="I9" s="78">
        <v>15.7</v>
      </c>
      <c r="J9" s="78">
        <v>68.5</v>
      </c>
      <c r="K9" s="78">
        <v>1158.5</v>
      </c>
      <c r="L9" s="79">
        <v>2.2000000000000002</v>
      </c>
      <c r="M9" s="80" t="s">
        <v>87</v>
      </c>
    </row>
    <row r="10" spans="1:13" s="70" customFormat="1" ht="15" customHeight="1">
      <c r="A10" s="81">
        <v>30</v>
      </c>
      <c r="B10" s="76">
        <v>80</v>
      </c>
      <c r="C10" s="82">
        <v>137</v>
      </c>
      <c r="D10" s="82">
        <v>112</v>
      </c>
      <c r="E10" s="77">
        <v>32</v>
      </c>
      <c r="F10" s="77">
        <v>4</v>
      </c>
      <c r="G10" s="78">
        <v>38.6</v>
      </c>
      <c r="H10" s="78">
        <v>-3.7</v>
      </c>
      <c r="I10" s="78">
        <v>16.7</v>
      </c>
      <c r="J10" s="78">
        <v>70.3</v>
      </c>
      <c r="K10" s="78">
        <v>1138.5</v>
      </c>
      <c r="L10" s="79">
        <v>2.2000000000000002</v>
      </c>
      <c r="M10" s="80" t="s">
        <v>88</v>
      </c>
    </row>
    <row r="11" spans="1:13" s="70" customFormat="1" ht="15" customHeight="1">
      <c r="A11" s="81" t="s">
        <v>89</v>
      </c>
      <c r="B11" s="76">
        <v>84</v>
      </c>
      <c r="C11" s="82">
        <v>110</v>
      </c>
      <c r="D11" s="82">
        <v>131</v>
      </c>
      <c r="E11" s="77">
        <v>38</v>
      </c>
      <c r="F11" s="77">
        <v>2</v>
      </c>
      <c r="G11" s="78">
        <v>37.299999999999997</v>
      </c>
      <c r="H11" s="78">
        <v>-2</v>
      </c>
      <c r="I11" s="78">
        <v>16.3</v>
      </c>
      <c r="J11" s="78">
        <v>70.5</v>
      </c>
      <c r="K11" s="78">
        <v>1408.5</v>
      </c>
      <c r="L11" s="79">
        <v>2.2000000000000002</v>
      </c>
      <c r="M11" s="80" t="s">
        <v>90</v>
      </c>
    </row>
    <row r="12" spans="1:13" s="70" customFormat="1" ht="15" customHeight="1">
      <c r="A12" s="81">
        <v>2</v>
      </c>
      <c r="B12" s="76">
        <f>SUM(B14:B25)</f>
        <v>79</v>
      </c>
      <c r="C12" s="82">
        <f>SUM(C14:C25)</f>
        <v>125</v>
      </c>
      <c r="D12" s="82">
        <f>SUM(D14:D25)</f>
        <v>119</v>
      </c>
      <c r="E12" s="82">
        <f>SUM(E14:E25)</f>
        <v>42</v>
      </c>
      <c r="F12" s="82">
        <f>SUM(F14:F25)</f>
        <v>1</v>
      </c>
      <c r="G12" s="78">
        <v>38.700000000000003</v>
      </c>
      <c r="H12" s="78">
        <v>-3.1</v>
      </c>
      <c r="I12" s="78">
        <v>16.3</v>
      </c>
      <c r="J12" s="78">
        <v>71.599999999999994</v>
      </c>
      <c r="K12" s="78">
        <v>1243.5</v>
      </c>
      <c r="L12" s="79">
        <v>2.1</v>
      </c>
      <c r="M12" s="80" t="s">
        <v>91</v>
      </c>
    </row>
    <row r="13" spans="1:13" s="70" customFormat="1" ht="15" customHeight="1">
      <c r="A13" s="75"/>
      <c r="B13" s="76"/>
      <c r="C13" s="77"/>
      <c r="D13" s="77"/>
      <c r="E13" s="77"/>
      <c r="F13" s="77"/>
      <c r="G13" s="78"/>
      <c r="H13" s="78"/>
      <c r="I13" s="78"/>
      <c r="J13" s="78"/>
      <c r="K13" s="78"/>
      <c r="L13" s="78"/>
      <c r="M13" s="83"/>
    </row>
    <row r="14" spans="1:13" s="70" customFormat="1" ht="15" customHeight="1">
      <c r="A14" s="84" t="s">
        <v>92</v>
      </c>
      <c r="B14" s="82">
        <v>12</v>
      </c>
      <c r="C14" s="82">
        <v>9</v>
      </c>
      <c r="D14" s="82">
        <v>7</v>
      </c>
      <c r="E14" s="82">
        <v>3</v>
      </c>
      <c r="F14" s="82">
        <v>0</v>
      </c>
      <c r="G14" s="85">
        <v>18.399999999999999</v>
      </c>
      <c r="H14" s="85">
        <v>-0.2</v>
      </c>
      <c r="I14" s="85">
        <v>6.7</v>
      </c>
      <c r="J14" s="85">
        <v>69.7</v>
      </c>
      <c r="K14" s="85">
        <v>106.5</v>
      </c>
      <c r="L14" s="85">
        <v>2</v>
      </c>
      <c r="M14" s="86" t="s">
        <v>91</v>
      </c>
    </row>
    <row r="15" spans="1:13" s="70" customFormat="1" ht="15" customHeight="1">
      <c r="A15" s="87" t="s">
        <v>93</v>
      </c>
      <c r="B15" s="82">
        <v>14</v>
      </c>
      <c r="C15" s="82">
        <v>9</v>
      </c>
      <c r="D15" s="82">
        <v>5</v>
      </c>
      <c r="E15" s="77">
        <v>1</v>
      </c>
      <c r="F15" s="77">
        <v>0</v>
      </c>
      <c r="G15" s="85">
        <v>18.399999999999999</v>
      </c>
      <c r="H15" s="85">
        <v>-3.1</v>
      </c>
      <c r="I15" s="85">
        <v>7.6</v>
      </c>
      <c r="J15" s="85">
        <v>60.3</v>
      </c>
      <c r="K15" s="85">
        <v>11</v>
      </c>
      <c r="L15" s="85">
        <v>2.2000000000000002</v>
      </c>
      <c r="M15" s="86" t="s">
        <v>91</v>
      </c>
    </row>
    <row r="16" spans="1:13" s="70" customFormat="1" ht="15" customHeight="1">
      <c r="A16" s="87" t="s">
        <v>94</v>
      </c>
      <c r="B16" s="82">
        <v>10</v>
      </c>
      <c r="C16" s="82">
        <v>8</v>
      </c>
      <c r="D16" s="82">
        <v>8</v>
      </c>
      <c r="E16" s="82">
        <v>4</v>
      </c>
      <c r="F16" s="77">
        <v>1</v>
      </c>
      <c r="G16" s="85">
        <v>23.6</v>
      </c>
      <c r="H16" s="85">
        <v>0.5</v>
      </c>
      <c r="I16" s="85">
        <v>10.3</v>
      </c>
      <c r="J16" s="85">
        <v>67.599999999999994</v>
      </c>
      <c r="K16" s="85">
        <v>89.5</v>
      </c>
      <c r="L16" s="85">
        <v>2.5</v>
      </c>
      <c r="M16" s="86" t="s">
        <v>91</v>
      </c>
    </row>
    <row r="17" spans="1:13" s="70" customFormat="1" ht="15" customHeight="1">
      <c r="A17" s="87" t="s">
        <v>95</v>
      </c>
      <c r="B17" s="82">
        <v>9</v>
      </c>
      <c r="C17" s="82">
        <v>9</v>
      </c>
      <c r="D17" s="82">
        <v>7</v>
      </c>
      <c r="E17" s="82">
        <v>5</v>
      </c>
      <c r="F17" s="77">
        <v>0</v>
      </c>
      <c r="G17" s="85">
        <v>23.9</v>
      </c>
      <c r="H17" s="85">
        <v>5.7</v>
      </c>
      <c r="I17" s="85">
        <v>12.5</v>
      </c>
      <c r="J17" s="85">
        <v>67.7</v>
      </c>
      <c r="K17" s="85">
        <v>173</v>
      </c>
      <c r="L17" s="85">
        <v>2.7</v>
      </c>
      <c r="M17" s="86" t="s">
        <v>91</v>
      </c>
    </row>
    <row r="18" spans="1:13" s="70" customFormat="1" ht="15" customHeight="1">
      <c r="A18" s="88" t="s">
        <v>96</v>
      </c>
      <c r="B18" s="82">
        <v>3</v>
      </c>
      <c r="C18" s="82">
        <v>12</v>
      </c>
      <c r="D18" s="82">
        <v>13</v>
      </c>
      <c r="E18" s="82">
        <v>3</v>
      </c>
      <c r="F18" s="77">
        <v>0</v>
      </c>
      <c r="G18" s="85">
        <v>30.2</v>
      </c>
      <c r="H18" s="85">
        <v>10.4</v>
      </c>
      <c r="I18" s="85">
        <v>19.600000000000001</v>
      </c>
      <c r="J18" s="85">
        <v>75</v>
      </c>
      <c r="K18" s="85">
        <v>103</v>
      </c>
      <c r="L18" s="85">
        <v>2.2000000000000002</v>
      </c>
      <c r="M18" s="86" t="s">
        <v>97</v>
      </c>
    </row>
    <row r="19" spans="1:13" s="70" customFormat="1" ht="15" customHeight="1">
      <c r="A19" s="87" t="s">
        <v>98</v>
      </c>
      <c r="B19" s="82">
        <v>0</v>
      </c>
      <c r="C19" s="82">
        <v>13</v>
      </c>
      <c r="D19" s="82">
        <v>12</v>
      </c>
      <c r="E19" s="82">
        <v>5</v>
      </c>
      <c r="F19" s="77">
        <v>0</v>
      </c>
      <c r="G19" s="85">
        <v>34.6</v>
      </c>
      <c r="H19" s="85">
        <v>17.399999999999999</v>
      </c>
      <c r="I19" s="85">
        <v>23.3</v>
      </c>
      <c r="J19" s="85">
        <v>82.3</v>
      </c>
      <c r="K19" s="85">
        <v>204.5</v>
      </c>
      <c r="L19" s="85">
        <v>2.1</v>
      </c>
      <c r="M19" s="86" t="s">
        <v>99</v>
      </c>
    </row>
    <row r="20" spans="1:13" s="70" customFormat="1" ht="15" customHeight="1">
      <c r="A20" s="87" t="s">
        <v>100</v>
      </c>
      <c r="B20" s="77">
        <v>0</v>
      </c>
      <c r="C20" s="82">
        <v>4</v>
      </c>
      <c r="D20" s="82">
        <v>17</v>
      </c>
      <c r="E20" s="77">
        <v>10</v>
      </c>
      <c r="F20" s="77">
        <v>0</v>
      </c>
      <c r="G20" s="85">
        <v>33</v>
      </c>
      <c r="H20" s="85">
        <v>17.100000000000001</v>
      </c>
      <c r="I20" s="85">
        <v>24.3</v>
      </c>
      <c r="J20" s="85">
        <v>89.5</v>
      </c>
      <c r="K20" s="85">
        <v>229.5</v>
      </c>
      <c r="L20" s="85">
        <v>2.2000000000000002</v>
      </c>
      <c r="M20" s="86" t="s">
        <v>101</v>
      </c>
    </row>
    <row r="21" spans="1:13" s="70" customFormat="1" ht="15" customHeight="1">
      <c r="A21" s="87" t="s">
        <v>102</v>
      </c>
      <c r="B21" s="82">
        <v>4</v>
      </c>
      <c r="C21" s="82">
        <v>19</v>
      </c>
      <c r="D21" s="82">
        <v>8</v>
      </c>
      <c r="E21" s="82">
        <v>0</v>
      </c>
      <c r="F21" s="77">
        <v>0</v>
      </c>
      <c r="G21" s="85">
        <v>38.700000000000003</v>
      </c>
      <c r="H21" s="85">
        <v>21.8</v>
      </c>
      <c r="I21" s="85">
        <v>29.5</v>
      </c>
      <c r="J21" s="85">
        <v>76.2</v>
      </c>
      <c r="K21" s="85">
        <v>46</v>
      </c>
      <c r="L21" s="85">
        <v>1.9</v>
      </c>
      <c r="M21" s="86" t="s">
        <v>103</v>
      </c>
    </row>
    <row r="22" spans="1:13" s="70" customFormat="1" ht="15" customHeight="1">
      <c r="A22" s="87" t="s">
        <v>104</v>
      </c>
      <c r="B22" s="82">
        <v>0</v>
      </c>
      <c r="C22" s="82">
        <v>12</v>
      </c>
      <c r="D22" s="82">
        <v>14</v>
      </c>
      <c r="E22" s="82">
        <v>4</v>
      </c>
      <c r="F22" s="77">
        <v>0</v>
      </c>
      <c r="G22" s="85">
        <v>36</v>
      </c>
      <c r="H22" s="85">
        <v>14.2</v>
      </c>
      <c r="I22" s="85">
        <v>24.3</v>
      </c>
      <c r="J22" s="85">
        <v>81.7</v>
      </c>
      <c r="K22" s="85">
        <v>103</v>
      </c>
      <c r="L22" s="85">
        <v>2.2999999999999998</v>
      </c>
      <c r="M22" s="86" t="s">
        <v>105</v>
      </c>
    </row>
    <row r="23" spans="1:13" s="70" customFormat="1" ht="15" customHeight="1">
      <c r="A23" s="87" t="s">
        <v>106</v>
      </c>
      <c r="B23" s="82">
        <v>4</v>
      </c>
      <c r="C23" s="82">
        <v>10</v>
      </c>
      <c r="D23" s="82">
        <v>12</v>
      </c>
      <c r="E23" s="82">
        <v>5</v>
      </c>
      <c r="F23" s="77">
        <v>0</v>
      </c>
      <c r="G23" s="85">
        <v>27.3</v>
      </c>
      <c r="H23" s="85">
        <v>8.9</v>
      </c>
      <c r="I23" s="85">
        <v>17.3</v>
      </c>
      <c r="J23" s="85">
        <v>70.5</v>
      </c>
      <c r="K23" s="85">
        <v>164.5</v>
      </c>
      <c r="L23" s="85">
        <v>1.8</v>
      </c>
      <c r="M23" s="86" t="s">
        <v>107</v>
      </c>
    </row>
    <row r="24" spans="1:13" s="70" customFormat="1" ht="15" customHeight="1">
      <c r="A24" s="87" t="s">
        <v>108</v>
      </c>
      <c r="B24" s="82">
        <v>11</v>
      </c>
      <c r="C24" s="82">
        <v>10</v>
      </c>
      <c r="D24" s="82">
        <v>9</v>
      </c>
      <c r="E24" s="82">
        <v>0</v>
      </c>
      <c r="F24" s="77">
        <v>0</v>
      </c>
      <c r="G24" s="85">
        <v>24.5</v>
      </c>
      <c r="H24" s="85">
        <v>3.8</v>
      </c>
      <c r="I24" s="85">
        <v>13.4</v>
      </c>
      <c r="J24" s="85">
        <v>61</v>
      </c>
      <c r="K24" s="85">
        <v>8.5</v>
      </c>
      <c r="L24" s="85">
        <v>1.9</v>
      </c>
      <c r="M24" s="86" t="s">
        <v>91</v>
      </c>
    </row>
    <row r="25" spans="1:13" s="70" customFormat="1" ht="15" customHeight="1">
      <c r="A25" s="89" t="s">
        <v>109</v>
      </c>
      <c r="B25" s="90">
        <v>12</v>
      </c>
      <c r="C25" s="91">
        <v>10</v>
      </c>
      <c r="D25" s="91">
        <v>7</v>
      </c>
      <c r="E25" s="91">
        <v>2</v>
      </c>
      <c r="F25" s="91">
        <v>0</v>
      </c>
      <c r="G25" s="92">
        <v>16.2</v>
      </c>
      <c r="H25" s="92">
        <v>-1.3</v>
      </c>
      <c r="I25" s="92">
        <v>7</v>
      </c>
      <c r="J25" s="92">
        <v>57.3</v>
      </c>
      <c r="K25" s="92">
        <v>4.5</v>
      </c>
      <c r="L25" s="92">
        <v>1.6</v>
      </c>
      <c r="M25" s="93" t="s">
        <v>91</v>
      </c>
    </row>
    <row r="26" spans="1:13" s="70" customFormat="1" ht="15" customHeight="1">
      <c r="A26" s="94"/>
      <c r="B26" s="95"/>
      <c r="C26" s="95"/>
      <c r="D26" s="95"/>
      <c r="E26" s="95"/>
      <c r="F26" s="94"/>
      <c r="G26" s="96"/>
      <c r="H26" s="96"/>
      <c r="I26" s="96"/>
      <c r="J26" s="96"/>
      <c r="L26" s="26"/>
      <c r="M26" s="26" t="s">
        <v>110</v>
      </c>
    </row>
  </sheetData>
  <mergeCells count="3">
    <mergeCell ref="A5:A6"/>
    <mergeCell ref="B5:F5"/>
    <mergeCell ref="G5:I5"/>
  </mergeCells>
  <phoneticPr fontId="3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2021-02-24T02:54:34Z</cp:lastPrinted>
  <dcterms:created xsi:type="dcterms:W3CDTF">2021-02-05T07:44:19Z</dcterms:created>
  <dcterms:modified xsi:type="dcterms:W3CDTF">2021-03-15T01:34:26Z</dcterms:modified>
</cp:coreProperties>
</file>