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07" r:id="rId1"/>
    <sheet name="2-1" sheetId="582" r:id="rId2"/>
    <sheet name="2-2" sheetId="583" r:id="rId3"/>
    <sheet name="2-3" sheetId="584" r:id="rId4"/>
    <sheet name="2-4" sheetId="585" r:id="rId5"/>
    <sheet name="2-5" sheetId="586" r:id="rId6"/>
    <sheet name="2-6" sheetId="587" r:id="rId7"/>
    <sheet name="2-7" sheetId="588" r:id="rId8"/>
    <sheet name="2-8" sheetId="589" r:id="rId9"/>
    <sheet name="2-9" sheetId="590" r:id="rId10"/>
    <sheet name="2-10" sheetId="591" r:id="rId11"/>
    <sheet name="2-11" sheetId="592" r:id="rId12"/>
    <sheet name="2-12" sheetId="594" r:id="rId13"/>
    <sheet name="2-13" sheetId="595" r:id="rId14"/>
    <sheet name="2-14" sheetId="596" r:id="rId15"/>
    <sheet name="2-15" sheetId="597" r:id="rId16"/>
    <sheet name="2-16(1)" sheetId="598" r:id="rId17"/>
    <sheet name="2-16(2)" sheetId="599" r:id="rId18"/>
    <sheet name="2-17" sheetId="600" r:id="rId19"/>
    <sheet name="2-18" sheetId="601" r:id="rId20"/>
    <sheet name="2-19" sheetId="602" r:id="rId21"/>
    <sheet name="2-20" sheetId="603" r:id="rId22"/>
    <sheet name="2-21" sheetId="604" r:id="rId23"/>
    <sheet name="2-22" sheetId="605" r:id="rId24"/>
    <sheet name="2-23" sheetId="606" r:id="rId25"/>
  </sheets>
  <calcPr calcId="162913" calcMode="manual"/>
</workbook>
</file>

<file path=xl/calcChain.xml><?xml version="1.0" encoding="utf-8"?>
<calcChain xmlns="http://schemas.openxmlformats.org/spreadsheetml/2006/main">
  <c r="L14" i="606" l="1"/>
  <c r="K14" i="606"/>
  <c r="I14" i="606"/>
  <c r="G14" i="606"/>
  <c r="E14" i="606"/>
  <c r="C14" i="606"/>
  <c r="L13" i="606"/>
  <c r="K13" i="606"/>
  <c r="I13" i="606"/>
  <c r="G13" i="606"/>
  <c r="E13" i="606"/>
  <c r="C13" i="606"/>
  <c r="L12" i="606"/>
  <c r="K12" i="606"/>
  <c r="I12" i="606"/>
  <c r="G12" i="606"/>
  <c r="E12" i="606"/>
  <c r="C12" i="606"/>
  <c r="L11" i="606"/>
  <c r="K11" i="606"/>
  <c r="I11" i="606"/>
  <c r="G11" i="606"/>
  <c r="E11" i="606"/>
  <c r="C11" i="606"/>
  <c r="L10" i="606"/>
  <c r="K10" i="606"/>
  <c r="I10" i="606"/>
  <c r="G10" i="606"/>
  <c r="E10" i="606"/>
  <c r="C10" i="606"/>
  <c r="L9" i="606"/>
  <c r="K9" i="606"/>
  <c r="I9" i="606"/>
  <c r="G9" i="606"/>
  <c r="E9" i="606"/>
  <c r="C9" i="606"/>
  <c r="L8" i="606"/>
  <c r="K8" i="606"/>
  <c r="I8" i="606"/>
  <c r="G8" i="606"/>
  <c r="E8" i="606"/>
  <c r="C8" i="606"/>
  <c r="L7" i="606"/>
  <c r="G18" i="605"/>
  <c r="F18" i="605"/>
  <c r="G17" i="605"/>
  <c r="F17" i="605"/>
  <c r="G16" i="605"/>
  <c r="F16" i="605"/>
  <c r="G15" i="605"/>
  <c r="F15" i="605"/>
  <c r="G14" i="605"/>
  <c r="F14" i="605"/>
  <c r="G13" i="605"/>
  <c r="F13" i="605"/>
  <c r="G12" i="605"/>
  <c r="F12" i="605"/>
  <c r="G11" i="605"/>
  <c r="F11" i="605"/>
  <c r="G10" i="605"/>
  <c r="F10" i="605"/>
  <c r="G9" i="605"/>
  <c r="F9" i="605"/>
  <c r="G8" i="605"/>
  <c r="F8" i="605"/>
  <c r="G7" i="605"/>
  <c r="F7" i="605"/>
  <c r="D16" i="604"/>
  <c r="D7" i="604" s="1"/>
  <c r="C16" i="604"/>
  <c r="B16" i="604"/>
  <c r="D12" i="604"/>
  <c r="C12" i="604"/>
  <c r="B12" i="604"/>
  <c r="B8" i="604"/>
  <c r="C7" i="604"/>
  <c r="B22" i="602"/>
  <c r="B21" i="602"/>
  <c r="B20" i="602"/>
  <c r="B19" i="602"/>
  <c r="B18" i="602"/>
  <c r="H17" i="602"/>
  <c r="G17" i="602"/>
  <c r="F17" i="602"/>
  <c r="E17" i="602"/>
  <c r="D17" i="602"/>
  <c r="C17" i="602"/>
  <c r="H16" i="601"/>
  <c r="B16" i="601"/>
  <c r="B15" i="601"/>
  <c r="H15" i="601" s="1"/>
  <c r="H14" i="601" s="1"/>
  <c r="G14" i="601"/>
  <c r="F14" i="601"/>
  <c r="E14" i="601"/>
  <c r="D14" i="601"/>
  <c r="B14" i="601" s="1"/>
  <c r="C14" i="601"/>
  <c r="B9" i="601"/>
  <c r="B8" i="601"/>
  <c r="H7" i="601"/>
  <c r="G7" i="601"/>
  <c r="F7" i="601"/>
  <c r="E7" i="601"/>
  <c r="D7" i="601"/>
  <c r="C7" i="601"/>
  <c r="B7" i="601" s="1"/>
  <c r="H57" i="595"/>
  <c r="G57" i="595"/>
  <c r="F57" i="595"/>
  <c r="E25" i="594"/>
  <c r="F6" i="592" l="1"/>
  <c r="E6" i="592"/>
  <c r="D6" i="592"/>
  <c r="C6" i="592"/>
  <c r="B6" i="592"/>
  <c r="B50" i="590"/>
  <c r="H50" i="590" s="1"/>
  <c r="F6" i="589"/>
  <c r="E6" i="589"/>
  <c r="J111" i="588"/>
  <c r="I111" i="588"/>
  <c r="H111" i="588"/>
  <c r="G111" i="588"/>
  <c r="E100" i="588"/>
  <c r="D100" i="588"/>
  <c r="C100" i="588"/>
  <c r="B100" i="588"/>
  <c r="J94" i="588"/>
  <c r="I94" i="588"/>
  <c r="H94" i="588"/>
  <c r="G94" i="588"/>
  <c r="E89" i="588"/>
  <c r="D89" i="588"/>
  <c r="C89" i="588"/>
  <c r="B89" i="588"/>
  <c r="J87" i="588"/>
  <c r="I87" i="588"/>
  <c r="H87" i="588"/>
  <c r="G87" i="588"/>
  <c r="J75" i="588"/>
  <c r="I75" i="588"/>
  <c r="H75" i="588"/>
  <c r="G75" i="588"/>
  <c r="E66" i="588"/>
  <c r="D66" i="588"/>
  <c r="C66" i="588"/>
  <c r="B66" i="588"/>
  <c r="J33" i="588"/>
  <c r="I33" i="588"/>
  <c r="H33" i="588"/>
  <c r="G33" i="588"/>
  <c r="E33" i="588"/>
  <c r="D33" i="588"/>
  <c r="C33" i="588"/>
  <c r="B33" i="588"/>
  <c r="J24" i="588"/>
  <c r="I24" i="588"/>
  <c r="H24" i="588"/>
  <c r="G24" i="588"/>
  <c r="E20" i="588"/>
  <c r="D20" i="588"/>
  <c r="C20" i="588"/>
  <c r="B20" i="588"/>
  <c r="J8" i="588"/>
  <c r="I8" i="588"/>
  <c r="H8" i="588"/>
  <c r="G8" i="588"/>
  <c r="E8" i="588"/>
  <c r="D8" i="588"/>
  <c r="C8" i="588"/>
  <c r="B8" i="588"/>
  <c r="E6" i="588"/>
  <c r="D6" i="588"/>
  <c r="C6" i="588"/>
  <c r="B6" i="588"/>
  <c r="F6" i="587"/>
  <c r="E6" i="587"/>
  <c r="D6" i="587"/>
  <c r="C6" i="587"/>
  <c r="B6" i="587"/>
  <c r="C20" i="586"/>
  <c r="H20" i="586" s="1"/>
  <c r="G19" i="586"/>
  <c r="C19" i="586"/>
  <c r="H19" i="586" s="1"/>
  <c r="C18" i="586"/>
  <c r="H18" i="586" s="1"/>
  <c r="G17" i="586"/>
  <c r="C17" i="586"/>
  <c r="H17" i="586" s="1"/>
  <c r="C16" i="586"/>
  <c r="H16" i="586" s="1"/>
  <c r="G15" i="586"/>
  <c r="C15" i="586"/>
  <c r="H15" i="586" s="1"/>
  <c r="C14" i="586"/>
  <c r="H14" i="586" s="1"/>
  <c r="G13" i="586"/>
  <c r="C13" i="586"/>
  <c r="H13" i="586" s="1"/>
  <c r="C12" i="586"/>
  <c r="H12" i="586" s="1"/>
  <c r="G11" i="586"/>
  <c r="C11" i="586"/>
  <c r="H11" i="586" s="1"/>
  <c r="C10" i="586"/>
  <c r="H10" i="586" s="1"/>
  <c r="G9" i="586"/>
  <c r="C9" i="586"/>
  <c r="H9" i="586" s="1"/>
  <c r="C8" i="586"/>
  <c r="H8" i="586" s="1"/>
  <c r="E7" i="586"/>
  <c r="D7" i="586"/>
  <c r="B7" i="586"/>
  <c r="F16" i="585"/>
  <c r="B16" i="585"/>
  <c r="F15" i="585"/>
  <c r="B15" i="585"/>
  <c r="F14" i="585"/>
  <c r="B14" i="585"/>
  <c r="F13" i="585"/>
  <c r="B13" i="585"/>
  <c r="F12" i="585"/>
  <c r="B12" i="585"/>
  <c r="F11" i="585"/>
  <c r="B11" i="585"/>
  <c r="F10" i="585"/>
  <c r="B10" i="585"/>
  <c r="F9" i="585"/>
  <c r="B9" i="585"/>
  <c r="F8" i="585"/>
  <c r="B8" i="585"/>
  <c r="F7" i="585"/>
  <c r="B7" i="585"/>
  <c r="F6" i="585"/>
  <c r="D6" i="585"/>
  <c r="C6" i="585"/>
  <c r="B6" i="585"/>
  <c r="D6" i="584"/>
  <c r="C6" i="584"/>
  <c r="B6" i="584"/>
  <c r="H71" i="583"/>
  <c r="E71" i="583"/>
  <c r="I71" i="583" s="1"/>
  <c r="H70" i="583"/>
  <c r="E70" i="583"/>
  <c r="I70" i="583" s="1"/>
  <c r="H69" i="583"/>
  <c r="E69" i="583"/>
  <c r="I69" i="583" s="1"/>
  <c r="H68" i="583"/>
  <c r="E68" i="583"/>
  <c r="I68" i="583" s="1"/>
  <c r="H67" i="583"/>
  <c r="E67" i="583"/>
  <c r="I67" i="583" s="1"/>
  <c r="H66" i="583"/>
  <c r="E66" i="583"/>
  <c r="I66" i="583" s="1"/>
  <c r="H65" i="583"/>
  <c r="E65" i="583"/>
  <c r="I65" i="583" s="1"/>
  <c r="H64" i="583"/>
  <c r="E64" i="583"/>
  <c r="I64" i="583" s="1"/>
  <c r="H63" i="583"/>
  <c r="E63" i="583"/>
  <c r="I63" i="583" s="1"/>
  <c r="H62" i="583"/>
  <c r="E62" i="583"/>
  <c r="I62" i="583" s="1"/>
  <c r="I61" i="583"/>
  <c r="H61" i="583"/>
  <c r="E61" i="583"/>
  <c r="H60" i="583"/>
  <c r="E60" i="583"/>
  <c r="I60" i="583" s="1"/>
  <c r="H59" i="583"/>
  <c r="E59" i="583"/>
  <c r="I59" i="583" s="1"/>
  <c r="J69" i="582"/>
  <c r="G69" i="582"/>
  <c r="F69" i="582"/>
  <c r="C7" i="586" l="1"/>
  <c r="G10" i="586"/>
  <c r="G14" i="586"/>
  <c r="G18" i="586"/>
  <c r="D50" i="590"/>
  <c r="F50" i="590"/>
  <c r="G8" i="586"/>
  <c r="G12" i="586"/>
  <c r="G16" i="586"/>
  <c r="G20" i="586"/>
  <c r="H7" i="586" l="1"/>
  <c r="G7" i="586"/>
</calcChain>
</file>

<file path=xl/sharedStrings.xml><?xml version="1.0" encoding="utf-8"?>
<sst xmlns="http://schemas.openxmlformats.org/spreadsheetml/2006/main" count="1252" uniqueCount="901">
  <si>
    <t>2-1. 人口の推移</t>
    <phoneticPr fontId="42"/>
  </si>
  <si>
    <t>各年4月1日</t>
    <phoneticPr fontId="42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</si>
  <si>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</si>
  <si>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</si>
  <si>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</si>
  <si>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2"/>
  </si>
  <si>
    <t>面　　積</t>
  </si>
  <si>
    <t>人口密度</t>
  </si>
  <si>
    <t>一世帯当り</t>
  </si>
  <si>
    <t>総　数</t>
    <phoneticPr fontId="43"/>
  </si>
  <si>
    <t>男</t>
  </si>
  <si>
    <t>女</t>
  </si>
  <si>
    <t>増減数</t>
    <rPh sb="0" eb="2">
      <t>ゾウゲン</t>
    </rPh>
    <rPh sb="2" eb="3">
      <t>カズ</t>
    </rPh>
    <phoneticPr fontId="42"/>
  </si>
  <si>
    <t>（％）</t>
    <phoneticPr fontId="42"/>
  </si>
  <si>
    <t>（k㎡）</t>
    <phoneticPr fontId="42"/>
  </si>
  <si>
    <t>（人／k㎡）</t>
    <rPh sb="1" eb="2">
      <t>ニン</t>
    </rPh>
    <phoneticPr fontId="42"/>
  </si>
  <si>
    <t>（人）</t>
  </si>
  <si>
    <t>昭和33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</si>
  <si>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</si>
  <si>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</si>
  <si>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</si>
  <si>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</si>
  <si>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</si>
  <si>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</si>
  <si>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</si>
  <si>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</si>
  <si>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</si>
  <si>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</si>
  <si>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</si>
  <si>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</si>
  <si>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</si>
  <si>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</si>
  <si>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</si>
  <si>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</si>
  <si>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</si>
  <si>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</si>
  <si>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</si>
  <si>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</si>
  <si>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</si>
  <si>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</si>
  <si>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（注1）60年までは住民基本台帳人口で、61年からは総人口(住民基本台帳人口+外国人登録数)を記載。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42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</si>
  <si>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2"/>
  </si>
  <si>
    <t>　　　 混合世帯も整理された。</t>
    <phoneticPr fontId="42"/>
  </si>
  <si>
    <t>（注3）平成25年からは、住民基本台帳人口を記載。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</si>
  <si>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5">
      <t>セイサク</t>
    </rPh>
    <rPh sb="5" eb="6">
      <t>カ</t>
    </rPh>
    <phoneticPr fontId="42"/>
  </si>
  <si>
    <t>2-2. 自然増・社会増の推移</t>
    <phoneticPr fontId="42"/>
  </si>
  <si>
    <t>各年中</t>
    <phoneticPr fontId="2"/>
  </si>
  <si>
    <t>（単位：人）</t>
  </si>
  <si>
    <t>人　口</t>
  </si>
  <si>
    <t>自然増</t>
  </si>
  <si>
    <t>社会増</t>
  </si>
  <si>
    <t>増減計</t>
    <phoneticPr fontId="42"/>
  </si>
  <si>
    <t>（12月末日）</t>
  </si>
  <si>
    <t>出　生</t>
    <phoneticPr fontId="42"/>
  </si>
  <si>
    <t>死　亡</t>
    <phoneticPr fontId="42"/>
  </si>
  <si>
    <t>増　減</t>
    <rPh sb="2" eb="3">
      <t>ゲン</t>
    </rPh>
    <phoneticPr fontId="42"/>
  </si>
  <si>
    <t>転　入</t>
    <phoneticPr fontId="42"/>
  </si>
  <si>
    <t>転　出</t>
    <phoneticPr fontId="42"/>
  </si>
  <si>
    <t>昭和31</t>
    <rPh sb="0" eb="2">
      <t>ショウワ</t>
    </rPh>
    <phoneticPr fontId="42"/>
  </si>
  <si>
    <t>14</t>
    <phoneticPr fontId="42"/>
  </si>
  <si>
    <t>22</t>
    <phoneticPr fontId="42"/>
  </si>
  <si>
    <t>令和元</t>
    <rPh sb="0" eb="1">
      <t>レイワ</t>
    </rPh>
    <rPh sb="1" eb="2">
      <t>ガン</t>
    </rPh>
    <phoneticPr fontId="2"/>
  </si>
  <si>
    <t>（注1）61年までは住民基本台帳人口を､62年からは総人口（住民基本台帳人口＋外国人登録数）を記載。</t>
    <rPh sb="1" eb="2">
      <t>チュウイ</t>
    </rPh>
    <rPh sb="6" eb="7">
      <t>ネン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2" eb="23">
      <t>ネン</t>
    </rPh>
    <rPh sb="26" eb="27">
      <t>ソウスウ</t>
    </rPh>
    <rPh sb="27" eb="29">
      <t>ジンコウ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39" eb="42">
      <t>ガイコクジン</t>
    </rPh>
    <rPh sb="42" eb="44">
      <t>トウロク</t>
    </rPh>
    <rPh sb="44" eb="45">
      <t>カズ</t>
    </rPh>
    <rPh sb="47" eb="49">
      <t>キサイ</t>
    </rPh>
    <phoneticPr fontId="42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</si>
  <si>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2"/>
  </si>
  <si>
    <t>　　　 平成24年からは、住民基本台帳人口を記載。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</si>
  <si>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6">
      <t>セイサクカ</t>
    </rPh>
    <phoneticPr fontId="42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</si>
  <si>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2"/>
  </si>
  <si>
    <t>令和3年1月1日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</si>
  <si>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（単位：人）</t>
    <rPh sb="1" eb="3">
      <t>タンイ</t>
    </rPh>
    <rPh sb="4" eb="5">
      <t>ヒト</t>
    </rPh>
    <phoneticPr fontId="42"/>
  </si>
  <si>
    <t>年　齢</t>
    <phoneticPr fontId="42"/>
  </si>
  <si>
    <t>計</t>
  </si>
  <si>
    <t>総　数</t>
    <phoneticPr fontId="2"/>
  </si>
  <si>
    <t>100歳以上</t>
    <phoneticPr fontId="42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</si>
  <si>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2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</si>
  <si>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</si>
  <si>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</si>
  <si>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</si>
  <si>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</si>
  <si>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</si>
  <si>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</si>
  <si>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</si>
  <si>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</si>
  <si>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</si>
  <si>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</si>
  <si>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</si>
  <si>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</si>
  <si>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</si>
  <si>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</si>
  <si>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</si>
  <si>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</si>
  <si>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</si>
  <si>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</si>
  <si>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</si>
  <si>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</si>
  <si>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</si>
  <si>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2-5. 地区別人口・世帯数</t>
    <phoneticPr fontId="42"/>
  </si>
  <si>
    <t>令和2年4月1日</t>
    <rPh sb="0" eb="2">
      <t>レイワ</t>
    </rPh>
    <phoneticPr fontId="42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</si>
  <si>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</si>
  <si>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</si>
  <si>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</si>
  <si>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</si>
  <si>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42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</si>
  <si>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</si>
  <si>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</si>
  <si>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</si>
  <si>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</si>
  <si>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</si>
  <si>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</si>
  <si>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</si>
  <si>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</si>
  <si>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</si>
  <si>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</si>
  <si>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</si>
  <si>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</si>
  <si>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2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</si>
  <si>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2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</si>
  <si>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2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</si>
  <si>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2"/>
  </si>
  <si>
    <t>資料：政策課</t>
    <rPh sb="3" eb="5">
      <t>セイサク</t>
    </rPh>
    <rPh sb="5" eb="6">
      <t>カ</t>
    </rPh>
    <phoneticPr fontId="42"/>
  </si>
  <si>
    <t>2-6. 地区別人口の推移</t>
    <phoneticPr fontId="42"/>
  </si>
  <si>
    <t>地  区</t>
    <phoneticPr fontId="42"/>
  </si>
  <si>
    <t>平成28年</t>
    <rPh sb="0" eb="2">
      <t>ヘイセイ</t>
    </rPh>
    <rPh sb="4" eb="5">
      <t>ネン</t>
    </rPh>
    <phoneticPr fontId="42"/>
  </si>
  <si>
    <t>29年</t>
    <rPh sb="2" eb="3">
      <t>ネン</t>
    </rPh>
    <phoneticPr fontId="42"/>
  </si>
  <si>
    <t>30年</t>
    <rPh sb="2" eb="3">
      <t>ネン</t>
    </rPh>
    <phoneticPr fontId="42"/>
  </si>
  <si>
    <t>31年</t>
    <rPh sb="2" eb="3">
      <t>ネン</t>
    </rPh>
    <phoneticPr fontId="43"/>
  </si>
  <si>
    <t>令和2年</t>
    <rPh sb="0" eb="2">
      <t>レイワ</t>
    </rPh>
    <rPh sb="3" eb="4">
      <t>ネン</t>
    </rPh>
    <phoneticPr fontId="42"/>
  </si>
  <si>
    <t>総  数</t>
    <phoneticPr fontId="42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</si>
  <si>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</si>
  <si>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</si>
  <si>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</si>
  <si>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</si>
  <si>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</si>
  <si>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</si>
  <si>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</si>
  <si>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川  柳</t>
    <phoneticPr fontId="42"/>
  </si>
  <si>
    <t>大  沢</t>
    <phoneticPr fontId="42"/>
  </si>
  <si>
    <t>越ヶ谷</t>
    <rPh sb="0" eb="3">
      <t>コシガヤ</t>
    </rPh>
    <phoneticPr fontId="42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</si>
  <si>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2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</si>
  <si>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2"/>
  </si>
  <si>
    <t>総　数</t>
    <phoneticPr fontId="42"/>
  </si>
  <si>
    <t xml:space="preserve"> </t>
    <phoneticPr fontId="42"/>
  </si>
  <si>
    <t>（桜井地区）　　　　　　</t>
    <phoneticPr fontId="42"/>
  </si>
  <si>
    <t>（大袋地区）　　　　　　</t>
    <phoneticPr fontId="42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</si>
  <si>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</si>
  <si>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</si>
  <si>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</si>
  <si>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</si>
  <si>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</si>
  <si>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</si>
  <si>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</si>
  <si>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</si>
  <si>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</si>
  <si>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</si>
  <si>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</si>
  <si>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</si>
  <si>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2"/>
  </si>
  <si>
    <t>大字大林</t>
  </si>
  <si>
    <t>千間台東２丁目</t>
    <rPh sb="5" eb="7">
      <t>チョウメ</t>
    </rPh>
    <phoneticPr fontId="42"/>
  </si>
  <si>
    <t>大字大房</t>
  </si>
  <si>
    <t>千間台東３丁目</t>
    <rPh sb="5" eb="7">
      <t>チョウメ</t>
    </rPh>
    <phoneticPr fontId="42"/>
  </si>
  <si>
    <t>千間台西１丁目</t>
  </si>
  <si>
    <t>千間台東４丁目</t>
    <rPh sb="5" eb="7">
      <t>チョウメ</t>
    </rPh>
    <phoneticPr fontId="42"/>
  </si>
  <si>
    <t>千間台西２丁目</t>
  </si>
  <si>
    <t>千間台西３丁目</t>
  </si>
  <si>
    <t>（新方地区）　　　　　　</t>
    <phoneticPr fontId="42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</si>
  <si>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</si>
  <si>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</si>
  <si>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</si>
  <si>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</si>
  <si>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</si>
  <si>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</si>
  <si>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</si>
  <si>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2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</si>
  <si>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</si>
  <si>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</si>
  <si>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</si>
  <si>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</si>
  <si>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</si>
  <si>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</si>
  <si>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</si>
  <si>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</si>
  <si>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</si>
  <si>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</si>
  <si>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</si>
  <si>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</si>
  <si>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</si>
  <si>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</si>
  <si>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2"/>
  </si>
  <si>
    <t>（出羽地区）　　　　　　</t>
    <phoneticPr fontId="42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</si>
  <si>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</si>
  <si>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</si>
  <si>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</si>
  <si>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</si>
  <si>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2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</si>
  <si>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</si>
  <si>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</si>
  <si>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</si>
  <si>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</si>
  <si>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</si>
  <si>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</si>
  <si>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</si>
  <si>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</si>
  <si>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</si>
  <si>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</si>
  <si>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</si>
  <si>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</si>
  <si>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</si>
  <si>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</si>
  <si>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</si>
  <si>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</si>
  <si>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</si>
  <si>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</si>
  <si>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</si>
  <si>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</si>
  <si>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</si>
  <si>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</si>
  <si>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</si>
  <si>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</si>
  <si>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</si>
  <si>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</si>
  <si>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</si>
  <si>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</si>
  <si>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</si>
  <si>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</si>
  <si>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</si>
  <si>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</si>
  <si>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</si>
  <si>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</si>
  <si>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</si>
  <si>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</si>
  <si>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</si>
  <si>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</si>
  <si>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</si>
  <si>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</si>
  <si>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</si>
  <si>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</si>
  <si>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</si>
  <si>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</si>
  <si>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</si>
  <si>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</si>
  <si>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2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</si>
  <si>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</si>
  <si>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</si>
  <si>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</si>
  <si>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2"/>
  </si>
  <si>
    <t>（蒲生地区）　　　　　　</t>
    <phoneticPr fontId="42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</si>
  <si>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</si>
  <si>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</si>
  <si>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</si>
  <si>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</si>
  <si>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</si>
  <si>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</si>
  <si>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</si>
  <si>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</si>
  <si>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</si>
  <si>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</si>
  <si>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</si>
  <si>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</si>
  <si>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</si>
  <si>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</si>
  <si>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</si>
  <si>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</si>
  <si>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</si>
  <si>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</si>
  <si>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</si>
  <si>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</si>
  <si>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</si>
  <si>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</si>
  <si>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</si>
  <si>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</si>
  <si>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</si>
  <si>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</si>
  <si>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</si>
  <si>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</si>
  <si>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</si>
  <si>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</si>
  <si>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</si>
  <si>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</si>
  <si>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</si>
  <si>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</si>
  <si>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</si>
  <si>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</si>
  <si>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</si>
  <si>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</si>
  <si>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</si>
  <si>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</si>
  <si>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</si>
  <si>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2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</si>
  <si>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</si>
  <si>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</si>
  <si>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</si>
  <si>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</si>
  <si>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</si>
  <si>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2"/>
  </si>
  <si>
    <t>北越谷５丁目</t>
  </si>
  <si>
    <t>川柳町２丁目</t>
    <phoneticPr fontId="42"/>
  </si>
  <si>
    <t>川柳町３丁目</t>
    <phoneticPr fontId="42"/>
  </si>
  <si>
    <t>（越ヶ谷地区）　　　　　</t>
  </si>
  <si>
    <t>川柳町４丁目</t>
    <phoneticPr fontId="42"/>
  </si>
  <si>
    <t>川柳町５丁目</t>
    <phoneticPr fontId="42"/>
  </si>
  <si>
    <t>越ヶ谷１丁目</t>
  </si>
  <si>
    <t>ﾚｲｸﾀｳﾝ７丁目</t>
    <rPh sb="7" eb="9">
      <t>チョウメ</t>
    </rPh>
    <phoneticPr fontId="42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</si>
  <si>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</si>
  <si>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</si>
  <si>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</si>
  <si>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</si>
  <si>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</si>
  <si>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</si>
  <si>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</si>
  <si>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</si>
  <si>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</si>
  <si>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</si>
  <si>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</si>
  <si>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</si>
  <si>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</si>
  <si>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</si>
  <si>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</si>
  <si>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</si>
  <si>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</si>
  <si>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</si>
  <si>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</si>
  <si>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</si>
  <si>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</si>
  <si>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</si>
  <si>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</si>
  <si>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</si>
  <si>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</si>
  <si>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</si>
  <si>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</si>
  <si>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</si>
  <si>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</si>
  <si>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</si>
  <si>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</si>
  <si>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</si>
  <si>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</si>
  <si>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</si>
  <si>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</si>
  <si>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</si>
  <si>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2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</si>
  <si>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</si>
  <si>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</si>
  <si>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</si>
  <si>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</si>
  <si>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</si>
  <si>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</si>
  <si>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</si>
  <si>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</si>
  <si>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</si>
  <si>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</si>
  <si>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</si>
  <si>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</si>
  <si>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2"/>
  </si>
  <si>
    <t>2-8. 都道府県別転入者数</t>
    <phoneticPr fontId="42"/>
  </si>
  <si>
    <t>（単位：人）</t>
    <phoneticPr fontId="43"/>
  </si>
  <si>
    <t>前の住所地</t>
    <rPh sb="0" eb="1">
      <t>マエ</t>
    </rPh>
    <rPh sb="2" eb="4">
      <t>ジュウショ</t>
    </rPh>
    <rPh sb="4" eb="5">
      <t>チ</t>
    </rPh>
    <phoneticPr fontId="42"/>
  </si>
  <si>
    <t>令和元年</t>
    <rPh sb="0" eb="2">
      <t>レイワ</t>
    </rPh>
    <rPh sb="2" eb="4">
      <t>ガンネン</t>
    </rPh>
    <phoneticPr fontId="42"/>
  </si>
  <si>
    <t>2年</t>
    <rPh sb="1" eb="2">
      <t>ネン</t>
    </rPh>
    <phoneticPr fontId="42"/>
  </si>
  <si>
    <t>北海道</t>
  </si>
  <si>
    <t>青  森</t>
    <phoneticPr fontId="42"/>
  </si>
  <si>
    <t>岩  手</t>
    <phoneticPr fontId="42"/>
  </si>
  <si>
    <t>宮  城</t>
    <phoneticPr fontId="42"/>
  </si>
  <si>
    <t>秋  田</t>
    <phoneticPr fontId="42"/>
  </si>
  <si>
    <t>山  形</t>
    <phoneticPr fontId="42"/>
  </si>
  <si>
    <t>福  島</t>
    <phoneticPr fontId="42"/>
  </si>
  <si>
    <t>茨  城</t>
    <phoneticPr fontId="42"/>
  </si>
  <si>
    <t>栃  木</t>
    <phoneticPr fontId="42"/>
  </si>
  <si>
    <t>群  馬</t>
    <phoneticPr fontId="42"/>
  </si>
  <si>
    <t>埼  玉</t>
    <phoneticPr fontId="42"/>
  </si>
  <si>
    <t>千  葉</t>
    <phoneticPr fontId="42"/>
  </si>
  <si>
    <t>東  京</t>
    <phoneticPr fontId="42"/>
  </si>
  <si>
    <t>神奈川</t>
  </si>
  <si>
    <t>新  潟</t>
    <phoneticPr fontId="42"/>
  </si>
  <si>
    <t>富  山</t>
    <phoneticPr fontId="42"/>
  </si>
  <si>
    <t>石  川</t>
    <phoneticPr fontId="42"/>
  </si>
  <si>
    <t>福  井</t>
    <phoneticPr fontId="42"/>
  </si>
  <si>
    <t>山  梨</t>
    <phoneticPr fontId="42"/>
  </si>
  <si>
    <t>長  野</t>
    <phoneticPr fontId="42"/>
  </si>
  <si>
    <t>岐  阜</t>
    <phoneticPr fontId="42"/>
  </si>
  <si>
    <t>静  岡</t>
    <phoneticPr fontId="42"/>
  </si>
  <si>
    <t>愛  知</t>
    <phoneticPr fontId="42"/>
  </si>
  <si>
    <t>三  重</t>
    <phoneticPr fontId="42"/>
  </si>
  <si>
    <t>滋  賀</t>
    <phoneticPr fontId="42"/>
  </si>
  <si>
    <t>京  都</t>
    <phoneticPr fontId="42"/>
  </si>
  <si>
    <t>大  阪</t>
    <phoneticPr fontId="42"/>
  </si>
  <si>
    <t>兵  庫</t>
    <phoneticPr fontId="42"/>
  </si>
  <si>
    <t>奈  良</t>
    <phoneticPr fontId="42"/>
  </si>
  <si>
    <t>和歌山</t>
  </si>
  <si>
    <t>鳥  取</t>
    <phoneticPr fontId="42"/>
  </si>
  <si>
    <t>島  根</t>
    <phoneticPr fontId="42"/>
  </si>
  <si>
    <t>岡  山</t>
    <phoneticPr fontId="42"/>
  </si>
  <si>
    <t>広  島</t>
    <phoneticPr fontId="42"/>
  </si>
  <si>
    <t>山  口</t>
    <phoneticPr fontId="42"/>
  </si>
  <si>
    <t>徳  島</t>
    <phoneticPr fontId="42"/>
  </si>
  <si>
    <t>香  川</t>
    <phoneticPr fontId="42"/>
  </si>
  <si>
    <t>愛  媛</t>
    <phoneticPr fontId="42"/>
  </si>
  <si>
    <t>高  知</t>
    <phoneticPr fontId="42"/>
  </si>
  <si>
    <t>福  岡</t>
    <phoneticPr fontId="42"/>
  </si>
  <si>
    <t>佐  賀</t>
    <phoneticPr fontId="42"/>
  </si>
  <si>
    <t>長  崎</t>
    <phoneticPr fontId="42"/>
  </si>
  <si>
    <t>熊  本</t>
    <phoneticPr fontId="42"/>
  </si>
  <si>
    <t>大  分</t>
    <phoneticPr fontId="42"/>
  </si>
  <si>
    <t>宮  崎</t>
    <phoneticPr fontId="42"/>
  </si>
  <si>
    <t>鹿児島</t>
  </si>
  <si>
    <t>沖  縄</t>
    <phoneticPr fontId="42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</si>
  <si>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2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</si>
  <si>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42"/>
  </si>
  <si>
    <t>2-9. 年齢３区分人口の推移</t>
    <rPh sb="5" eb="7">
      <t>ネンレイ</t>
    </rPh>
    <rPh sb="8" eb="10">
      <t>クブン</t>
    </rPh>
    <rPh sb="13" eb="15">
      <t>スイイ</t>
    </rPh>
    <phoneticPr fontId="42"/>
  </si>
  <si>
    <t>各年1月1日</t>
    <rPh sb="0" eb="2">
      <t>カクネン</t>
    </rPh>
    <phoneticPr fontId="42"/>
  </si>
  <si>
    <t>（単位：人、％）</t>
  </si>
  <si>
    <t>年</t>
    <phoneticPr fontId="42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</si>
  <si>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2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</si>
  <si>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2"/>
  </si>
  <si>
    <t>65歳以上人口</t>
    <rPh sb="2" eb="3">
      <t>サイ</t>
    </rPh>
    <rPh sb="3" eb="5">
      <t>イジョウ</t>
    </rPh>
    <phoneticPr fontId="42"/>
  </si>
  <si>
    <t>実　数</t>
    <phoneticPr fontId="42"/>
  </si>
  <si>
    <t>割　合</t>
    <phoneticPr fontId="42"/>
  </si>
  <si>
    <t>昭和45</t>
    <phoneticPr fontId="42"/>
  </si>
  <si>
    <t>平成2</t>
    <rPh sb="0" eb="2">
      <t>ヘイセイ</t>
    </rPh>
    <phoneticPr fontId="42"/>
  </si>
  <si>
    <t>令和2</t>
    <rPh sb="0" eb="1">
      <t>レイワ</t>
    </rPh>
    <phoneticPr fontId="2"/>
  </si>
  <si>
    <t>（注）昭和55年以前は「国勢調査」（10月1日現在）。56年以降「埼玉県町（丁）字別人口調査」。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42"/>
  </si>
  <si>
    <t>2-10. 市民の平均年齢</t>
    <phoneticPr fontId="42"/>
  </si>
  <si>
    <t>（単位：歳）</t>
    <rPh sb="1" eb="3">
      <t>タンイ</t>
    </rPh>
    <rPh sb="4" eb="5">
      <t>サイ</t>
    </rPh>
    <phoneticPr fontId="42"/>
  </si>
  <si>
    <t xml:space="preserve"> 平  均  </t>
    <phoneticPr fontId="42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</si>
  <si>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</si>
  <si>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</si>
  <si>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</si>
  <si>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</si>
  <si>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（注）昭和55年以前は「国勢調査」(10月1日現在)｡ 60年以降「埼玉県町(丁)字別人口調査」。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4" eb="36">
      <t>サイタマ</t>
    </rPh>
    <rPh sb="36" eb="37">
      <t>ケン</t>
    </rPh>
    <rPh sb="37" eb="38">
      <t>マチ</t>
    </rPh>
    <rPh sb="39" eb="40">
      <t>チョウメ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2"/>
  </si>
  <si>
    <t>資料：政策課</t>
    <phoneticPr fontId="42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</si>
  <si>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42"/>
  </si>
  <si>
    <t>各年度末</t>
    <rPh sb="0" eb="3">
      <t>カクネンド</t>
    </rPh>
    <phoneticPr fontId="2"/>
  </si>
  <si>
    <t>（単位：人）</t>
    <rPh sb="1" eb="3">
      <t>タンイ</t>
    </rPh>
    <rPh sb="4" eb="5">
      <t>ニン</t>
    </rPh>
    <phoneticPr fontId="42"/>
  </si>
  <si>
    <t>平成27年度</t>
    <rPh sb="0" eb="2">
      <t>ヘイセイ</t>
    </rPh>
    <rPh sb="4" eb="5">
      <t>ネン</t>
    </rPh>
    <rPh sb="5" eb="6">
      <t>ド</t>
    </rPh>
    <phoneticPr fontId="42"/>
  </si>
  <si>
    <t>28年度</t>
    <rPh sb="2" eb="3">
      <t>ネン</t>
    </rPh>
    <rPh sb="3" eb="4">
      <t>ド</t>
    </rPh>
    <phoneticPr fontId="42"/>
  </si>
  <si>
    <t>29年度</t>
    <rPh sb="2" eb="3">
      <t>ネン</t>
    </rPh>
    <rPh sb="3" eb="4">
      <t>ド</t>
    </rPh>
    <phoneticPr fontId="42"/>
  </si>
  <si>
    <t>30年度</t>
    <rPh sb="2" eb="3">
      <t>ネン</t>
    </rPh>
    <rPh sb="3" eb="4">
      <t>ド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</si>
  <si>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</si>
  <si>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42"/>
  </si>
  <si>
    <t>中国及び台湾</t>
    <rPh sb="0" eb="2">
      <t>チュウゴク</t>
    </rPh>
    <rPh sb="2" eb="3">
      <t>オヨ</t>
    </rPh>
    <rPh sb="4" eb="6">
      <t>タイワン</t>
    </rPh>
    <phoneticPr fontId="42"/>
  </si>
  <si>
    <t>フィリピン</t>
    <phoneticPr fontId="42"/>
  </si>
  <si>
    <t>パキスタン</t>
    <phoneticPr fontId="42"/>
  </si>
  <si>
    <t>インド</t>
    <phoneticPr fontId="42"/>
  </si>
  <si>
    <t>タイ</t>
    <phoneticPr fontId="42"/>
  </si>
  <si>
    <t>べトナム</t>
    <phoneticPr fontId="42"/>
  </si>
  <si>
    <t>英国</t>
    <rPh sb="0" eb="2">
      <t>エイコク</t>
    </rPh>
    <phoneticPr fontId="42"/>
  </si>
  <si>
    <t>米国</t>
    <rPh sb="0" eb="2">
      <t>ベイコク</t>
    </rPh>
    <phoneticPr fontId="42"/>
  </si>
  <si>
    <t>ブラジル</t>
    <phoneticPr fontId="42"/>
  </si>
  <si>
    <t>ペルー</t>
    <phoneticPr fontId="42"/>
  </si>
  <si>
    <t>ガーナ</t>
    <phoneticPr fontId="42"/>
  </si>
  <si>
    <t>その他</t>
    <rPh sb="2" eb="3">
      <t>タ</t>
    </rPh>
    <phoneticPr fontId="42"/>
  </si>
  <si>
    <t>資料：市民課</t>
    <rPh sb="0" eb="2">
      <t>シリョウ</t>
    </rPh>
    <rPh sb="3" eb="6">
      <t>シミンカ</t>
    </rPh>
    <phoneticPr fontId="42"/>
  </si>
  <si>
    <t>2-12. 国勢調査人口の推移</t>
    <rPh sb="6" eb="10">
      <t>コクセイ</t>
    </rPh>
    <phoneticPr fontId="42"/>
  </si>
  <si>
    <t>各年10月1日</t>
    <rPh sb="0" eb="2">
      <t>カクネン</t>
    </rPh>
    <rPh sb="4" eb="5">
      <t>ガツ</t>
    </rPh>
    <rPh sb="6" eb="7">
      <t>ニチ</t>
    </rPh>
    <phoneticPr fontId="42"/>
  </si>
  <si>
    <r>
      <t xml:space="preserve">総　数
</t>
    </r>
    <r>
      <rPr>
        <sz val="8"/>
        <rFont val="ＭＳ 明朝"/>
        <family val="1"/>
        <charset val="128"/>
      </rPr>
      <t>(人)</t>
    </r>
    <rPh sb="5" eb="6">
      <t>ニン</t>
    </rPh>
    <phoneticPr fontId="42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</si>
  <si>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42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</si>
  <si>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42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</si>
  <si>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42"/>
  </si>
  <si>
    <r>
      <t xml:space="preserve">増減率
</t>
    </r>
    <r>
      <rPr>
        <sz val="8"/>
        <rFont val="ＭＳ 明朝"/>
        <family val="1"/>
        <charset val="128"/>
      </rPr>
      <t>(％)</t>
    </r>
    <rPh sb="0" eb="2">
      <t>ゾウゲン</t>
    </rPh>
    <rPh sb="2" eb="3">
      <t>リツ</t>
    </rPh>
    <phoneticPr fontId="42"/>
  </si>
  <si>
    <t>世　帯</t>
    <phoneticPr fontId="42"/>
  </si>
  <si>
    <r>
      <t xml:space="preserve">面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42"/>
  </si>
  <si>
    <t>　　大正 9年</t>
    <rPh sb="6" eb="7">
      <t>ネン</t>
    </rPh>
    <phoneticPr fontId="42"/>
  </si>
  <si>
    <t>‐</t>
    <phoneticPr fontId="42"/>
  </si>
  <si>
    <t>14年</t>
    <rPh sb="2" eb="3">
      <t>ネン</t>
    </rPh>
    <phoneticPr fontId="42"/>
  </si>
  <si>
    <t>　　昭和 5年</t>
    <rPh sb="6" eb="7">
      <t>ネン</t>
    </rPh>
    <phoneticPr fontId="42"/>
  </si>
  <si>
    <t>10年</t>
    <rPh sb="2" eb="3">
      <t>ネン</t>
    </rPh>
    <phoneticPr fontId="42"/>
  </si>
  <si>
    <t>15年</t>
    <rPh sb="2" eb="3">
      <t>ネン</t>
    </rPh>
    <phoneticPr fontId="42"/>
  </si>
  <si>
    <t>22年</t>
    <rPh sb="2" eb="3">
      <t>ネン</t>
    </rPh>
    <phoneticPr fontId="42"/>
  </si>
  <si>
    <t>25年</t>
    <rPh sb="2" eb="3">
      <t>ネン</t>
    </rPh>
    <phoneticPr fontId="42"/>
  </si>
  <si>
    <t>35年</t>
    <rPh sb="2" eb="3">
      <t>ネン</t>
    </rPh>
    <phoneticPr fontId="42"/>
  </si>
  <si>
    <t>40年</t>
    <rPh sb="2" eb="3">
      <t>ネン</t>
    </rPh>
    <phoneticPr fontId="42"/>
  </si>
  <si>
    <t>45年</t>
    <rPh sb="2" eb="3">
      <t>ネン</t>
    </rPh>
    <phoneticPr fontId="42"/>
  </si>
  <si>
    <t>50年</t>
    <rPh sb="2" eb="3">
      <t>ネン</t>
    </rPh>
    <phoneticPr fontId="42"/>
  </si>
  <si>
    <t>55年</t>
    <rPh sb="2" eb="3">
      <t>ネン</t>
    </rPh>
    <phoneticPr fontId="42"/>
  </si>
  <si>
    <t>60年</t>
    <rPh sb="2" eb="3">
      <t>ネン</t>
    </rPh>
    <phoneticPr fontId="42"/>
  </si>
  <si>
    <t>　　平成 2年</t>
    <rPh sb="6" eb="7">
      <t>ネン</t>
    </rPh>
    <phoneticPr fontId="42"/>
  </si>
  <si>
    <t>7年</t>
    <rPh sb="1" eb="2">
      <t>ネン</t>
    </rPh>
    <phoneticPr fontId="42"/>
  </si>
  <si>
    <t>12年</t>
    <rPh sb="2" eb="3">
      <t>ネン</t>
    </rPh>
    <phoneticPr fontId="42"/>
  </si>
  <si>
    <t>17年</t>
    <rPh sb="2" eb="3">
      <t>ネン</t>
    </rPh>
    <phoneticPr fontId="42"/>
  </si>
  <si>
    <t>27年</t>
    <rPh sb="2" eb="3">
      <t>ネン</t>
    </rPh>
    <phoneticPr fontId="42"/>
  </si>
  <si>
    <t>（注1）大正9年～昭和30年の人口は現在の市域による。従って調査時点における公表数とは一致しない場合がある。</t>
    <phoneticPr fontId="42"/>
  </si>
  <si>
    <t>（注2）国勢調査は5年に一度実施され、平成27年の結果が現時点で最新のデータとなる。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42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</si>
  <si>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2"/>
  </si>
  <si>
    <t>平成27年10月1日</t>
    <rPh sb="0" eb="2">
      <t>ヘー</t>
    </rPh>
    <rPh sb="4" eb="5">
      <t>ネン</t>
    </rPh>
    <rPh sb="7" eb="8">
      <t>ツキ</t>
    </rPh>
    <rPh sb="9" eb="10">
      <t>ニチ</t>
    </rPh>
    <phoneticPr fontId="42"/>
  </si>
  <si>
    <t>年齢</t>
    <rPh sb="0" eb="2">
      <t>ネンレイ</t>
    </rPh>
    <phoneticPr fontId="42"/>
  </si>
  <si>
    <t>総数</t>
    <rPh sb="0" eb="2">
      <t>ソウスウ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</si>
  <si>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</si>
  <si>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</si>
  <si>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 xml:space="preserve">　　　 0歳    </t>
    <rPh sb="5" eb="6">
      <t>サイ</t>
    </rPh>
    <phoneticPr fontId="55"/>
  </si>
  <si>
    <t xml:space="preserve">　　　51歳    </t>
    <rPh sb="5" eb="6">
      <t>サイ</t>
    </rPh>
    <phoneticPr fontId="42"/>
  </si>
  <si>
    <t xml:space="preserve">　　　 1    </t>
    <phoneticPr fontId="55"/>
  </si>
  <si>
    <t xml:space="preserve">　　　52    </t>
  </si>
  <si>
    <t xml:space="preserve">　　　 2    </t>
    <phoneticPr fontId="55"/>
  </si>
  <si>
    <t xml:space="preserve">　　　53    </t>
  </si>
  <si>
    <t xml:space="preserve">　　　 3    </t>
    <phoneticPr fontId="55"/>
  </si>
  <si>
    <t xml:space="preserve">　　　54    </t>
  </si>
  <si>
    <t xml:space="preserve">　　　 4    </t>
    <phoneticPr fontId="55"/>
  </si>
  <si>
    <t xml:space="preserve">　　　55    </t>
  </si>
  <si>
    <t xml:space="preserve">　　　 5    </t>
    <phoneticPr fontId="55"/>
  </si>
  <si>
    <t xml:space="preserve">　　　56    </t>
  </si>
  <si>
    <t xml:space="preserve">　　　 6    </t>
    <phoneticPr fontId="55"/>
  </si>
  <si>
    <t xml:space="preserve">　　　57    </t>
  </si>
  <si>
    <t xml:space="preserve">　　　 7    </t>
    <phoneticPr fontId="55"/>
  </si>
  <si>
    <t xml:space="preserve">　　　58    </t>
  </si>
  <si>
    <t xml:space="preserve">　　　 8    </t>
    <phoneticPr fontId="55"/>
  </si>
  <si>
    <t xml:space="preserve">　　　59    </t>
  </si>
  <si>
    <t xml:space="preserve">　　　 9    </t>
    <phoneticPr fontId="55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</si>
  <si>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</si>
  <si>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</si>
  <si>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</si>
  <si>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</si>
  <si>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</si>
  <si>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</si>
  <si>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</si>
  <si>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</si>
  <si>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</si>
  <si>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</si>
  <si>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</si>
  <si>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</si>
  <si>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</si>
  <si>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</si>
  <si>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</si>
  <si>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</si>
  <si>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</si>
  <si>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</si>
  <si>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</si>
  <si>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</si>
  <si>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</si>
  <si>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</si>
  <si>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</si>
  <si>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</si>
  <si>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</si>
  <si>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</si>
  <si>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</si>
  <si>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</si>
  <si>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</si>
  <si>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</si>
  <si>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</si>
  <si>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</si>
  <si>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</si>
  <si>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</si>
  <si>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</si>
  <si>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</si>
  <si>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</si>
  <si>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</si>
  <si>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</si>
  <si>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</si>
  <si>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</si>
  <si>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</si>
  <si>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</si>
  <si>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</si>
  <si>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</si>
  <si>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</si>
  <si>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</si>
  <si>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</si>
  <si>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</si>
  <si>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</si>
  <si>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</si>
  <si>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</si>
  <si>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</si>
  <si>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</si>
  <si>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</si>
  <si>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</si>
  <si>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</si>
  <si>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</si>
  <si>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</si>
  <si>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</si>
  <si>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</si>
  <si>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</si>
  <si>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</si>
  <si>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</si>
  <si>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</si>
  <si>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</si>
  <si>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</si>
  <si>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</si>
  <si>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</si>
  <si>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</si>
  <si>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</si>
  <si>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</si>
  <si>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</si>
  <si>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</si>
  <si>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</si>
  <si>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</si>
  <si>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</si>
  <si>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</si>
  <si>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</si>
  <si>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</si>
  <si>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55"/>
  </si>
  <si>
    <t xml:space="preserve">　　　50    </t>
  </si>
  <si>
    <t>不詳</t>
    <phoneticPr fontId="55"/>
  </si>
  <si>
    <t>（注）国勢調査は5年に一度実施され、平成27年の結果が現時点で最新のデータとなる。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42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</si>
  <si>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2"/>
  </si>
  <si>
    <t>各年10月1日</t>
  </si>
  <si>
    <t>区　　　分</t>
  </si>
  <si>
    <t>22年</t>
  </si>
  <si>
    <t>27年</t>
    <rPh sb="2" eb="3">
      <t>ネン</t>
    </rPh>
    <phoneticPr fontId="2"/>
  </si>
  <si>
    <t>27年</t>
    <rPh sb="2" eb="3">
      <t>ネン</t>
    </rPh>
    <phoneticPr fontId="40"/>
  </si>
  <si>
    <t>就業者</t>
  </si>
  <si>
    <t>通学者</t>
  </si>
  <si>
    <t>越谷市に常住する就業者・通学者</t>
    <rPh sb="8" eb="9">
      <t>シュウ</t>
    </rPh>
    <phoneticPr fontId="42"/>
  </si>
  <si>
    <t>越谷市で従業・通学する者</t>
    <rPh sb="11" eb="12">
      <t>モノ</t>
    </rPh>
    <phoneticPr fontId="42"/>
  </si>
  <si>
    <t>（自　宅）</t>
  </si>
  <si>
    <t>（自宅外）</t>
  </si>
  <si>
    <t>越谷市外で従業・通学する者 （流出人口）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</si>
  <si>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2"/>
  </si>
  <si>
    <t>県内（総数）</t>
    <phoneticPr fontId="42"/>
  </si>
  <si>
    <t>さいたま市（総数）</t>
    <phoneticPr fontId="42"/>
  </si>
  <si>
    <t>岩槻区</t>
    <phoneticPr fontId="42"/>
  </si>
  <si>
    <t>大宮区</t>
    <phoneticPr fontId="42"/>
  </si>
  <si>
    <t>浦和区</t>
    <phoneticPr fontId="42"/>
  </si>
  <si>
    <t>緑区</t>
    <phoneticPr fontId="42"/>
  </si>
  <si>
    <t>南区</t>
    <phoneticPr fontId="42"/>
  </si>
  <si>
    <t>その他の区</t>
    <phoneticPr fontId="42"/>
  </si>
  <si>
    <t>草加市</t>
  </si>
  <si>
    <t>春日部市</t>
  </si>
  <si>
    <t>川口市</t>
  </si>
  <si>
    <t>八潮市</t>
  </si>
  <si>
    <t>吉川市</t>
    <rPh sb="2" eb="3">
      <t>シ</t>
    </rPh>
    <phoneticPr fontId="42"/>
  </si>
  <si>
    <t>三郷市</t>
  </si>
  <si>
    <t>松伏町</t>
  </si>
  <si>
    <t>杉戸町</t>
  </si>
  <si>
    <t>久喜市</t>
    <rPh sb="0" eb="2">
      <t>クキ</t>
    </rPh>
    <rPh sb="2" eb="3">
      <t>シ</t>
    </rPh>
    <phoneticPr fontId="42"/>
  </si>
  <si>
    <t>その他の市町村</t>
    <rPh sb="4" eb="7">
      <t>シチョウソン</t>
    </rPh>
    <phoneticPr fontId="42"/>
  </si>
  <si>
    <t>県外（総数）</t>
  </si>
  <si>
    <t>東京都（総数）</t>
  </si>
  <si>
    <t>千代田区</t>
    <rPh sb="0" eb="4">
      <t>チヨダク</t>
    </rPh>
    <phoneticPr fontId="42"/>
  </si>
  <si>
    <t>中央区</t>
    <phoneticPr fontId="42"/>
  </si>
  <si>
    <t>足立区</t>
  </si>
  <si>
    <t>港区</t>
  </si>
  <si>
    <t>台東区</t>
  </si>
  <si>
    <t>新宿区</t>
    <rPh sb="0" eb="2">
      <t>シンジュク</t>
    </rPh>
    <phoneticPr fontId="42"/>
  </si>
  <si>
    <t>江東区</t>
    <rPh sb="0" eb="2">
      <t>コウトウ</t>
    </rPh>
    <phoneticPr fontId="42"/>
  </si>
  <si>
    <t>墨田区</t>
    <rPh sb="0" eb="2">
      <t>スミダ</t>
    </rPh>
    <phoneticPr fontId="42"/>
  </si>
  <si>
    <t>渋谷区</t>
    <rPh sb="0" eb="3">
      <t>シブヤク</t>
    </rPh>
    <phoneticPr fontId="42"/>
  </si>
  <si>
    <t>文京区</t>
    <rPh sb="0" eb="3">
      <t>ブンキョウク</t>
    </rPh>
    <phoneticPr fontId="42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</si>
  <si>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</si>
  <si>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</si>
  <si>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</si>
  <si>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</si>
  <si>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</si>
  <si>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</si>
  <si>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</si>
  <si>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2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</si>
  <si>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2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</si>
  <si>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2"/>
  </si>
  <si>
    <t>（注3）「越谷市外に従業・通学する者（流出人口）」には、従業地・通学地が「不詳」を含む。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rPh sb="19" eb="21">
      <t>リュウシュツ</t>
    </rPh>
    <rPh sb="21" eb="23">
      <t>ジンコウ</t>
    </rPh>
    <phoneticPr fontId="42"/>
  </si>
  <si>
    <t>（注4）市町村の境域は平成27年10月1日現在のものとする。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42"/>
  </si>
  <si>
    <t>（注5）「主な流出先（従業地・通学地）の区分項目は平成27年の結果における総数の上位を掲載する。</t>
    <rPh sb="1" eb="2">
      <t>チュウ</t>
    </rPh>
    <phoneticPr fontId="42"/>
  </si>
  <si>
    <t>（注6）国勢調査は5年に一度実施され、平成27年の結果が現時点で最新のデータとなる。</t>
    <phoneticPr fontId="42"/>
  </si>
  <si>
    <t xml:space="preserve">2-15. 越谷市内への従業者・通学者数 </t>
    <rPh sb="9" eb="10">
      <t>ナイ</t>
    </rPh>
    <phoneticPr fontId="42"/>
  </si>
  <si>
    <t>27年</t>
    <phoneticPr fontId="42"/>
  </si>
  <si>
    <t>就業者</t>
    <phoneticPr fontId="43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</si>
  <si>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2"/>
  </si>
  <si>
    <t>越谷市に常住する者</t>
    <rPh sb="4" eb="6">
      <t>ジョウジュウ</t>
    </rPh>
    <rPh sb="8" eb="9">
      <t>モノ</t>
    </rPh>
    <phoneticPr fontId="42"/>
  </si>
  <si>
    <t>越谷市外に常住する者（流入人口）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</si>
  <si>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2"/>
  </si>
  <si>
    <t>見沼区</t>
    <phoneticPr fontId="42"/>
  </si>
  <si>
    <t>春日部市</t>
    <phoneticPr fontId="42"/>
  </si>
  <si>
    <t>草加市</t>
    <phoneticPr fontId="42"/>
  </si>
  <si>
    <t>川口市</t>
    <phoneticPr fontId="42"/>
  </si>
  <si>
    <t>吉川市</t>
    <phoneticPr fontId="42"/>
  </si>
  <si>
    <t>松伏町</t>
    <phoneticPr fontId="42"/>
  </si>
  <si>
    <t>三郷市</t>
    <phoneticPr fontId="42"/>
  </si>
  <si>
    <t>久喜市</t>
    <phoneticPr fontId="42"/>
  </si>
  <si>
    <t>八潮市</t>
    <phoneticPr fontId="42"/>
  </si>
  <si>
    <t>杉戸町</t>
    <phoneticPr fontId="42"/>
  </si>
  <si>
    <t>その他の市町村</t>
    <phoneticPr fontId="42"/>
  </si>
  <si>
    <t>足立区</t>
    <phoneticPr fontId="42"/>
  </si>
  <si>
    <t>葛飾区</t>
    <phoneticPr fontId="42"/>
  </si>
  <si>
    <t>江戸川区</t>
    <phoneticPr fontId="42"/>
  </si>
  <si>
    <t>墨田区</t>
    <phoneticPr fontId="42"/>
  </si>
  <si>
    <t>北区</t>
    <phoneticPr fontId="42"/>
  </si>
  <si>
    <t>板橋区</t>
    <phoneticPr fontId="42"/>
  </si>
  <si>
    <t>荒川区</t>
    <phoneticPr fontId="42"/>
  </si>
  <si>
    <t>江東区</t>
    <phoneticPr fontId="42"/>
  </si>
  <si>
    <t>練馬区</t>
    <phoneticPr fontId="42"/>
  </si>
  <si>
    <t>台東区</t>
    <phoneticPr fontId="42"/>
  </si>
  <si>
    <t>千葉県</t>
    <phoneticPr fontId="42"/>
  </si>
  <si>
    <t>茨城県</t>
    <phoneticPr fontId="42"/>
  </si>
  <si>
    <t>栃木県</t>
    <phoneticPr fontId="42"/>
  </si>
  <si>
    <t>群馬県</t>
    <phoneticPr fontId="42"/>
  </si>
  <si>
    <t>神奈川県</t>
    <phoneticPr fontId="42"/>
  </si>
  <si>
    <t>その他の都道府県</t>
    <rPh sb="4" eb="8">
      <t>トドウフケン</t>
    </rPh>
    <phoneticPr fontId="42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</si>
  <si>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0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</si>
  <si>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0"/>
  </si>
  <si>
    <t xml:space="preserve">（注3）市町村の境域は平成27年10月1日現在のものとする。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40"/>
  </si>
  <si>
    <t>（注4）「主な流入元（常住地）」の区分項目は平成27年の結果における総数の上位を掲載する。</t>
    <rPh sb="1" eb="2">
      <t>チュウ</t>
    </rPh>
    <rPh sb="17" eb="19">
      <t>クブン</t>
    </rPh>
    <rPh sb="19" eb="21">
      <t>コウモク</t>
    </rPh>
    <rPh sb="22" eb="24">
      <t>ヘイセイ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2"/>
  </si>
  <si>
    <t>（注5）国勢調査は5年に一度実施され、平成27年の結果が現時点で最新のデータとなる。</t>
    <phoneticPr fontId="42"/>
  </si>
  <si>
    <t>2-16. 世帯数と世帯人員数</t>
    <phoneticPr fontId="42"/>
  </si>
  <si>
    <t>（1）平成17年</t>
    <rPh sb="3" eb="5">
      <t>ヘー</t>
    </rPh>
    <rPh sb="7" eb="8">
      <t>ネン</t>
    </rPh>
    <phoneticPr fontId="42"/>
  </si>
  <si>
    <t>（単位：世帯、人）</t>
    <rPh sb="1" eb="3">
      <t>タンイ</t>
    </rPh>
    <rPh sb="4" eb="6">
      <t>セタイ</t>
    </rPh>
    <rPh sb="7" eb="8">
      <t>ニン</t>
    </rPh>
    <phoneticPr fontId="42"/>
  </si>
  <si>
    <t>区　　　　分</t>
    <rPh sb="0" eb="1">
      <t>ク</t>
    </rPh>
    <rPh sb="5" eb="6">
      <t>ブン</t>
    </rPh>
    <phoneticPr fontId="42"/>
  </si>
  <si>
    <t>平成17年</t>
    <rPh sb="0" eb="2">
      <t>ヘイセイ</t>
    </rPh>
    <rPh sb="4" eb="5">
      <t>ネン</t>
    </rPh>
    <phoneticPr fontId="42"/>
  </si>
  <si>
    <t>世帯数</t>
    <rPh sb="0" eb="3">
      <t>セタイスウ</t>
    </rPh>
    <phoneticPr fontId="42"/>
  </si>
  <si>
    <t>世帯人員</t>
    <rPh sb="0" eb="2">
      <t>セタイ</t>
    </rPh>
    <rPh sb="2" eb="4">
      <t>ジンイン</t>
    </rPh>
    <phoneticPr fontId="42"/>
  </si>
  <si>
    <t>総　　　数　　（注）</t>
    <rPh sb="0" eb="1">
      <t>フサ</t>
    </rPh>
    <rPh sb="4" eb="5">
      <t>カズ</t>
    </rPh>
    <rPh sb="8" eb="9">
      <t>チュウ</t>
    </rPh>
    <phoneticPr fontId="42"/>
  </si>
  <si>
    <t>一般世帯</t>
    <rPh sb="0" eb="2">
      <t>イッパン</t>
    </rPh>
    <rPh sb="2" eb="4">
      <t>セタイ</t>
    </rPh>
    <phoneticPr fontId="42"/>
  </si>
  <si>
    <t>総　　　数</t>
    <rPh sb="0" eb="1">
      <t>フサ</t>
    </rPh>
    <rPh sb="4" eb="5">
      <t>カズ</t>
    </rPh>
    <phoneticPr fontId="42"/>
  </si>
  <si>
    <t>親族世帯</t>
    <rPh sb="0" eb="2">
      <t>シンゾク</t>
    </rPh>
    <rPh sb="2" eb="4">
      <t>セタイ</t>
    </rPh>
    <phoneticPr fontId="42"/>
  </si>
  <si>
    <t>核家族世帯</t>
    <rPh sb="0" eb="3">
      <t>カクカゾク</t>
    </rPh>
    <rPh sb="3" eb="5">
      <t>セタイ</t>
    </rPh>
    <phoneticPr fontId="42"/>
  </si>
  <si>
    <t>夫婦のみの世帯</t>
    <rPh sb="0" eb="2">
      <t>フウフ</t>
    </rPh>
    <rPh sb="5" eb="7">
      <t>セタイ</t>
    </rPh>
    <phoneticPr fontId="42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</si>
  <si>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2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</si>
  <si>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</si>
  <si>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</si>
  <si>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その他の親族世帯</t>
    <rPh sb="2" eb="3">
      <t>タ</t>
    </rPh>
    <rPh sb="4" eb="6">
      <t>シンゾク</t>
    </rPh>
    <rPh sb="6" eb="8">
      <t>セタイ</t>
    </rPh>
    <phoneticPr fontId="42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</si>
  <si>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2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</si>
  <si>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42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</si>
  <si>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2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</si>
  <si>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42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</si>
  <si>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</si>
  <si>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2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</si>
  <si>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</si>
  <si>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2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</si>
  <si>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2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</si>
  <si>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2"/>
  </si>
  <si>
    <t>非親族世帯</t>
    <rPh sb="0" eb="1">
      <t>ヒ</t>
    </rPh>
    <rPh sb="1" eb="3">
      <t>シンゾク</t>
    </rPh>
    <rPh sb="3" eb="5">
      <t>セタイ</t>
    </rPh>
    <phoneticPr fontId="42"/>
  </si>
  <si>
    <t>単独世帯</t>
    <rPh sb="0" eb="2">
      <t>タンドク</t>
    </rPh>
    <rPh sb="2" eb="4">
      <t>セタイ</t>
    </rPh>
    <phoneticPr fontId="42"/>
  </si>
  <si>
    <t>施設等の世帯</t>
    <rPh sb="0" eb="3">
      <t>シセツトウ</t>
    </rPh>
    <rPh sb="4" eb="6">
      <t>セタイ</t>
    </rPh>
    <phoneticPr fontId="42"/>
  </si>
  <si>
    <t>（注）総数には世帯の種類「不詳」を含む。</t>
    <rPh sb="1" eb="2">
      <t>チュウ</t>
    </rPh>
    <rPh sb="3" eb="5">
      <t>ソウスウ</t>
    </rPh>
    <rPh sb="7" eb="9">
      <t>セタイ</t>
    </rPh>
    <rPh sb="10" eb="12">
      <t>シュルイ</t>
    </rPh>
    <rPh sb="13" eb="15">
      <t>フショウ</t>
    </rPh>
    <rPh sb="17" eb="18">
      <t>フク</t>
    </rPh>
    <phoneticPr fontId="42"/>
  </si>
  <si>
    <t>（2）平成22～27年</t>
    <rPh sb="3" eb="5">
      <t>ヘイセイ</t>
    </rPh>
    <rPh sb="10" eb="11">
      <t>ネン</t>
    </rPh>
    <phoneticPr fontId="42"/>
  </si>
  <si>
    <t>平成22年</t>
    <rPh sb="0" eb="2">
      <t>ヘイセイ</t>
    </rPh>
    <rPh sb="4" eb="5">
      <t>ネン</t>
    </rPh>
    <phoneticPr fontId="42"/>
  </si>
  <si>
    <t>平成27年</t>
    <rPh sb="0" eb="2">
      <t>ヘイセイ</t>
    </rPh>
    <rPh sb="4" eb="5">
      <t>ネン</t>
    </rPh>
    <phoneticPr fontId="42"/>
  </si>
  <si>
    <t>総　　　数　　（注2）</t>
    <rPh sb="0" eb="1">
      <t>フサ</t>
    </rPh>
    <rPh sb="4" eb="5">
      <t>カズ</t>
    </rPh>
    <rPh sb="8" eb="9">
      <t>チュウ</t>
    </rPh>
    <phoneticPr fontId="42"/>
  </si>
  <si>
    <t>総　　　数　（注3）</t>
    <rPh sb="0" eb="1">
      <t>フサ</t>
    </rPh>
    <rPh sb="4" eb="5">
      <t>カズ</t>
    </rPh>
    <rPh sb="7" eb="8">
      <t>チュウ</t>
    </rPh>
    <phoneticPr fontId="42"/>
  </si>
  <si>
    <t>親族のみの世帯</t>
    <rPh sb="0" eb="2">
      <t>シンゾク</t>
    </rPh>
    <rPh sb="5" eb="7">
      <t>セタイ</t>
    </rPh>
    <phoneticPr fontId="42"/>
  </si>
  <si>
    <t>核家族以外の世帯</t>
    <rPh sb="0" eb="3">
      <t>カクカゾク</t>
    </rPh>
    <rPh sb="3" eb="5">
      <t>イガイ</t>
    </rPh>
    <rPh sb="6" eb="8">
      <t>セタイ</t>
    </rPh>
    <phoneticPr fontId="42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</si>
  <si>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2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</si>
  <si>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</si>
  <si>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2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</si>
  <si>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42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</si>
  <si>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42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</si>
  <si>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42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</si>
  <si>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2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</si>
  <si>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2"/>
  </si>
  <si>
    <t>（注4)国勢調査は5年に一度実施され、平成27年の結果が現時点で最新のデータとなる。</t>
    <phoneticPr fontId="42"/>
  </si>
  <si>
    <t>2-17. 労働力状態別年齢５歳階級別男女別15歳以上人口</t>
    <rPh sb="11" eb="12">
      <t>ベツ</t>
    </rPh>
    <rPh sb="18" eb="19">
      <t>ベツ</t>
    </rPh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</si>
  <si>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2"/>
  </si>
  <si>
    <t>（単位：人）</t>
    <phoneticPr fontId="2"/>
  </si>
  <si>
    <t>男女
年齢</t>
    <rPh sb="0" eb="2">
      <t>ダンジョ</t>
    </rPh>
    <phoneticPr fontId="63"/>
  </si>
  <si>
    <t>総　数
（注1）</t>
    <rPh sb="5" eb="6">
      <t>チュウ</t>
    </rPh>
    <phoneticPr fontId="42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</si>
  <si>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</si>
  <si>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</si>
  <si>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63"/>
  </si>
  <si>
    <t>就　業　者</t>
    <phoneticPr fontId="42"/>
  </si>
  <si>
    <t>完  全
失業者</t>
    <phoneticPr fontId="2"/>
  </si>
  <si>
    <t>総　数</t>
    <phoneticPr fontId="63"/>
  </si>
  <si>
    <t>家　事</t>
    <rPh sb="0" eb="1">
      <t>イエ</t>
    </rPh>
    <rPh sb="2" eb="3">
      <t>コト</t>
    </rPh>
    <phoneticPr fontId="63"/>
  </si>
  <si>
    <t>通　学</t>
    <rPh sb="0" eb="1">
      <t>ツウ</t>
    </rPh>
    <rPh sb="2" eb="3">
      <t>ガク</t>
    </rPh>
    <phoneticPr fontId="63"/>
  </si>
  <si>
    <t>その他</t>
    <phoneticPr fontId="2"/>
  </si>
  <si>
    <t>主に
仕事</t>
    <phoneticPr fontId="42"/>
  </si>
  <si>
    <t>家事の
ほか
仕事</t>
    <phoneticPr fontId="42"/>
  </si>
  <si>
    <t>通学の
かたわら
仕事</t>
    <phoneticPr fontId="63"/>
  </si>
  <si>
    <t>休業者</t>
  </si>
  <si>
    <t>総数</t>
    <phoneticPr fontId="63"/>
  </si>
  <si>
    <t>15～19歳</t>
    <rPh sb="5" eb="6">
      <t>サイ</t>
    </rPh>
    <phoneticPr fontId="42"/>
  </si>
  <si>
    <t>‐</t>
    <phoneticPr fontId="43"/>
  </si>
  <si>
    <t>85歳以上</t>
    <rPh sb="2" eb="3">
      <t>サイ</t>
    </rPh>
    <phoneticPr fontId="42"/>
  </si>
  <si>
    <t>（再掲）</t>
    <phoneticPr fontId="63"/>
  </si>
  <si>
    <t>65歳以上</t>
    <rPh sb="2" eb="3">
      <t>サイ</t>
    </rPh>
    <phoneticPr fontId="42"/>
  </si>
  <si>
    <t>65～74歳</t>
    <rPh sb="5" eb="6">
      <t>サイ</t>
    </rPh>
    <phoneticPr fontId="63"/>
  </si>
  <si>
    <t>75歳以上</t>
  </si>
  <si>
    <t>男</t>
    <phoneticPr fontId="63"/>
  </si>
  <si>
    <t>15～19歳</t>
    <phoneticPr fontId="63"/>
  </si>
  <si>
    <t>85歳以上</t>
  </si>
  <si>
    <t>65歳以上</t>
  </si>
  <si>
    <t>女</t>
    <phoneticPr fontId="63"/>
  </si>
  <si>
    <t>15～19歳</t>
    <phoneticPr fontId="2"/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</si>
  <si>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63"/>
  </si>
  <si>
    <t>（注2）国勢調査は5年に一度実施され、平成27年の結果が現時点で最新のデータとなる。</t>
    <phoneticPr fontId="42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</si>
  <si>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2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</si>
  <si>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</si>
  <si>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2"/>
  </si>
  <si>
    <t>65～69歳</t>
    <rPh sb="5" eb="6">
      <t>サイ</t>
    </rPh>
    <phoneticPr fontId="42"/>
  </si>
  <si>
    <t>70～74歳</t>
    <rPh sb="5" eb="6">
      <t>サイ</t>
    </rPh>
    <phoneticPr fontId="42"/>
  </si>
  <si>
    <t>75～79歳</t>
    <rPh sb="5" eb="6">
      <t>サイ</t>
    </rPh>
    <phoneticPr fontId="42"/>
  </si>
  <si>
    <t>80～84歳</t>
    <rPh sb="5" eb="6">
      <t>サイ</t>
    </rPh>
    <phoneticPr fontId="42"/>
  </si>
  <si>
    <t>85歳以上</t>
    <rPh sb="2" eb="3">
      <t>サイ</t>
    </rPh>
    <rPh sb="3" eb="5">
      <t>イジョウ</t>
    </rPh>
    <phoneticPr fontId="42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</si>
  <si>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2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</si>
  <si>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2"/>
  </si>
  <si>
    <t>平成27年10月1日</t>
    <phoneticPr fontId="43"/>
  </si>
  <si>
    <t>（注）国勢調査は5年に一度実施され、平成27年の結果が現時点で最新のデータとなる。</t>
    <phoneticPr fontId="42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</si>
  <si>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2"/>
  </si>
  <si>
    <t>（単位：世帯）</t>
    <rPh sb="4" eb="6">
      <t>セタイ</t>
    </rPh>
    <phoneticPr fontId="2"/>
  </si>
  <si>
    <t>夫の年齢（５歳階級）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2"/>
  </si>
  <si>
    <t>妻が60歳以上</t>
    <rPh sb="0" eb="1">
      <t>ツマ</t>
    </rPh>
    <rPh sb="4" eb="5">
      <t>サイ</t>
    </rPh>
    <rPh sb="5" eb="7">
      <t>イジョウ</t>
    </rPh>
    <phoneticPr fontId="42"/>
  </si>
  <si>
    <t>60～64歳</t>
    <rPh sb="5" eb="6">
      <t>サイ</t>
    </rPh>
    <phoneticPr fontId="42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</si>
  <si>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2"/>
  </si>
  <si>
    <t>夫が65～69歳</t>
    <rPh sb="0" eb="1">
      <t>オット</t>
    </rPh>
    <rPh sb="7" eb="8">
      <t>サイ</t>
    </rPh>
    <phoneticPr fontId="42"/>
  </si>
  <si>
    <t>‐</t>
    <phoneticPr fontId="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</si>
  <si>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</si>
  <si>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2-20. 住宅の建て方別世帯数・世帯人員</t>
    <phoneticPr fontId="42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</si>
  <si>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</si>
  <si>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2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</si>
  <si>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2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</si>
  <si>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2"/>
  </si>
  <si>
    <t>１世帯当り
人員</t>
    <phoneticPr fontId="42"/>
  </si>
  <si>
    <t>総　数（注1）</t>
    <rPh sb="0" eb="1">
      <t>フサ</t>
    </rPh>
    <rPh sb="2" eb="3">
      <t>カズ</t>
    </rPh>
    <rPh sb="4" eb="5">
      <t>チュウ</t>
    </rPh>
    <phoneticPr fontId="42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</si>
  <si>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</si>
  <si>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タ</t>
    </rPh>
    <phoneticPr fontId="42"/>
  </si>
  <si>
    <t>共同住宅（注2）</t>
    <rPh sb="0" eb="2">
      <t>キョウドウ</t>
    </rPh>
    <rPh sb="2" eb="4">
      <t>ジュウタク</t>
    </rPh>
    <rPh sb="5" eb="6">
      <t>チュウ</t>
    </rPh>
    <phoneticPr fontId="42"/>
  </si>
  <si>
    <t>1・2階建</t>
    <rPh sb="3" eb="4">
      <t>カイ</t>
    </rPh>
    <rPh sb="4" eb="5">
      <t>タ</t>
    </rPh>
    <phoneticPr fontId="42"/>
  </si>
  <si>
    <t>3～5階建</t>
    <rPh sb="3" eb="4">
      <t>カイ</t>
    </rPh>
    <rPh sb="4" eb="5">
      <t>タ</t>
    </rPh>
    <phoneticPr fontId="42"/>
  </si>
  <si>
    <t>6～10階建</t>
    <rPh sb="4" eb="5">
      <t>カイ</t>
    </rPh>
    <rPh sb="5" eb="6">
      <t>タ</t>
    </rPh>
    <phoneticPr fontId="42"/>
  </si>
  <si>
    <t>11～14階建</t>
    <rPh sb="5" eb="6">
      <t>カイ</t>
    </rPh>
    <rPh sb="6" eb="7">
      <t>タ</t>
    </rPh>
    <phoneticPr fontId="42"/>
  </si>
  <si>
    <t>15階建以上</t>
    <rPh sb="2" eb="3">
      <t>カイ</t>
    </rPh>
    <rPh sb="3" eb="4">
      <t>タ</t>
    </rPh>
    <rPh sb="4" eb="6">
      <t>イジョウ</t>
    </rPh>
    <phoneticPr fontId="42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</si>
  <si>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2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</si>
  <si>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2"/>
  </si>
  <si>
    <t>（注3）国勢調査は5年に一度実施され、平成27年の結果が現時点で最新のデータとなる。</t>
    <phoneticPr fontId="42"/>
  </si>
  <si>
    <t>2-21. 産業別就業者数</t>
    <phoneticPr fontId="42"/>
  </si>
  <si>
    <t>（1）平成7～17年</t>
    <rPh sb="3" eb="5">
      <t>ヘー</t>
    </rPh>
    <rPh sb="9" eb="10">
      <t>ネン</t>
    </rPh>
    <phoneticPr fontId="2"/>
  </si>
  <si>
    <t>産              業</t>
  </si>
  <si>
    <t>7年</t>
  </si>
  <si>
    <t>12年</t>
    <phoneticPr fontId="42"/>
  </si>
  <si>
    <t>17年</t>
    <phoneticPr fontId="42"/>
  </si>
  <si>
    <t>第１次産業</t>
    <phoneticPr fontId="42"/>
  </si>
  <si>
    <t>農      業</t>
    <phoneticPr fontId="42"/>
  </si>
  <si>
    <t>林      業</t>
    <phoneticPr fontId="42"/>
  </si>
  <si>
    <t>漁      業</t>
    <phoneticPr fontId="42"/>
  </si>
  <si>
    <t>第２次産業</t>
    <phoneticPr fontId="42"/>
  </si>
  <si>
    <t>鉱      業</t>
    <phoneticPr fontId="42"/>
  </si>
  <si>
    <t>建  設  業</t>
    <phoneticPr fontId="42"/>
  </si>
  <si>
    <t>製  造  業</t>
    <phoneticPr fontId="42"/>
  </si>
  <si>
    <t>第３次産業</t>
    <phoneticPr fontId="42"/>
  </si>
  <si>
    <t>電気･ガス･熱供給・水道業</t>
    <phoneticPr fontId="42"/>
  </si>
  <si>
    <t>運輸・通信業</t>
    <phoneticPr fontId="42"/>
  </si>
  <si>
    <t>卸売・小売業、飲食店</t>
    <phoneticPr fontId="42"/>
  </si>
  <si>
    <t>金融・保険業</t>
    <phoneticPr fontId="42"/>
  </si>
  <si>
    <t>不動産業</t>
    <phoneticPr fontId="42"/>
  </si>
  <si>
    <t>サービス業</t>
    <phoneticPr fontId="42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</si>
  <si>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2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</si>
  <si>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</si>
  <si>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2"/>
  </si>
  <si>
    <t>（2）平成22～27年</t>
    <rPh sb="3" eb="5">
      <t>ヘー</t>
    </rPh>
    <rPh sb="10" eb="11">
      <t>ネン</t>
    </rPh>
    <phoneticPr fontId="2"/>
  </si>
  <si>
    <t>22年</t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</si>
  <si>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</si>
  <si>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</si>
  <si>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2"/>
  </si>
  <si>
    <t>卸売業，小売業</t>
    <rPh sb="0" eb="3">
      <t>オロシウリギョウ</t>
    </rPh>
    <rPh sb="4" eb="7">
      <t>コウリギョウ</t>
    </rPh>
    <phoneticPr fontId="42"/>
  </si>
  <si>
    <t>金融業，保険業</t>
    <rPh sb="0" eb="2">
      <t>キンユウ</t>
    </rPh>
    <rPh sb="2" eb="3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</si>
  <si>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</si>
  <si>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</si>
  <si>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</si>
  <si>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</si>
  <si>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</si>
  <si>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</si>
  <si>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</si>
  <si>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</si>
  <si>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</si>
  <si>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（注2）国勢調査は5年に一度実施され、平成27年の結果が、現時点で最新のデータとなる。</t>
    <phoneticPr fontId="42"/>
  </si>
  <si>
    <t>2-22. 人口集中地区（ＤＩＤ）の人口・面積</t>
    <phoneticPr fontId="42"/>
  </si>
  <si>
    <t>（単位：人、ｋ㎡）</t>
    <phoneticPr fontId="42"/>
  </si>
  <si>
    <t>全　　　域</t>
  </si>
  <si>
    <t>人口集中地区（ＤＩＤ）</t>
  </si>
  <si>
    <t>構成比（％）</t>
    <phoneticPr fontId="42"/>
  </si>
  <si>
    <t>総人口</t>
  </si>
  <si>
    <t>総面積</t>
  </si>
  <si>
    <t xml:space="preserve">  昭和35</t>
    <phoneticPr fontId="42"/>
  </si>
  <si>
    <t xml:space="preserve">  平成2</t>
    <phoneticPr fontId="42"/>
  </si>
  <si>
    <t>（注1）人口集中地区とは人口密度の高い調査区（人口密度約4,000人以上）が隣接して、昭和45年国勢</t>
    <rPh sb="1" eb="2">
      <t>チュウ</t>
    </rPh>
    <phoneticPr fontId="42"/>
  </si>
  <si>
    <t>　　　 調査より人口5,000人以上を有する地域を構成する場合をいう。集中地区設定理由は、町村合併、</t>
    <phoneticPr fontId="42"/>
  </si>
  <si>
    <t>　　　 新市創設による市域拡大のため、都市的地域と農村的地域が不明瞭になってきたことによる。</t>
    <phoneticPr fontId="42"/>
  </si>
  <si>
    <t>　　　 昭和35年国勢調査から設定された。</t>
    <phoneticPr fontId="42"/>
  </si>
  <si>
    <t>2-23. 常住人口と昼間人口の推移</t>
    <rPh sb="6" eb="7">
      <t>ジョウ</t>
    </rPh>
    <rPh sb="7" eb="8">
      <t>ジュウ</t>
    </rPh>
    <rPh sb="8" eb="10">
      <t>ジンコウ</t>
    </rPh>
    <phoneticPr fontId="42"/>
  </si>
  <si>
    <t>各年10月1日</t>
    <rPh sb="0" eb="2">
      <t>カクネンド</t>
    </rPh>
    <rPh sb="2" eb="5">
      <t>１０ガツ</t>
    </rPh>
    <rPh sb="5" eb="7">
      <t>１ニチ</t>
    </rPh>
    <phoneticPr fontId="42"/>
  </si>
  <si>
    <t>（単位:人、％）</t>
    <phoneticPr fontId="42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</si>
  <si>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</si>
  <si>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</si>
  <si>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</si>
  <si>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</si>
  <si>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</si>
  <si>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2"/>
  </si>
  <si>
    <t>増加率</t>
  </si>
  <si>
    <t>昭和35</t>
    <phoneticPr fontId="42"/>
  </si>
  <si>
    <t>平成2</t>
    <phoneticPr fontId="42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</si>
  <si>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42"/>
  </si>
  <si>
    <t>（注2）15歳未満通学者を含む。</t>
    <phoneticPr fontId="42"/>
  </si>
  <si>
    <t>（注3）国勢調査は5年に一度実施され、平成27年の結果が現時点で最新のデータとなる。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42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</si>
  <si>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</si>
  <si>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</si>
  <si>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</si>
  <si>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</si>
  <si>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</si>
  <si>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</si>
  <si>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</si>
  <si>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</si>
  <si>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</si>
  <si>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</si>
  <si>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</si>
  <si>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</si>
  <si>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国籍別外国人登録人口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</si>
  <si>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</si>
  <si>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</si>
  <si>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</si>
  <si>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</si>
  <si>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2-16. 世帯数と世帯人員数</t>
  </si>
  <si>
    <t>　（2）平成22～27年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</si>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</sst>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\-#,##0;&quot;-&quot;"/>
    <numFmt numFmtId="177" formatCode="[$-411]ge\.m\.d;@"/>
    <numFmt numFmtId="178" formatCode="#,##0_ ;[Red]\-#,##0\ "/>
    <numFmt numFmtId="179" formatCode="#,##0.0_ ;[Red]\-#,##0.0\ "/>
    <numFmt numFmtId="180" formatCode="#,##0.00_ ;[Red]\-#,##0.00\ "/>
    <numFmt numFmtId="181" formatCode="#,##0\ ;&quot;△ &quot;#,##0\ "/>
    <numFmt numFmtId="182" formatCode="#,##0_ "/>
    <numFmt numFmtId="183" formatCode="#,##0.00_ "/>
    <numFmt numFmtId="184" formatCode="#,##0.0;[Red]\-#,##0.0"/>
    <numFmt numFmtId="185" formatCode="#,##0.0_ "/>
  </numFmts>
  <fonts count="7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theme="1"/>
      <name val="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72" fillId="0" borderId="0" applyNumberForma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0" fontId="41" fillId="0" borderId="0" xfId="269" applyNumberFormat="1" applyFont="1" applyBorder="1" applyAlignment="1">
      <alignment vertical="center"/>
    </xf>
    <xf numFmtId="0" fontId="40" fillId="0" borderId="0" xfId="269" applyNumberFormat="1" applyFont="1" applyAlignment="1">
      <alignment vertical="center"/>
    </xf>
    <xf numFmtId="0" fontId="40" fillId="0" borderId="0" xfId="269" applyNumberFormat="1" applyFont="1" applyBorder="1" applyAlignment="1">
      <alignment vertical="center"/>
    </xf>
    <xf numFmtId="0" fontId="40" fillId="0" borderId="0" xfId="269" applyNumberFormat="1" applyFont="1"/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vertical="center"/>
    </xf>
    <xf numFmtId="0" fontId="5" fillId="0" borderId="16" xfId="269" applyNumberFormat="1" applyFont="1" applyBorder="1" applyAlignment="1">
      <alignment horizontal="center" vertical="center"/>
    </xf>
    <xf numFmtId="0" fontId="6" fillId="0" borderId="19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1" xfId="2" applyNumberFormat="1" applyFont="1" applyBorder="1" applyAlignment="1">
      <alignment vertical="center"/>
    </xf>
    <xf numFmtId="178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0" fontId="5" fillId="0" borderId="0" xfId="269" applyNumberFormat="1" applyFont="1"/>
    <xf numFmtId="0" fontId="5" fillId="0" borderId="0" xfId="269" applyNumberFormat="1" applyFont="1" applyBorder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178" fontId="5" fillId="0" borderId="0" xfId="2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0" xfId="2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9" fontId="5" fillId="0" borderId="13" xfId="2" applyNumberFormat="1" applyFont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0" fontId="5" fillId="0" borderId="22" xfId="269" quotePrefix="1" applyNumberFormat="1" applyFont="1" applyFill="1" applyBorder="1" applyAlignment="1">
      <alignment horizontal="right" vertical="center" indent="1"/>
    </xf>
    <xf numFmtId="179" fontId="5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indent="1"/>
    </xf>
    <xf numFmtId="178" fontId="5" fillId="0" borderId="0" xfId="269" applyNumberFormat="1" applyFont="1" applyFill="1" applyBorder="1" applyAlignment="1">
      <alignment vertical="center"/>
    </xf>
    <xf numFmtId="179" fontId="5" fillId="0" borderId="0" xfId="269" applyNumberFormat="1" applyFont="1" applyFill="1" applyBorder="1" applyAlignment="1">
      <alignment vertical="center"/>
    </xf>
    <xf numFmtId="178" fontId="5" fillId="0" borderId="20" xfId="269" applyNumberFormat="1" applyFont="1" applyFill="1" applyBorder="1" applyAlignment="1">
      <alignment vertical="center"/>
    </xf>
    <xf numFmtId="0" fontId="44" fillId="0" borderId="23" xfId="269" applyNumberFormat="1" applyFont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44" fillId="0" borderId="0" xfId="269" applyNumberFormat="1" applyFont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41" fillId="0" borderId="0" xfId="2" applyNumberFormat="1" applyFont="1" applyFill="1" applyAlignment="1">
      <alignment vertical="center"/>
    </xf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25" xfId="2" applyNumberFormat="1" applyFont="1" applyFill="1" applyBorder="1" applyAlignment="1">
      <alignment horizontal="centerContinuous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right" vertical="center" indent="1"/>
    </xf>
    <xf numFmtId="181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right" vertical="center" indent="1"/>
    </xf>
    <xf numFmtId="181" fontId="5" fillId="0" borderId="13" xfId="2" applyNumberFormat="1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 indent="1"/>
    </xf>
    <xf numFmtId="181" fontId="5" fillId="0" borderId="21" xfId="2" applyNumberFormat="1" applyFont="1" applyFill="1" applyBorder="1" applyAlignment="1">
      <alignment vertical="center"/>
    </xf>
    <xf numFmtId="0" fontId="5" fillId="0" borderId="22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181" fontId="5" fillId="0" borderId="2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/>
    <xf numFmtId="0" fontId="5" fillId="0" borderId="0" xfId="2" applyNumberFormat="1" applyFont="1" applyFill="1" applyAlignment="1">
      <alignment horizontal="right" vertical="center"/>
    </xf>
    <xf numFmtId="0" fontId="41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5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vertical="center"/>
    </xf>
    <xf numFmtId="0" fontId="45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41" fillId="0" borderId="14" xfId="2" applyNumberFormat="1" applyFont="1" applyFill="1" applyBorder="1" applyAlignment="1">
      <alignment horizontal="center" vertical="center"/>
    </xf>
    <xf numFmtId="178" fontId="41" fillId="0" borderId="23" xfId="2" applyNumberFormat="1" applyFont="1" applyFill="1" applyBorder="1" applyAlignment="1">
      <alignment vertical="center"/>
    </xf>
    <xf numFmtId="0" fontId="41" fillId="0" borderId="27" xfId="2" applyNumberFormat="1" applyFont="1" applyFill="1" applyBorder="1" applyAlignment="1">
      <alignment horizontal="center" vertical="center"/>
    </xf>
    <xf numFmtId="178" fontId="41" fillId="0" borderId="17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center"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>
      <alignment horizontal="center" vertical="center"/>
    </xf>
    <xf numFmtId="178" fontId="5" fillId="0" borderId="21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78" fontId="5" fillId="0" borderId="20" xfId="2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45" fillId="0" borderId="0" xfId="2" applyNumberFormat="1" applyFont="1" applyFill="1"/>
    <xf numFmtId="0" fontId="45" fillId="0" borderId="0" xfId="2" applyNumberFormat="1" applyFont="1" applyFill="1" applyAlignment="1">
      <alignment horizontal="center"/>
    </xf>
    <xf numFmtId="0" fontId="46" fillId="0" borderId="14" xfId="2" applyNumberFormat="1" applyFont="1" applyFill="1" applyBorder="1" applyAlignment="1">
      <alignment horizontal="center" vertical="center"/>
    </xf>
    <xf numFmtId="178" fontId="46" fillId="0" borderId="23" xfId="2" applyNumberFormat="1" applyFont="1" applyFill="1" applyBorder="1" applyAlignment="1">
      <alignment vertical="center"/>
    </xf>
    <xf numFmtId="0" fontId="45" fillId="0" borderId="0" xfId="2" applyNumberFormat="1" applyFont="1" applyFill="1" applyBorder="1" applyAlignment="1">
      <alignment horizont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45" fillId="0" borderId="23" xfId="2" applyNumberFormat="1" applyFont="1" applyFill="1" applyBorder="1"/>
    <xf numFmtId="0" fontId="45" fillId="0" borderId="0" xfId="2" applyNumberFormat="1" applyFont="1" applyFill="1" applyAlignment="1">
      <alignment horizontal="right" vertical="center"/>
    </xf>
    <xf numFmtId="0" fontId="41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/>
    <xf numFmtId="0" fontId="5" fillId="0" borderId="13" xfId="269" quotePrefix="1" applyNumberFormat="1" applyFont="1" applyFill="1" applyBorder="1" applyAlignment="1">
      <alignment horizontal="left" vertical="center" indent="1"/>
    </xf>
    <xf numFmtId="0" fontId="3" fillId="0" borderId="13" xfId="269" applyNumberFormat="1" applyFill="1" applyBorder="1" applyAlignment="1">
      <alignment vertical="center"/>
    </xf>
    <xf numFmtId="0" fontId="5" fillId="0" borderId="24" xfId="269" applyNumberFormat="1" applyFont="1" applyFill="1" applyBorder="1" applyAlignment="1">
      <alignment horizontal="centerContinuous" vertical="center"/>
    </xf>
    <xf numFmtId="0" fontId="5" fillId="0" borderId="1" xfId="269" applyNumberFormat="1" applyFont="1" applyFill="1" applyBorder="1" applyAlignment="1">
      <alignment horizontal="centerContinuous" vertical="center"/>
    </xf>
    <xf numFmtId="0" fontId="5" fillId="0" borderId="25" xfId="269" applyNumberFormat="1" applyFont="1" applyFill="1" applyBorder="1" applyAlignment="1">
      <alignment horizontal="centerContinuous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44" fillId="0" borderId="19" xfId="269" applyNumberFormat="1" applyFont="1" applyFill="1" applyBorder="1" applyAlignment="1">
      <alignment horizontal="center" vertical="center"/>
    </xf>
    <xf numFmtId="0" fontId="44" fillId="0" borderId="13" xfId="269" applyNumberFormat="1" applyFont="1" applyFill="1" applyBorder="1" applyAlignment="1">
      <alignment horizontal="center" vertical="center"/>
    </xf>
    <xf numFmtId="0" fontId="46" fillId="0" borderId="22" xfId="269" applyNumberFormat="1" applyFont="1" applyFill="1" applyBorder="1" applyAlignment="1">
      <alignment horizontal="center" vertical="center"/>
    </xf>
    <xf numFmtId="178" fontId="46" fillId="0" borderId="0" xfId="2" applyNumberFormat="1" applyFont="1" applyFill="1" applyBorder="1" applyAlignment="1">
      <alignment vertical="center"/>
    </xf>
    <xf numFmtId="180" fontId="46" fillId="0" borderId="0" xfId="2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178" fontId="5" fillId="0" borderId="0" xfId="269" applyNumberFormat="1" applyFont="1" applyFill="1" applyAlignment="1">
      <alignment vertical="center"/>
    </xf>
    <xf numFmtId="180" fontId="5" fillId="0" borderId="0" xfId="269" applyNumberFormat="1" applyFont="1" applyFill="1" applyAlignment="1">
      <alignment vertical="center"/>
    </xf>
    <xf numFmtId="178" fontId="5" fillId="0" borderId="0" xfId="2" applyNumberFormat="1" applyFont="1" applyFill="1" applyAlignment="1">
      <alignment vertical="center"/>
    </xf>
    <xf numFmtId="180" fontId="5" fillId="0" borderId="0" xfId="269" applyNumberFormat="1" applyFont="1" applyFill="1" applyAlignment="1">
      <alignment horizontal="right" vertical="center"/>
    </xf>
    <xf numFmtId="0" fontId="44" fillId="0" borderId="23" xfId="269" applyNumberFormat="1" applyFont="1" applyFill="1" applyBorder="1" applyAlignment="1">
      <alignment vertical="center"/>
    </xf>
    <xf numFmtId="0" fontId="6" fillId="0" borderId="23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right" vertical="center"/>
    </xf>
    <xf numFmtId="0" fontId="44" fillId="0" borderId="0" xfId="269" applyNumberFormat="1" applyFont="1" applyFill="1" applyBorder="1" applyAlignment="1">
      <alignment vertical="center"/>
    </xf>
    <xf numFmtId="0" fontId="44" fillId="0" borderId="0" xfId="269" applyNumberFormat="1" applyFont="1" applyFill="1" applyAlignment="1">
      <alignment vertical="center"/>
    </xf>
    <xf numFmtId="0" fontId="40" fillId="0" borderId="0" xfId="269" applyNumberFormat="1" applyFont="1" applyFill="1"/>
    <xf numFmtId="0" fontId="40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78" fontId="41" fillId="0" borderId="23" xfId="2" applyNumberFormat="1" applyFont="1" applyFill="1" applyBorder="1" applyAlignment="1">
      <alignment horizontal="right" vertical="center"/>
    </xf>
    <xf numFmtId="178" fontId="5" fillId="0" borderId="13" xfId="269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6" fillId="0" borderId="25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26" xfId="2" applyNumberFormat="1" applyFont="1" applyFill="1" applyBorder="1" applyAlignment="1">
      <alignment horizontal="center" vertical="center"/>
    </xf>
    <xf numFmtId="0" fontId="47" fillId="0" borderId="14" xfId="2" applyNumberFormat="1" applyFont="1" applyFill="1" applyBorder="1" applyAlignment="1">
      <alignment horizontal="center" vertical="center"/>
    </xf>
    <xf numFmtId="178" fontId="47" fillId="0" borderId="17" xfId="2" applyNumberFormat="1" applyFont="1" applyFill="1" applyBorder="1" applyAlignment="1">
      <alignment vertical="center"/>
    </xf>
    <xf numFmtId="178" fontId="47" fillId="0" borderId="23" xfId="2" applyNumberFormat="1" applyFont="1" applyFill="1" applyBorder="1" applyAlignment="1">
      <alignment vertical="center"/>
    </xf>
    <xf numFmtId="178" fontId="47" fillId="0" borderId="29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0" fontId="47" fillId="0" borderId="22" xfId="2" applyNumberFormat="1" applyFont="1" applyFill="1" applyBorder="1" applyAlignment="1">
      <alignment vertical="center"/>
    </xf>
    <xf numFmtId="178" fontId="47" fillId="0" borderId="21" xfId="269" applyNumberFormat="1" applyFont="1" applyFill="1" applyBorder="1" applyAlignment="1">
      <alignment horizontal="right" vertical="center"/>
    </xf>
    <xf numFmtId="178" fontId="47" fillId="0" borderId="0" xfId="269" applyNumberFormat="1" applyFont="1" applyFill="1" applyBorder="1" applyAlignment="1">
      <alignment horizontal="right" vertical="center"/>
    </xf>
    <xf numFmtId="0" fontId="47" fillId="0" borderId="27" xfId="2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Border="1" applyAlignment="1">
      <alignment horizontal="right" vertical="center"/>
    </xf>
    <xf numFmtId="0" fontId="6" fillId="0" borderId="27" xfId="2" applyNumberFormat="1" applyFont="1" applyFill="1" applyBorder="1" applyAlignment="1">
      <alignment vertical="center"/>
    </xf>
    <xf numFmtId="178" fontId="6" fillId="0" borderId="0" xfId="269" applyNumberFormat="1" applyFont="1" applyFill="1" applyAlignment="1">
      <alignment horizontal="right" vertical="center"/>
    </xf>
    <xf numFmtId="178" fontId="6" fillId="0" borderId="0" xfId="269" applyNumberFormat="1" applyFont="1" applyFill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7" xfId="98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178" fontId="6" fillId="0" borderId="20" xfId="269" applyNumberFormat="1" applyFont="1" applyFill="1" applyBorder="1" applyAlignment="1">
      <alignment horizontal="right" vertical="center"/>
    </xf>
    <xf numFmtId="178" fontId="6" fillId="0" borderId="13" xfId="269" applyNumberFormat="1" applyFont="1" applyFill="1" applyBorder="1" applyAlignment="1">
      <alignment horizontal="right" vertical="center"/>
    </xf>
    <xf numFmtId="0" fontId="6" fillId="0" borderId="28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47" fillId="0" borderId="23" xfId="2" applyNumberFormat="1" applyFont="1" applyFill="1" applyBorder="1" applyAlignment="1">
      <alignment vertical="center"/>
    </xf>
    <xf numFmtId="178" fontId="47" fillId="0" borderId="17" xfId="2" applyNumberFormat="1" applyFont="1" applyFill="1" applyBorder="1" applyAlignment="1">
      <alignment horizontal="right" vertical="center"/>
    </xf>
    <xf numFmtId="178" fontId="47" fillId="0" borderId="23" xfId="2" applyNumberFormat="1" applyFont="1" applyFill="1" applyBorder="1" applyAlignment="1">
      <alignment horizontal="right" vertical="center"/>
    </xf>
    <xf numFmtId="0" fontId="6" fillId="0" borderId="30" xfId="2" applyNumberFormat="1" applyFont="1" applyFill="1" applyBorder="1" applyAlignment="1">
      <alignment vertical="center" shrinkToFit="1"/>
    </xf>
    <xf numFmtId="178" fontId="6" fillId="0" borderId="23" xfId="269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vertical="center" shrinkToFit="1"/>
    </xf>
    <xf numFmtId="178" fontId="47" fillId="0" borderId="0" xfId="2" applyNumberFormat="1" applyFont="1" applyFill="1" applyBorder="1" applyAlignment="1">
      <alignment horizontal="right" vertical="center"/>
    </xf>
    <xf numFmtId="178" fontId="48" fillId="0" borderId="21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0" fontId="47" fillId="0" borderId="0" xfId="2" applyNumberFormat="1" applyFont="1" applyFill="1" applyBorder="1" applyAlignment="1">
      <alignment vertical="center"/>
    </xf>
    <xf numFmtId="178" fontId="47" fillId="0" borderId="21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49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178" fontId="46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distributed" vertical="center" indent="1"/>
    </xf>
    <xf numFmtId="0" fontId="46" fillId="0" borderId="22" xfId="2" applyNumberFormat="1" applyFont="1" applyFill="1" applyBorder="1" applyAlignment="1">
      <alignment horizontal="distributed" vertical="center" indent="1"/>
    </xf>
    <xf numFmtId="178" fontId="46" fillId="0" borderId="0" xfId="269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distributed" vertical="center" indent="1"/>
    </xf>
    <xf numFmtId="0" fontId="41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/>
    </xf>
    <xf numFmtId="0" fontId="40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right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1"/>
    </xf>
    <xf numFmtId="182" fontId="41" fillId="0" borderId="17" xfId="269" applyNumberFormat="1" applyFont="1" applyFill="1" applyBorder="1" applyAlignment="1">
      <alignment vertical="center"/>
    </xf>
    <xf numFmtId="182" fontId="5" fillId="0" borderId="0" xfId="269" applyNumberFormat="1" applyFont="1" applyFill="1" applyBorder="1" applyAlignment="1">
      <alignment vertical="center"/>
    </xf>
    <xf numFmtId="183" fontId="5" fillId="0" borderId="23" xfId="269" applyNumberFormat="1" applyFont="1" applyFill="1" applyBorder="1" applyAlignment="1">
      <alignment vertical="center"/>
    </xf>
    <xf numFmtId="182" fontId="5" fillId="0" borderId="23" xfId="269" applyNumberFormat="1" applyFont="1" applyFill="1" applyBorder="1" applyAlignment="1">
      <alignment vertical="center"/>
    </xf>
    <xf numFmtId="183" fontId="5" fillId="0" borderId="0" xfId="269" applyNumberFormat="1" applyFont="1" applyFill="1" applyBorder="1" applyAlignment="1">
      <alignment vertical="center"/>
    </xf>
    <xf numFmtId="182" fontId="5" fillId="0" borderId="0" xfId="269" applyNumberFormat="1" applyFont="1" applyFill="1" applyAlignment="1">
      <alignment vertical="center"/>
    </xf>
    <xf numFmtId="182" fontId="41" fillId="0" borderId="21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 indent="1"/>
    </xf>
    <xf numFmtId="0" fontId="5" fillId="0" borderId="22" xfId="269" applyNumberFormat="1" applyFont="1" applyFill="1" applyBorder="1" applyAlignment="1">
      <alignment horizontal="right" vertical="center" indent="1"/>
    </xf>
    <xf numFmtId="182" fontId="41" fillId="0" borderId="0" xfId="269" applyNumberFormat="1" applyFont="1" applyFill="1" applyBorder="1" applyAlignment="1">
      <alignment vertical="center"/>
    </xf>
    <xf numFmtId="0" fontId="45" fillId="0" borderId="23" xfId="269" applyNumberFormat="1" applyFont="1" applyFill="1" applyBorder="1" applyAlignment="1">
      <alignment vertical="center"/>
    </xf>
    <xf numFmtId="0" fontId="40" fillId="0" borderId="23" xfId="269" applyNumberFormat="1" applyFont="1" applyFill="1" applyBorder="1" applyAlignment="1">
      <alignment vertical="center"/>
    </xf>
    <xf numFmtId="0" fontId="5" fillId="0" borderId="25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2"/>
    </xf>
    <xf numFmtId="184" fontId="5" fillId="0" borderId="17" xfId="269" applyNumberFormat="1" applyFont="1" applyFill="1" applyBorder="1" applyAlignment="1">
      <alignment horizontal="center" vertical="center"/>
    </xf>
    <xf numFmtId="184" fontId="5" fillId="0" borderId="0" xfId="269" applyNumberFormat="1" applyFont="1" applyFill="1" applyBorder="1" applyAlignment="1">
      <alignment horizontal="center" vertical="center"/>
    </xf>
    <xf numFmtId="184" fontId="5" fillId="0" borderId="21" xfId="269" applyNumberFormat="1" applyFont="1" applyFill="1" applyBorder="1" applyAlignment="1">
      <alignment horizontal="center" vertical="center"/>
    </xf>
    <xf numFmtId="184" fontId="5" fillId="0" borderId="0" xfId="269" applyNumberFormat="1" applyFont="1" applyFill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 indent="2"/>
    </xf>
    <xf numFmtId="0" fontId="5" fillId="0" borderId="0" xfId="269" applyNumberFormat="1" applyFont="1" applyFill="1" applyAlignment="1">
      <alignment horizontal="center" vertical="center"/>
    </xf>
    <xf numFmtId="0" fontId="5" fillId="0" borderId="0" xfId="269" quotePrefix="1" applyNumberFormat="1" applyFont="1" applyFill="1" applyBorder="1" applyAlignment="1">
      <alignment horizontal="right" vertical="center" indent="2"/>
    </xf>
    <xf numFmtId="0" fontId="5" fillId="0" borderId="22" xfId="269" quotePrefix="1" applyNumberFormat="1" applyFont="1" applyFill="1" applyBorder="1" applyAlignment="1">
      <alignment horizontal="right" vertical="center" indent="2"/>
    </xf>
    <xf numFmtId="0" fontId="45" fillId="0" borderId="23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182" fontId="41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left" vertical="center" indent="1"/>
    </xf>
    <xf numFmtId="182" fontId="5" fillId="0" borderId="0" xfId="2" applyNumberFormat="1" applyFont="1" applyFill="1" applyBorder="1" applyAlignment="1">
      <alignment vertical="center"/>
    </xf>
    <xf numFmtId="182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left" vertical="center" indent="1"/>
    </xf>
    <xf numFmtId="182" fontId="5" fillId="0" borderId="13" xfId="2" applyNumberFormat="1" applyFont="1" applyFill="1" applyBorder="1" applyAlignment="1">
      <alignment vertical="center"/>
    </xf>
    <xf numFmtId="182" fontId="5" fillId="0" borderId="0" xfId="2" applyNumberFormat="1" applyFont="1" applyFill="1" applyAlignment="1">
      <alignment horizontal="right" vertical="center"/>
    </xf>
    <xf numFmtId="0" fontId="41" fillId="0" borderId="0" xfId="269" applyNumberFormat="1" applyFont="1" applyAlignment="1">
      <alignment vertical="center"/>
    </xf>
    <xf numFmtId="0" fontId="50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0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 wrapText="1"/>
    </xf>
    <xf numFmtId="182" fontId="5" fillId="0" borderId="0" xfId="8" applyNumberFormat="1" applyFont="1" applyBorder="1" applyAlignment="1">
      <alignment vertical="center"/>
    </xf>
    <xf numFmtId="182" fontId="5" fillId="0" borderId="0" xfId="8" quotePrefix="1" applyNumberFormat="1" applyFont="1" applyBorder="1" applyAlignment="1">
      <alignment horizontal="right" vertical="center"/>
    </xf>
    <xf numFmtId="185" fontId="5" fillId="0" borderId="0" xfId="8" quotePrefix="1" applyNumberFormat="1" applyFont="1" applyBorder="1" applyAlignment="1">
      <alignment horizontal="right" vertical="center"/>
    </xf>
    <xf numFmtId="183" fontId="5" fillId="0" borderId="0" xfId="8" quotePrefix="1" applyNumberFormat="1" applyFont="1" applyBorder="1" applyAlignment="1">
      <alignment horizontal="right" vertical="center"/>
    </xf>
    <xf numFmtId="185" fontId="5" fillId="0" borderId="0" xfId="8" applyNumberFormat="1" applyFont="1" applyBorder="1" applyAlignment="1">
      <alignment vertical="center"/>
    </xf>
    <xf numFmtId="183" fontId="5" fillId="0" borderId="0" xfId="269" applyNumberFormat="1" applyFont="1" applyBorder="1" applyAlignment="1">
      <alignment vertical="center"/>
    </xf>
    <xf numFmtId="182" fontId="5" fillId="0" borderId="0" xfId="8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indent="1"/>
    </xf>
    <xf numFmtId="182" fontId="5" fillId="0" borderId="13" xfId="8" applyNumberFormat="1" applyFont="1" applyBorder="1" applyAlignment="1">
      <alignment vertical="center"/>
    </xf>
    <xf numFmtId="185" fontId="5" fillId="0" borderId="13" xfId="8" applyNumberFormat="1" applyFont="1" applyBorder="1" applyAlignment="1">
      <alignment vertical="center"/>
    </xf>
    <xf numFmtId="183" fontId="5" fillId="0" borderId="13" xfId="269" applyNumberFormat="1" applyFont="1" applyBorder="1" applyAlignment="1">
      <alignment vertical="center"/>
    </xf>
    <xf numFmtId="0" fontId="6" fillId="0" borderId="0" xfId="269" applyNumberFormat="1" applyFont="1" applyAlignment="1">
      <alignment vertical="center"/>
    </xf>
    <xf numFmtId="0" fontId="53" fillId="0" borderId="0" xfId="270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1" fillId="0" borderId="0" xfId="30" applyNumberFormat="1" applyFont="1" applyAlignment="1">
      <alignment vertical="center"/>
    </xf>
    <xf numFmtId="0" fontId="40" fillId="0" borderId="0" xfId="30" applyNumberFormat="1" applyFont="1" applyAlignment="1">
      <alignment vertical="center"/>
    </xf>
    <xf numFmtId="0" fontId="3" fillId="0" borderId="0" xfId="30" applyNumberFormat="1" applyAlignment="1">
      <alignment vertical="center"/>
    </xf>
    <xf numFmtId="0" fontId="5" fillId="0" borderId="0" xfId="30" applyNumberFormat="1" applyFont="1" applyAlignment="1">
      <alignment vertical="center"/>
    </xf>
    <xf numFmtId="0" fontId="5" fillId="0" borderId="25" xfId="30" applyNumberFormat="1" applyFont="1" applyBorder="1" applyAlignment="1">
      <alignment horizontal="center" vertical="center"/>
    </xf>
    <xf numFmtId="0" fontId="5" fillId="0" borderId="16" xfId="30" applyNumberFormat="1" applyFont="1" applyBorder="1" applyAlignment="1">
      <alignment horizontal="center" vertical="center"/>
    </xf>
    <xf numFmtId="0" fontId="5" fillId="0" borderId="31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54" fillId="0" borderId="22" xfId="270" applyNumberFormat="1" applyFont="1" applyFill="1" applyBorder="1" applyAlignment="1">
      <alignment vertical="center"/>
    </xf>
    <xf numFmtId="182" fontId="54" fillId="0" borderId="23" xfId="270" quotePrefix="1" applyNumberFormat="1" applyFont="1" applyFill="1" applyBorder="1" applyAlignment="1">
      <alignment vertical="center"/>
    </xf>
    <xf numFmtId="182" fontId="54" fillId="0" borderId="29" xfId="270" quotePrefix="1" applyNumberFormat="1" applyFont="1" applyFill="1" applyBorder="1" applyAlignment="1">
      <alignment vertical="center"/>
    </xf>
    <xf numFmtId="182" fontId="54" fillId="0" borderId="23" xfId="270" quotePrefix="1" applyNumberFormat="1" applyFont="1" applyFill="1" applyBorder="1" applyAlignment="1">
      <alignment horizontal="right" vertical="center"/>
    </xf>
    <xf numFmtId="182" fontId="54" fillId="0" borderId="0" xfId="270" quotePrefix="1" applyNumberFormat="1" applyFont="1" applyFill="1" applyBorder="1" applyAlignment="1">
      <alignment vertical="center"/>
    </xf>
    <xf numFmtId="182" fontId="54" fillId="0" borderId="32" xfId="270" quotePrefix="1" applyNumberFormat="1" applyFont="1" applyFill="1" applyBorder="1" applyAlignment="1">
      <alignment vertical="center"/>
    </xf>
    <xf numFmtId="182" fontId="54" fillId="0" borderId="0" xfId="270" quotePrefix="1" applyNumberFormat="1" applyFont="1" applyFill="1" applyBorder="1" applyAlignment="1">
      <alignment horizontal="right" vertical="center"/>
    </xf>
    <xf numFmtId="0" fontId="54" fillId="0" borderId="22" xfId="270" applyNumberFormat="1" applyFont="1" applyFill="1" applyBorder="1" applyAlignment="1">
      <alignment horizontal="center" vertical="center"/>
    </xf>
    <xf numFmtId="0" fontId="54" fillId="0" borderId="18" xfId="270" applyNumberFormat="1" applyFont="1" applyFill="1" applyBorder="1" applyAlignment="1">
      <alignment vertical="center"/>
    </xf>
    <xf numFmtId="182" fontId="54" fillId="0" borderId="13" xfId="270" quotePrefix="1" applyNumberFormat="1" applyFont="1" applyFill="1" applyBorder="1" applyAlignment="1">
      <alignment vertical="center"/>
    </xf>
    <xf numFmtId="182" fontId="54" fillId="0" borderId="33" xfId="270" quotePrefix="1" applyNumberFormat="1" applyFont="1" applyFill="1" applyBorder="1" applyAlignment="1">
      <alignment vertical="center"/>
    </xf>
    <xf numFmtId="0" fontId="54" fillId="0" borderId="18" xfId="270" applyNumberFormat="1" applyFont="1" applyFill="1" applyBorder="1" applyAlignment="1">
      <alignment horizontal="center" vertical="center"/>
    </xf>
    <xf numFmtId="182" fontId="54" fillId="0" borderId="13" xfId="270" quotePrefix="1" applyNumberFormat="1" applyFont="1" applyFill="1" applyBorder="1" applyAlignment="1">
      <alignment horizontal="right" vertical="center"/>
    </xf>
    <xf numFmtId="0" fontId="54" fillId="0" borderId="0" xfId="270" applyNumberFormat="1" applyFont="1" applyFill="1" applyBorder="1" applyAlignment="1">
      <alignment vertical="center"/>
    </xf>
    <xf numFmtId="0" fontId="54" fillId="0" borderId="0" xfId="270" quotePrefix="1" applyNumberFormat="1" applyFont="1" applyFill="1" applyBorder="1" applyAlignment="1">
      <alignment horizontal="right" vertical="center"/>
    </xf>
    <xf numFmtId="0" fontId="54" fillId="0" borderId="32" xfId="270" quotePrefix="1" applyNumberFormat="1" applyFont="1" applyFill="1" applyBorder="1" applyAlignment="1">
      <alignment horizontal="right" vertical="center"/>
    </xf>
    <xf numFmtId="0" fontId="56" fillId="0" borderId="25" xfId="270" applyNumberFormat="1" applyFont="1" applyFill="1" applyBorder="1" applyAlignment="1">
      <alignment horizontal="center" vertical="center"/>
    </xf>
    <xf numFmtId="182" fontId="46" fillId="0" borderId="1" xfId="30" applyNumberFormat="1" applyFont="1" applyBorder="1" applyAlignment="1">
      <alignment horizontal="right" vertical="center"/>
    </xf>
    <xf numFmtId="0" fontId="57" fillId="0" borderId="0" xfId="270" quotePrefix="1" applyNumberFormat="1" applyFont="1" applyFill="1" applyBorder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1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left" vertical="center" indent="1"/>
    </xf>
    <xf numFmtId="0" fontId="5" fillId="0" borderId="13" xfId="8" applyNumberFormat="1" applyFont="1" applyBorder="1" applyAlignment="1">
      <alignment vertical="center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horizontal="center" vertical="center"/>
    </xf>
    <xf numFmtId="0" fontId="5" fillId="0" borderId="13" xfId="8" applyNumberFormat="1" applyFont="1" applyBorder="1" applyAlignment="1">
      <alignment horizontal="center" vertical="center"/>
    </xf>
    <xf numFmtId="0" fontId="6" fillId="0" borderId="0" xfId="8" applyNumberFormat="1" applyFont="1" applyAlignment="1">
      <alignment horizontal="left" vertical="center"/>
    </xf>
    <xf numFmtId="182" fontId="5" fillId="0" borderId="21" xfId="8" applyNumberFormat="1" applyFont="1" applyBorder="1" applyAlignment="1">
      <alignment vertical="center"/>
    </xf>
    <xf numFmtId="182" fontId="5" fillId="0" borderId="22" xfId="8" applyNumberFormat="1" applyFont="1" applyBorder="1" applyAlignment="1">
      <alignment vertical="center"/>
    </xf>
    <xf numFmtId="182" fontId="5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 wrapText="1"/>
    </xf>
    <xf numFmtId="0" fontId="5" fillId="0" borderId="0" xfId="8" applyNumberFormat="1" applyFont="1" applyAlignment="1">
      <alignment horizontal="center" vertical="center"/>
    </xf>
    <xf numFmtId="182" fontId="5" fillId="0" borderId="22" xfId="8" quotePrefix="1" applyNumberFormat="1" applyFont="1" applyBorder="1" applyAlignment="1">
      <alignment horizontal="right" vertical="center"/>
    </xf>
    <xf numFmtId="0" fontId="58" fillId="0" borderId="13" xfId="8" applyNumberFormat="1" applyFont="1" applyBorder="1" applyAlignment="1">
      <alignment horizontal="left" vertical="center"/>
    </xf>
    <xf numFmtId="182" fontId="5" fillId="0" borderId="20" xfId="8" applyNumberFormat="1" applyFont="1" applyBorder="1" applyAlignment="1">
      <alignment horizontal="right" vertical="center"/>
    </xf>
    <xf numFmtId="182" fontId="5" fillId="0" borderId="13" xfId="8" applyNumberFormat="1" applyFont="1" applyBorder="1" applyAlignment="1">
      <alignment horizontal="right" vertical="center"/>
    </xf>
    <xf numFmtId="182" fontId="5" fillId="0" borderId="18" xfId="8" applyNumberFormat="1" applyFont="1" applyBorder="1" applyAlignment="1">
      <alignment horizontal="right" vertical="center"/>
    </xf>
    <xf numFmtId="0" fontId="5" fillId="0" borderId="0" xfId="8" applyNumberFormat="1" applyFont="1" applyAlignment="1">
      <alignment horizontal="left" vertical="center" shrinkToFit="1"/>
    </xf>
    <xf numFmtId="0" fontId="46" fillId="0" borderId="0" xfId="8" applyNumberFormat="1" applyFont="1" applyAlignment="1">
      <alignment horizontal="left" vertical="center" indent="1"/>
    </xf>
    <xf numFmtId="182" fontId="46" fillId="0" borderId="21" xfId="8" applyNumberFormat="1" applyFont="1" applyBorder="1" applyAlignment="1">
      <alignment vertical="center"/>
    </xf>
    <xf numFmtId="182" fontId="46" fillId="0" borderId="0" xfId="8" applyNumberFormat="1" applyFont="1" applyBorder="1" applyAlignment="1">
      <alignment vertical="center"/>
    </xf>
    <xf numFmtId="182" fontId="46" fillId="0" borderId="22" xfId="8" applyNumberFormat="1" applyFont="1" applyBorder="1" applyAlignment="1">
      <alignment vertical="center"/>
    </xf>
    <xf numFmtId="182" fontId="46" fillId="0" borderId="0" xfId="8" applyNumberFormat="1" applyFont="1" applyAlignment="1">
      <alignment vertical="center"/>
    </xf>
    <xf numFmtId="0" fontId="41" fillId="0" borderId="0" xfId="8" applyNumberFormat="1" applyFont="1" applyAlignment="1">
      <alignment horizontal="left" vertical="center" indent="2"/>
    </xf>
    <xf numFmtId="182" fontId="41" fillId="0" borderId="21" xfId="8" applyNumberFormat="1" applyFont="1" applyBorder="1" applyAlignment="1">
      <alignment vertical="center"/>
    </xf>
    <xf numFmtId="182" fontId="41" fillId="0" borderId="0" xfId="8" applyNumberFormat="1" applyFont="1" applyBorder="1" applyAlignment="1">
      <alignment vertical="center"/>
    </xf>
    <xf numFmtId="182" fontId="41" fillId="0" borderId="22" xfId="8" applyNumberFormat="1" applyFont="1" applyBorder="1" applyAlignment="1">
      <alignment vertical="center"/>
    </xf>
    <xf numFmtId="182" fontId="41" fillId="0" borderId="0" xfId="8" applyNumberFormat="1" applyFont="1" applyAlignment="1">
      <alignment vertical="center"/>
    </xf>
    <xf numFmtId="0" fontId="5" fillId="0" borderId="0" xfId="8" applyNumberFormat="1" applyFont="1" applyAlignment="1">
      <alignment horizontal="left" vertical="center" indent="3"/>
    </xf>
    <xf numFmtId="0" fontId="5" fillId="0" borderId="22" xfId="8" applyNumberFormat="1" applyFont="1" applyBorder="1" applyAlignment="1">
      <alignment horizontal="left" vertical="center" indent="3"/>
    </xf>
    <xf numFmtId="0" fontId="5" fillId="0" borderId="0" xfId="8" applyNumberFormat="1" applyFont="1" applyAlignment="1">
      <alignment horizontal="left" vertical="center" indent="2"/>
    </xf>
    <xf numFmtId="0" fontId="46" fillId="0" borderId="0" xfId="8" applyNumberFormat="1" applyFont="1" applyAlignment="1">
      <alignment horizontal="left" vertical="center" indent="2"/>
    </xf>
    <xf numFmtId="0" fontId="5" fillId="0" borderId="13" xfId="8" applyNumberFormat="1" applyFont="1" applyBorder="1" applyAlignment="1">
      <alignment horizontal="left" vertical="center" indent="2"/>
    </xf>
    <xf numFmtId="182" fontId="5" fillId="0" borderId="20" xfId="8" applyNumberFormat="1" applyFont="1" applyBorder="1" applyAlignment="1">
      <alignment vertical="center"/>
    </xf>
    <xf numFmtId="182" fontId="5" fillId="0" borderId="18" xfId="8" applyNumberFormat="1" applyFont="1" applyBorder="1" applyAlignment="1">
      <alignment vertical="center"/>
    </xf>
    <xf numFmtId="0" fontId="5" fillId="0" borderId="0" xfId="8" applyNumberFormat="1" applyFont="1" applyAlignment="1">
      <alignment horizontal="right" vertical="center"/>
    </xf>
    <xf numFmtId="0" fontId="5" fillId="0" borderId="22" xfId="8" applyNumberFormat="1" applyFont="1" applyBorder="1" applyAlignment="1">
      <alignment horizontal="left" vertical="center" shrinkToFit="1"/>
    </xf>
    <xf numFmtId="0" fontId="5" fillId="0" borderId="22" xfId="8" applyNumberFormat="1" applyFont="1" applyBorder="1" applyAlignment="1">
      <alignment vertical="center" wrapText="1"/>
    </xf>
    <xf numFmtId="0" fontId="5" fillId="0" borderId="22" xfId="8" applyNumberFormat="1" applyFont="1" applyBorder="1" applyAlignment="1">
      <alignment horizontal="center" vertical="center"/>
    </xf>
    <xf numFmtId="0" fontId="6" fillId="0" borderId="18" xfId="8" applyNumberFormat="1" applyFont="1" applyBorder="1" applyAlignment="1">
      <alignment horizontal="left" vertical="center"/>
    </xf>
    <xf numFmtId="0" fontId="5" fillId="0" borderId="22" xfId="8" applyNumberFormat="1" applyFont="1" applyBorder="1" applyAlignment="1">
      <alignment horizontal="left" vertical="center"/>
    </xf>
    <xf numFmtId="0" fontId="46" fillId="0" borderId="22" xfId="8" applyNumberFormat="1" applyFont="1" applyBorder="1" applyAlignment="1">
      <alignment horizontal="left" vertical="center" indent="1"/>
    </xf>
    <xf numFmtId="0" fontId="41" fillId="0" borderId="22" xfId="8" applyNumberFormat="1" applyFont="1" applyBorder="1" applyAlignment="1">
      <alignment horizontal="left" vertical="center" indent="2"/>
    </xf>
    <xf numFmtId="0" fontId="5" fillId="0" borderId="22" xfId="8" applyNumberFormat="1" applyFont="1" applyBorder="1" applyAlignment="1">
      <alignment horizontal="left" vertical="center" indent="2"/>
    </xf>
    <xf numFmtId="0" fontId="46" fillId="0" borderId="22" xfId="8" applyNumberFormat="1" applyFont="1" applyBorder="1" applyAlignment="1">
      <alignment horizontal="left" vertical="center" indent="2"/>
    </xf>
    <xf numFmtId="0" fontId="5" fillId="0" borderId="23" xfId="8" applyNumberFormat="1" applyFont="1" applyBorder="1" applyAlignment="1">
      <alignment vertical="center"/>
    </xf>
    <xf numFmtId="0" fontId="5" fillId="0" borderId="23" xfId="8" applyNumberFormat="1" applyFont="1" applyBorder="1" applyAlignment="1">
      <alignment horizontal="right" vertical="center"/>
    </xf>
    <xf numFmtId="0" fontId="5" fillId="0" borderId="0" xfId="8" applyNumberFormat="1" applyFont="1" applyBorder="1" applyAlignment="1">
      <alignment vertical="center"/>
    </xf>
    <xf numFmtId="0" fontId="5" fillId="0" borderId="0" xfId="8" applyNumberFormat="1" applyFont="1" applyBorder="1" applyAlignment="1">
      <alignment horizontal="right"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13" xfId="8" applyNumberFormat="1" applyFont="1" applyBorder="1" applyAlignment="1">
      <alignment horizontal="right"/>
    </xf>
    <xf numFmtId="0" fontId="6" fillId="0" borderId="0" xfId="8" applyNumberFormat="1" applyFont="1" applyAlignment="1">
      <alignment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left" vertical="center" indent="1"/>
    </xf>
    <xf numFmtId="0" fontId="5" fillId="0" borderId="19" xfId="8" applyNumberFormat="1" applyFont="1" applyBorder="1" applyAlignment="1">
      <alignment horizontal="left" vertical="center" indent="1"/>
    </xf>
    <xf numFmtId="0" fontId="5" fillId="0" borderId="16" xfId="8" applyNumberFormat="1" applyFont="1" applyBorder="1" applyAlignment="1">
      <alignment horizontal="left" vertical="center" indent="1" shrinkToFit="1"/>
    </xf>
    <xf numFmtId="0" fontId="5" fillId="0" borderId="16" xfId="8" applyNumberFormat="1" applyFont="1" applyBorder="1" applyAlignment="1">
      <alignment horizontal="left" vertical="center" wrapText="1" indent="1"/>
    </xf>
    <xf numFmtId="0" fontId="5" fillId="0" borderId="23" xfId="8" applyNumberFormat="1" applyFont="1" applyBorder="1" applyAlignment="1">
      <alignment vertical="top"/>
    </xf>
    <xf numFmtId="0" fontId="5" fillId="0" borderId="13" xfId="8" applyNumberFormat="1" applyFont="1" applyBorder="1" applyAlignment="1">
      <alignment horizontal="right" vertical="center"/>
    </xf>
    <xf numFmtId="178" fontId="46" fillId="0" borderId="0" xfId="8" applyNumberFormat="1" applyFont="1" applyBorder="1" applyAlignment="1">
      <alignment vertical="center"/>
    </xf>
    <xf numFmtId="178" fontId="46" fillId="0" borderId="0" xfId="8" applyNumberFormat="1" applyFont="1" applyFill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13" xfId="8" applyNumberFormat="1" applyFont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40" fillId="0" borderId="0" xfId="8" applyNumberFormat="1" applyFont="1" applyBorder="1" applyAlignment="1">
      <alignment vertical="center"/>
    </xf>
    <xf numFmtId="0" fontId="5" fillId="0" borderId="0" xfId="8" applyNumberFormat="1" applyFont="1" applyBorder="1" applyAlignment="1">
      <alignment horizontal="distributed" vertical="center"/>
    </xf>
    <xf numFmtId="0" fontId="59" fillId="0" borderId="0" xfId="270" applyNumberFormat="1" applyFont="1" applyAlignment="1">
      <alignment vertical="center"/>
    </xf>
    <xf numFmtId="0" fontId="60" fillId="0" borderId="0" xfId="270" applyNumberFormat="1" applyFont="1" applyFill="1" applyBorder="1" applyAlignment="1">
      <alignment vertical="top"/>
    </xf>
    <xf numFmtId="0" fontId="54" fillId="0" borderId="0" xfId="270" applyNumberFormat="1" applyFont="1" applyAlignment="1">
      <alignment vertical="top"/>
    </xf>
    <xf numFmtId="0" fontId="61" fillId="0" borderId="0" xfId="270" applyNumberFormat="1" applyFont="1" applyFill="1" applyBorder="1" applyAlignment="1">
      <alignment vertical="center"/>
    </xf>
    <xf numFmtId="0" fontId="53" fillId="0" borderId="0" xfId="270" applyNumberFormat="1" applyFont="1" applyAlignment="1">
      <alignment vertical="top"/>
    </xf>
    <xf numFmtId="0" fontId="54" fillId="0" borderId="13" xfId="270" quotePrefix="1" applyNumberFormat="1" applyFont="1" applyFill="1" applyBorder="1" applyAlignment="1">
      <alignment horizontal="left" vertical="center" indent="1"/>
    </xf>
    <xf numFmtId="0" fontId="54" fillId="0" borderId="13" xfId="270" applyNumberFormat="1" applyFont="1" applyFill="1" applyBorder="1" applyAlignment="1">
      <alignment vertical="center"/>
    </xf>
    <xf numFmtId="0" fontId="54" fillId="0" borderId="0" xfId="270" applyNumberFormat="1" applyFont="1" applyFill="1" applyBorder="1" applyAlignment="1">
      <alignment horizontal="center" vertical="top"/>
    </xf>
    <xf numFmtId="0" fontId="54" fillId="0" borderId="0" xfId="270" applyNumberFormat="1" applyFont="1" applyFill="1" applyBorder="1" applyAlignment="1">
      <alignment vertical="top"/>
    </xf>
    <xf numFmtId="0" fontId="62" fillId="0" borderId="24" xfId="270" applyNumberFormat="1" applyFont="1" applyFill="1" applyBorder="1" applyAlignment="1">
      <alignment horizontal="center" vertical="top" wrapText="1"/>
    </xf>
    <xf numFmtId="0" fontId="64" fillId="0" borderId="1" xfId="269" applyNumberFormat="1" applyFont="1" applyBorder="1" applyAlignment="1">
      <alignment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5" fillId="0" borderId="19" xfId="270" applyNumberFormat="1" applyFont="1" applyFill="1" applyBorder="1" applyAlignment="1">
      <alignment horizontal="center" vertical="center" wrapText="1"/>
    </xf>
    <xf numFmtId="0" fontId="62" fillId="0" borderId="18" xfId="270" applyNumberFormat="1" applyFont="1" applyFill="1" applyBorder="1" applyAlignment="1">
      <alignment horizontal="center" vertical="center" wrapText="1"/>
    </xf>
    <xf numFmtId="0" fontId="66" fillId="0" borderId="0" xfId="270" applyNumberFormat="1" applyFont="1" applyFill="1" applyBorder="1" applyAlignment="1">
      <alignment horizontal="center" vertical="center"/>
    </xf>
    <xf numFmtId="182" fontId="66" fillId="0" borderId="21" xfId="270" applyNumberFormat="1" applyFont="1" applyFill="1" applyBorder="1" applyAlignment="1">
      <alignment horizontal="right" vertical="center"/>
    </xf>
    <xf numFmtId="182" fontId="66" fillId="0" borderId="0" xfId="270" applyNumberFormat="1" applyFont="1" applyFill="1" applyBorder="1" applyAlignment="1">
      <alignment horizontal="right" vertical="center"/>
    </xf>
    <xf numFmtId="0" fontId="62" fillId="0" borderId="0" xfId="270" applyNumberFormat="1" applyFont="1" applyFill="1" applyBorder="1" applyAlignment="1">
      <alignment horizontal="left" vertical="center" indent="1"/>
    </xf>
    <xf numFmtId="182" fontId="62" fillId="0" borderId="21" xfId="270" applyNumberFormat="1" applyFont="1" applyFill="1" applyBorder="1" applyAlignment="1">
      <alignment horizontal="right" vertical="center"/>
    </xf>
    <xf numFmtId="182" fontId="62" fillId="0" borderId="0" xfId="270" applyNumberFormat="1" applyFont="1" applyFill="1" applyBorder="1" applyAlignment="1">
      <alignment horizontal="right" vertical="center"/>
    </xf>
    <xf numFmtId="182" fontId="62" fillId="0" borderId="0" xfId="270" quotePrefix="1" applyNumberFormat="1" applyFont="1" applyFill="1" applyBorder="1" applyAlignment="1">
      <alignment horizontal="right" vertical="center"/>
    </xf>
    <xf numFmtId="0" fontId="62" fillId="0" borderId="35" xfId="270" applyNumberFormat="1" applyFont="1" applyFill="1" applyBorder="1" applyAlignment="1">
      <alignment horizontal="left" vertical="center" indent="1"/>
    </xf>
    <xf numFmtId="182" fontId="62" fillId="0" borderId="36" xfId="270" applyNumberFormat="1" applyFont="1" applyFill="1" applyBorder="1" applyAlignment="1">
      <alignment horizontal="right" vertical="center"/>
    </xf>
    <xf numFmtId="182" fontId="62" fillId="0" borderId="37" xfId="270" applyNumberFormat="1" applyFont="1" applyFill="1" applyBorder="1" applyAlignment="1">
      <alignment horizontal="right" vertical="center"/>
    </xf>
    <xf numFmtId="0" fontId="67" fillId="0" borderId="23" xfId="270" applyNumberFormat="1" applyFont="1" applyFill="1" applyBorder="1" applyAlignment="1">
      <alignment horizontal="center" vertical="center"/>
    </xf>
    <xf numFmtId="182" fontId="67" fillId="0" borderId="17" xfId="270" applyNumberFormat="1" applyFont="1" applyFill="1" applyBorder="1" applyAlignment="1">
      <alignment horizontal="right" vertical="center"/>
    </xf>
    <xf numFmtId="182" fontId="67" fillId="0" borderId="23" xfId="270" applyNumberFormat="1" applyFont="1" applyFill="1" applyBorder="1" applyAlignment="1">
      <alignment horizontal="right" vertical="center"/>
    </xf>
    <xf numFmtId="0" fontId="62" fillId="0" borderId="37" xfId="270" applyNumberFormat="1" applyFont="1" applyFill="1" applyBorder="1" applyAlignment="1">
      <alignment horizontal="left" vertical="center" indent="1"/>
    </xf>
    <xf numFmtId="0" fontId="54" fillId="0" borderId="23" xfId="270" applyNumberFormat="1" applyFont="1" applyFill="1" applyBorder="1" applyAlignment="1">
      <alignment vertical="center"/>
    </xf>
    <xf numFmtId="0" fontId="54" fillId="0" borderId="23" xfId="270" applyNumberFormat="1" applyFont="1" applyFill="1" applyBorder="1" applyAlignment="1">
      <alignment horizontal="right" vertical="center"/>
    </xf>
    <xf numFmtId="0" fontId="68" fillId="0" borderId="0" xfId="270" applyNumberFormat="1" applyFont="1" applyAlignment="1">
      <alignment vertical="center"/>
    </xf>
    <xf numFmtId="0" fontId="5" fillId="0" borderId="0" xfId="99" applyNumberFormat="1" applyFont="1" applyAlignment="1">
      <alignment vertical="center"/>
    </xf>
    <xf numFmtId="0" fontId="54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Alignment="1">
      <alignment vertical="center"/>
    </xf>
    <xf numFmtId="0" fontId="54" fillId="0" borderId="0" xfId="270" applyNumberFormat="1" applyFont="1" applyFill="1" applyAlignment="1">
      <alignment vertical="center"/>
    </xf>
    <xf numFmtId="0" fontId="6" fillId="0" borderId="0" xfId="269" applyNumberFormat="1" applyFont="1"/>
    <xf numFmtId="0" fontId="5" fillId="0" borderId="0" xfId="269" quotePrefix="1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/>
    </xf>
    <xf numFmtId="182" fontId="41" fillId="0" borderId="17" xfId="8" applyNumberFormat="1" applyFont="1" applyBorder="1" applyAlignment="1">
      <alignment vertical="center"/>
    </xf>
    <xf numFmtId="182" fontId="5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 wrapText="1"/>
    </xf>
    <xf numFmtId="0" fontId="5" fillId="0" borderId="18" xfId="269" applyNumberFormat="1" applyFont="1" applyBorder="1" applyAlignment="1">
      <alignment horizontal="center" vertical="center" wrapText="1"/>
    </xf>
    <xf numFmtId="182" fontId="41" fillId="0" borderId="20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center" vertical="center" wrapText="1"/>
    </xf>
    <xf numFmtId="0" fontId="41" fillId="0" borderId="0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right" vertical="center"/>
    </xf>
    <xf numFmtId="0" fontId="5" fillId="0" borderId="0" xfId="269" applyNumberFormat="1" applyFont="1" applyBorder="1" applyAlignment="1">
      <alignment horizontal="left" vertical="center" indent="1"/>
    </xf>
    <xf numFmtId="0" fontId="41" fillId="0" borderId="16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distributed" vertical="center" indent="1"/>
    </xf>
    <xf numFmtId="182" fontId="41" fillId="0" borderId="17" xfId="8" applyNumberFormat="1" applyFont="1" applyBorder="1" applyAlignment="1">
      <alignment horizontal="right" vertical="center"/>
    </xf>
    <xf numFmtId="182" fontId="5" fillId="0" borderId="23" xfId="8" applyNumberFormat="1" applyFont="1" applyBorder="1" applyAlignment="1">
      <alignment horizontal="right" vertical="center"/>
    </xf>
    <xf numFmtId="0" fontId="5" fillId="0" borderId="22" xfId="269" applyNumberFormat="1" applyFont="1" applyBorder="1" applyAlignment="1">
      <alignment horizontal="right" vertical="center" wrapText="1" indent="2"/>
    </xf>
    <xf numFmtId="182" fontId="41" fillId="0" borderId="21" xfId="8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wrapText="1" indent="2"/>
    </xf>
    <xf numFmtId="182" fontId="41" fillId="0" borderId="20" xfId="8" applyNumberFormat="1" applyFont="1" applyBorder="1" applyAlignment="1">
      <alignment horizontal="right" vertical="center"/>
    </xf>
    <xf numFmtId="182" fontId="41" fillId="0" borderId="23" xfId="8" applyNumberFormat="1" applyFont="1" applyBorder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5" fillId="0" borderId="0" xfId="269" applyNumberFormat="1" applyFont="1" applyAlignment="1">
      <alignment vertical="center" wrapText="1"/>
    </xf>
    <xf numFmtId="0" fontId="46" fillId="0" borderId="22" xfId="269" applyNumberFormat="1" applyFont="1" applyBorder="1" applyAlignment="1">
      <alignment horizontal="left" vertical="center" indent="1"/>
    </xf>
    <xf numFmtId="182" fontId="46" fillId="0" borderId="17" xfId="8" applyNumberFormat="1" applyFont="1" applyBorder="1" applyAlignment="1">
      <alignment vertical="center"/>
    </xf>
    <xf numFmtId="182" fontId="46" fillId="0" borderId="15" xfId="8" applyNumberFormat="1" applyFont="1" applyBorder="1" applyAlignment="1">
      <alignment vertical="center"/>
    </xf>
    <xf numFmtId="183" fontId="46" fillId="0" borderId="17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 indent="1"/>
    </xf>
    <xf numFmtId="182" fontId="5" fillId="0" borderId="34" xfId="8" applyNumberFormat="1" applyFont="1" applyBorder="1" applyAlignment="1">
      <alignment vertical="center"/>
    </xf>
    <xf numFmtId="183" fontId="5" fillId="0" borderId="21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 indent="2"/>
    </xf>
    <xf numFmtId="0" fontId="5" fillId="0" borderId="18" xfId="269" applyNumberFormat="1" applyFont="1" applyBorder="1" applyAlignment="1">
      <alignment horizontal="left" vertical="center" indent="1"/>
    </xf>
    <xf numFmtId="182" fontId="5" fillId="0" borderId="19" xfId="8" applyNumberFormat="1" applyFont="1" applyBorder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1" xfId="269" applyNumberFormat="1" applyFont="1" applyBorder="1" applyAlignment="1">
      <alignment horizontal="center" vertical="center"/>
    </xf>
    <xf numFmtId="0" fontId="46" fillId="0" borderId="14" xfId="269" applyNumberFormat="1" applyFont="1" applyBorder="1" applyAlignment="1">
      <alignment horizontal="center" vertical="center"/>
    </xf>
    <xf numFmtId="182" fontId="46" fillId="0" borderId="0" xfId="8" applyNumberFormat="1" applyFont="1" applyAlignment="1">
      <alignment horizontal="right" vertical="center"/>
    </xf>
    <xf numFmtId="182" fontId="5" fillId="0" borderId="0" xfId="8" applyNumberFormat="1" applyFont="1" applyAlignment="1">
      <alignment horizontal="right" vertical="center"/>
    </xf>
    <xf numFmtId="182" fontId="5" fillId="0" borderId="0" xfId="8" quotePrefix="1" applyNumberFormat="1" applyFont="1" applyAlignment="1">
      <alignment horizontal="right" vertical="center"/>
    </xf>
    <xf numFmtId="0" fontId="5" fillId="0" borderId="24" xfId="269" applyNumberFormat="1" applyFont="1" applyBorder="1" applyAlignment="1">
      <alignment horizontal="center" vertical="center"/>
    </xf>
    <xf numFmtId="182" fontId="70" fillId="0" borderId="0" xfId="269" applyNumberFormat="1" applyFont="1" applyAlignment="1">
      <alignment vertical="center"/>
    </xf>
    <xf numFmtId="182" fontId="5" fillId="0" borderId="0" xfId="269" applyNumberFormat="1" applyFont="1" applyAlignment="1">
      <alignment vertical="center"/>
    </xf>
    <xf numFmtId="182" fontId="71" fillId="0" borderId="0" xfId="269" applyNumberFormat="1" applyFont="1" applyAlignment="1">
      <alignment vertical="center"/>
    </xf>
    <xf numFmtId="0" fontId="6" fillId="0" borderId="22" xfId="269" applyNumberFormat="1" applyFont="1" applyBorder="1" applyAlignment="1">
      <alignment horizontal="left" vertical="center" indent="2"/>
    </xf>
    <xf numFmtId="182" fontId="5" fillId="0" borderId="13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40" fontId="5" fillId="0" borderId="0" xfId="8" applyNumberFormat="1" applyFont="1" applyAlignment="1">
      <alignment vertical="center"/>
    </xf>
    <xf numFmtId="185" fontId="5" fillId="0" borderId="0" xfId="269" applyNumberFormat="1" applyFont="1" applyAlignment="1">
      <alignment vertical="center"/>
    </xf>
    <xf numFmtId="185" fontId="5" fillId="0" borderId="0" xfId="14" applyNumberFormat="1" applyFont="1" applyAlignment="1">
      <alignment vertical="center"/>
    </xf>
    <xf numFmtId="180" fontId="5" fillId="0" borderId="0" xfId="8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85" fontId="5" fillId="0" borderId="0" xfId="269" applyNumberFormat="1" applyFont="1" applyBorder="1" applyAlignment="1">
      <alignment vertical="center"/>
    </xf>
    <xf numFmtId="185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40" fontId="5" fillId="0" borderId="13" xfId="8" applyNumberFormat="1" applyFont="1" applyBorder="1" applyAlignment="1">
      <alignment vertical="center"/>
    </xf>
    <xf numFmtId="185" fontId="5" fillId="0" borderId="13" xfId="269" applyNumberFormat="1" applyFont="1" applyBorder="1" applyAlignment="1">
      <alignment vertical="center"/>
    </xf>
    <xf numFmtId="185" fontId="5" fillId="0" borderId="13" xfId="14" applyNumberFormat="1" applyFont="1" applyBorder="1" applyAlignment="1">
      <alignment vertical="center"/>
    </xf>
    <xf numFmtId="0" fontId="5" fillId="0" borderId="23" xfId="269" applyNumberFormat="1" applyFont="1" applyBorder="1" applyAlignment="1">
      <alignment vertical="center" wrapText="1"/>
    </xf>
    <xf numFmtId="0" fontId="6" fillId="0" borderId="17" xfId="269" applyNumberFormat="1" applyFont="1" applyBorder="1" applyAlignment="1">
      <alignment horizontal="centerContinuous" vertical="center"/>
    </xf>
    <xf numFmtId="0" fontId="6" fillId="0" borderId="14" xfId="269" applyNumberFormat="1" applyFont="1" applyBorder="1" applyAlignment="1">
      <alignment horizontal="centerContinuous" vertical="center"/>
    </xf>
    <xf numFmtId="0" fontId="6" fillId="0" borderId="25" xfId="269" applyNumberFormat="1" applyFont="1" applyBorder="1" applyAlignment="1">
      <alignment horizontal="centerContinuous" vertical="center"/>
    </xf>
    <xf numFmtId="0" fontId="6" fillId="0" borderId="20" xfId="269" applyNumberFormat="1" applyFont="1" applyBorder="1" applyAlignment="1">
      <alignment vertical="center"/>
    </xf>
    <xf numFmtId="0" fontId="6" fillId="0" borderId="16" xfId="269" applyNumberFormat="1" applyFont="1" applyBorder="1" applyAlignment="1">
      <alignment horizontal="center" vertical="center"/>
    </xf>
    <xf numFmtId="185" fontId="5" fillId="0" borderId="0" xfId="269" quotePrefix="1" applyNumberFormat="1" applyFont="1" applyBorder="1" applyAlignment="1">
      <alignment horizontal="right" vertical="center"/>
    </xf>
    <xf numFmtId="182" fontId="5" fillId="0" borderId="0" xfId="8" applyNumberFormat="1" applyFont="1" applyBorder="1" applyAlignment="1">
      <alignment vertical="center" shrinkToFit="1"/>
    </xf>
    <xf numFmtId="182" fontId="5" fillId="0" borderId="13" xfId="8" applyNumberFormat="1" applyFont="1" applyFill="1" applyBorder="1" applyAlignment="1">
      <alignment vertical="center"/>
    </xf>
    <xf numFmtId="185" fontId="5" fillId="0" borderId="13" xfId="14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 shrinkToFit="1"/>
    </xf>
    <xf numFmtId="185" fontId="5" fillId="0" borderId="13" xfId="8" applyNumberFormat="1" applyFont="1" applyFill="1" applyBorder="1" applyAlignment="1">
      <alignment vertical="center"/>
    </xf>
    <xf numFmtId="0" fontId="5" fillId="0" borderId="0" xfId="14" applyNumberFormat="1" applyFont="1" applyBorder="1" applyAlignment="1">
      <alignment vertical="center"/>
    </xf>
    <xf numFmtId="0" fontId="72" fillId="0" borderId="0" xfId="271" applyNumberFormat="1" applyAlignment="1">
      <alignment vertical="center"/>
    </xf>
    <xf numFmtId="0" fontId="72" fillId="0" borderId="0" xfId="271">
      <alignment vertical="center"/>
    </xf>
    <xf numFmtId="0" fontId="72" fillId="0" borderId="0" xfId="271" applyNumberFormat="1" applyFill="1" applyAlignment="1">
      <alignment vertical="center"/>
    </xf>
    <xf numFmtId="0" fontId="72" fillId="0" borderId="0" xfId="271" applyNumberFormat="1" applyFill="1" applyBorder="1" applyAlignment="1">
      <alignment vertical="center"/>
    </xf>
    <xf numFmtId="0" fontId="72" fillId="0" borderId="0" xfId="271" applyNumberForma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40" fillId="0" borderId="20" xfId="269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left" vertical="center"/>
    </xf>
    <xf numFmtId="0" fontId="40" fillId="0" borderId="23" xfId="269" applyNumberFormat="1" applyFont="1" applyFill="1" applyBorder="1" applyAlignment="1">
      <alignment horizontal="left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3" fillId="0" borderId="18" xfId="269" applyNumberForma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3" fillId="0" borderId="19" xfId="269" applyNumberForma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41" fillId="0" borderId="15" xfId="269" applyNumberFormat="1" applyFont="1" applyFill="1" applyBorder="1" applyAlignment="1">
      <alignment horizontal="center" vertical="center"/>
    </xf>
    <xf numFmtId="0" fontId="41" fillId="0" borderId="19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14" xfId="8" applyNumberFormat="1" applyFont="1" applyBorder="1" applyAlignment="1">
      <alignment horizontal="center" vertical="center"/>
    </xf>
    <xf numFmtId="0" fontId="3" fillId="0" borderId="18" xfId="269" applyNumberForma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distributed" vertical="center" indent="4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distributed" vertical="center" indent="4"/>
    </xf>
    <xf numFmtId="0" fontId="5" fillId="0" borderId="16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vertical="distributed" textRotation="255" indent="6"/>
    </xf>
    <xf numFmtId="0" fontId="5" fillId="0" borderId="16" xfId="8" applyNumberFormat="1" applyFont="1" applyBorder="1" applyAlignment="1">
      <alignment vertical="distributed" textRotation="255" indent="5"/>
    </xf>
    <xf numFmtId="0" fontId="5" fillId="0" borderId="16" xfId="8" applyNumberFormat="1" applyFont="1" applyBorder="1" applyAlignment="1">
      <alignment horizontal="center" vertical="distributed" textRotation="255" indent="2"/>
    </xf>
    <xf numFmtId="0" fontId="5" fillId="0" borderId="16" xfId="8" applyNumberFormat="1" applyFont="1" applyBorder="1" applyAlignment="1">
      <alignment vertical="distributed" textRotation="255" indent="3"/>
    </xf>
    <xf numFmtId="0" fontId="5" fillId="0" borderId="0" xfId="8" applyNumberFormat="1" applyFont="1" applyBorder="1" applyAlignment="1">
      <alignment horizontal="left" vertical="center"/>
    </xf>
    <xf numFmtId="0" fontId="62" fillId="0" borderId="17" xfId="270" applyNumberFormat="1" applyFont="1" applyFill="1" applyBorder="1" applyAlignment="1">
      <alignment horizontal="center" vertical="center" wrapText="1"/>
    </xf>
    <xf numFmtId="0" fontId="62" fillId="0" borderId="20" xfId="270" applyNumberFormat="1" applyFont="1" applyFill="1" applyBorder="1" applyAlignment="1">
      <alignment horizontal="center" vertical="center" wrapText="1"/>
    </xf>
    <xf numFmtId="0" fontId="62" fillId="0" borderId="14" xfId="270" applyNumberFormat="1" applyFont="1" applyBorder="1" applyAlignment="1">
      <alignment horizontal="center" vertical="center" wrapText="1"/>
    </xf>
    <xf numFmtId="0" fontId="62" fillId="0" borderId="22" xfId="270" applyNumberFormat="1" applyFont="1" applyBorder="1" applyAlignment="1">
      <alignment horizontal="center" vertical="center" wrapText="1"/>
    </xf>
    <xf numFmtId="0" fontId="62" fillId="0" borderId="18" xfId="270" applyNumberFormat="1" applyFont="1" applyBorder="1" applyAlignment="1">
      <alignment horizontal="center" vertical="center" wrapText="1"/>
    </xf>
    <xf numFmtId="0" fontId="62" fillId="0" borderId="15" xfId="270" applyNumberFormat="1" applyFont="1" applyFill="1" applyBorder="1" applyAlignment="1">
      <alignment horizontal="center" vertical="center" wrapText="1"/>
    </xf>
    <xf numFmtId="0" fontId="62" fillId="0" borderId="34" xfId="270" applyNumberFormat="1" applyFont="1" applyFill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/>
    </xf>
    <xf numFmtId="0" fontId="62" fillId="0" borderId="1" xfId="270" applyNumberFormat="1" applyFont="1" applyFill="1" applyBorder="1" applyAlignment="1">
      <alignment horizontal="center" vertical="center" justifyLastLine="1"/>
    </xf>
    <xf numFmtId="0" fontId="62" fillId="0" borderId="24" xfId="269" applyNumberFormat="1" applyFont="1" applyBorder="1" applyAlignment="1">
      <alignment horizontal="center" vertical="center"/>
    </xf>
    <xf numFmtId="0" fontId="62" fillId="0" borderId="1" xfId="269" applyNumberFormat="1" applyFont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2" fillId="0" borderId="24" xfId="270" applyNumberFormat="1" applyFont="1" applyFill="1" applyBorder="1" applyAlignment="1">
      <alignment horizontal="center" vertical="center" justifyLastLine="1"/>
    </xf>
    <xf numFmtId="0" fontId="62" fillId="0" borderId="25" xfId="270" applyNumberFormat="1" applyFont="1" applyFill="1" applyBorder="1" applyAlignment="1">
      <alignment horizontal="center" vertical="center" justifyLastLine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/>
    </xf>
    <xf numFmtId="0" fontId="6" fillId="0" borderId="14" xfId="269" applyNumberFormat="1" applyFont="1" applyBorder="1" applyAlignment="1">
      <alignment horizontal="center" vertical="center"/>
    </xf>
    <xf numFmtId="0" fontId="58" fillId="0" borderId="17" xfId="269" applyNumberFormat="1" applyFont="1" applyBorder="1" applyAlignment="1">
      <alignment horizontal="center" vertical="center" wrapText="1"/>
    </xf>
    <xf numFmtId="0" fontId="58" fillId="0" borderId="20" xfId="269" applyNumberFormat="1" applyFont="1" applyBorder="1" applyAlignment="1">
      <alignment horizontal="center" vertical="center" wrapTex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JB16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'2-12'!$B$6:$B$25</c:f>
              <c:numCache>
                <c:formatCode>#,##0_ </c:formatCode>
                <c:ptCount val="20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9-4AE6-B3CC-BBDBBDC6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'2-12'!$F$6:$F$25</c:f>
              <c:numCache>
                <c:formatCode>#,##0.0_ </c:formatCode>
                <c:ptCount val="20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9-4AE6-B3CC-BBDBBDC6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8</xdr:col>
      <xdr:colOff>267750</xdr:colOff>
      <xdr:row>47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27</xdr:row>
      <xdr:rowOff>19050</xdr:rowOff>
    </xdr:from>
    <xdr:to>
      <xdr:col>0</xdr:col>
      <xdr:colOff>935182</xdr:colOff>
      <xdr:row>28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3530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27</xdr:row>
      <xdr:rowOff>866</xdr:rowOff>
    </xdr:from>
    <xdr:to>
      <xdr:col>7</xdr:col>
      <xdr:colOff>565436</xdr:colOff>
      <xdr:row>27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51836" y="53348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7</xdr:col>
      <xdr:colOff>787785</xdr:colOff>
      <xdr:row>107</xdr:row>
      <xdr:rowOff>182181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53700"/>
          <a:ext cx="6550410" cy="9516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zoomScale="115" zoomScaleNormal="115" workbookViewId="0"/>
  </sheetViews>
  <sheetFormatPr defaultRowHeight="13.5"/>
  <sheetData>
    <row r="1" spans="1:1">
      <c r="A1" t="s">
        <v>875</v>
      </c>
    </row>
    <row r="2" spans="1:1">
      <c r="A2" s="465" t="s">
        <v>877</v>
      </c>
    </row>
    <row r="3" spans="1:1">
      <c r="A3" s="465" t="s">
        <v>878</v>
      </c>
    </row>
    <row r="4" spans="1:1">
      <c r="A4" s="465" t="s">
        <v>879</v>
      </c>
    </row>
    <row r="5" spans="1:1">
      <c r="A5" s="465" t="s">
        <v>880</v>
      </c>
    </row>
    <row r="6" spans="1:1">
      <c r="A6" s="465" t="s">
        <v>881</v>
      </c>
    </row>
    <row r="7" spans="1:1">
      <c r="A7" s="465" t="s">
        <v>882</v>
      </c>
    </row>
    <row r="8" spans="1:1">
      <c r="A8" s="465" t="s">
        <v>883</v>
      </c>
    </row>
    <row r="9" spans="1:1">
      <c r="A9" s="465" t="s">
        <v>884</v>
      </c>
    </row>
    <row r="10" spans="1:1">
      <c r="A10" s="465" t="s">
        <v>885</v>
      </c>
    </row>
    <row r="11" spans="1:1">
      <c r="A11" s="465" t="s">
        <v>886</v>
      </c>
    </row>
    <row r="12" spans="1:1">
      <c r="A12" s="465" t="s">
        <v>887</v>
      </c>
    </row>
    <row r="13" spans="1:1">
      <c r="A13" s="465" t="s">
        <v>888</v>
      </c>
    </row>
    <row r="14" spans="1:1">
      <c r="A14" s="465" t="s">
        <v>889</v>
      </c>
    </row>
    <row r="15" spans="1:1">
      <c r="A15" s="465" t="s">
        <v>890</v>
      </c>
    </row>
    <row r="16" spans="1:1">
      <c r="A16" s="465" t="s">
        <v>891</v>
      </c>
    </row>
    <row r="17" spans="1:1">
      <c r="A17" s="465" t="s">
        <v>892</v>
      </c>
    </row>
    <row r="18" spans="1:1">
      <c r="A18" s="465" t="s">
        <v>893</v>
      </c>
    </row>
    <row r="19" spans="1:1">
      <c r="A19" s="465" t="s">
        <v>894</v>
      </c>
    </row>
    <row r="20" spans="1:1">
      <c r="A20" s="465" t="s">
        <v>895</v>
      </c>
    </row>
    <row r="21" spans="1:1">
      <c r="A21" s="465" t="s">
        <v>896</v>
      </c>
    </row>
    <row r="22" spans="1:1">
      <c r="A22" s="465" t="s">
        <v>897</v>
      </c>
    </row>
    <row r="23" spans="1:1">
      <c r="A23" s="465" t="s">
        <v>898</v>
      </c>
    </row>
    <row r="24" spans="1:1">
      <c r="A24" s="465" t="s">
        <v>899</v>
      </c>
    </row>
    <row r="25" spans="1:1">
      <c r="A25" s="465" t="s">
        <v>900</v>
      </c>
    </row>
  </sheetData>
  <phoneticPr fontId="2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５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'!A1" display="2-11. 国籍別外国人登録人口"/>
    <hyperlink ref="A13" location="'2-12'!A1" display="2-12. 国勢調査人口の推移"/>
    <hyperlink ref="A14" location="'2-13'!A1" display="2-13. 年齢各歳別男女別人口（国勢調査）"/>
    <hyperlink ref="A15" location="'2-14'!A1" display="2-14. 越谷市外への従業者・通学者数 "/>
    <hyperlink ref="A16" location="'2-15'!A1" display="2-15. 越谷市内への従業者・通学者数 "/>
    <hyperlink ref="A17" location="'2-16(1)'!A1" display="2-16. 世帯数と世帯人員数"/>
    <hyperlink ref="A18" location="'2-16(2)'!A1" display="　（2）平成22～27年"/>
    <hyperlink ref="A19" location="'2-17'!A1" display="2-17. 労働力状態別年齢５歳階級別男女別15歳以上人口"/>
    <hyperlink ref="A20" location="'2-18'!A1" display="2-18. 年齢（５歳階級）別男女別一般世帯高齢単身者数"/>
    <hyperlink ref="A21" location="'2-19'!A1" display="2-19. 夫の年齢（５歳階級）妻の年齢（５歳階級）別高齢夫婦世帯数"/>
    <hyperlink ref="A22" location="'2-20'!A1" display="2-20. 住宅の建て方別世帯数・世帯人員"/>
    <hyperlink ref="A23" location="'2-21'!A1" display="2-21. 産業別就業者数"/>
    <hyperlink ref="A24" location="'2-22'!A1" display="2-22. 人口集中地区（ＤＩＤ）の人口・面積"/>
    <hyperlink ref="A25" location="'2-23'!A1" display="2-23. 常住人口と昼間人口の推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2"/>
  <sheetViews>
    <sheetView zoomScale="110" zoomScaleNormal="110" workbookViewId="0"/>
  </sheetViews>
  <sheetFormatPr defaultColWidth="8.75" defaultRowHeight="15" customHeight="1"/>
  <cols>
    <col min="1" max="2" width="11.25" style="105" customWidth="1"/>
    <col min="3" max="8" width="10.625" style="105" customWidth="1"/>
    <col min="9" max="16384" width="8.75" style="105"/>
  </cols>
  <sheetData>
    <row r="1" spans="1:8" ht="15" customHeight="1">
      <c r="A1" s="466" t="s">
        <v>876</v>
      </c>
    </row>
    <row r="3" spans="1:8" s="197" customFormat="1" ht="15" customHeight="1">
      <c r="A3" s="195" t="s">
        <v>406</v>
      </c>
      <c r="B3" s="45"/>
      <c r="C3" s="45"/>
      <c r="D3" s="45"/>
      <c r="E3" s="45"/>
      <c r="F3" s="45"/>
      <c r="G3" s="45"/>
      <c r="H3" s="196"/>
    </row>
    <row r="4" spans="1:8" ht="15" customHeight="1">
      <c r="A4" s="198" t="s">
        <v>407</v>
      </c>
      <c r="B4" s="45"/>
      <c r="C4" s="75"/>
      <c r="D4" s="75"/>
      <c r="E4" s="75"/>
      <c r="F4" s="75"/>
      <c r="G4" s="75"/>
      <c r="H4" s="199" t="s">
        <v>408</v>
      </c>
    </row>
    <row r="5" spans="1:8" ht="15" customHeight="1">
      <c r="A5" s="481" t="s">
        <v>409</v>
      </c>
      <c r="B5" s="486" t="s">
        <v>139</v>
      </c>
      <c r="C5" s="488" t="s">
        <v>410</v>
      </c>
      <c r="D5" s="489"/>
      <c r="E5" s="488" t="s">
        <v>411</v>
      </c>
      <c r="F5" s="489"/>
      <c r="G5" s="488" t="s">
        <v>412</v>
      </c>
      <c r="H5" s="489"/>
    </row>
    <row r="6" spans="1:8" ht="15" customHeight="1">
      <c r="A6" s="485"/>
      <c r="B6" s="487"/>
      <c r="C6" s="114" t="s">
        <v>413</v>
      </c>
      <c r="D6" s="200" t="s">
        <v>414</v>
      </c>
      <c r="E6" s="114" t="s">
        <v>413</v>
      </c>
      <c r="F6" s="200" t="s">
        <v>414</v>
      </c>
      <c r="G6" s="114" t="s">
        <v>413</v>
      </c>
      <c r="H6" s="200" t="s">
        <v>414</v>
      </c>
    </row>
    <row r="7" spans="1:8" ht="15" customHeight="1">
      <c r="A7" s="201" t="s">
        <v>415</v>
      </c>
      <c r="B7" s="202">
        <v>139368</v>
      </c>
      <c r="C7" s="203">
        <v>40389</v>
      </c>
      <c r="D7" s="204">
        <v>28.980110211813333</v>
      </c>
      <c r="E7" s="205">
        <v>94049</v>
      </c>
      <c r="F7" s="206">
        <v>67.482492394236843</v>
      </c>
      <c r="G7" s="207">
        <v>4930</v>
      </c>
      <c r="H7" s="204">
        <v>3.5373973939498309</v>
      </c>
    </row>
    <row r="8" spans="1:8" ht="15" customHeight="1">
      <c r="A8" s="201">
        <v>50</v>
      </c>
      <c r="B8" s="208">
        <v>195917</v>
      </c>
      <c r="C8" s="203">
        <v>60982</v>
      </c>
      <c r="D8" s="206">
        <v>31.126446403323854</v>
      </c>
      <c r="E8" s="203">
        <v>127635</v>
      </c>
      <c r="F8" s="206">
        <v>65.147485925162187</v>
      </c>
      <c r="G8" s="207">
        <v>7300</v>
      </c>
      <c r="H8" s="206">
        <v>3.7260676715139573</v>
      </c>
    </row>
    <row r="9" spans="1:8" ht="15" customHeight="1">
      <c r="A9" s="201">
        <v>55</v>
      </c>
      <c r="B9" s="208">
        <v>223241</v>
      </c>
      <c r="C9" s="203">
        <v>64984</v>
      </c>
      <c r="D9" s="206">
        <v>29.109348193208234</v>
      </c>
      <c r="E9" s="203">
        <v>148024</v>
      </c>
      <c r="F9" s="206">
        <v>66.306816400213222</v>
      </c>
      <c r="G9" s="207">
        <v>10233</v>
      </c>
      <c r="H9" s="206">
        <v>4.5838354065785412</v>
      </c>
    </row>
    <row r="10" spans="1:8" ht="15" customHeight="1">
      <c r="A10" s="201">
        <v>56</v>
      </c>
      <c r="B10" s="208">
        <v>224059</v>
      </c>
      <c r="C10" s="203">
        <v>65077</v>
      </c>
      <c r="D10" s="206">
        <v>29.044582007417691</v>
      </c>
      <c r="E10" s="203">
        <v>148757</v>
      </c>
      <c r="F10" s="206">
        <v>66.391887850967819</v>
      </c>
      <c r="G10" s="207">
        <v>10225</v>
      </c>
      <c r="H10" s="206">
        <v>4.5635301416144856</v>
      </c>
    </row>
    <row r="11" spans="1:8" ht="15" customHeight="1">
      <c r="A11" s="201">
        <v>57</v>
      </c>
      <c r="B11" s="208">
        <v>228432</v>
      </c>
      <c r="C11" s="203">
        <v>65275</v>
      </c>
      <c r="D11" s="206">
        <v>28.575243398473066</v>
      </c>
      <c r="E11" s="203">
        <v>152312</v>
      </c>
      <c r="F11" s="206">
        <v>66.677173075576107</v>
      </c>
      <c r="G11" s="207">
        <v>10845</v>
      </c>
      <c r="H11" s="206">
        <v>4.7475835259508301</v>
      </c>
    </row>
    <row r="12" spans="1:8" ht="15" customHeight="1">
      <c r="A12" s="201">
        <v>58</v>
      </c>
      <c r="B12" s="208">
        <v>235643</v>
      </c>
      <c r="C12" s="203">
        <v>64942</v>
      </c>
      <c r="D12" s="206">
        <v>27.559486171878646</v>
      </c>
      <c r="E12" s="203">
        <v>159222</v>
      </c>
      <c r="F12" s="206">
        <v>67.569161825303539</v>
      </c>
      <c r="G12" s="207">
        <v>11479</v>
      </c>
      <c r="H12" s="206">
        <v>4.8713520028178223</v>
      </c>
    </row>
    <row r="13" spans="1:8" ht="15" customHeight="1">
      <c r="A13" s="201">
        <v>59</v>
      </c>
      <c r="B13" s="208">
        <v>242676</v>
      </c>
      <c r="C13" s="203">
        <v>64461</v>
      </c>
      <c r="D13" s="206">
        <v>26.562577263511844</v>
      </c>
      <c r="E13" s="203">
        <v>166114</v>
      </c>
      <c r="F13" s="206">
        <v>68.450938700159881</v>
      </c>
      <c r="G13" s="207">
        <v>12101</v>
      </c>
      <c r="H13" s="206">
        <v>4.9864840363282728</v>
      </c>
    </row>
    <row r="14" spans="1:8" ht="15" customHeight="1">
      <c r="A14" s="201">
        <v>60</v>
      </c>
      <c r="B14" s="208">
        <v>248626</v>
      </c>
      <c r="C14" s="203">
        <v>63397</v>
      </c>
      <c r="D14" s="206">
        <v>25.498942186255665</v>
      </c>
      <c r="E14" s="203">
        <v>172516</v>
      </c>
      <c r="F14" s="206">
        <v>69.387755102040813</v>
      </c>
      <c r="G14" s="207">
        <v>12713</v>
      </c>
      <c r="H14" s="206">
        <v>5.1133027117035228</v>
      </c>
    </row>
    <row r="15" spans="1:8" ht="15" customHeight="1">
      <c r="A15" s="201">
        <v>61</v>
      </c>
      <c r="B15" s="208">
        <v>255025</v>
      </c>
      <c r="C15" s="203">
        <v>62187</v>
      </c>
      <c r="D15" s="206">
        <v>24.384668169787275</v>
      </c>
      <c r="E15" s="203">
        <v>179333</v>
      </c>
      <c r="F15" s="206">
        <v>70.319772571316548</v>
      </c>
      <c r="G15" s="207">
        <v>13505</v>
      </c>
      <c r="H15" s="206">
        <v>5.2955592588961871</v>
      </c>
    </row>
    <row r="16" spans="1:8" ht="15" customHeight="1">
      <c r="A16" s="201">
        <v>62</v>
      </c>
      <c r="B16" s="208">
        <v>262470</v>
      </c>
      <c r="C16" s="203">
        <v>60784</v>
      </c>
      <c r="D16" s="206">
        <v>23.158456204518611</v>
      </c>
      <c r="E16" s="203">
        <v>187423</v>
      </c>
      <c r="F16" s="206">
        <v>71.407398940831328</v>
      </c>
      <c r="G16" s="207">
        <v>14263</v>
      </c>
      <c r="H16" s="206">
        <v>5.4341448546500555</v>
      </c>
    </row>
    <row r="17" spans="1:8" ht="15" customHeight="1">
      <c r="A17" s="201">
        <v>63</v>
      </c>
      <c r="B17" s="208">
        <v>270970</v>
      </c>
      <c r="C17" s="203">
        <v>59646</v>
      </c>
      <c r="D17" s="206">
        <v>22.01203085212385</v>
      </c>
      <c r="E17" s="203">
        <v>196276</v>
      </c>
      <c r="F17" s="206">
        <v>72.434586854633352</v>
      </c>
      <c r="G17" s="207">
        <v>15048</v>
      </c>
      <c r="H17" s="206">
        <v>5.5533822932427945</v>
      </c>
    </row>
    <row r="18" spans="1:8" ht="15" customHeight="1">
      <c r="A18" s="201">
        <v>64</v>
      </c>
      <c r="B18" s="208">
        <v>276734</v>
      </c>
      <c r="C18" s="203">
        <v>57386</v>
      </c>
      <c r="D18" s="206">
        <v>20.736880903683684</v>
      </c>
      <c r="E18" s="203">
        <v>203452</v>
      </c>
      <c r="F18" s="206">
        <v>73.518974900084558</v>
      </c>
      <c r="G18" s="207">
        <v>15896</v>
      </c>
      <c r="H18" s="206">
        <v>5.7441441962317601</v>
      </c>
    </row>
    <row r="19" spans="1:8" ht="15" customHeight="1">
      <c r="A19" s="201" t="s">
        <v>416</v>
      </c>
      <c r="B19" s="208">
        <v>281523</v>
      </c>
      <c r="C19" s="203">
        <v>55295</v>
      </c>
      <c r="D19" s="206">
        <v>19.641379212355652</v>
      </c>
      <c r="E19" s="203">
        <v>209550</v>
      </c>
      <c r="F19" s="206">
        <v>74.434415660532167</v>
      </c>
      <c r="G19" s="207">
        <v>16678</v>
      </c>
      <c r="H19" s="206">
        <v>5.9242051271121721</v>
      </c>
    </row>
    <row r="20" spans="1:8" ht="15" customHeight="1">
      <c r="A20" s="201">
        <v>3</v>
      </c>
      <c r="B20" s="208">
        <v>284824</v>
      </c>
      <c r="C20" s="203">
        <v>53282</v>
      </c>
      <c r="D20" s="206">
        <v>18.70699098390585</v>
      </c>
      <c r="E20" s="203">
        <v>213808</v>
      </c>
      <c r="F20" s="206">
        <v>75.06670786169704</v>
      </c>
      <c r="G20" s="207">
        <v>17734</v>
      </c>
      <c r="H20" s="206">
        <v>6.2263011543971016</v>
      </c>
    </row>
    <row r="21" spans="1:8" ht="15" customHeight="1">
      <c r="A21" s="209">
        <v>4</v>
      </c>
      <c r="B21" s="208">
        <v>287922</v>
      </c>
      <c r="C21" s="203">
        <v>51326</v>
      </c>
      <c r="D21" s="206">
        <v>17.826355749126499</v>
      </c>
      <c r="E21" s="203">
        <v>217726</v>
      </c>
      <c r="F21" s="206">
        <v>75.619785914240666</v>
      </c>
      <c r="G21" s="203">
        <v>18870</v>
      </c>
      <c r="H21" s="206">
        <v>6.553858336632838</v>
      </c>
    </row>
    <row r="22" spans="1:8" ht="15" customHeight="1">
      <c r="A22" s="209">
        <v>5</v>
      </c>
      <c r="B22" s="208">
        <v>291194</v>
      </c>
      <c r="C22" s="203">
        <v>50029</v>
      </c>
      <c r="D22" s="206">
        <v>17.180642458292411</v>
      </c>
      <c r="E22" s="203">
        <v>221292</v>
      </c>
      <c r="F22" s="206">
        <v>75.994697692946971</v>
      </c>
      <c r="G22" s="203">
        <v>19873</v>
      </c>
      <c r="H22" s="206">
        <v>6.8246598487606196</v>
      </c>
    </row>
    <row r="23" spans="1:8" ht="15" customHeight="1">
      <c r="A23" s="201">
        <v>6</v>
      </c>
      <c r="B23" s="208">
        <v>294346</v>
      </c>
      <c r="C23" s="203">
        <v>48933</v>
      </c>
      <c r="D23" s="206">
        <v>16.62431288347727</v>
      </c>
      <c r="E23" s="203">
        <v>224382</v>
      </c>
      <c r="F23" s="206">
        <v>76.230694488798903</v>
      </c>
      <c r="G23" s="207">
        <v>21031</v>
      </c>
      <c r="H23" s="206">
        <v>7.1449926277238358</v>
      </c>
    </row>
    <row r="24" spans="1:8" ht="15" customHeight="1">
      <c r="A24" s="209">
        <v>7</v>
      </c>
      <c r="B24" s="208">
        <v>296601</v>
      </c>
      <c r="C24" s="203">
        <v>48184</v>
      </c>
      <c r="D24" s="206">
        <v>16.24539364331206</v>
      </c>
      <c r="E24" s="203">
        <v>226220</v>
      </c>
      <c r="F24" s="206">
        <v>76.270815000623742</v>
      </c>
      <c r="G24" s="203">
        <v>22197</v>
      </c>
      <c r="H24" s="206">
        <v>7.4837913560642084</v>
      </c>
    </row>
    <row r="25" spans="1:8" ht="15" customHeight="1">
      <c r="A25" s="209">
        <v>8</v>
      </c>
      <c r="B25" s="208">
        <v>298495</v>
      </c>
      <c r="C25" s="203">
        <v>47668</v>
      </c>
      <c r="D25" s="206">
        <v>15.969446724400743</v>
      </c>
      <c r="E25" s="203">
        <v>227320</v>
      </c>
      <c r="F25" s="206">
        <v>76.155379487093583</v>
      </c>
      <c r="G25" s="203">
        <v>23507</v>
      </c>
      <c r="H25" s="206">
        <v>7.8751737885056698</v>
      </c>
    </row>
    <row r="26" spans="1:8" ht="15" customHeight="1">
      <c r="A26" s="201">
        <v>9</v>
      </c>
      <c r="B26" s="208">
        <v>300025</v>
      </c>
      <c r="C26" s="203">
        <v>47162</v>
      </c>
      <c r="D26" s="206">
        <v>15.719356720273311</v>
      </c>
      <c r="E26" s="203">
        <v>227675</v>
      </c>
      <c r="F26" s="206">
        <v>75.885342888092651</v>
      </c>
      <c r="G26" s="207">
        <v>25188</v>
      </c>
      <c r="H26" s="206">
        <v>8.3953003916340307</v>
      </c>
    </row>
    <row r="27" spans="1:8" ht="15" customHeight="1">
      <c r="A27" s="209">
        <v>10</v>
      </c>
      <c r="B27" s="208">
        <v>302125</v>
      </c>
      <c r="C27" s="203">
        <v>46648</v>
      </c>
      <c r="D27" s="206">
        <v>15.439966901117085</v>
      </c>
      <c r="E27" s="203">
        <v>228484</v>
      </c>
      <c r="F27" s="206">
        <v>75.625651634257338</v>
      </c>
      <c r="G27" s="203">
        <v>26993</v>
      </c>
      <c r="H27" s="206">
        <v>8.9343814646255701</v>
      </c>
    </row>
    <row r="28" spans="1:8" ht="15" customHeight="1">
      <c r="A28" s="209">
        <v>11</v>
      </c>
      <c r="B28" s="208">
        <v>305102</v>
      </c>
      <c r="C28" s="203">
        <v>46438</v>
      </c>
      <c r="D28" s="206">
        <v>15.220483641536273</v>
      </c>
      <c r="E28" s="203">
        <v>229728</v>
      </c>
      <c r="F28" s="206">
        <v>75.29547495591639</v>
      </c>
      <c r="G28" s="203">
        <v>28936</v>
      </c>
      <c r="H28" s="206">
        <v>9.4840414025473461</v>
      </c>
    </row>
    <row r="29" spans="1:8" ht="15" customHeight="1">
      <c r="A29" s="201">
        <v>12</v>
      </c>
      <c r="B29" s="208">
        <v>308077</v>
      </c>
      <c r="C29" s="203">
        <v>46268</v>
      </c>
      <c r="D29" s="206">
        <v>15.018323341242612</v>
      </c>
      <c r="E29" s="203">
        <v>230870</v>
      </c>
      <c r="F29" s="206">
        <v>74.939057443431352</v>
      </c>
      <c r="G29" s="207">
        <v>30939</v>
      </c>
      <c r="H29" s="206">
        <v>10.042619215326038</v>
      </c>
    </row>
    <row r="30" spans="1:8" ht="15" customHeight="1">
      <c r="A30" s="209">
        <v>13</v>
      </c>
      <c r="B30" s="208">
        <v>310048</v>
      </c>
      <c r="C30" s="203">
        <v>46243</v>
      </c>
      <c r="D30" s="206">
        <v>14.914787387759315</v>
      </c>
      <c r="E30" s="203">
        <v>230195</v>
      </c>
      <c r="F30" s="206">
        <v>74.244955619774998</v>
      </c>
      <c r="G30" s="203">
        <v>33610</v>
      </c>
      <c r="H30" s="206">
        <v>10.840256992465683</v>
      </c>
    </row>
    <row r="31" spans="1:8" ht="15" customHeight="1">
      <c r="A31" s="209">
        <v>14</v>
      </c>
      <c r="B31" s="208">
        <v>311888</v>
      </c>
      <c r="C31" s="203">
        <v>46202</v>
      </c>
      <c r="D31" s="206">
        <v>14.813651054224595</v>
      </c>
      <c r="E31" s="203">
        <v>229435</v>
      </c>
      <c r="F31" s="206">
        <v>73.563266300723342</v>
      </c>
      <c r="G31" s="203">
        <v>36251</v>
      </c>
      <c r="H31" s="206">
        <v>11.623082645052071</v>
      </c>
    </row>
    <row r="32" spans="1:8" ht="15" customHeight="1">
      <c r="A32" s="209" t="s">
        <v>32</v>
      </c>
      <c r="B32" s="208">
        <v>314439</v>
      </c>
      <c r="C32" s="203">
        <v>46349</v>
      </c>
      <c r="D32" s="206">
        <v>14.740219883665832</v>
      </c>
      <c r="E32" s="203">
        <v>228839</v>
      </c>
      <c r="F32" s="206">
        <v>72.776913805221369</v>
      </c>
      <c r="G32" s="203">
        <v>39251</v>
      </c>
      <c r="H32" s="206">
        <v>12.482866311112808</v>
      </c>
    </row>
    <row r="33" spans="1:8" ht="15" customHeight="1">
      <c r="A33" s="210" t="s">
        <v>33</v>
      </c>
      <c r="B33" s="208">
        <v>316200</v>
      </c>
      <c r="C33" s="203">
        <v>46302</v>
      </c>
      <c r="D33" s="206">
        <v>14.643263757115749</v>
      </c>
      <c r="E33" s="203">
        <v>228023</v>
      </c>
      <c r="F33" s="206">
        <v>72.113535736875406</v>
      </c>
      <c r="G33" s="203">
        <v>41875</v>
      </c>
      <c r="H33" s="206">
        <v>13.243200506008856</v>
      </c>
    </row>
    <row r="34" spans="1:8" ht="15" customHeight="1">
      <c r="A34" s="35" t="s">
        <v>34</v>
      </c>
      <c r="B34" s="208">
        <v>317731</v>
      </c>
      <c r="C34" s="203">
        <v>46295</v>
      </c>
      <c r="D34" s="206">
        <v>14.570501461928487</v>
      </c>
      <c r="E34" s="203">
        <v>226828</v>
      </c>
      <c r="F34" s="206">
        <v>71.389949359678468</v>
      </c>
      <c r="G34" s="203">
        <v>44608</v>
      </c>
      <c r="H34" s="206">
        <v>14.039549178393044</v>
      </c>
    </row>
    <row r="35" spans="1:8" ht="15" customHeight="1">
      <c r="A35" s="35" t="s">
        <v>35</v>
      </c>
      <c r="B35" s="208">
        <v>317358</v>
      </c>
      <c r="C35" s="203">
        <v>45845</v>
      </c>
      <c r="D35" s="206">
        <v>14.445830891296266</v>
      </c>
      <c r="E35" s="203">
        <v>223686</v>
      </c>
      <c r="F35" s="206">
        <v>70.483806930973856</v>
      </c>
      <c r="G35" s="203">
        <v>47827</v>
      </c>
      <c r="H35" s="206">
        <v>15.070362177729882</v>
      </c>
    </row>
    <row r="36" spans="1:8" ht="15" customHeight="1">
      <c r="A36" s="35">
        <v>19</v>
      </c>
      <c r="B36" s="208">
        <v>318929</v>
      </c>
      <c r="C36" s="203">
        <v>45735</v>
      </c>
      <c r="D36" s="206">
        <v>14.340182297627372</v>
      </c>
      <c r="E36" s="203">
        <v>221715</v>
      </c>
      <c r="F36" s="206">
        <v>69.518607589777034</v>
      </c>
      <c r="G36" s="203">
        <v>51479</v>
      </c>
      <c r="H36" s="206">
        <v>16.141210112595594</v>
      </c>
    </row>
    <row r="37" spans="1:8" ht="15" customHeight="1">
      <c r="A37" s="35">
        <v>20</v>
      </c>
      <c r="B37" s="208">
        <v>320332</v>
      </c>
      <c r="C37" s="203">
        <v>45777</v>
      </c>
      <c r="D37" s="206">
        <v>14.290486120649826</v>
      </c>
      <c r="E37" s="203">
        <v>219682</v>
      </c>
      <c r="F37" s="206">
        <v>68.579473795936721</v>
      </c>
      <c r="G37" s="203">
        <v>54873</v>
      </c>
      <c r="H37" s="206">
        <v>17.130040083413459</v>
      </c>
    </row>
    <row r="38" spans="1:8" ht="15" customHeight="1">
      <c r="A38" s="35">
        <v>21</v>
      </c>
      <c r="B38" s="208">
        <v>322720</v>
      </c>
      <c r="C38" s="203">
        <v>45886</v>
      </c>
      <c r="D38" s="206">
        <v>14.21851760039663</v>
      </c>
      <c r="E38" s="203">
        <v>218218</v>
      </c>
      <c r="F38" s="206">
        <v>67.618368864650463</v>
      </c>
      <c r="G38" s="203">
        <v>58616</v>
      </c>
      <c r="H38" s="206">
        <v>18.163113534952902</v>
      </c>
    </row>
    <row r="39" spans="1:8" ht="15" customHeight="1">
      <c r="A39" s="35">
        <v>22</v>
      </c>
      <c r="B39" s="208">
        <v>325862</v>
      </c>
      <c r="C39" s="203">
        <v>45927</v>
      </c>
      <c r="D39" s="206">
        <v>14.094002982857774</v>
      </c>
      <c r="E39" s="203">
        <v>218032</v>
      </c>
      <c r="F39" s="206">
        <v>66.909305165990503</v>
      </c>
      <c r="G39" s="203">
        <v>61903</v>
      </c>
      <c r="H39" s="206">
        <v>18.996691851151716</v>
      </c>
    </row>
    <row r="40" spans="1:8" ht="15" customHeight="1">
      <c r="A40" s="35">
        <v>23</v>
      </c>
      <c r="B40" s="211">
        <v>328182</v>
      </c>
      <c r="C40" s="203">
        <v>45905</v>
      </c>
      <c r="D40" s="206">
        <v>13.987665380794803</v>
      </c>
      <c r="E40" s="203">
        <v>218470</v>
      </c>
      <c r="F40" s="206">
        <v>66.569769213424252</v>
      </c>
      <c r="G40" s="203">
        <v>63807</v>
      </c>
      <c r="H40" s="206">
        <v>19.44256540578094</v>
      </c>
    </row>
    <row r="41" spans="1:8" ht="15" customHeight="1">
      <c r="A41" s="35">
        <v>24</v>
      </c>
      <c r="B41" s="211">
        <v>329229</v>
      </c>
      <c r="C41" s="203">
        <v>45569</v>
      </c>
      <c r="D41" s="206">
        <v>13.841125781750696</v>
      </c>
      <c r="E41" s="203">
        <v>217481</v>
      </c>
      <c r="F41" s="206">
        <v>66.057668066907837</v>
      </c>
      <c r="G41" s="203">
        <v>66179</v>
      </c>
      <c r="H41" s="206">
        <v>20.101206151341465</v>
      </c>
    </row>
    <row r="42" spans="1:8" ht="15" customHeight="1">
      <c r="A42" s="35">
        <v>25</v>
      </c>
      <c r="B42" s="211">
        <v>330194</v>
      </c>
      <c r="C42" s="203">
        <v>45468</v>
      </c>
      <c r="D42" s="206">
        <v>13.770086676317558</v>
      </c>
      <c r="E42" s="203">
        <v>214570</v>
      </c>
      <c r="F42" s="206">
        <v>64.983009988067622</v>
      </c>
      <c r="G42" s="203">
        <v>70156</v>
      </c>
      <c r="H42" s="206">
        <v>21.246903335614821</v>
      </c>
    </row>
    <row r="43" spans="1:8" ht="15" customHeight="1">
      <c r="A43" s="35">
        <v>26</v>
      </c>
      <c r="B43" s="211">
        <v>331565</v>
      </c>
      <c r="C43" s="203">
        <v>45123</v>
      </c>
      <c r="D43" s="206">
        <v>13.60909625563615</v>
      </c>
      <c r="E43" s="203">
        <v>212776</v>
      </c>
      <c r="F43" s="206">
        <v>64.173239033070445</v>
      </c>
      <c r="G43" s="203">
        <v>73666</v>
      </c>
      <c r="H43" s="206">
        <v>22.217664711293413</v>
      </c>
    </row>
    <row r="44" spans="1:8" ht="15" customHeight="1">
      <c r="A44" s="35">
        <v>27</v>
      </c>
      <c r="B44" s="211">
        <v>333736</v>
      </c>
      <c r="C44" s="203">
        <v>44984</v>
      </c>
      <c r="D44" s="206">
        <v>13.47891746769902</v>
      </c>
      <c r="E44" s="203">
        <v>211785</v>
      </c>
      <c r="F44" s="206">
        <v>63.458841719203207</v>
      </c>
      <c r="G44" s="203">
        <v>76967</v>
      </c>
      <c r="H44" s="206">
        <v>23.06224081309778</v>
      </c>
    </row>
    <row r="45" spans="1:8" ht="15" customHeight="1">
      <c r="A45" s="35">
        <v>28</v>
      </c>
      <c r="B45" s="211">
        <v>336565</v>
      </c>
      <c r="C45" s="203">
        <v>45049</v>
      </c>
      <c r="D45" s="206">
        <v>13.384933073849034</v>
      </c>
      <c r="E45" s="203">
        <v>211847</v>
      </c>
      <c r="F45" s="206">
        <v>62.943859284239302</v>
      </c>
      <c r="G45" s="203">
        <v>79669</v>
      </c>
      <c r="H45" s="206">
        <v>23.671207641911664</v>
      </c>
    </row>
    <row r="46" spans="1:8" ht="15" customHeight="1">
      <c r="A46" s="35">
        <v>29</v>
      </c>
      <c r="B46" s="211">
        <v>339156</v>
      </c>
      <c r="C46" s="203">
        <v>45123</v>
      </c>
      <c r="D46" s="206">
        <v>13.304497045607331</v>
      </c>
      <c r="E46" s="203">
        <v>212336</v>
      </c>
      <c r="F46" s="206">
        <v>62.607177817877322</v>
      </c>
      <c r="G46" s="203">
        <v>81697</v>
      </c>
      <c r="H46" s="206">
        <v>24.088325136515351</v>
      </c>
    </row>
    <row r="47" spans="1:8" ht="15" customHeight="1">
      <c r="A47" s="35">
        <v>30</v>
      </c>
      <c r="B47" s="211">
        <v>340862</v>
      </c>
      <c r="C47" s="203">
        <v>44902</v>
      </c>
      <c r="D47" s="206">
        <v>13.173072973813449</v>
      </c>
      <c r="E47" s="203">
        <v>212274</v>
      </c>
      <c r="F47" s="206">
        <v>62.275642342062184</v>
      </c>
      <c r="G47" s="203">
        <v>83686</v>
      </c>
      <c r="H47" s="206">
        <v>24.551284684124365</v>
      </c>
    </row>
    <row r="48" spans="1:8" ht="15" customHeight="1">
      <c r="A48" s="35">
        <v>31</v>
      </c>
      <c r="B48" s="211">
        <v>342945</v>
      </c>
      <c r="C48" s="203">
        <v>44582</v>
      </c>
      <c r="D48" s="206">
        <v>12.999752146845703</v>
      </c>
      <c r="E48" s="203">
        <v>213319</v>
      </c>
      <c r="F48" s="206">
        <v>62.20210237793232</v>
      </c>
      <c r="G48" s="203">
        <v>85044</v>
      </c>
      <c r="H48" s="206">
        <v>24.798145475221975</v>
      </c>
    </row>
    <row r="49" spans="1:8" ht="15" customHeight="1">
      <c r="A49" s="35" t="s">
        <v>417</v>
      </c>
      <c r="B49" s="211">
        <v>344528</v>
      </c>
      <c r="C49" s="203">
        <v>44311</v>
      </c>
      <c r="D49" s="206">
        <v>12.86</v>
      </c>
      <c r="E49" s="203">
        <v>214013</v>
      </c>
      <c r="F49" s="206">
        <v>62.12</v>
      </c>
      <c r="G49" s="203">
        <v>86204</v>
      </c>
      <c r="H49" s="206">
        <v>25.02</v>
      </c>
    </row>
    <row r="50" spans="1:8" ht="15" customHeight="1">
      <c r="A50" s="35">
        <v>3</v>
      </c>
      <c r="B50" s="211">
        <f>SUM(C50,E50,G50)</f>
        <v>345482</v>
      </c>
      <c r="C50" s="203">
        <v>43926</v>
      </c>
      <c r="D50" s="206">
        <f>C50/B50*100</f>
        <v>12.7144105915793</v>
      </c>
      <c r="E50" s="203">
        <v>214267</v>
      </c>
      <c r="F50" s="206">
        <f>E50/B50*100</f>
        <v>62.019728958382778</v>
      </c>
      <c r="G50" s="203">
        <v>87289</v>
      </c>
      <c r="H50" s="206">
        <f>G50/B50*100</f>
        <v>25.26586045003792</v>
      </c>
    </row>
    <row r="51" spans="1:8" ht="15" customHeight="1">
      <c r="A51" s="43" t="s">
        <v>418</v>
      </c>
      <c r="B51" s="212"/>
      <c r="C51" s="212"/>
      <c r="D51" s="212"/>
      <c r="E51" s="212"/>
      <c r="F51" s="212"/>
      <c r="G51" s="43"/>
      <c r="H51" s="213"/>
    </row>
    <row r="52" spans="1:8" ht="15" customHeight="1">
      <c r="H52" s="47" t="s">
        <v>118</v>
      </c>
    </row>
  </sheetData>
  <mergeCells count="5">
    <mergeCell ref="A5:A6"/>
    <mergeCell ref="B5:B6"/>
    <mergeCell ref="C5:D5"/>
    <mergeCell ref="E5:F5"/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35"/>
  <sheetViews>
    <sheetView zoomScale="110" zoomScaleNormal="110" workbookViewId="0"/>
  </sheetViews>
  <sheetFormatPr defaultColWidth="8.75" defaultRowHeight="15" customHeight="1"/>
  <cols>
    <col min="1" max="1" width="15" style="69" customWidth="1"/>
    <col min="2" max="4" width="23.75" style="69" customWidth="1"/>
    <col min="5" max="16384" width="8.75" style="69"/>
  </cols>
  <sheetData>
    <row r="1" spans="1:4" s="46" customFormat="1" ht="15" customHeight="1">
      <c r="A1" s="466" t="s">
        <v>876</v>
      </c>
    </row>
    <row r="2" spans="1:4" s="46" customFormat="1" ht="15" customHeight="1"/>
    <row r="3" spans="1:4" ht="15" customHeight="1">
      <c r="A3" s="104" t="s">
        <v>419</v>
      </c>
    </row>
    <row r="4" spans="1:4" ht="15" customHeight="1">
      <c r="A4" s="198" t="s">
        <v>407</v>
      </c>
      <c r="D4" s="196" t="s">
        <v>420</v>
      </c>
    </row>
    <row r="5" spans="1:4" ht="15" customHeight="1">
      <c r="A5" s="214" t="s">
        <v>409</v>
      </c>
      <c r="B5" s="114" t="s">
        <v>421</v>
      </c>
      <c r="C5" s="114" t="s">
        <v>10</v>
      </c>
      <c r="D5" s="215" t="s">
        <v>11</v>
      </c>
    </row>
    <row r="6" spans="1:4" ht="15" customHeight="1">
      <c r="A6" s="216" t="s">
        <v>422</v>
      </c>
      <c r="B6" s="217">
        <v>26.97</v>
      </c>
      <c r="C6" s="218">
        <v>26.62</v>
      </c>
      <c r="D6" s="218">
        <v>27.33</v>
      </c>
    </row>
    <row r="7" spans="1:4" s="46" customFormat="1" ht="15" customHeight="1">
      <c r="A7" s="216">
        <v>50</v>
      </c>
      <c r="B7" s="219">
        <v>27.35</v>
      </c>
      <c r="C7" s="220">
        <v>27.03</v>
      </c>
      <c r="D7" s="220">
        <v>27.67</v>
      </c>
    </row>
    <row r="8" spans="1:4" s="46" customFormat="1" ht="15" customHeight="1">
      <c r="A8" s="216">
        <v>55</v>
      </c>
      <c r="B8" s="219">
        <v>29.29</v>
      </c>
      <c r="C8" s="220">
        <v>28.88</v>
      </c>
      <c r="D8" s="220">
        <v>29.71</v>
      </c>
    </row>
    <row r="9" spans="1:4" s="46" customFormat="1" ht="15" customHeight="1">
      <c r="A9" s="216">
        <v>60</v>
      </c>
      <c r="B9" s="219">
        <v>31.6</v>
      </c>
      <c r="C9" s="220">
        <v>31.19</v>
      </c>
      <c r="D9" s="220">
        <v>32.020000000000003</v>
      </c>
    </row>
    <row r="10" spans="1:4" s="46" customFormat="1" ht="15" customHeight="1">
      <c r="A10" s="216" t="s">
        <v>423</v>
      </c>
      <c r="B10" s="219">
        <v>33.9</v>
      </c>
      <c r="C10" s="220">
        <v>33.4</v>
      </c>
      <c r="D10" s="220">
        <v>34.4</v>
      </c>
    </row>
    <row r="11" spans="1:4" s="46" customFormat="1" ht="15" customHeight="1">
      <c r="A11" s="216">
        <v>7</v>
      </c>
      <c r="B11" s="219">
        <v>36.24</v>
      </c>
      <c r="C11" s="220">
        <v>35.68</v>
      </c>
      <c r="D11" s="220">
        <v>36.81</v>
      </c>
    </row>
    <row r="12" spans="1:4" s="46" customFormat="1" ht="15" customHeight="1">
      <c r="A12" s="216">
        <v>12</v>
      </c>
      <c r="B12" s="219">
        <v>38.5</v>
      </c>
      <c r="C12" s="220">
        <v>37.799999999999997</v>
      </c>
      <c r="D12" s="220">
        <v>39.1</v>
      </c>
    </row>
    <row r="13" spans="1:4" s="46" customFormat="1" ht="15" customHeight="1">
      <c r="A13" s="216">
        <v>13</v>
      </c>
      <c r="B13" s="219">
        <v>38.9</v>
      </c>
      <c r="C13" s="220">
        <v>38.299999999999997</v>
      </c>
      <c r="D13" s="220">
        <v>39.5</v>
      </c>
    </row>
    <row r="14" spans="1:4" s="46" customFormat="1" ht="15" customHeight="1">
      <c r="A14" s="221">
        <v>14</v>
      </c>
      <c r="B14" s="219">
        <v>39.299999999999997</v>
      </c>
      <c r="C14" s="218">
        <v>38.700000000000003</v>
      </c>
      <c r="D14" s="218">
        <v>40</v>
      </c>
    </row>
    <row r="15" spans="1:4" s="222" customFormat="1" ht="15" customHeight="1">
      <c r="A15" s="221" t="s">
        <v>32</v>
      </c>
      <c r="B15" s="219">
        <v>39.700000000000003</v>
      </c>
      <c r="C15" s="218">
        <v>39</v>
      </c>
      <c r="D15" s="218">
        <v>40.4</v>
      </c>
    </row>
    <row r="16" spans="1:4" s="222" customFormat="1" ht="15" customHeight="1">
      <c r="A16" s="221" t="s">
        <v>33</v>
      </c>
      <c r="B16" s="219">
        <v>40.11</v>
      </c>
      <c r="C16" s="218">
        <v>39.44</v>
      </c>
      <c r="D16" s="218">
        <v>40.799999999999997</v>
      </c>
    </row>
    <row r="17" spans="1:4" s="222" customFormat="1" ht="15" customHeight="1">
      <c r="A17" s="223" t="s">
        <v>34</v>
      </c>
      <c r="B17" s="219">
        <v>40.520000000000003</v>
      </c>
      <c r="C17" s="218">
        <v>39.83</v>
      </c>
      <c r="D17" s="218">
        <v>41.22</v>
      </c>
    </row>
    <row r="18" spans="1:4" s="222" customFormat="1" ht="15" customHeight="1">
      <c r="A18" s="223" t="s">
        <v>35</v>
      </c>
      <c r="B18" s="219">
        <v>41</v>
      </c>
      <c r="C18" s="218">
        <v>40.28</v>
      </c>
      <c r="D18" s="218">
        <v>41.72</v>
      </c>
    </row>
    <row r="19" spans="1:4" s="222" customFormat="1" ht="15" customHeight="1">
      <c r="A19" s="223" t="s">
        <v>36</v>
      </c>
      <c r="B19" s="219">
        <v>41.4</v>
      </c>
      <c r="C19" s="218">
        <v>40.700000000000003</v>
      </c>
      <c r="D19" s="218">
        <v>42.1</v>
      </c>
    </row>
    <row r="20" spans="1:4" s="222" customFormat="1" ht="15" customHeight="1">
      <c r="A20" s="223" t="s">
        <v>37</v>
      </c>
      <c r="B20" s="219">
        <v>41.8</v>
      </c>
      <c r="C20" s="218">
        <v>41</v>
      </c>
      <c r="D20" s="218">
        <v>42.6</v>
      </c>
    </row>
    <row r="21" spans="1:4" s="222" customFormat="1" ht="15" customHeight="1">
      <c r="A21" s="224" t="s">
        <v>38</v>
      </c>
      <c r="B21" s="218">
        <v>42.2</v>
      </c>
      <c r="C21" s="218">
        <v>41.4</v>
      </c>
      <c r="D21" s="218">
        <v>42.9</v>
      </c>
    </row>
    <row r="22" spans="1:4" s="222" customFormat="1" ht="15" customHeight="1">
      <c r="A22" s="224" t="s">
        <v>424</v>
      </c>
      <c r="B22" s="218">
        <v>42.5</v>
      </c>
      <c r="C22" s="218">
        <v>41.7</v>
      </c>
      <c r="D22" s="218">
        <v>43.3</v>
      </c>
    </row>
    <row r="23" spans="1:4" s="222" customFormat="1" ht="15" customHeight="1">
      <c r="A23" s="224" t="s">
        <v>425</v>
      </c>
      <c r="B23" s="218">
        <v>42.8</v>
      </c>
      <c r="C23" s="218">
        <v>42</v>
      </c>
      <c r="D23" s="218">
        <v>43.6</v>
      </c>
    </row>
    <row r="24" spans="1:4" s="222" customFormat="1" ht="15" customHeight="1">
      <c r="A24" s="224">
        <v>24</v>
      </c>
      <c r="B24" s="218">
        <v>43.2</v>
      </c>
      <c r="C24" s="218">
        <v>42.3</v>
      </c>
      <c r="D24" s="218">
        <v>44</v>
      </c>
    </row>
    <row r="25" spans="1:4" s="222" customFormat="1" ht="15" customHeight="1">
      <c r="A25" s="224">
        <v>25</v>
      </c>
      <c r="B25" s="218">
        <v>43.5</v>
      </c>
      <c r="C25" s="218">
        <v>42.6</v>
      </c>
      <c r="D25" s="218">
        <v>44.3</v>
      </c>
    </row>
    <row r="26" spans="1:4" s="222" customFormat="1" ht="15" customHeight="1">
      <c r="A26" s="224">
        <v>26</v>
      </c>
      <c r="B26" s="218">
        <v>43.8</v>
      </c>
      <c r="C26" s="218">
        <v>43</v>
      </c>
      <c r="D26" s="218">
        <v>44.7</v>
      </c>
    </row>
    <row r="27" spans="1:4" s="222" customFormat="1" ht="15" customHeight="1">
      <c r="A27" s="224">
        <v>27</v>
      </c>
      <c r="B27" s="218">
        <v>44.1</v>
      </c>
      <c r="C27" s="218">
        <v>43.2</v>
      </c>
      <c r="D27" s="218">
        <v>45</v>
      </c>
    </row>
    <row r="28" spans="1:4" s="222" customFormat="1" ht="15" customHeight="1">
      <c r="A28" s="224">
        <v>28</v>
      </c>
      <c r="B28" s="218">
        <v>44.4</v>
      </c>
      <c r="C28" s="218">
        <v>43.5</v>
      </c>
      <c r="D28" s="218">
        <v>45.2</v>
      </c>
    </row>
    <row r="29" spans="1:4" s="222" customFormat="1" ht="15" customHeight="1">
      <c r="A29" s="224">
        <v>29</v>
      </c>
      <c r="B29" s="218">
        <v>44.6</v>
      </c>
      <c r="C29" s="218">
        <v>43.7</v>
      </c>
      <c r="D29" s="218">
        <v>45.5</v>
      </c>
    </row>
    <row r="30" spans="1:4" s="222" customFormat="1" ht="15" customHeight="1">
      <c r="A30" s="224">
        <v>30</v>
      </c>
      <c r="B30" s="218">
        <v>44.9</v>
      </c>
      <c r="C30" s="218">
        <v>44</v>
      </c>
      <c r="D30" s="218">
        <v>45.9</v>
      </c>
    </row>
    <row r="31" spans="1:4" s="222" customFormat="1" ht="15" customHeight="1">
      <c r="A31" s="224">
        <v>31</v>
      </c>
      <c r="B31" s="218">
        <v>45.188970534633832</v>
      </c>
      <c r="C31" s="218">
        <v>44.214523570829741</v>
      </c>
      <c r="D31" s="218">
        <v>46.153224964321765</v>
      </c>
    </row>
    <row r="32" spans="1:4" s="222" customFormat="1" ht="15" customHeight="1">
      <c r="A32" s="224" t="s">
        <v>417</v>
      </c>
      <c r="B32" s="218">
        <v>45.5</v>
      </c>
      <c r="C32" s="218">
        <v>44.4</v>
      </c>
      <c r="D32" s="218">
        <v>46.5</v>
      </c>
    </row>
    <row r="33" spans="1:4" s="222" customFormat="1" ht="15" customHeight="1">
      <c r="A33" s="224">
        <v>3</v>
      </c>
      <c r="B33" s="218">
        <v>45.800609004231767</v>
      </c>
      <c r="C33" s="218">
        <v>44.729765165200163</v>
      </c>
      <c r="D33" s="218">
        <v>46.857521625103523</v>
      </c>
    </row>
    <row r="34" spans="1:4" s="46" customFormat="1" ht="15" customHeight="1">
      <c r="A34" s="43" t="s">
        <v>426</v>
      </c>
      <c r="B34" s="212"/>
      <c r="C34" s="212"/>
      <c r="D34" s="225"/>
    </row>
    <row r="35" spans="1:4" s="46" customFormat="1" ht="15" customHeight="1">
      <c r="A35" s="226"/>
      <c r="D35" s="47" t="s">
        <v>427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0"/>
  <sheetViews>
    <sheetView zoomScale="110" zoomScaleNormal="110" workbookViewId="0"/>
  </sheetViews>
  <sheetFormatPr defaultColWidth="8.125" defaultRowHeight="15" customHeight="1"/>
  <cols>
    <col min="1" max="1" width="15" style="49" customWidth="1"/>
    <col min="2" max="6" width="14.25" style="49" customWidth="1"/>
    <col min="7" max="16384" width="8.125" style="49"/>
  </cols>
  <sheetData>
    <row r="1" spans="1:6" ht="15" customHeight="1">
      <c r="A1" s="466" t="s">
        <v>876</v>
      </c>
    </row>
    <row r="3" spans="1:6" s="51" customFormat="1" ht="15" customHeight="1">
      <c r="A3" s="71" t="s">
        <v>428</v>
      </c>
      <c r="B3" s="49"/>
      <c r="C3" s="49"/>
      <c r="D3" s="49"/>
      <c r="E3" s="49"/>
      <c r="F3" s="49"/>
    </row>
    <row r="4" spans="1:6" s="51" customFormat="1" ht="15" customHeight="1">
      <c r="A4" s="5" t="s">
        <v>429</v>
      </c>
      <c r="B4" s="132"/>
      <c r="C4" s="173"/>
      <c r="D4" s="173"/>
      <c r="E4" s="173"/>
      <c r="F4" s="50" t="s">
        <v>430</v>
      </c>
    </row>
    <row r="5" spans="1:6" s="51" customFormat="1" ht="15" customHeight="1">
      <c r="A5" s="227" t="s">
        <v>2</v>
      </c>
      <c r="B5" s="52" t="s">
        <v>431</v>
      </c>
      <c r="C5" s="52" t="s">
        <v>432</v>
      </c>
      <c r="D5" s="52" t="s">
        <v>433</v>
      </c>
      <c r="E5" s="52" t="s">
        <v>434</v>
      </c>
      <c r="F5" s="228" t="s">
        <v>435</v>
      </c>
    </row>
    <row r="6" spans="1:6" s="51" customFormat="1" ht="15" customHeight="1">
      <c r="A6" s="81" t="s">
        <v>101</v>
      </c>
      <c r="B6" s="229">
        <f>SUM(B7:B19)</f>
        <v>4894</v>
      </c>
      <c r="C6" s="229">
        <f>SUM(C7:C19)</f>
        <v>5552</v>
      </c>
      <c r="D6" s="229">
        <f>SUM(D7:D19)</f>
        <v>6094</v>
      </c>
      <c r="E6" s="229">
        <f>SUM(E7:E19)</f>
        <v>6577</v>
      </c>
      <c r="F6" s="229">
        <f>SUM(F7:F19)</f>
        <v>7150</v>
      </c>
    </row>
    <row r="7" spans="1:6" s="51" customFormat="1" ht="15" customHeight="1">
      <c r="A7" s="230" t="s">
        <v>436</v>
      </c>
      <c r="B7" s="231">
        <v>769</v>
      </c>
      <c r="C7" s="231">
        <v>784</v>
      </c>
      <c r="D7" s="231">
        <v>797</v>
      </c>
      <c r="E7" s="231">
        <v>792</v>
      </c>
      <c r="F7" s="231">
        <v>803</v>
      </c>
    </row>
    <row r="8" spans="1:6" s="51" customFormat="1" ht="15" customHeight="1">
      <c r="A8" s="230" t="s">
        <v>437</v>
      </c>
      <c r="B8" s="232">
        <v>1787</v>
      </c>
      <c r="C8" s="232">
        <v>2069</v>
      </c>
      <c r="D8" s="232">
        <v>2310</v>
      </c>
      <c r="E8" s="232">
        <v>2551</v>
      </c>
      <c r="F8" s="232">
        <v>2687</v>
      </c>
    </row>
    <row r="9" spans="1:6" s="51" customFormat="1" ht="15" customHeight="1">
      <c r="A9" s="230" t="s">
        <v>438</v>
      </c>
      <c r="B9" s="232">
        <v>914</v>
      </c>
      <c r="C9" s="232">
        <v>980</v>
      </c>
      <c r="D9" s="232">
        <v>1005</v>
      </c>
      <c r="E9" s="232">
        <v>997</v>
      </c>
      <c r="F9" s="232">
        <v>1029</v>
      </c>
    </row>
    <row r="10" spans="1:6" s="51" customFormat="1" ht="15" customHeight="1">
      <c r="A10" s="230" t="s">
        <v>439</v>
      </c>
      <c r="B10" s="232">
        <v>142</v>
      </c>
      <c r="C10" s="232">
        <v>168</v>
      </c>
      <c r="D10" s="232">
        <v>175</v>
      </c>
      <c r="E10" s="232">
        <v>192</v>
      </c>
      <c r="F10" s="232">
        <v>191</v>
      </c>
    </row>
    <row r="11" spans="1:6" s="51" customFormat="1" ht="15" customHeight="1">
      <c r="A11" s="230" t="s">
        <v>440</v>
      </c>
      <c r="B11" s="232">
        <v>35</v>
      </c>
      <c r="C11" s="232">
        <v>35</v>
      </c>
      <c r="D11" s="232">
        <v>32</v>
      </c>
      <c r="E11" s="232">
        <v>40</v>
      </c>
      <c r="F11" s="232">
        <v>47</v>
      </c>
    </row>
    <row r="12" spans="1:6" s="51" customFormat="1" ht="15" customHeight="1">
      <c r="A12" s="230" t="s">
        <v>441</v>
      </c>
      <c r="B12" s="232">
        <v>132</v>
      </c>
      <c r="C12" s="232">
        <v>140</v>
      </c>
      <c r="D12" s="232">
        <v>134</v>
      </c>
      <c r="E12" s="232">
        <v>131</v>
      </c>
      <c r="F12" s="232">
        <v>131</v>
      </c>
    </row>
    <row r="13" spans="1:6" s="51" customFormat="1" ht="15" customHeight="1">
      <c r="A13" s="230" t="s">
        <v>442</v>
      </c>
      <c r="B13" s="232">
        <v>337</v>
      </c>
      <c r="C13" s="232">
        <v>441</v>
      </c>
      <c r="D13" s="232">
        <v>551</v>
      </c>
      <c r="E13" s="232">
        <v>665</v>
      </c>
      <c r="F13" s="232">
        <v>884</v>
      </c>
    </row>
    <row r="14" spans="1:6" s="51" customFormat="1" ht="15" customHeight="1">
      <c r="A14" s="230" t="s">
        <v>443</v>
      </c>
      <c r="B14" s="232">
        <v>25</v>
      </c>
      <c r="C14" s="232">
        <v>25</v>
      </c>
      <c r="D14" s="232">
        <v>28</v>
      </c>
      <c r="E14" s="232">
        <v>37</v>
      </c>
      <c r="F14" s="232">
        <v>34</v>
      </c>
    </row>
    <row r="15" spans="1:6" s="51" customFormat="1" ht="15" customHeight="1">
      <c r="A15" s="230" t="s">
        <v>444</v>
      </c>
      <c r="B15" s="232">
        <v>56</v>
      </c>
      <c r="C15" s="232">
        <v>56</v>
      </c>
      <c r="D15" s="232">
        <v>62</v>
      </c>
      <c r="E15" s="232">
        <v>60</v>
      </c>
      <c r="F15" s="232">
        <v>72</v>
      </c>
    </row>
    <row r="16" spans="1:6" s="51" customFormat="1" ht="15" customHeight="1">
      <c r="A16" s="230" t="s">
        <v>445</v>
      </c>
      <c r="B16" s="232">
        <v>76</v>
      </c>
      <c r="C16" s="232">
        <v>75</v>
      </c>
      <c r="D16" s="232">
        <v>71</v>
      </c>
      <c r="E16" s="232">
        <v>75</v>
      </c>
      <c r="F16" s="232">
        <v>75</v>
      </c>
    </row>
    <row r="17" spans="1:6" s="51" customFormat="1" ht="15" customHeight="1">
      <c r="A17" s="230" t="s">
        <v>446</v>
      </c>
      <c r="B17" s="232">
        <v>40</v>
      </c>
      <c r="C17" s="232">
        <v>45</v>
      </c>
      <c r="D17" s="232">
        <v>42</v>
      </c>
      <c r="E17" s="232">
        <v>37</v>
      </c>
      <c r="F17" s="232">
        <v>36</v>
      </c>
    </row>
    <row r="18" spans="1:6" s="51" customFormat="1" ht="15" customHeight="1">
      <c r="A18" s="230" t="s">
        <v>447</v>
      </c>
      <c r="B18" s="232">
        <v>30</v>
      </c>
      <c r="C18" s="232">
        <v>34</v>
      </c>
      <c r="D18" s="232">
        <v>48</v>
      </c>
      <c r="E18" s="232">
        <v>43</v>
      </c>
      <c r="F18" s="232">
        <v>56</v>
      </c>
    </row>
    <row r="19" spans="1:6" s="51" customFormat="1" ht="15" customHeight="1">
      <c r="A19" s="233" t="s">
        <v>448</v>
      </c>
      <c r="B19" s="234">
        <v>551</v>
      </c>
      <c r="C19" s="234">
        <v>700</v>
      </c>
      <c r="D19" s="234">
        <v>839</v>
      </c>
      <c r="E19" s="234">
        <v>957</v>
      </c>
      <c r="F19" s="234">
        <v>1105</v>
      </c>
    </row>
    <row r="20" spans="1:6" ht="15" customHeight="1">
      <c r="A20" s="51"/>
      <c r="B20" s="235"/>
      <c r="C20" s="235"/>
      <c r="D20" s="235"/>
      <c r="E20" s="235"/>
      <c r="F20" s="70" t="s">
        <v>449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7"/>
  <sheetViews>
    <sheetView zoomScale="110" zoomScaleNormal="110" zoomScaleSheetLayoutView="85" workbookViewId="0"/>
  </sheetViews>
  <sheetFormatPr defaultColWidth="8.75" defaultRowHeight="15" customHeight="1"/>
  <cols>
    <col min="1" max="1" width="15" style="9" customWidth="1"/>
    <col min="2" max="2" width="11.25" style="9" customWidth="1"/>
    <col min="3" max="8" width="10" style="9" customWidth="1"/>
    <col min="9" max="16384" width="8.75" style="9"/>
  </cols>
  <sheetData>
    <row r="1" spans="1:8" ht="15" customHeight="1">
      <c r="A1" s="464" t="s">
        <v>876</v>
      </c>
    </row>
    <row r="3" spans="1:8" ht="15" customHeight="1">
      <c r="A3" s="236" t="s">
        <v>450</v>
      </c>
      <c r="B3" s="237"/>
    </row>
    <row r="4" spans="1:8" ht="15" customHeight="1">
      <c r="A4" s="238" t="s">
        <v>451</v>
      </c>
      <c r="B4" s="239"/>
      <c r="H4" s="240" t="s">
        <v>47</v>
      </c>
    </row>
    <row r="5" spans="1:8" ht="30" customHeight="1">
      <c r="A5" s="241" t="s">
        <v>409</v>
      </c>
      <c r="B5" s="242" t="s">
        <v>452</v>
      </c>
      <c r="C5" s="242" t="s">
        <v>453</v>
      </c>
      <c r="D5" s="242" t="s">
        <v>454</v>
      </c>
      <c r="E5" s="242" t="s">
        <v>455</v>
      </c>
      <c r="F5" s="242" t="s">
        <v>456</v>
      </c>
      <c r="G5" s="10" t="s">
        <v>457</v>
      </c>
      <c r="H5" s="243" t="s">
        <v>458</v>
      </c>
    </row>
    <row r="6" spans="1:8" ht="15" customHeight="1">
      <c r="A6" s="38" t="s">
        <v>459</v>
      </c>
      <c r="B6" s="244">
        <v>28159</v>
      </c>
      <c r="C6" s="244">
        <v>13805</v>
      </c>
      <c r="D6" s="244">
        <v>14354</v>
      </c>
      <c r="E6" s="245" t="s">
        <v>460</v>
      </c>
      <c r="F6" s="246" t="s">
        <v>460</v>
      </c>
      <c r="G6" s="245" t="s">
        <v>460</v>
      </c>
      <c r="H6" s="247" t="s">
        <v>460</v>
      </c>
    </row>
    <row r="7" spans="1:8" ht="15" customHeight="1">
      <c r="A7" s="38" t="s">
        <v>461</v>
      </c>
      <c r="B7" s="244">
        <v>29168</v>
      </c>
      <c r="C7" s="244">
        <v>14352</v>
      </c>
      <c r="D7" s="244">
        <v>14816</v>
      </c>
      <c r="E7" s="244">
        <v>1009</v>
      </c>
      <c r="F7" s="248">
        <v>3.5832238360737243</v>
      </c>
      <c r="G7" s="245" t="s">
        <v>460</v>
      </c>
      <c r="H7" s="247" t="s">
        <v>460</v>
      </c>
    </row>
    <row r="8" spans="1:8" ht="15" customHeight="1">
      <c r="A8" s="38" t="s">
        <v>462</v>
      </c>
      <c r="B8" s="244">
        <v>29698</v>
      </c>
      <c r="C8" s="244">
        <v>14808</v>
      </c>
      <c r="D8" s="244">
        <v>14890</v>
      </c>
      <c r="E8" s="244">
        <v>530</v>
      </c>
      <c r="F8" s="248">
        <v>1.8170597915523863</v>
      </c>
      <c r="G8" s="245" t="s">
        <v>460</v>
      </c>
      <c r="H8" s="247" t="s">
        <v>460</v>
      </c>
    </row>
    <row r="9" spans="1:8" ht="15" customHeight="1">
      <c r="A9" s="38" t="s">
        <v>463</v>
      </c>
      <c r="B9" s="244">
        <v>31357</v>
      </c>
      <c r="C9" s="244">
        <v>15642</v>
      </c>
      <c r="D9" s="244">
        <v>15715</v>
      </c>
      <c r="E9" s="244">
        <v>1659</v>
      </c>
      <c r="F9" s="248">
        <v>5.5862347632837226</v>
      </c>
      <c r="G9" s="245" t="s">
        <v>460</v>
      </c>
      <c r="H9" s="247" t="s">
        <v>460</v>
      </c>
    </row>
    <row r="10" spans="1:8" ht="15" customHeight="1">
      <c r="A10" s="38" t="s">
        <v>464</v>
      </c>
      <c r="B10" s="244">
        <v>32241</v>
      </c>
      <c r="C10" s="244">
        <v>16028</v>
      </c>
      <c r="D10" s="244">
        <v>16213</v>
      </c>
      <c r="E10" s="244">
        <v>884</v>
      </c>
      <c r="F10" s="248">
        <v>2.8191472398507509</v>
      </c>
      <c r="G10" s="245" t="s">
        <v>460</v>
      </c>
      <c r="H10" s="247" t="s">
        <v>460</v>
      </c>
    </row>
    <row r="11" spans="1:8" ht="15" customHeight="1">
      <c r="A11" s="38" t="s">
        <v>465</v>
      </c>
      <c r="B11" s="244">
        <v>42496</v>
      </c>
      <c r="C11" s="244">
        <v>20543</v>
      </c>
      <c r="D11" s="244">
        <v>21953</v>
      </c>
      <c r="E11" s="244">
        <v>10255</v>
      </c>
      <c r="F11" s="248">
        <v>31.807326075493936</v>
      </c>
      <c r="G11" s="245" t="s">
        <v>460</v>
      </c>
      <c r="H11" s="247" t="s">
        <v>460</v>
      </c>
    </row>
    <row r="12" spans="1:8" ht="15" customHeight="1">
      <c r="A12" s="38" t="s">
        <v>466</v>
      </c>
      <c r="B12" s="244">
        <v>43380</v>
      </c>
      <c r="C12" s="244">
        <v>21267</v>
      </c>
      <c r="D12" s="244">
        <v>22113</v>
      </c>
      <c r="E12" s="244">
        <v>884</v>
      </c>
      <c r="F12" s="248">
        <v>2.0801957831325302</v>
      </c>
      <c r="G12" s="245" t="s">
        <v>460</v>
      </c>
      <c r="H12" s="247" t="s">
        <v>460</v>
      </c>
    </row>
    <row r="13" spans="1:8" ht="15" customHeight="1">
      <c r="A13" s="38" t="s">
        <v>123</v>
      </c>
      <c r="B13" s="244">
        <v>46250</v>
      </c>
      <c r="C13" s="244">
        <v>22769</v>
      </c>
      <c r="D13" s="244">
        <v>23481</v>
      </c>
      <c r="E13" s="244">
        <v>2870</v>
      </c>
      <c r="F13" s="248">
        <v>6.6159520516366994</v>
      </c>
      <c r="G13" s="245" t="s">
        <v>460</v>
      </c>
      <c r="H13" s="247" t="s">
        <v>460</v>
      </c>
    </row>
    <row r="14" spans="1:8" ht="15" customHeight="1">
      <c r="A14" s="38" t="s">
        <v>467</v>
      </c>
      <c r="B14" s="244">
        <v>49585</v>
      </c>
      <c r="C14" s="244">
        <v>24474</v>
      </c>
      <c r="D14" s="244">
        <v>25111</v>
      </c>
      <c r="E14" s="244">
        <v>3335</v>
      </c>
      <c r="F14" s="248">
        <v>7.2108108108108109</v>
      </c>
      <c r="G14" s="244">
        <v>9136</v>
      </c>
      <c r="H14" s="249">
        <v>59.76</v>
      </c>
    </row>
    <row r="15" spans="1:8" ht="15" customHeight="1">
      <c r="A15" s="38" t="s">
        <v>468</v>
      </c>
      <c r="B15" s="244">
        <v>76571</v>
      </c>
      <c r="C15" s="244">
        <v>38929</v>
      </c>
      <c r="D15" s="244">
        <v>37642</v>
      </c>
      <c r="E15" s="244">
        <v>26986</v>
      </c>
      <c r="F15" s="248">
        <v>54.42371684985379</v>
      </c>
      <c r="G15" s="250">
        <v>17516</v>
      </c>
      <c r="H15" s="249">
        <v>59.73</v>
      </c>
    </row>
    <row r="16" spans="1:8" ht="15" customHeight="1">
      <c r="A16" s="38" t="s">
        <v>469</v>
      </c>
      <c r="B16" s="244">
        <v>139368</v>
      </c>
      <c r="C16" s="244">
        <v>70487</v>
      </c>
      <c r="D16" s="244">
        <v>68881</v>
      </c>
      <c r="E16" s="244">
        <v>62797</v>
      </c>
      <c r="F16" s="248">
        <v>82.011466482088522</v>
      </c>
      <c r="G16" s="244">
        <v>36605</v>
      </c>
      <c r="H16" s="249">
        <v>59.73</v>
      </c>
    </row>
    <row r="17" spans="1:8" ht="15" customHeight="1">
      <c r="A17" s="38" t="s">
        <v>470</v>
      </c>
      <c r="B17" s="244">
        <v>195917</v>
      </c>
      <c r="C17" s="244">
        <v>98778</v>
      </c>
      <c r="D17" s="244">
        <v>97139</v>
      </c>
      <c r="E17" s="244">
        <v>56549</v>
      </c>
      <c r="F17" s="248">
        <v>40.575311405774642</v>
      </c>
      <c r="G17" s="244">
        <v>54306</v>
      </c>
      <c r="H17" s="249">
        <v>59.73</v>
      </c>
    </row>
    <row r="18" spans="1:8" ht="15" customHeight="1">
      <c r="A18" s="38" t="s">
        <v>471</v>
      </c>
      <c r="B18" s="244">
        <v>223241</v>
      </c>
      <c r="C18" s="244">
        <v>112316</v>
      </c>
      <c r="D18" s="244">
        <v>110925</v>
      </c>
      <c r="E18" s="244">
        <v>27324</v>
      </c>
      <c r="F18" s="248">
        <v>13.94672233649964</v>
      </c>
      <c r="G18" s="244">
        <v>65535</v>
      </c>
      <c r="H18" s="249">
        <v>59.73</v>
      </c>
    </row>
    <row r="19" spans="1:8" ht="15" customHeight="1">
      <c r="A19" s="38" t="s">
        <v>472</v>
      </c>
      <c r="B19" s="244">
        <v>253479</v>
      </c>
      <c r="C19" s="244">
        <v>127365</v>
      </c>
      <c r="D19" s="244">
        <v>126114</v>
      </c>
      <c r="E19" s="244">
        <v>30238</v>
      </c>
      <c r="F19" s="248">
        <v>13.545002934048853</v>
      </c>
      <c r="G19" s="244">
        <v>75367</v>
      </c>
      <c r="H19" s="249">
        <v>59.73</v>
      </c>
    </row>
    <row r="20" spans="1:8" ht="15" customHeight="1">
      <c r="A20" s="38" t="s">
        <v>473</v>
      </c>
      <c r="B20" s="244">
        <v>285259</v>
      </c>
      <c r="C20" s="244">
        <v>144151</v>
      </c>
      <c r="D20" s="244">
        <v>141108</v>
      </c>
      <c r="E20" s="244">
        <v>31780</v>
      </c>
      <c r="F20" s="248">
        <v>12.537527763641171</v>
      </c>
      <c r="G20" s="244">
        <v>90882</v>
      </c>
      <c r="H20" s="249">
        <v>60.31</v>
      </c>
    </row>
    <row r="21" spans="1:8" ht="15" customHeight="1">
      <c r="A21" s="38" t="s">
        <v>474</v>
      </c>
      <c r="B21" s="244">
        <v>298253</v>
      </c>
      <c r="C21" s="244">
        <v>150492</v>
      </c>
      <c r="D21" s="244">
        <v>147761</v>
      </c>
      <c r="E21" s="244">
        <v>12994</v>
      </c>
      <c r="F21" s="248">
        <v>4.5551586453012876</v>
      </c>
      <c r="G21" s="244">
        <v>101072</v>
      </c>
      <c r="H21" s="249">
        <v>60.31</v>
      </c>
    </row>
    <row r="22" spans="1:8" ht="15" customHeight="1">
      <c r="A22" s="38" t="s">
        <v>475</v>
      </c>
      <c r="B22" s="244">
        <v>308307</v>
      </c>
      <c r="C22" s="244">
        <v>155052</v>
      </c>
      <c r="D22" s="244">
        <v>153255</v>
      </c>
      <c r="E22" s="244">
        <v>10054</v>
      </c>
      <c r="F22" s="248">
        <v>3.3709635779019824</v>
      </c>
      <c r="G22" s="244">
        <v>110472</v>
      </c>
      <c r="H22" s="249">
        <v>60.31</v>
      </c>
    </row>
    <row r="23" spans="1:8" ht="15" customHeight="1">
      <c r="A23" s="38" t="s">
        <v>476</v>
      </c>
      <c r="B23" s="244">
        <v>315792</v>
      </c>
      <c r="C23" s="244">
        <v>158721</v>
      </c>
      <c r="D23" s="244">
        <v>157071</v>
      </c>
      <c r="E23" s="244">
        <v>7485</v>
      </c>
      <c r="F23" s="248">
        <v>2.4277749126682169</v>
      </c>
      <c r="G23" s="244">
        <v>118555</v>
      </c>
      <c r="H23" s="249">
        <v>60.31</v>
      </c>
    </row>
    <row r="24" spans="1:8" ht="15" customHeight="1">
      <c r="A24" s="38" t="s">
        <v>465</v>
      </c>
      <c r="B24" s="244">
        <v>326313</v>
      </c>
      <c r="C24" s="244">
        <v>162374</v>
      </c>
      <c r="D24" s="244">
        <v>163939</v>
      </c>
      <c r="E24" s="244">
        <v>10521</v>
      </c>
      <c r="F24" s="248">
        <v>3.3316233469999998</v>
      </c>
      <c r="G24" s="244">
        <v>128342</v>
      </c>
      <c r="H24" s="249">
        <v>60.31</v>
      </c>
    </row>
    <row r="25" spans="1:8" ht="15" customHeight="1">
      <c r="A25" s="251" t="s">
        <v>477</v>
      </c>
      <c r="B25" s="252">
        <v>337498</v>
      </c>
      <c r="C25" s="252">
        <v>167023</v>
      </c>
      <c r="D25" s="252">
        <v>170475</v>
      </c>
      <c r="E25" s="252">
        <f>B25-B24</f>
        <v>11185</v>
      </c>
      <c r="F25" s="253">
        <v>3.4276905910000002</v>
      </c>
      <c r="G25" s="252">
        <v>136460</v>
      </c>
      <c r="H25" s="254">
        <v>60.24</v>
      </c>
    </row>
    <row r="26" spans="1:8" ht="15" customHeight="1">
      <c r="A26" s="255" t="s">
        <v>478</v>
      </c>
      <c r="B26" s="255"/>
    </row>
    <row r="27" spans="1:8" ht="15" customHeight="1">
      <c r="A27" s="256" t="s">
        <v>479</v>
      </c>
      <c r="H27" s="257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58"/>
  <sheetViews>
    <sheetView zoomScale="110" zoomScaleNormal="110" workbookViewId="0"/>
  </sheetViews>
  <sheetFormatPr defaultColWidth="8.75" defaultRowHeight="15" customHeight="1"/>
  <cols>
    <col min="1" max="1" width="11.25" style="260" customWidth="1"/>
    <col min="2" max="4" width="10.625" style="260" customWidth="1"/>
    <col min="5" max="5" width="11.25" style="260" customWidth="1"/>
    <col min="6" max="8" width="10.625" style="260" customWidth="1"/>
    <col min="9" max="16384" width="8.75" style="260"/>
  </cols>
  <sheetData>
    <row r="1" spans="1:8" ht="15" customHeight="1">
      <c r="A1" s="464" t="s">
        <v>876</v>
      </c>
    </row>
    <row r="3" spans="1:8" ht="15" customHeight="1">
      <c r="A3" s="258" t="s">
        <v>480</v>
      </c>
      <c r="B3" s="259"/>
      <c r="C3" s="259"/>
      <c r="D3" s="259"/>
      <c r="E3" s="259"/>
      <c r="F3" s="259"/>
      <c r="G3" s="259"/>
      <c r="H3" s="259"/>
    </row>
    <row r="4" spans="1:8" ht="15" customHeight="1">
      <c r="A4" s="490" t="s">
        <v>481</v>
      </c>
      <c r="B4" s="491"/>
      <c r="C4" s="261"/>
      <c r="D4" s="261"/>
      <c r="E4" s="261"/>
      <c r="F4" s="261"/>
      <c r="G4" s="261"/>
      <c r="H4" s="240" t="s">
        <v>47</v>
      </c>
    </row>
    <row r="5" spans="1:8" ht="15" customHeight="1">
      <c r="A5" s="262" t="s">
        <v>482</v>
      </c>
      <c r="B5" s="262" t="s">
        <v>483</v>
      </c>
      <c r="C5" s="263" t="s">
        <v>484</v>
      </c>
      <c r="D5" s="264" t="s">
        <v>485</v>
      </c>
      <c r="E5" s="262" t="s">
        <v>482</v>
      </c>
      <c r="F5" s="265" t="s">
        <v>483</v>
      </c>
      <c r="G5" s="263" t="s">
        <v>484</v>
      </c>
      <c r="H5" s="265" t="s">
        <v>485</v>
      </c>
    </row>
    <row r="6" spans="1:8" ht="14.25" customHeight="1">
      <c r="A6" s="266" t="s">
        <v>486</v>
      </c>
      <c r="B6" s="267">
        <v>2649</v>
      </c>
      <c r="C6" s="267">
        <v>1366</v>
      </c>
      <c r="D6" s="268">
        <v>1283</v>
      </c>
      <c r="E6" s="266" t="s">
        <v>487</v>
      </c>
      <c r="F6" s="269">
        <v>4382</v>
      </c>
      <c r="G6" s="269">
        <v>2269</v>
      </c>
      <c r="H6" s="269">
        <v>2113</v>
      </c>
    </row>
    <row r="7" spans="1:8" ht="14.25" customHeight="1">
      <c r="A7" s="266" t="s">
        <v>488</v>
      </c>
      <c r="B7" s="270">
        <v>2771</v>
      </c>
      <c r="C7" s="270">
        <v>1398</v>
      </c>
      <c r="D7" s="271">
        <v>1373</v>
      </c>
      <c r="E7" s="266" t="s">
        <v>489</v>
      </c>
      <c r="F7" s="272">
        <v>4051</v>
      </c>
      <c r="G7" s="272">
        <v>2073</v>
      </c>
      <c r="H7" s="272">
        <v>1978</v>
      </c>
    </row>
    <row r="8" spans="1:8" ht="14.25" customHeight="1">
      <c r="A8" s="266" t="s">
        <v>490</v>
      </c>
      <c r="B8" s="270">
        <v>2810</v>
      </c>
      <c r="C8" s="270">
        <v>1418</v>
      </c>
      <c r="D8" s="271">
        <v>1392</v>
      </c>
      <c r="E8" s="266" t="s">
        <v>491</v>
      </c>
      <c r="F8" s="272">
        <v>3808</v>
      </c>
      <c r="G8" s="272">
        <v>2007</v>
      </c>
      <c r="H8" s="272">
        <v>1801</v>
      </c>
    </row>
    <row r="9" spans="1:8" ht="14.25" customHeight="1">
      <c r="A9" s="266" t="s">
        <v>492</v>
      </c>
      <c r="B9" s="270">
        <v>2977</v>
      </c>
      <c r="C9" s="270">
        <v>1498</v>
      </c>
      <c r="D9" s="271">
        <v>1479</v>
      </c>
      <c r="E9" s="266" t="s">
        <v>493</v>
      </c>
      <c r="F9" s="272">
        <v>3661</v>
      </c>
      <c r="G9" s="272">
        <v>1872</v>
      </c>
      <c r="H9" s="272">
        <v>1789</v>
      </c>
    </row>
    <row r="10" spans="1:8" ht="14.25" customHeight="1">
      <c r="A10" s="266" t="s">
        <v>494</v>
      </c>
      <c r="B10" s="270">
        <v>2951</v>
      </c>
      <c r="C10" s="270">
        <v>1531</v>
      </c>
      <c r="D10" s="271">
        <v>1420</v>
      </c>
      <c r="E10" s="266" t="s">
        <v>495</v>
      </c>
      <c r="F10" s="272">
        <v>3612</v>
      </c>
      <c r="G10" s="272">
        <v>1829</v>
      </c>
      <c r="H10" s="272">
        <v>1783</v>
      </c>
    </row>
    <row r="11" spans="1:8" ht="14.25" customHeight="1">
      <c r="A11" s="266" t="s">
        <v>496</v>
      </c>
      <c r="B11" s="270">
        <v>3066</v>
      </c>
      <c r="C11" s="270">
        <v>1571</v>
      </c>
      <c r="D11" s="271">
        <v>1495</v>
      </c>
      <c r="E11" s="266" t="s">
        <v>497</v>
      </c>
      <c r="F11" s="272">
        <v>3630</v>
      </c>
      <c r="G11" s="272">
        <v>1872</v>
      </c>
      <c r="H11" s="272">
        <v>1758</v>
      </c>
    </row>
    <row r="12" spans="1:8" ht="14.25" customHeight="1">
      <c r="A12" s="266" t="s">
        <v>498</v>
      </c>
      <c r="B12" s="270">
        <v>2997</v>
      </c>
      <c r="C12" s="270">
        <v>1488</v>
      </c>
      <c r="D12" s="271">
        <v>1509</v>
      </c>
      <c r="E12" s="266" t="s">
        <v>499</v>
      </c>
      <c r="F12" s="272">
        <v>3466</v>
      </c>
      <c r="G12" s="272">
        <v>1709</v>
      </c>
      <c r="H12" s="272">
        <v>1757</v>
      </c>
    </row>
    <row r="13" spans="1:8" ht="14.25" customHeight="1">
      <c r="A13" s="266" t="s">
        <v>500</v>
      </c>
      <c r="B13" s="270">
        <v>3072</v>
      </c>
      <c r="C13" s="270">
        <v>1575</v>
      </c>
      <c r="D13" s="271">
        <v>1497</v>
      </c>
      <c r="E13" s="266" t="s">
        <v>501</v>
      </c>
      <c r="F13" s="272">
        <v>3301</v>
      </c>
      <c r="G13" s="272">
        <v>1661</v>
      </c>
      <c r="H13" s="272">
        <v>1640</v>
      </c>
    </row>
    <row r="14" spans="1:8" ht="14.25" customHeight="1">
      <c r="A14" s="266" t="s">
        <v>502</v>
      </c>
      <c r="B14" s="270">
        <v>2961</v>
      </c>
      <c r="C14" s="270">
        <v>1473</v>
      </c>
      <c r="D14" s="271">
        <v>1488</v>
      </c>
      <c r="E14" s="266" t="s">
        <v>503</v>
      </c>
      <c r="F14" s="272">
        <v>3566</v>
      </c>
      <c r="G14" s="272">
        <v>1756</v>
      </c>
      <c r="H14" s="272">
        <v>1810</v>
      </c>
    </row>
    <row r="15" spans="1:8" ht="14.25" customHeight="1">
      <c r="A15" s="266" t="s">
        <v>504</v>
      </c>
      <c r="B15" s="270">
        <v>2836</v>
      </c>
      <c r="C15" s="270">
        <v>1458</v>
      </c>
      <c r="D15" s="271">
        <v>1378</v>
      </c>
      <c r="E15" s="266" t="s">
        <v>505</v>
      </c>
      <c r="F15" s="272">
        <v>3799</v>
      </c>
      <c r="G15" s="272">
        <v>1848</v>
      </c>
      <c r="H15" s="272">
        <v>1951</v>
      </c>
    </row>
    <row r="16" spans="1:8" ht="14.25" customHeight="1">
      <c r="A16" s="266" t="s">
        <v>506</v>
      </c>
      <c r="B16" s="270">
        <v>2922</v>
      </c>
      <c r="C16" s="270">
        <v>1540</v>
      </c>
      <c r="D16" s="271">
        <v>1382</v>
      </c>
      <c r="E16" s="266" t="s">
        <v>507</v>
      </c>
      <c r="F16" s="272">
        <v>3699</v>
      </c>
      <c r="G16" s="272">
        <v>1836</v>
      </c>
      <c r="H16" s="272">
        <v>1863</v>
      </c>
    </row>
    <row r="17" spans="1:8" ht="14.25" customHeight="1">
      <c r="A17" s="266" t="s">
        <v>508</v>
      </c>
      <c r="B17" s="270">
        <v>3020</v>
      </c>
      <c r="C17" s="270">
        <v>1518</v>
      </c>
      <c r="D17" s="271">
        <v>1502</v>
      </c>
      <c r="E17" s="266" t="s">
        <v>509</v>
      </c>
      <c r="F17" s="272">
        <v>3964</v>
      </c>
      <c r="G17" s="272">
        <v>1874</v>
      </c>
      <c r="H17" s="272">
        <v>2090</v>
      </c>
    </row>
    <row r="18" spans="1:8" ht="14.25" customHeight="1">
      <c r="A18" s="266" t="s">
        <v>510</v>
      </c>
      <c r="B18" s="270">
        <v>3196</v>
      </c>
      <c r="C18" s="270">
        <v>1602</v>
      </c>
      <c r="D18" s="271">
        <v>1594</v>
      </c>
      <c r="E18" s="266" t="s">
        <v>511</v>
      </c>
      <c r="F18" s="272">
        <v>4305</v>
      </c>
      <c r="G18" s="272">
        <v>2051</v>
      </c>
      <c r="H18" s="272">
        <v>2254</v>
      </c>
    </row>
    <row r="19" spans="1:8" ht="14.25" customHeight="1">
      <c r="A19" s="266" t="s">
        <v>512</v>
      </c>
      <c r="B19" s="270">
        <v>3068</v>
      </c>
      <c r="C19" s="270">
        <v>1591</v>
      </c>
      <c r="D19" s="271">
        <v>1477</v>
      </c>
      <c r="E19" s="266" t="s">
        <v>513</v>
      </c>
      <c r="F19" s="272">
        <v>4553</v>
      </c>
      <c r="G19" s="272">
        <v>2177</v>
      </c>
      <c r="H19" s="272">
        <v>2376</v>
      </c>
    </row>
    <row r="20" spans="1:8" ht="14.25" customHeight="1">
      <c r="A20" s="266" t="s">
        <v>514</v>
      </c>
      <c r="B20" s="270">
        <v>3133</v>
      </c>
      <c r="C20" s="270">
        <v>1647</v>
      </c>
      <c r="D20" s="271">
        <v>1486</v>
      </c>
      <c r="E20" s="266" t="s">
        <v>515</v>
      </c>
      <c r="F20" s="272">
        <v>4943</v>
      </c>
      <c r="G20" s="272">
        <v>2364</v>
      </c>
      <c r="H20" s="272">
        <v>2579</v>
      </c>
    </row>
    <row r="21" spans="1:8" ht="14.25" customHeight="1">
      <c r="A21" s="266" t="s">
        <v>516</v>
      </c>
      <c r="B21" s="270">
        <v>3228</v>
      </c>
      <c r="C21" s="270">
        <v>1640</v>
      </c>
      <c r="D21" s="271">
        <v>1588</v>
      </c>
      <c r="E21" s="266" t="s">
        <v>517</v>
      </c>
      <c r="F21" s="272">
        <v>5432</v>
      </c>
      <c r="G21" s="272">
        <v>2586</v>
      </c>
      <c r="H21" s="272">
        <v>2846</v>
      </c>
    </row>
    <row r="22" spans="1:8" ht="14.25" customHeight="1">
      <c r="A22" s="266" t="s">
        <v>518</v>
      </c>
      <c r="B22" s="270">
        <v>3260</v>
      </c>
      <c r="C22" s="270">
        <v>1685</v>
      </c>
      <c r="D22" s="271">
        <v>1575</v>
      </c>
      <c r="E22" s="266" t="s">
        <v>519</v>
      </c>
      <c r="F22" s="272">
        <v>5523</v>
      </c>
      <c r="G22" s="272">
        <v>2608</v>
      </c>
      <c r="H22" s="272">
        <v>2915</v>
      </c>
    </row>
    <row r="23" spans="1:8" ht="14.25" customHeight="1">
      <c r="A23" s="266" t="s">
        <v>520</v>
      </c>
      <c r="B23" s="270">
        <v>3368</v>
      </c>
      <c r="C23" s="270">
        <v>1713</v>
      </c>
      <c r="D23" s="271">
        <v>1655</v>
      </c>
      <c r="E23" s="266" t="s">
        <v>521</v>
      </c>
      <c r="F23" s="272">
        <v>5602</v>
      </c>
      <c r="G23" s="272">
        <v>2632</v>
      </c>
      <c r="H23" s="272">
        <v>2970</v>
      </c>
    </row>
    <row r="24" spans="1:8" ht="14.25" customHeight="1">
      <c r="A24" s="266" t="s">
        <v>522</v>
      </c>
      <c r="B24" s="270">
        <v>3401</v>
      </c>
      <c r="C24" s="270">
        <v>1667</v>
      </c>
      <c r="D24" s="271">
        <v>1734</v>
      </c>
      <c r="E24" s="266" t="s">
        <v>523</v>
      </c>
      <c r="F24" s="272">
        <v>3551</v>
      </c>
      <c r="G24" s="272">
        <v>1627</v>
      </c>
      <c r="H24" s="272">
        <v>1924</v>
      </c>
    </row>
    <row r="25" spans="1:8" ht="14.25" customHeight="1">
      <c r="A25" s="266" t="s">
        <v>524</v>
      </c>
      <c r="B25" s="270">
        <v>3551</v>
      </c>
      <c r="C25" s="270">
        <v>1734</v>
      </c>
      <c r="D25" s="271">
        <v>1817</v>
      </c>
      <c r="E25" s="266" t="s">
        <v>525</v>
      </c>
      <c r="F25" s="272">
        <v>3828</v>
      </c>
      <c r="G25" s="272">
        <v>1827</v>
      </c>
      <c r="H25" s="272">
        <v>2001</v>
      </c>
    </row>
    <row r="26" spans="1:8" ht="14.25" customHeight="1">
      <c r="A26" s="266" t="s">
        <v>526</v>
      </c>
      <c r="B26" s="270">
        <v>3767</v>
      </c>
      <c r="C26" s="270">
        <v>1805</v>
      </c>
      <c r="D26" s="271">
        <v>1962</v>
      </c>
      <c r="E26" s="266" t="s">
        <v>527</v>
      </c>
      <c r="F26" s="272">
        <v>4700</v>
      </c>
      <c r="G26" s="272">
        <v>2193</v>
      </c>
      <c r="H26" s="272">
        <v>2507</v>
      </c>
    </row>
    <row r="27" spans="1:8" ht="14.25" customHeight="1">
      <c r="A27" s="266" t="s">
        <v>528</v>
      </c>
      <c r="B27" s="270">
        <v>3564</v>
      </c>
      <c r="C27" s="270">
        <v>1712</v>
      </c>
      <c r="D27" s="271">
        <v>1852</v>
      </c>
      <c r="E27" s="266" t="s">
        <v>529</v>
      </c>
      <c r="F27" s="272">
        <v>4699</v>
      </c>
      <c r="G27" s="272">
        <v>2154</v>
      </c>
      <c r="H27" s="272">
        <v>2545</v>
      </c>
    </row>
    <row r="28" spans="1:8" ht="14.25" customHeight="1">
      <c r="A28" s="266" t="s">
        <v>530</v>
      </c>
      <c r="B28" s="270">
        <v>3394</v>
      </c>
      <c r="C28" s="270">
        <v>1725</v>
      </c>
      <c r="D28" s="271">
        <v>1669</v>
      </c>
      <c r="E28" s="266" t="s">
        <v>531</v>
      </c>
      <c r="F28" s="272">
        <v>4685</v>
      </c>
      <c r="G28" s="272">
        <v>2184</v>
      </c>
      <c r="H28" s="272">
        <v>2501</v>
      </c>
    </row>
    <row r="29" spans="1:8" ht="14.25" customHeight="1">
      <c r="A29" s="266" t="s">
        <v>532</v>
      </c>
      <c r="B29" s="270">
        <v>3370</v>
      </c>
      <c r="C29" s="270">
        <v>1663</v>
      </c>
      <c r="D29" s="271">
        <v>1707</v>
      </c>
      <c r="E29" s="266" t="s">
        <v>533</v>
      </c>
      <c r="F29" s="272">
        <v>4369</v>
      </c>
      <c r="G29" s="272">
        <v>2058</v>
      </c>
      <c r="H29" s="272">
        <v>2311</v>
      </c>
    </row>
    <row r="30" spans="1:8" ht="14.25" customHeight="1">
      <c r="A30" s="266" t="s">
        <v>534</v>
      </c>
      <c r="B30" s="270">
        <v>3408</v>
      </c>
      <c r="C30" s="270">
        <v>1689</v>
      </c>
      <c r="D30" s="271">
        <v>1719</v>
      </c>
      <c r="E30" s="266" t="s">
        <v>535</v>
      </c>
      <c r="F30" s="272">
        <v>4000</v>
      </c>
      <c r="G30" s="272">
        <v>1875</v>
      </c>
      <c r="H30" s="272">
        <v>2125</v>
      </c>
    </row>
    <row r="31" spans="1:8" ht="14.25" customHeight="1">
      <c r="A31" s="266" t="s">
        <v>536</v>
      </c>
      <c r="B31" s="270">
        <v>3393</v>
      </c>
      <c r="C31" s="270">
        <v>1726</v>
      </c>
      <c r="D31" s="271">
        <v>1667</v>
      </c>
      <c r="E31" s="266" t="s">
        <v>537</v>
      </c>
      <c r="F31" s="272">
        <v>3231</v>
      </c>
      <c r="G31" s="272">
        <v>1518</v>
      </c>
      <c r="H31" s="272">
        <v>1713</v>
      </c>
    </row>
    <row r="32" spans="1:8" ht="14.25" customHeight="1">
      <c r="A32" s="266" t="s">
        <v>538</v>
      </c>
      <c r="B32" s="270">
        <v>3431</v>
      </c>
      <c r="C32" s="270">
        <v>1730</v>
      </c>
      <c r="D32" s="271">
        <v>1701</v>
      </c>
      <c r="E32" s="266" t="s">
        <v>539</v>
      </c>
      <c r="F32" s="272">
        <v>3354</v>
      </c>
      <c r="G32" s="272">
        <v>1610</v>
      </c>
      <c r="H32" s="272">
        <v>1744</v>
      </c>
    </row>
    <row r="33" spans="1:8" ht="14.25" customHeight="1">
      <c r="A33" s="266" t="s">
        <v>540</v>
      </c>
      <c r="B33" s="270">
        <v>3583</v>
      </c>
      <c r="C33" s="270">
        <v>1804</v>
      </c>
      <c r="D33" s="271">
        <v>1779</v>
      </c>
      <c r="E33" s="266" t="s">
        <v>541</v>
      </c>
      <c r="F33" s="272">
        <v>3114</v>
      </c>
      <c r="G33" s="272">
        <v>1528</v>
      </c>
      <c r="H33" s="272">
        <v>1586</v>
      </c>
    </row>
    <row r="34" spans="1:8" ht="14.25" customHeight="1">
      <c r="A34" s="266" t="s">
        <v>542</v>
      </c>
      <c r="B34" s="270">
        <v>3656</v>
      </c>
      <c r="C34" s="270">
        <v>1815</v>
      </c>
      <c r="D34" s="271">
        <v>1841</v>
      </c>
      <c r="E34" s="266" t="s">
        <v>543</v>
      </c>
      <c r="F34" s="272">
        <v>2969</v>
      </c>
      <c r="G34" s="272">
        <v>1461</v>
      </c>
      <c r="H34" s="272">
        <v>1508</v>
      </c>
    </row>
    <row r="35" spans="1:8" ht="14.25" customHeight="1">
      <c r="A35" s="266" t="s">
        <v>544</v>
      </c>
      <c r="B35" s="270">
        <v>3672</v>
      </c>
      <c r="C35" s="270">
        <v>1848</v>
      </c>
      <c r="D35" s="271">
        <v>1824</v>
      </c>
      <c r="E35" s="266" t="s">
        <v>545</v>
      </c>
      <c r="F35" s="272">
        <v>2577</v>
      </c>
      <c r="G35" s="272">
        <v>1165</v>
      </c>
      <c r="H35" s="272">
        <v>1412</v>
      </c>
    </row>
    <row r="36" spans="1:8" ht="14.25" customHeight="1">
      <c r="A36" s="266" t="s">
        <v>546</v>
      </c>
      <c r="B36" s="270">
        <v>3807</v>
      </c>
      <c r="C36" s="270">
        <v>1883</v>
      </c>
      <c r="D36" s="271">
        <v>1924</v>
      </c>
      <c r="E36" s="266" t="s">
        <v>547</v>
      </c>
      <c r="F36" s="272">
        <v>2057</v>
      </c>
      <c r="G36" s="272">
        <v>980</v>
      </c>
      <c r="H36" s="272">
        <v>1077</v>
      </c>
    </row>
    <row r="37" spans="1:8" ht="14.25" customHeight="1">
      <c r="A37" s="266" t="s">
        <v>548</v>
      </c>
      <c r="B37" s="270">
        <v>3997</v>
      </c>
      <c r="C37" s="270">
        <v>1975</v>
      </c>
      <c r="D37" s="271">
        <v>2022</v>
      </c>
      <c r="E37" s="266" t="s">
        <v>549</v>
      </c>
      <c r="F37" s="272">
        <v>1834</v>
      </c>
      <c r="G37" s="272">
        <v>822</v>
      </c>
      <c r="H37" s="272">
        <v>1012</v>
      </c>
    </row>
    <row r="38" spans="1:8" ht="14.25" customHeight="1">
      <c r="A38" s="266" t="s">
        <v>550</v>
      </c>
      <c r="B38" s="270">
        <v>4146</v>
      </c>
      <c r="C38" s="270">
        <v>2142</v>
      </c>
      <c r="D38" s="271">
        <v>2004</v>
      </c>
      <c r="E38" s="266" t="s">
        <v>551</v>
      </c>
      <c r="F38" s="272">
        <v>1674</v>
      </c>
      <c r="G38" s="272">
        <v>711</v>
      </c>
      <c r="H38" s="272">
        <v>963</v>
      </c>
    </row>
    <row r="39" spans="1:8" ht="14.25" customHeight="1">
      <c r="A39" s="266" t="s">
        <v>552</v>
      </c>
      <c r="B39" s="270">
        <v>4263</v>
      </c>
      <c r="C39" s="270">
        <v>2130</v>
      </c>
      <c r="D39" s="271">
        <v>2133</v>
      </c>
      <c r="E39" s="266" t="s">
        <v>553</v>
      </c>
      <c r="F39" s="272">
        <v>1470</v>
      </c>
      <c r="G39" s="272">
        <v>571</v>
      </c>
      <c r="H39" s="272">
        <v>899</v>
      </c>
    </row>
    <row r="40" spans="1:8" ht="14.25" customHeight="1">
      <c r="A40" s="266" t="s">
        <v>554</v>
      </c>
      <c r="B40" s="270">
        <v>4303</v>
      </c>
      <c r="C40" s="270">
        <v>2135</v>
      </c>
      <c r="D40" s="271">
        <v>2168</v>
      </c>
      <c r="E40" s="266" t="s">
        <v>555</v>
      </c>
      <c r="F40" s="272">
        <v>1151</v>
      </c>
      <c r="G40" s="272">
        <v>468</v>
      </c>
      <c r="H40" s="272">
        <v>683</v>
      </c>
    </row>
    <row r="41" spans="1:8" ht="14.25" customHeight="1">
      <c r="A41" s="266" t="s">
        <v>556</v>
      </c>
      <c r="B41" s="270">
        <v>4417</v>
      </c>
      <c r="C41" s="270">
        <v>2273</v>
      </c>
      <c r="D41" s="271">
        <v>2144</v>
      </c>
      <c r="E41" s="266" t="s">
        <v>557</v>
      </c>
      <c r="F41" s="272">
        <v>999</v>
      </c>
      <c r="G41" s="272">
        <v>399</v>
      </c>
      <c r="H41" s="272">
        <v>600</v>
      </c>
    </row>
    <row r="42" spans="1:8" ht="14.25" customHeight="1">
      <c r="A42" s="266" t="s">
        <v>558</v>
      </c>
      <c r="B42" s="270">
        <v>4638</v>
      </c>
      <c r="C42" s="270">
        <v>2372</v>
      </c>
      <c r="D42" s="271">
        <v>2266</v>
      </c>
      <c r="E42" s="266" t="s">
        <v>559</v>
      </c>
      <c r="F42" s="272">
        <v>846</v>
      </c>
      <c r="G42" s="272">
        <v>306</v>
      </c>
      <c r="H42" s="272">
        <v>540</v>
      </c>
    </row>
    <row r="43" spans="1:8" ht="14.25" customHeight="1">
      <c r="A43" s="266" t="s">
        <v>560</v>
      </c>
      <c r="B43" s="270">
        <v>4670</v>
      </c>
      <c r="C43" s="270">
        <v>2439</v>
      </c>
      <c r="D43" s="271">
        <v>2231</v>
      </c>
      <c r="E43" s="266" t="s">
        <v>561</v>
      </c>
      <c r="F43" s="272">
        <v>732</v>
      </c>
      <c r="G43" s="272">
        <v>243</v>
      </c>
      <c r="H43" s="272">
        <v>489</v>
      </c>
    </row>
    <row r="44" spans="1:8" ht="14.25" customHeight="1">
      <c r="A44" s="266" t="s">
        <v>562</v>
      </c>
      <c r="B44" s="270">
        <v>4934</v>
      </c>
      <c r="C44" s="270">
        <v>2503</v>
      </c>
      <c r="D44" s="271">
        <v>2431</v>
      </c>
      <c r="E44" s="266" t="s">
        <v>563</v>
      </c>
      <c r="F44" s="272">
        <v>663</v>
      </c>
      <c r="G44" s="272">
        <v>187</v>
      </c>
      <c r="H44" s="272">
        <v>476</v>
      </c>
    </row>
    <row r="45" spans="1:8" ht="14.25" customHeight="1">
      <c r="A45" s="266" t="s">
        <v>564</v>
      </c>
      <c r="B45" s="270">
        <v>5260</v>
      </c>
      <c r="C45" s="270">
        <v>2737</v>
      </c>
      <c r="D45" s="271">
        <v>2523</v>
      </c>
      <c r="E45" s="266" t="s">
        <v>565</v>
      </c>
      <c r="F45" s="272">
        <v>556</v>
      </c>
      <c r="G45" s="272">
        <v>156</v>
      </c>
      <c r="H45" s="272">
        <v>400</v>
      </c>
    </row>
    <row r="46" spans="1:8" ht="14.25" customHeight="1">
      <c r="A46" s="266" t="s">
        <v>566</v>
      </c>
      <c r="B46" s="270">
        <v>5504</v>
      </c>
      <c r="C46" s="270">
        <v>2875</v>
      </c>
      <c r="D46" s="271">
        <v>2629</v>
      </c>
      <c r="E46" s="266" t="s">
        <v>567</v>
      </c>
      <c r="F46" s="272">
        <v>398</v>
      </c>
      <c r="G46" s="272">
        <v>97</v>
      </c>
      <c r="H46" s="272">
        <v>301</v>
      </c>
    </row>
    <row r="47" spans="1:8" ht="14.25" customHeight="1">
      <c r="A47" s="266" t="s">
        <v>568</v>
      </c>
      <c r="B47" s="270">
        <v>5996</v>
      </c>
      <c r="C47" s="270">
        <v>3054</v>
      </c>
      <c r="D47" s="271">
        <v>2942</v>
      </c>
      <c r="E47" s="266" t="s">
        <v>569</v>
      </c>
      <c r="F47" s="272">
        <v>322</v>
      </c>
      <c r="G47" s="272">
        <v>71</v>
      </c>
      <c r="H47" s="272">
        <v>251</v>
      </c>
    </row>
    <row r="48" spans="1:8" ht="14.25" customHeight="1">
      <c r="A48" s="266" t="s">
        <v>570</v>
      </c>
      <c r="B48" s="270">
        <v>6287</v>
      </c>
      <c r="C48" s="270">
        <v>3358</v>
      </c>
      <c r="D48" s="271">
        <v>2929</v>
      </c>
      <c r="E48" s="266" t="s">
        <v>571</v>
      </c>
      <c r="F48" s="272">
        <v>292</v>
      </c>
      <c r="G48" s="272">
        <v>63</v>
      </c>
      <c r="H48" s="272">
        <v>229</v>
      </c>
    </row>
    <row r="49" spans="1:8" ht="14.25" customHeight="1">
      <c r="A49" s="266" t="s">
        <v>572</v>
      </c>
      <c r="B49" s="270">
        <v>6244</v>
      </c>
      <c r="C49" s="270">
        <v>3230</v>
      </c>
      <c r="D49" s="271">
        <v>3014</v>
      </c>
      <c r="E49" s="266" t="s">
        <v>573</v>
      </c>
      <c r="F49" s="272">
        <v>202</v>
      </c>
      <c r="G49" s="272">
        <v>31</v>
      </c>
      <c r="H49" s="272">
        <v>171</v>
      </c>
    </row>
    <row r="50" spans="1:8" ht="14.25" customHeight="1">
      <c r="A50" s="266" t="s">
        <v>574</v>
      </c>
      <c r="B50" s="270">
        <v>6128</v>
      </c>
      <c r="C50" s="270">
        <v>3163</v>
      </c>
      <c r="D50" s="271">
        <v>2965</v>
      </c>
      <c r="E50" s="266" t="s">
        <v>575</v>
      </c>
      <c r="F50" s="272">
        <v>160</v>
      </c>
      <c r="G50" s="272">
        <v>31</v>
      </c>
      <c r="H50" s="272">
        <v>129</v>
      </c>
    </row>
    <row r="51" spans="1:8" ht="14.25" customHeight="1">
      <c r="A51" s="266" t="s">
        <v>576</v>
      </c>
      <c r="B51" s="270">
        <v>5692</v>
      </c>
      <c r="C51" s="270">
        <v>2986</v>
      </c>
      <c r="D51" s="271">
        <v>2706</v>
      </c>
      <c r="E51" s="266" t="s">
        <v>577</v>
      </c>
      <c r="F51" s="272">
        <v>119</v>
      </c>
      <c r="G51" s="272">
        <v>17</v>
      </c>
      <c r="H51" s="272">
        <v>102</v>
      </c>
    </row>
    <row r="52" spans="1:8" ht="14.25" customHeight="1">
      <c r="A52" s="266" t="s">
        <v>578</v>
      </c>
      <c r="B52" s="270">
        <v>5764</v>
      </c>
      <c r="C52" s="270">
        <v>2933</v>
      </c>
      <c r="D52" s="271">
        <v>2831</v>
      </c>
      <c r="E52" s="266" t="s">
        <v>579</v>
      </c>
      <c r="F52" s="272">
        <v>88</v>
      </c>
      <c r="G52" s="272">
        <v>13</v>
      </c>
      <c r="H52" s="272">
        <v>75</v>
      </c>
    </row>
    <row r="53" spans="1:8" ht="14.25" customHeight="1">
      <c r="A53" s="266" t="s">
        <v>580</v>
      </c>
      <c r="B53" s="270">
        <v>5377</v>
      </c>
      <c r="C53" s="270">
        <v>2801</v>
      </c>
      <c r="D53" s="271">
        <v>2576</v>
      </c>
      <c r="E53" s="266" t="s">
        <v>581</v>
      </c>
      <c r="F53" s="272">
        <v>54</v>
      </c>
      <c r="G53" s="272">
        <v>16</v>
      </c>
      <c r="H53" s="272">
        <v>38</v>
      </c>
    </row>
    <row r="54" spans="1:8" ht="14.25" customHeight="1">
      <c r="A54" s="266" t="s">
        <v>582</v>
      </c>
      <c r="B54" s="270">
        <v>5327</v>
      </c>
      <c r="C54" s="270">
        <v>2774</v>
      </c>
      <c r="D54" s="271">
        <v>2553</v>
      </c>
      <c r="E54" s="266" t="s">
        <v>583</v>
      </c>
      <c r="F54" s="272">
        <v>46</v>
      </c>
      <c r="G54" s="272">
        <v>6</v>
      </c>
      <c r="H54" s="272">
        <v>40</v>
      </c>
    </row>
    <row r="55" spans="1:8" ht="14.25" customHeight="1">
      <c r="A55" s="266" t="s">
        <v>584</v>
      </c>
      <c r="B55" s="270">
        <v>4057</v>
      </c>
      <c r="C55" s="270">
        <v>2096</v>
      </c>
      <c r="D55" s="271">
        <v>1961</v>
      </c>
      <c r="E55" s="273" t="s">
        <v>585</v>
      </c>
      <c r="F55" s="272">
        <v>90</v>
      </c>
      <c r="G55" s="272">
        <v>10</v>
      </c>
      <c r="H55" s="272">
        <v>80</v>
      </c>
    </row>
    <row r="56" spans="1:8" ht="14.25" customHeight="1">
      <c r="A56" s="274" t="s">
        <v>586</v>
      </c>
      <c r="B56" s="275">
        <v>4923</v>
      </c>
      <c r="C56" s="275">
        <v>2579</v>
      </c>
      <c r="D56" s="276">
        <v>2344</v>
      </c>
      <c r="E56" s="277" t="s">
        <v>587</v>
      </c>
      <c r="F56" s="278">
        <v>1162</v>
      </c>
      <c r="G56" s="278">
        <v>533</v>
      </c>
      <c r="H56" s="278">
        <v>629</v>
      </c>
    </row>
    <row r="57" spans="1:8" ht="14.25" customHeight="1">
      <c r="A57" s="279"/>
      <c r="B57" s="280"/>
      <c r="C57" s="280"/>
      <c r="D57" s="281"/>
      <c r="E57" s="282" t="s">
        <v>483</v>
      </c>
      <c r="F57" s="283">
        <f>SUM(B6:B56,F6:F56)</f>
        <v>337498</v>
      </c>
      <c r="G57" s="283">
        <f>SUM(C6:C56,G6:G56)</f>
        <v>167023</v>
      </c>
      <c r="H57" s="283">
        <f>SUM(D6:D56,H6:H56)</f>
        <v>170475</v>
      </c>
    </row>
    <row r="58" spans="1:8" ht="15" customHeight="1">
      <c r="A58" s="279" t="s">
        <v>588</v>
      </c>
      <c r="B58" s="284"/>
      <c r="C58" s="284"/>
      <c r="D58" s="284"/>
      <c r="E58" s="259"/>
      <c r="F58" s="259"/>
      <c r="G58" s="259"/>
      <c r="H58" s="285"/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56"/>
  <sheetViews>
    <sheetView zoomScale="110" zoomScaleNormal="110" workbookViewId="0"/>
  </sheetViews>
  <sheetFormatPr defaultColWidth="8.75" defaultRowHeight="15" customHeight="1"/>
  <cols>
    <col min="1" max="1" width="26.25" style="287" customWidth="1"/>
    <col min="2" max="7" width="10" style="287" customWidth="1"/>
    <col min="8" max="16384" width="8.75" style="287"/>
  </cols>
  <sheetData>
    <row r="1" spans="1:7" ht="15" customHeight="1">
      <c r="A1" s="464" t="s">
        <v>876</v>
      </c>
    </row>
    <row r="3" spans="1:7" ht="15" customHeight="1">
      <c r="A3" s="286" t="s">
        <v>589</v>
      </c>
    </row>
    <row r="4" spans="1:7" ht="15" customHeight="1">
      <c r="A4" s="288" t="s">
        <v>590</v>
      </c>
      <c r="D4" s="289"/>
      <c r="E4" s="289"/>
      <c r="F4" s="289"/>
      <c r="G4" s="240" t="s">
        <v>47</v>
      </c>
    </row>
    <row r="5" spans="1:7" ht="15" customHeight="1">
      <c r="A5" s="492" t="s">
        <v>591</v>
      </c>
      <c r="B5" s="494" t="s">
        <v>592</v>
      </c>
      <c r="C5" s="494"/>
      <c r="D5" s="494"/>
      <c r="E5" s="495" t="s">
        <v>594</v>
      </c>
      <c r="F5" s="494"/>
      <c r="G5" s="494"/>
    </row>
    <row r="6" spans="1:7" ht="15" customHeight="1">
      <c r="A6" s="493"/>
      <c r="B6" s="290" t="s">
        <v>9</v>
      </c>
      <c r="C6" s="291" t="s">
        <v>595</v>
      </c>
      <c r="D6" s="290" t="s">
        <v>596</v>
      </c>
      <c r="E6" s="292" t="s">
        <v>9</v>
      </c>
      <c r="F6" s="290" t="s">
        <v>595</v>
      </c>
      <c r="G6" s="293" t="s">
        <v>596</v>
      </c>
    </row>
    <row r="7" spans="1:7" ht="15" customHeight="1">
      <c r="A7" s="294" t="s">
        <v>597</v>
      </c>
      <c r="B7" s="295">
        <v>174419</v>
      </c>
      <c r="C7" s="244">
        <v>157390</v>
      </c>
      <c r="D7" s="296">
        <v>17029</v>
      </c>
      <c r="E7" s="297">
        <v>177182</v>
      </c>
      <c r="F7" s="297">
        <v>160205</v>
      </c>
      <c r="G7" s="297">
        <v>16977</v>
      </c>
    </row>
    <row r="8" spans="1:7" ht="15" customHeight="1">
      <c r="A8" s="298" t="s">
        <v>598</v>
      </c>
      <c r="B8" s="295">
        <v>64500</v>
      </c>
      <c r="C8" s="244">
        <v>59542</v>
      </c>
      <c r="D8" s="296">
        <v>4958</v>
      </c>
      <c r="E8" s="297">
        <v>66826</v>
      </c>
      <c r="F8" s="297">
        <v>61549</v>
      </c>
      <c r="G8" s="297">
        <v>5277</v>
      </c>
    </row>
    <row r="9" spans="1:7" ht="15" customHeight="1">
      <c r="A9" s="299" t="s">
        <v>599</v>
      </c>
      <c r="B9" s="295">
        <v>10806</v>
      </c>
      <c r="C9" s="244">
        <v>10806</v>
      </c>
      <c r="D9" s="300" t="s">
        <v>460</v>
      </c>
      <c r="E9" s="297">
        <v>11641</v>
      </c>
      <c r="F9" s="297">
        <v>11641</v>
      </c>
      <c r="G9" s="245" t="s">
        <v>460</v>
      </c>
    </row>
    <row r="10" spans="1:7" ht="15" customHeight="1">
      <c r="A10" s="299" t="s">
        <v>600</v>
      </c>
      <c r="B10" s="295">
        <v>53694</v>
      </c>
      <c r="C10" s="244">
        <v>48736</v>
      </c>
      <c r="D10" s="296">
        <v>4958</v>
      </c>
      <c r="E10" s="297">
        <v>55185</v>
      </c>
      <c r="F10" s="297">
        <v>49908</v>
      </c>
      <c r="G10" s="297">
        <v>5277</v>
      </c>
    </row>
    <row r="11" spans="1:7" ht="15" customHeight="1">
      <c r="A11" s="301" t="s">
        <v>601</v>
      </c>
      <c r="B11" s="302">
        <v>101751</v>
      </c>
      <c r="C11" s="303">
        <v>90419</v>
      </c>
      <c r="D11" s="304">
        <v>11332</v>
      </c>
      <c r="E11" s="302">
        <v>98285</v>
      </c>
      <c r="F11" s="303">
        <v>87532</v>
      </c>
      <c r="G11" s="303">
        <v>10753</v>
      </c>
    </row>
    <row r="12" spans="1:7" ht="15" customHeight="1">
      <c r="A12" s="305" t="s">
        <v>602</v>
      </c>
      <c r="B12" s="295"/>
      <c r="C12" s="244"/>
      <c r="D12" s="296"/>
      <c r="E12" s="297"/>
      <c r="F12" s="297"/>
      <c r="G12" s="297"/>
    </row>
    <row r="13" spans="1:7" ht="15" customHeight="1">
      <c r="A13" s="306" t="s">
        <v>603</v>
      </c>
      <c r="B13" s="307">
        <v>37004</v>
      </c>
      <c r="C13" s="308">
        <v>31716</v>
      </c>
      <c r="D13" s="309">
        <v>5288</v>
      </c>
      <c r="E13" s="310">
        <v>39947</v>
      </c>
      <c r="F13" s="310">
        <v>34278</v>
      </c>
      <c r="G13" s="310">
        <v>5669</v>
      </c>
    </row>
    <row r="14" spans="1:7" ht="15" customHeight="1">
      <c r="A14" s="311" t="s">
        <v>604</v>
      </c>
      <c r="B14" s="312">
        <v>8470</v>
      </c>
      <c r="C14" s="313">
        <v>6838</v>
      </c>
      <c r="D14" s="314">
        <v>1632</v>
      </c>
      <c r="E14" s="315">
        <v>9324</v>
      </c>
      <c r="F14" s="315">
        <v>7713</v>
      </c>
      <c r="G14" s="315">
        <v>1611</v>
      </c>
    </row>
    <row r="15" spans="1:7" ht="15" customHeight="1">
      <c r="A15" s="316" t="s">
        <v>605</v>
      </c>
      <c r="B15" s="295">
        <v>2344</v>
      </c>
      <c r="C15" s="244">
        <v>2011</v>
      </c>
      <c r="D15" s="296">
        <v>333</v>
      </c>
      <c r="E15" s="297">
        <v>2329</v>
      </c>
      <c r="F15" s="297">
        <v>2075</v>
      </c>
      <c r="G15" s="297">
        <v>254</v>
      </c>
    </row>
    <row r="16" spans="1:7" ht="15" customHeight="1">
      <c r="A16" s="316" t="s">
        <v>606</v>
      </c>
      <c r="B16" s="295">
        <v>1362</v>
      </c>
      <c r="C16" s="244">
        <v>1071</v>
      </c>
      <c r="D16" s="296">
        <v>291</v>
      </c>
      <c r="E16" s="297">
        <v>1718</v>
      </c>
      <c r="F16" s="297">
        <v>1344</v>
      </c>
      <c r="G16" s="297">
        <v>374</v>
      </c>
    </row>
    <row r="17" spans="1:7" ht="15" customHeight="1">
      <c r="A17" s="316" t="s">
        <v>607</v>
      </c>
      <c r="B17" s="295">
        <v>1226</v>
      </c>
      <c r="C17" s="244">
        <v>985</v>
      </c>
      <c r="D17" s="296">
        <v>241</v>
      </c>
      <c r="E17" s="297">
        <v>1574</v>
      </c>
      <c r="F17" s="297">
        <v>1255</v>
      </c>
      <c r="G17" s="297">
        <v>319</v>
      </c>
    </row>
    <row r="18" spans="1:7" ht="15" customHeight="1">
      <c r="A18" s="316" t="s">
        <v>608</v>
      </c>
      <c r="B18" s="295">
        <v>926</v>
      </c>
      <c r="C18" s="244">
        <v>664</v>
      </c>
      <c r="D18" s="296">
        <v>262</v>
      </c>
      <c r="E18" s="297">
        <v>960</v>
      </c>
      <c r="F18" s="297">
        <v>698</v>
      </c>
      <c r="G18" s="297">
        <v>262</v>
      </c>
    </row>
    <row r="19" spans="1:7" ht="15" customHeight="1">
      <c r="A19" s="316" t="s">
        <v>609</v>
      </c>
      <c r="B19" s="295">
        <v>757</v>
      </c>
      <c r="C19" s="244">
        <v>577</v>
      </c>
      <c r="D19" s="296">
        <v>180</v>
      </c>
      <c r="E19" s="297">
        <v>738</v>
      </c>
      <c r="F19" s="297">
        <v>633</v>
      </c>
      <c r="G19" s="297">
        <v>105</v>
      </c>
    </row>
    <row r="20" spans="1:7" ht="15" customHeight="1">
      <c r="A20" s="317" t="s">
        <v>610</v>
      </c>
      <c r="B20" s="295">
        <v>1855</v>
      </c>
      <c r="C20" s="244">
        <v>1530</v>
      </c>
      <c r="D20" s="296">
        <v>325</v>
      </c>
      <c r="E20" s="297">
        <v>2005</v>
      </c>
      <c r="F20" s="297">
        <v>1708</v>
      </c>
      <c r="G20" s="297">
        <v>297</v>
      </c>
    </row>
    <row r="21" spans="1:7" ht="15" customHeight="1">
      <c r="A21" s="318" t="s">
        <v>611</v>
      </c>
      <c r="B21" s="295">
        <v>7414</v>
      </c>
      <c r="C21" s="244">
        <v>6772</v>
      </c>
      <c r="D21" s="296">
        <v>642</v>
      </c>
      <c r="E21" s="297">
        <v>7489</v>
      </c>
      <c r="F21" s="297">
        <v>6765</v>
      </c>
      <c r="G21" s="297">
        <v>724</v>
      </c>
    </row>
    <row r="22" spans="1:7" ht="15" customHeight="1">
      <c r="A22" s="318" t="s">
        <v>612</v>
      </c>
      <c r="B22" s="295">
        <v>4412</v>
      </c>
      <c r="C22" s="244">
        <v>3747</v>
      </c>
      <c r="D22" s="296">
        <v>665</v>
      </c>
      <c r="E22" s="297">
        <v>5018</v>
      </c>
      <c r="F22" s="297">
        <v>4228</v>
      </c>
      <c r="G22" s="297">
        <v>790</v>
      </c>
    </row>
    <row r="23" spans="1:7" ht="15" customHeight="1">
      <c r="A23" s="318" t="s">
        <v>613</v>
      </c>
      <c r="B23" s="295">
        <v>3148</v>
      </c>
      <c r="C23" s="244">
        <v>2996</v>
      </c>
      <c r="D23" s="296">
        <v>152</v>
      </c>
      <c r="E23" s="297">
        <v>3545</v>
      </c>
      <c r="F23" s="297">
        <v>3352</v>
      </c>
      <c r="G23" s="297">
        <v>193</v>
      </c>
    </row>
    <row r="24" spans="1:7" ht="15" customHeight="1">
      <c r="A24" s="318" t="s">
        <v>614</v>
      </c>
      <c r="B24" s="295">
        <v>2064</v>
      </c>
      <c r="C24" s="244">
        <v>2015</v>
      </c>
      <c r="D24" s="296">
        <v>49</v>
      </c>
      <c r="E24" s="297">
        <v>2066</v>
      </c>
      <c r="F24" s="297">
        <v>2016</v>
      </c>
      <c r="G24" s="297">
        <v>50</v>
      </c>
    </row>
    <row r="25" spans="1:7" ht="15" customHeight="1">
      <c r="A25" s="318" t="s">
        <v>615</v>
      </c>
      <c r="B25" s="295">
        <v>2012</v>
      </c>
      <c r="C25" s="244">
        <v>1934</v>
      </c>
      <c r="D25" s="296">
        <v>78</v>
      </c>
      <c r="E25" s="297">
        <v>2103</v>
      </c>
      <c r="F25" s="297">
        <v>2026</v>
      </c>
      <c r="G25" s="297">
        <v>77</v>
      </c>
    </row>
    <row r="26" spans="1:7" ht="15" customHeight="1">
      <c r="A26" s="318" t="s">
        <v>616</v>
      </c>
      <c r="B26" s="295">
        <v>1849</v>
      </c>
      <c r="C26" s="244">
        <v>1662</v>
      </c>
      <c r="D26" s="296">
        <v>187</v>
      </c>
      <c r="E26" s="297">
        <v>2098</v>
      </c>
      <c r="F26" s="297">
        <v>1895</v>
      </c>
      <c r="G26" s="297">
        <v>203</v>
      </c>
    </row>
    <row r="27" spans="1:7" ht="15" customHeight="1">
      <c r="A27" s="318" t="s">
        <v>617</v>
      </c>
      <c r="B27" s="295">
        <v>1444</v>
      </c>
      <c r="C27" s="244">
        <v>1276</v>
      </c>
      <c r="D27" s="296">
        <v>168</v>
      </c>
      <c r="E27" s="297">
        <v>1513</v>
      </c>
      <c r="F27" s="297">
        <v>1353</v>
      </c>
      <c r="G27" s="297">
        <v>160</v>
      </c>
    </row>
    <row r="28" spans="1:7" ht="15" customHeight="1">
      <c r="A28" s="318" t="s">
        <v>618</v>
      </c>
      <c r="B28" s="295">
        <v>670</v>
      </c>
      <c r="C28" s="244">
        <v>349</v>
      </c>
      <c r="D28" s="296">
        <v>321</v>
      </c>
      <c r="E28" s="297">
        <v>801</v>
      </c>
      <c r="F28" s="297">
        <v>448</v>
      </c>
      <c r="G28" s="297">
        <v>353</v>
      </c>
    </row>
    <row r="29" spans="1:7" ht="15" customHeight="1">
      <c r="A29" s="318" t="s">
        <v>619</v>
      </c>
      <c r="B29" s="295">
        <v>591</v>
      </c>
      <c r="C29" s="244">
        <v>459</v>
      </c>
      <c r="D29" s="296">
        <v>132</v>
      </c>
      <c r="E29" s="297">
        <v>708</v>
      </c>
      <c r="F29" s="297">
        <v>557</v>
      </c>
      <c r="G29" s="297">
        <v>151</v>
      </c>
    </row>
    <row r="30" spans="1:7" ht="15" customHeight="1">
      <c r="A30" s="318" t="s">
        <v>620</v>
      </c>
      <c r="B30" s="295">
        <v>4930</v>
      </c>
      <c r="C30" s="244">
        <v>3668</v>
      </c>
      <c r="D30" s="296">
        <v>1262</v>
      </c>
      <c r="E30" s="297">
        <v>5282</v>
      </c>
      <c r="F30" s="297">
        <v>3925</v>
      </c>
      <c r="G30" s="297">
        <v>1357</v>
      </c>
    </row>
    <row r="31" spans="1:7" ht="15" customHeight="1">
      <c r="A31" s="306" t="s">
        <v>621</v>
      </c>
      <c r="B31" s="307">
        <v>55429</v>
      </c>
      <c r="C31" s="308">
        <v>50696</v>
      </c>
      <c r="D31" s="309">
        <v>4733</v>
      </c>
      <c r="E31" s="310">
        <v>56798</v>
      </c>
      <c r="F31" s="310">
        <v>51824</v>
      </c>
      <c r="G31" s="310">
        <v>4974</v>
      </c>
    </row>
    <row r="32" spans="1:7" ht="15" customHeight="1">
      <c r="A32" s="319" t="s">
        <v>622</v>
      </c>
      <c r="B32" s="307">
        <v>48650</v>
      </c>
      <c r="C32" s="308">
        <v>44997</v>
      </c>
      <c r="D32" s="309">
        <v>3653</v>
      </c>
      <c r="E32" s="310">
        <v>49037</v>
      </c>
      <c r="F32" s="310">
        <v>45179</v>
      </c>
      <c r="G32" s="310">
        <v>3858</v>
      </c>
    </row>
    <row r="33" spans="1:7" ht="15" customHeight="1">
      <c r="A33" s="316" t="s">
        <v>623</v>
      </c>
      <c r="B33" s="295">
        <v>6574</v>
      </c>
      <c r="C33" s="244">
        <v>6084</v>
      </c>
      <c r="D33" s="296">
        <v>490</v>
      </c>
      <c r="E33" s="297">
        <v>6848</v>
      </c>
      <c r="F33" s="297">
        <v>6349</v>
      </c>
      <c r="G33" s="297">
        <v>499</v>
      </c>
    </row>
    <row r="34" spans="1:7" ht="15" customHeight="1">
      <c r="A34" s="316" t="s">
        <v>624</v>
      </c>
      <c r="B34" s="295">
        <v>6425</v>
      </c>
      <c r="C34" s="244">
        <v>6405</v>
      </c>
      <c r="D34" s="296">
        <v>20</v>
      </c>
      <c r="E34" s="297">
        <v>6080</v>
      </c>
      <c r="F34" s="297">
        <v>6060</v>
      </c>
      <c r="G34" s="297">
        <v>20</v>
      </c>
    </row>
    <row r="35" spans="1:7" ht="15" customHeight="1">
      <c r="A35" s="316" t="s">
        <v>625</v>
      </c>
      <c r="B35" s="295">
        <v>5153</v>
      </c>
      <c r="C35" s="244">
        <v>5023</v>
      </c>
      <c r="D35" s="296">
        <v>130</v>
      </c>
      <c r="E35" s="297">
        <v>4970</v>
      </c>
      <c r="F35" s="297">
        <v>4785</v>
      </c>
      <c r="G35" s="297">
        <v>185</v>
      </c>
    </row>
    <row r="36" spans="1:7" ht="15" customHeight="1">
      <c r="A36" s="316" t="s">
        <v>626</v>
      </c>
      <c r="B36" s="295">
        <v>4808</v>
      </c>
      <c r="C36" s="244">
        <v>4701</v>
      </c>
      <c r="D36" s="296">
        <v>107</v>
      </c>
      <c r="E36" s="297">
        <v>4862</v>
      </c>
      <c r="F36" s="297">
        <v>4743</v>
      </c>
      <c r="G36" s="297">
        <v>119</v>
      </c>
    </row>
    <row r="37" spans="1:7" ht="15" customHeight="1">
      <c r="A37" s="316" t="s">
        <v>627</v>
      </c>
      <c r="B37" s="295">
        <v>3780</v>
      </c>
      <c r="C37" s="244">
        <v>3733</v>
      </c>
      <c r="D37" s="296">
        <v>47</v>
      </c>
      <c r="E37" s="297">
        <v>3357</v>
      </c>
      <c r="F37" s="297">
        <v>3297</v>
      </c>
      <c r="G37" s="297">
        <v>60</v>
      </c>
    </row>
    <row r="38" spans="1:7" ht="15" customHeight="1">
      <c r="A38" s="316" t="s">
        <v>628</v>
      </c>
      <c r="B38" s="295">
        <v>2757</v>
      </c>
      <c r="C38" s="244">
        <v>2420</v>
      </c>
      <c r="D38" s="296">
        <v>337</v>
      </c>
      <c r="E38" s="297">
        <v>3057</v>
      </c>
      <c r="F38" s="297">
        <v>2708</v>
      </c>
      <c r="G38" s="297">
        <v>349</v>
      </c>
    </row>
    <row r="39" spans="1:7" ht="15" customHeight="1">
      <c r="A39" s="316" t="s">
        <v>629</v>
      </c>
      <c r="B39" s="295">
        <v>2412</v>
      </c>
      <c r="C39" s="244">
        <v>2363</v>
      </c>
      <c r="D39" s="296">
        <v>49</v>
      </c>
      <c r="E39" s="297">
        <v>2556</v>
      </c>
      <c r="F39" s="297">
        <v>2501</v>
      </c>
      <c r="G39" s="297">
        <v>55</v>
      </c>
    </row>
    <row r="40" spans="1:7" ht="15" customHeight="1">
      <c r="A40" s="316" t="s">
        <v>630</v>
      </c>
      <c r="B40" s="295">
        <v>1973</v>
      </c>
      <c r="C40" s="244">
        <v>1928</v>
      </c>
      <c r="D40" s="296">
        <v>45</v>
      </c>
      <c r="E40" s="297">
        <v>1998</v>
      </c>
      <c r="F40" s="297">
        <v>1961</v>
      </c>
      <c r="G40" s="297">
        <v>37</v>
      </c>
    </row>
    <row r="41" spans="1:7" ht="15" customHeight="1">
      <c r="A41" s="316" t="s">
        <v>631</v>
      </c>
      <c r="B41" s="295">
        <v>1833</v>
      </c>
      <c r="C41" s="244">
        <v>1675</v>
      </c>
      <c r="D41" s="296">
        <v>158</v>
      </c>
      <c r="E41" s="297">
        <v>1961</v>
      </c>
      <c r="F41" s="297">
        <v>1721</v>
      </c>
      <c r="G41" s="297">
        <v>240</v>
      </c>
    </row>
    <row r="42" spans="1:7" ht="15" customHeight="1">
      <c r="A42" s="316" t="s">
        <v>632</v>
      </c>
      <c r="B42" s="295">
        <v>1732</v>
      </c>
      <c r="C42" s="244">
        <v>1333</v>
      </c>
      <c r="D42" s="296">
        <v>399</v>
      </c>
      <c r="E42" s="297">
        <v>1679</v>
      </c>
      <c r="F42" s="297">
        <v>1298</v>
      </c>
      <c r="G42" s="297">
        <v>381</v>
      </c>
    </row>
    <row r="43" spans="1:7" ht="15" customHeight="1">
      <c r="A43" s="316" t="s">
        <v>633</v>
      </c>
      <c r="B43" s="295">
        <v>9545</v>
      </c>
      <c r="C43" s="244">
        <v>8257</v>
      </c>
      <c r="D43" s="296">
        <v>1288</v>
      </c>
      <c r="E43" s="297">
        <v>9725</v>
      </c>
      <c r="F43" s="297">
        <v>8419</v>
      </c>
      <c r="G43" s="297">
        <v>1306</v>
      </c>
    </row>
    <row r="44" spans="1:7" ht="15" customHeight="1">
      <c r="A44" s="316" t="s">
        <v>634</v>
      </c>
      <c r="B44" s="295">
        <v>1658</v>
      </c>
      <c r="C44" s="244">
        <v>1075</v>
      </c>
      <c r="D44" s="296">
        <v>583</v>
      </c>
      <c r="E44" s="297">
        <v>1944</v>
      </c>
      <c r="F44" s="297">
        <v>1337</v>
      </c>
      <c r="G44" s="297">
        <v>607</v>
      </c>
    </row>
    <row r="45" spans="1:7" ht="15" customHeight="1">
      <c r="A45" s="318" t="s">
        <v>635</v>
      </c>
      <c r="B45" s="295">
        <v>4267</v>
      </c>
      <c r="C45" s="244">
        <v>3537</v>
      </c>
      <c r="D45" s="296">
        <v>730</v>
      </c>
      <c r="E45" s="297">
        <v>4743</v>
      </c>
      <c r="F45" s="297">
        <v>4012</v>
      </c>
      <c r="G45" s="297">
        <v>731</v>
      </c>
    </row>
    <row r="46" spans="1:7" ht="15" customHeight="1">
      <c r="A46" s="318" t="s">
        <v>636</v>
      </c>
      <c r="B46" s="295">
        <v>1088</v>
      </c>
      <c r="C46" s="244">
        <v>891</v>
      </c>
      <c r="D46" s="296">
        <v>197</v>
      </c>
      <c r="E46" s="297">
        <v>1113</v>
      </c>
      <c r="F46" s="297">
        <v>947</v>
      </c>
      <c r="G46" s="297">
        <v>166</v>
      </c>
    </row>
    <row r="47" spans="1:7" ht="15" customHeight="1">
      <c r="A47" s="318" t="s">
        <v>637</v>
      </c>
      <c r="B47" s="295">
        <v>677</v>
      </c>
      <c r="C47" s="244">
        <v>638</v>
      </c>
      <c r="D47" s="296">
        <v>39</v>
      </c>
      <c r="E47" s="297">
        <v>792</v>
      </c>
      <c r="F47" s="297">
        <v>732</v>
      </c>
      <c r="G47" s="297">
        <v>60</v>
      </c>
    </row>
    <row r="48" spans="1:7" ht="15" customHeight="1">
      <c r="A48" s="318" t="s">
        <v>638</v>
      </c>
      <c r="B48" s="295">
        <v>336</v>
      </c>
      <c r="C48" s="244">
        <v>261</v>
      </c>
      <c r="D48" s="296">
        <v>75</v>
      </c>
      <c r="E48" s="297">
        <v>359</v>
      </c>
      <c r="F48" s="297">
        <v>273</v>
      </c>
      <c r="G48" s="297">
        <v>86</v>
      </c>
    </row>
    <row r="49" spans="1:7" ht="15" customHeight="1">
      <c r="A49" s="318" t="s">
        <v>639</v>
      </c>
      <c r="B49" s="295">
        <v>162</v>
      </c>
      <c r="C49" s="244">
        <v>145</v>
      </c>
      <c r="D49" s="296">
        <v>17</v>
      </c>
      <c r="E49" s="297">
        <v>220</v>
      </c>
      <c r="F49" s="297">
        <v>190</v>
      </c>
      <c r="G49" s="297">
        <v>30</v>
      </c>
    </row>
    <row r="50" spans="1:7" ht="15" customHeight="1">
      <c r="A50" s="320" t="s">
        <v>640</v>
      </c>
      <c r="B50" s="321">
        <v>249</v>
      </c>
      <c r="C50" s="252">
        <v>227</v>
      </c>
      <c r="D50" s="322">
        <v>22</v>
      </c>
      <c r="E50" s="252">
        <v>534</v>
      </c>
      <c r="F50" s="252">
        <v>491</v>
      </c>
      <c r="G50" s="252">
        <v>43</v>
      </c>
    </row>
    <row r="51" spans="1:7" ht="15" customHeight="1">
      <c r="A51" s="287" t="s">
        <v>641</v>
      </c>
      <c r="G51" s="323"/>
    </row>
    <row r="52" spans="1:7" ht="15" customHeight="1">
      <c r="A52" s="287" t="s">
        <v>642</v>
      </c>
    </row>
    <row r="53" spans="1:7" ht="15" customHeight="1">
      <c r="A53" s="287" t="s">
        <v>643</v>
      </c>
    </row>
    <row r="54" spans="1:7" ht="15" customHeight="1">
      <c r="A54" s="287" t="s">
        <v>644</v>
      </c>
    </row>
    <row r="55" spans="1:7" ht="15" customHeight="1">
      <c r="A55" s="287" t="s">
        <v>645</v>
      </c>
    </row>
    <row r="56" spans="1:7" ht="15" customHeight="1">
      <c r="A56" s="287" t="s">
        <v>646</v>
      </c>
      <c r="G56" s="323"/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55"/>
  <sheetViews>
    <sheetView zoomScale="110" zoomScaleNormal="110" workbookViewId="0"/>
  </sheetViews>
  <sheetFormatPr defaultColWidth="8.75" defaultRowHeight="15" customHeight="1"/>
  <cols>
    <col min="1" max="1" width="26.25" style="287" customWidth="1"/>
    <col min="2" max="7" width="10" style="287" customWidth="1"/>
    <col min="8" max="16384" width="8.75" style="287"/>
  </cols>
  <sheetData>
    <row r="1" spans="1:7" ht="15" customHeight="1">
      <c r="A1" s="464" t="s">
        <v>876</v>
      </c>
    </row>
    <row r="3" spans="1:7" ht="15" customHeight="1">
      <c r="A3" s="286" t="s">
        <v>647</v>
      </c>
    </row>
    <row r="4" spans="1:7" ht="15" customHeight="1">
      <c r="A4" s="288" t="s">
        <v>590</v>
      </c>
      <c r="D4" s="289"/>
      <c r="E4" s="289"/>
      <c r="F4" s="289"/>
      <c r="G4" s="240" t="s">
        <v>47</v>
      </c>
    </row>
    <row r="5" spans="1:7" ht="15" customHeight="1">
      <c r="A5" s="492" t="s">
        <v>591</v>
      </c>
      <c r="B5" s="494" t="s">
        <v>592</v>
      </c>
      <c r="C5" s="494"/>
      <c r="D5" s="496"/>
      <c r="E5" s="495" t="s">
        <v>648</v>
      </c>
      <c r="F5" s="494"/>
      <c r="G5" s="494"/>
    </row>
    <row r="6" spans="1:7" ht="15" customHeight="1">
      <c r="A6" s="493"/>
      <c r="B6" s="292" t="s">
        <v>139</v>
      </c>
      <c r="C6" s="291" t="s">
        <v>649</v>
      </c>
      <c r="D6" s="290" t="s">
        <v>596</v>
      </c>
      <c r="E6" s="292" t="s">
        <v>139</v>
      </c>
      <c r="F6" s="290" t="s">
        <v>595</v>
      </c>
      <c r="G6" s="293" t="s">
        <v>596</v>
      </c>
    </row>
    <row r="7" spans="1:7" ht="15" customHeight="1">
      <c r="A7" s="324" t="s">
        <v>650</v>
      </c>
      <c r="B7" s="244">
        <v>131042</v>
      </c>
      <c r="C7" s="244">
        <v>116597</v>
      </c>
      <c r="D7" s="296">
        <v>14445</v>
      </c>
      <c r="E7" s="297">
        <v>134468</v>
      </c>
      <c r="F7" s="297">
        <v>119151</v>
      </c>
      <c r="G7" s="297">
        <v>15317</v>
      </c>
    </row>
    <row r="8" spans="1:7" ht="15" customHeight="1">
      <c r="A8" s="325" t="s">
        <v>651</v>
      </c>
      <c r="B8" s="244">
        <v>64500</v>
      </c>
      <c r="C8" s="244">
        <v>59542</v>
      </c>
      <c r="D8" s="296">
        <v>4958</v>
      </c>
      <c r="E8" s="297">
        <v>66826</v>
      </c>
      <c r="F8" s="297">
        <v>61549</v>
      </c>
      <c r="G8" s="297">
        <v>5277</v>
      </c>
    </row>
    <row r="9" spans="1:7" ht="15" customHeight="1">
      <c r="A9" s="326" t="s">
        <v>599</v>
      </c>
      <c r="B9" s="244">
        <v>10806</v>
      </c>
      <c r="C9" s="244">
        <v>10806</v>
      </c>
      <c r="D9" s="300" t="s">
        <v>460</v>
      </c>
      <c r="E9" s="297">
        <v>11641</v>
      </c>
      <c r="F9" s="297">
        <v>11641</v>
      </c>
      <c r="G9" s="245" t="s">
        <v>460</v>
      </c>
    </row>
    <row r="10" spans="1:7" ht="15" customHeight="1">
      <c r="A10" s="326" t="s">
        <v>600</v>
      </c>
      <c r="B10" s="244">
        <v>53694</v>
      </c>
      <c r="C10" s="244">
        <v>48736</v>
      </c>
      <c r="D10" s="296">
        <v>4958</v>
      </c>
      <c r="E10" s="297">
        <v>55185</v>
      </c>
      <c r="F10" s="297">
        <v>49908</v>
      </c>
      <c r="G10" s="297">
        <v>5277</v>
      </c>
    </row>
    <row r="11" spans="1:7" ht="15" customHeight="1">
      <c r="A11" s="327" t="s">
        <v>652</v>
      </c>
      <c r="B11" s="303">
        <v>49056</v>
      </c>
      <c r="C11" s="303">
        <v>41619</v>
      </c>
      <c r="D11" s="304">
        <v>7437</v>
      </c>
      <c r="E11" s="302">
        <v>54031</v>
      </c>
      <c r="F11" s="303">
        <v>45048</v>
      </c>
      <c r="G11" s="303">
        <v>8983</v>
      </c>
    </row>
    <row r="12" spans="1:7" ht="15" customHeight="1">
      <c r="A12" s="328" t="s">
        <v>653</v>
      </c>
      <c r="B12" s="244"/>
      <c r="C12" s="244"/>
      <c r="D12" s="296"/>
      <c r="E12" s="297"/>
      <c r="F12" s="297"/>
      <c r="G12" s="297"/>
    </row>
    <row r="13" spans="1:7" ht="15" customHeight="1">
      <c r="A13" s="329" t="s">
        <v>603</v>
      </c>
      <c r="B13" s="308">
        <v>38178</v>
      </c>
      <c r="C13" s="308">
        <v>32625</v>
      </c>
      <c r="D13" s="309">
        <v>5553</v>
      </c>
      <c r="E13" s="310">
        <v>41967</v>
      </c>
      <c r="F13" s="310">
        <v>35149</v>
      </c>
      <c r="G13" s="310">
        <v>6818</v>
      </c>
    </row>
    <row r="14" spans="1:7" ht="15" customHeight="1">
      <c r="A14" s="330" t="s">
        <v>604</v>
      </c>
      <c r="B14" s="313">
        <v>5257</v>
      </c>
      <c r="C14" s="313">
        <v>4424</v>
      </c>
      <c r="D14" s="314">
        <v>833</v>
      </c>
      <c r="E14" s="315">
        <v>6108</v>
      </c>
      <c r="F14" s="315">
        <v>4977</v>
      </c>
      <c r="G14" s="315">
        <v>1131</v>
      </c>
    </row>
    <row r="15" spans="1:7" ht="15" customHeight="1">
      <c r="A15" s="317" t="s">
        <v>605</v>
      </c>
      <c r="B15" s="244">
        <v>1409</v>
      </c>
      <c r="C15" s="244">
        <v>1211</v>
      </c>
      <c r="D15" s="296">
        <v>198</v>
      </c>
      <c r="E15" s="295">
        <v>1497</v>
      </c>
      <c r="F15" s="244">
        <v>1247</v>
      </c>
      <c r="G15" s="244">
        <v>250</v>
      </c>
    </row>
    <row r="16" spans="1:7" ht="15" customHeight="1">
      <c r="A16" s="317" t="s">
        <v>608</v>
      </c>
      <c r="B16" s="244">
        <v>848</v>
      </c>
      <c r="C16" s="244">
        <v>696</v>
      </c>
      <c r="D16" s="296">
        <v>152</v>
      </c>
      <c r="E16" s="295">
        <v>1016</v>
      </c>
      <c r="F16" s="244">
        <v>803</v>
      </c>
      <c r="G16" s="244">
        <v>213</v>
      </c>
    </row>
    <row r="17" spans="1:7" ht="15" customHeight="1">
      <c r="A17" s="317" t="s">
        <v>609</v>
      </c>
      <c r="B17" s="244">
        <v>685</v>
      </c>
      <c r="C17" s="244">
        <v>573</v>
      </c>
      <c r="D17" s="296">
        <v>112</v>
      </c>
      <c r="E17" s="295">
        <v>896</v>
      </c>
      <c r="F17" s="244">
        <v>725</v>
      </c>
      <c r="G17" s="244">
        <v>171</v>
      </c>
    </row>
    <row r="18" spans="1:7" ht="15" customHeight="1">
      <c r="A18" s="317" t="s">
        <v>654</v>
      </c>
      <c r="B18" s="244">
        <v>636</v>
      </c>
      <c r="C18" s="244">
        <v>529</v>
      </c>
      <c r="D18" s="296">
        <v>107</v>
      </c>
      <c r="E18" s="295">
        <v>727</v>
      </c>
      <c r="F18" s="244">
        <v>580</v>
      </c>
      <c r="G18" s="244">
        <v>147</v>
      </c>
    </row>
    <row r="19" spans="1:7" ht="15" customHeight="1">
      <c r="A19" s="317" t="s">
        <v>607</v>
      </c>
      <c r="B19" s="244">
        <v>454</v>
      </c>
      <c r="C19" s="244">
        <v>382</v>
      </c>
      <c r="D19" s="296">
        <v>72</v>
      </c>
      <c r="E19" s="295">
        <v>536</v>
      </c>
      <c r="F19" s="244">
        <v>456</v>
      </c>
      <c r="G19" s="244">
        <v>80</v>
      </c>
    </row>
    <row r="20" spans="1:7" ht="15" customHeight="1">
      <c r="A20" s="317" t="s">
        <v>610</v>
      </c>
      <c r="B20" s="244">
        <v>1225</v>
      </c>
      <c r="C20" s="244">
        <v>1033</v>
      </c>
      <c r="D20" s="244">
        <v>192</v>
      </c>
      <c r="E20" s="295">
        <v>1436</v>
      </c>
      <c r="F20" s="244">
        <v>1166</v>
      </c>
      <c r="G20" s="244">
        <v>270</v>
      </c>
    </row>
    <row r="21" spans="1:7" ht="15" customHeight="1">
      <c r="A21" s="331" t="s">
        <v>655</v>
      </c>
      <c r="B21" s="244">
        <v>8231</v>
      </c>
      <c r="C21" s="244">
        <v>7346</v>
      </c>
      <c r="D21" s="296">
        <v>885</v>
      </c>
      <c r="E21" s="297">
        <v>8308</v>
      </c>
      <c r="F21" s="297">
        <v>7346</v>
      </c>
      <c r="G21" s="297">
        <v>962</v>
      </c>
    </row>
    <row r="22" spans="1:7" ht="15" customHeight="1">
      <c r="A22" s="331" t="s">
        <v>656</v>
      </c>
      <c r="B22" s="244">
        <v>5130</v>
      </c>
      <c r="C22" s="244">
        <v>4321</v>
      </c>
      <c r="D22" s="296">
        <v>809</v>
      </c>
      <c r="E22" s="297">
        <v>6030</v>
      </c>
      <c r="F22" s="297">
        <v>4975</v>
      </c>
      <c r="G22" s="297">
        <v>1055</v>
      </c>
    </row>
    <row r="23" spans="1:7" ht="15" customHeight="1">
      <c r="A23" s="331" t="s">
        <v>657</v>
      </c>
      <c r="B23" s="244">
        <v>3110</v>
      </c>
      <c r="C23" s="244">
        <v>2676</v>
      </c>
      <c r="D23" s="296">
        <v>434</v>
      </c>
      <c r="E23" s="297">
        <v>3978</v>
      </c>
      <c r="F23" s="297">
        <v>3249</v>
      </c>
      <c r="G23" s="297">
        <v>729</v>
      </c>
    </row>
    <row r="24" spans="1:7" ht="15" customHeight="1">
      <c r="A24" s="331" t="s">
        <v>658</v>
      </c>
      <c r="B24" s="244">
        <v>3081</v>
      </c>
      <c r="C24" s="244">
        <v>2780</v>
      </c>
      <c r="D24" s="296">
        <v>301</v>
      </c>
      <c r="E24" s="297">
        <v>3352</v>
      </c>
      <c r="F24" s="297">
        <v>3013</v>
      </c>
      <c r="G24" s="297">
        <v>339</v>
      </c>
    </row>
    <row r="25" spans="1:7" ht="15" customHeight="1">
      <c r="A25" s="331" t="s">
        <v>659</v>
      </c>
      <c r="B25" s="244">
        <v>2654</v>
      </c>
      <c r="C25" s="244">
        <v>2441</v>
      </c>
      <c r="D25" s="296">
        <v>213</v>
      </c>
      <c r="E25" s="297">
        <v>2867</v>
      </c>
      <c r="F25" s="297">
        <v>2612</v>
      </c>
      <c r="G25" s="297">
        <v>255</v>
      </c>
    </row>
    <row r="26" spans="1:7" ht="15" customHeight="1">
      <c r="A26" s="331" t="s">
        <v>660</v>
      </c>
      <c r="B26" s="244">
        <v>2027</v>
      </c>
      <c r="C26" s="244">
        <v>1609</v>
      </c>
      <c r="D26" s="296">
        <v>418</v>
      </c>
      <c r="E26" s="297">
        <v>2031</v>
      </c>
      <c r="F26" s="297">
        <v>1655</v>
      </c>
      <c r="G26" s="297">
        <v>376</v>
      </c>
    </row>
    <row r="27" spans="1:7" ht="15" customHeight="1">
      <c r="A27" s="331" t="s">
        <v>661</v>
      </c>
      <c r="B27" s="244">
        <v>1121</v>
      </c>
      <c r="C27" s="244">
        <v>851</v>
      </c>
      <c r="D27" s="296">
        <v>270</v>
      </c>
      <c r="E27" s="297">
        <v>1077</v>
      </c>
      <c r="F27" s="297">
        <v>839</v>
      </c>
      <c r="G27" s="297">
        <v>238</v>
      </c>
    </row>
    <row r="28" spans="1:7" ht="15" customHeight="1">
      <c r="A28" s="331" t="s">
        <v>662</v>
      </c>
      <c r="B28" s="244">
        <v>935</v>
      </c>
      <c r="C28" s="244">
        <v>721</v>
      </c>
      <c r="D28" s="296">
        <v>214</v>
      </c>
      <c r="E28" s="297">
        <v>1061</v>
      </c>
      <c r="F28" s="297">
        <v>801</v>
      </c>
      <c r="G28" s="297">
        <v>260</v>
      </c>
    </row>
    <row r="29" spans="1:7" ht="15" customHeight="1">
      <c r="A29" s="331" t="s">
        <v>663</v>
      </c>
      <c r="B29" s="244">
        <v>824</v>
      </c>
      <c r="C29" s="244">
        <v>724</v>
      </c>
      <c r="D29" s="296">
        <v>100</v>
      </c>
      <c r="E29" s="297">
        <v>811</v>
      </c>
      <c r="F29" s="297">
        <v>689</v>
      </c>
      <c r="G29" s="297">
        <v>122</v>
      </c>
    </row>
    <row r="30" spans="1:7" ht="15" customHeight="1">
      <c r="A30" s="331" t="s">
        <v>664</v>
      </c>
      <c r="B30" s="244">
        <v>5808</v>
      </c>
      <c r="C30" s="244">
        <v>4732</v>
      </c>
      <c r="D30" s="296">
        <v>1076</v>
      </c>
      <c r="E30" s="297">
        <v>6344</v>
      </c>
      <c r="F30" s="297">
        <v>4993</v>
      </c>
      <c r="G30" s="297">
        <v>1351</v>
      </c>
    </row>
    <row r="31" spans="1:7" ht="15" customHeight="1">
      <c r="A31" s="329" t="s">
        <v>621</v>
      </c>
      <c r="B31" s="313">
        <v>10878</v>
      </c>
      <c r="C31" s="313">
        <v>8994</v>
      </c>
      <c r="D31" s="314">
        <v>1884</v>
      </c>
      <c r="E31" s="315">
        <v>12064</v>
      </c>
      <c r="F31" s="315">
        <v>9899</v>
      </c>
      <c r="G31" s="315">
        <v>2165</v>
      </c>
    </row>
    <row r="32" spans="1:7" ht="15" customHeight="1">
      <c r="A32" s="332" t="s">
        <v>622</v>
      </c>
      <c r="B32" s="313">
        <v>4463</v>
      </c>
      <c r="C32" s="313">
        <v>3792</v>
      </c>
      <c r="D32" s="314">
        <v>671</v>
      </c>
      <c r="E32" s="315">
        <v>4773</v>
      </c>
      <c r="F32" s="315">
        <v>4092</v>
      </c>
      <c r="G32" s="315">
        <v>681</v>
      </c>
    </row>
    <row r="33" spans="1:7" ht="15" customHeight="1">
      <c r="A33" s="317" t="s">
        <v>665</v>
      </c>
      <c r="B33" s="244">
        <v>1468</v>
      </c>
      <c r="C33" s="244">
        <v>1245</v>
      </c>
      <c r="D33" s="296">
        <v>223</v>
      </c>
      <c r="E33" s="297">
        <v>1477</v>
      </c>
      <c r="F33" s="297">
        <v>1278</v>
      </c>
      <c r="G33" s="297">
        <v>199</v>
      </c>
    </row>
    <row r="34" spans="1:7" ht="15" customHeight="1">
      <c r="A34" s="317" t="s">
        <v>666</v>
      </c>
      <c r="B34" s="244">
        <v>334</v>
      </c>
      <c r="C34" s="244">
        <v>272</v>
      </c>
      <c r="D34" s="296">
        <v>62</v>
      </c>
      <c r="E34" s="297">
        <v>385</v>
      </c>
      <c r="F34" s="297">
        <v>316</v>
      </c>
      <c r="G34" s="297">
        <v>69</v>
      </c>
    </row>
    <row r="35" spans="1:7" ht="15" customHeight="1">
      <c r="A35" s="317" t="s">
        <v>667</v>
      </c>
      <c r="B35" s="244">
        <v>221</v>
      </c>
      <c r="C35" s="244">
        <v>185</v>
      </c>
      <c r="D35" s="296">
        <v>36</v>
      </c>
      <c r="E35" s="297">
        <v>246</v>
      </c>
      <c r="F35" s="297">
        <v>206</v>
      </c>
      <c r="G35" s="297">
        <v>40</v>
      </c>
    </row>
    <row r="36" spans="1:7" ht="15" customHeight="1">
      <c r="A36" s="317" t="s">
        <v>668</v>
      </c>
      <c r="B36" s="244">
        <v>181</v>
      </c>
      <c r="C36" s="244">
        <v>154</v>
      </c>
      <c r="D36" s="296">
        <v>27</v>
      </c>
      <c r="E36" s="297">
        <v>215</v>
      </c>
      <c r="F36" s="297">
        <v>177</v>
      </c>
      <c r="G36" s="297">
        <v>38</v>
      </c>
    </row>
    <row r="37" spans="1:7" ht="15" customHeight="1">
      <c r="A37" s="317" t="s">
        <v>669</v>
      </c>
      <c r="B37" s="244">
        <v>213</v>
      </c>
      <c r="C37" s="244">
        <v>192</v>
      </c>
      <c r="D37" s="296">
        <v>21</v>
      </c>
      <c r="E37" s="297">
        <v>213</v>
      </c>
      <c r="F37" s="297">
        <v>186</v>
      </c>
      <c r="G37" s="297">
        <v>27</v>
      </c>
    </row>
    <row r="38" spans="1:7" ht="15" customHeight="1">
      <c r="A38" s="317" t="s">
        <v>670</v>
      </c>
      <c r="B38" s="244">
        <v>188</v>
      </c>
      <c r="C38" s="244">
        <v>168</v>
      </c>
      <c r="D38" s="296">
        <v>20</v>
      </c>
      <c r="E38" s="297">
        <v>209</v>
      </c>
      <c r="F38" s="297">
        <v>175</v>
      </c>
      <c r="G38" s="297">
        <v>34</v>
      </c>
    </row>
    <row r="39" spans="1:7" ht="15" customHeight="1">
      <c r="A39" s="317" t="s">
        <v>671</v>
      </c>
      <c r="B39" s="244">
        <v>185</v>
      </c>
      <c r="C39" s="244">
        <v>149</v>
      </c>
      <c r="D39" s="296">
        <v>36</v>
      </c>
      <c r="E39" s="297">
        <v>194</v>
      </c>
      <c r="F39" s="297">
        <v>160</v>
      </c>
      <c r="G39" s="297">
        <v>34</v>
      </c>
    </row>
    <row r="40" spans="1:7" ht="15" customHeight="1">
      <c r="A40" s="317" t="s">
        <v>672</v>
      </c>
      <c r="B40" s="244">
        <v>166</v>
      </c>
      <c r="C40" s="244">
        <v>149</v>
      </c>
      <c r="D40" s="296">
        <v>17</v>
      </c>
      <c r="E40" s="297">
        <v>186</v>
      </c>
      <c r="F40" s="297">
        <v>163</v>
      </c>
      <c r="G40" s="297">
        <v>23</v>
      </c>
    </row>
    <row r="41" spans="1:7" ht="15" customHeight="1">
      <c r="A41" s="317" t="s">
        <v>673</v>
      </c>
      <c r="B41" s="244">
        <v>149</v>
      </c>
      <c r="C41" s="244">
        <v>131</v>
      </c>
      <c r="D41" s="296">
        <v>18</v>
      </c>
      <c r="E41" s="297">
        <v>177</v>
      </c>
      <c r="F41" s="297">
        <v>152</v>
      </c>
      <c r="G41" s="297">
        <v>25</v>
      </c>
    </row>
    <row r="42" spans="1:7" ht="15" customHeight="1">
      <c r="A42" s="317" t="s">
        <v>674</v>
      </c>
      <c r="B42" s="244">
        <v>115</v>
      </c>
      <c r="C42" s="244">
        <v>94</v>
      </c>
      <c r="D42" s="296">
        <v>21</v>
      </c>
      <c r="E42" s="297">
        <v>113</v>
      </c>
      <c r="F42" s="297">
        <v>92</v>
      </c>
      <c r="G42" s="297">
        <v>21</v>
      </c>
    </row>
    <row r="43" spans="1:7" ht="15" customHeight="1">
      <c r="A43" s="317" t="s">
        <v>610</v>
      </c>
      <c r="B43" s="244">
        <v>693</v>
      </c>
      <c r="C43" s="244">
        <v>586</v>
      </c>
      <c r="D43" s="296">
        <v>107</v>
      </c>
      <c r="E43" s="297">
        <v>729</v>
      </c>
      <c r="F43" s="297">
        <v>659</v>
      </c>
      <c r="G43" s="297">
        <v>70</v>
      </c>
    </row>
    <row r="44" spans="1:7" ht="15" customHeight="1">
      <c r="A44" s="317" t="s">
        <v>634</v>
      </c>
      <c r="B44" s="244">
        <v>550</v>
      </c>
      <c r="C44" s="244">
        <v>467</v>
      </c>
      <c r="D44" s="296">
        <v>83</v>
      </c>
      <c r="E44" s="297">
        <v>629</v>
      </c>
      <c r="F44" s="297">
        <v>528</v>
      </c>
      <c r="G44" s="297">
        <v>101</v>
      </c>
    </row>
    <row r="45" spans="1:7" ht="15" customHeight="1">
      <c r="A45" s="331" t="s">
        <v>675</v>
      </c>
      <c r="B45" s="244">
        <v>4067</v>
      </c>
      <c r="C45" s="244">
        <v>3529</v>
      </c>
      <c r="D45" s="296">
        <v>538</v>
      </c>
      <c r="E45" s="297">
        <v>4554</v>
      </c>
      <c r="F45" s="297">
        <v>3917</v>
      </c>
      <c r="G45" s="297">
        <v>637</v>
      </c>
    </row>
    <row r="46" spans="1:7" ht="15" customHeight="1">
      <c r="A46" s="331" t="s">
        <v>676</v>
      </c>
      <c r="B46" s="244">
        <v>892</v>
      </c>
      <c r="C46" s="244">
        <v>710</v>
      </c>
      <c r="D46" s="296">
        <v>182</v>
      </c>
      <c r="E46" s="297">
        <v>1014</v>
      </c>
      <c r="F46" s="297">
        <v>773</v>
      </c>
      <c r="G46" s="297">
        <v>241</v>
      </c>
    </row>
    <row r="47" spans="1:7" ht="15" customHeight="1">
      <c r="A47" s="331" t="s">
        <v>677</v>
      </c>
      <c r="B47" s="244">
        <v>568</v>
      </c>
      <c r="C47" s="244">
        <v>337</v>
      </c>
      <c r="D47" s="296">
        <v>231</v>
      </c>
      <c r="E47" s="297">
        <v>626</v>
      </c>
      <c r="F47" s="297">
        <v>396</v>
      </c>
      <c r="G47" s="297">
        <v>230</v>
      </c>
    </row>
    <row r="48" spans="1:7" ht="15" customHeight="1">
      <c r="A48" s="331" t="s">
        <v>678</v>
      </c>
      <c r="B48" s="244">
        <v>373</v>
      </c>
      <c r="C48" s="244">
        <v>216</v>
      </c>
      <c r="D48" s="296">
        <v>157</v>
      </c>
      <c r="E48" s="297">
        <v>412</v>
      </c>
      <c r="F48" s="297">
        <v>222</v>
      </c>
      <c r="G48" s="297">
        <v>190</v>
      </c>
    </row>
    <row r="49" spans="1:7" ht="15" customHeight="1">
      <c r="A49" s="331" t="s">
        <v>679</v>
      </c>
      <c r="B49" s="295">
        <v>334</v>
      </c>
      <c r="C49" s="244">
        <v>267</v>
      </c>
      <c r="D49" s="296">
        <v>67</v>
      </c>
      <c r="E49" s="297">
        <v>354</v>
      </c>
      <c r="F49" s="297">
        <v>279</v>
      </c>
      <c r="G49" s="297">
        <v>75</v>
      </c>
    </row>
    <row r="50" spans="1:7" ht="15" customHeight="1">
      <c r="A50" s="331" t="s">
        <v>680</v>
      </c>
      <c r="B50" s="244">
        <v>181</v>
      </c>
      <c r="C50" s="244">
        <v>143</v>
      </c>
      <c r="D50" s="296">
        <v>38</v>
      </c>
      <c r="E50" s="244">
        <v>331</v>
      </c>
      <c r="F50" s="244">
        <v>220</v>
      </c>
      <c r="G50" s="244">
        <v>111</v>
      </c>
    </row>
    <row r="51" spans="1:7" ht="15" customHeight="1">
      <c r="A51" s="333" t="s">
        <v>681</v>
      </c>
      <c r="B51" s="333"/>
      <c r="C51" s="333"/>
      <c r="D51" s="333"/>
      <c r="E51" s="333"/>
      <c r="F51" s="333"/>
      <c r="G51" s="334"/>
    </row>
    <row r="52" spans="1:7" ht="15" customHeight="1">
      <c r="A52" s="335" t="s">
        <v>682</v>
      </c>
      <c r="B52" s="335"/>
      <c r="C52" s="335"/>
      <c r="D52" s="335"/>
      <c r="E52" s="335"/>
      <c r="F52" s="335"/>
      <c r="G52" s="336"/>
    </row>
    <row r="53" spans="1:7" ht="15" customHeight="1">
      <c r="A53" s="287" t="s">
        <v>683</v>
      </c>
      <c r="G53" s="323"/>
    </row>
    <row r="54" spans="1:7" ht="15" customHeight="1">
      <c r="A54" s="287" t="s">
        <v>684</v>
      </c>
    </row>
    <row r="55" spans="1:7" ht="15" customHeight="1">
      <c r="A55" s="287" t="s">
        <v>685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30"/>
  <sheetViews>
    <sheetView zoomScale="110" zoomScaleNormal="110" workbookViewId="0"/>
  </sheetViews>
  <sheetFormatPr defaultColWidth="8.75" defaultRowHeight="15" customHeight="1"/>
  <cols>
    <col min="1" max="3" width="3.75" style="340" customWidth="1"/>
    <col min="4" max="4" width="30" style="340" customWidth="1"/>
    <col min="5" max="8" width="11.25" style="340" customWidth="1"/>
    <col min="9" max="16384" width="8.75" style="340"/>
  </cols>
  <sheetData>
    <row r="1" spans="1:6" ht="15" customHeight="1">
      <c r="A1" s="464" t="s">
        <v>876</v>
      </c>
    </row>
    <row r="3" spans="1:6" s="287" customFormat="1" ht="15" customHeight="1">
      <c r="A3" s="286" t="s">
        <v>686</v>
      </c>
    </row>
    <row r="4" spans="1:6" s="287" customFormat="1" ht="15" customHeight="1">
      <c r="A4" s="337" t="s">
        <v>590</v>
      </c>
    </row>
    <row r="5" spans="1:6" ht="15" customHeight="1">
      <c r="A5" s="338" t="s">
        <v>687</v>
      </c>
      <c r="B5" s="338"/>
      <c r="C5" s="335"/>
      <c r="D5" s="335"/>
      <c r="E5" s="335"/>
      <c r="F5" s="339" t="s">
        <v>688</v>
      </c>
    </row>
    <row r="6" spans="1:6" ht="15" customHeight="1">
      <c r="A6" s="496" t="s">
        <v>689</v>
      </c>
      <c r="B6" s="500"/>
      <c r="C6" s="500"/>
      <c r="D6" s="500"/>
      <c r="E6" s="500" t="s">
        <v>690</v>
      </c>
      <c r="F6" s="495"/>
    </row>
    <row r="7" spans="1:6" ht="15" customHeight="1">
      <c r="A7" s="496"/>
      <c r="B7" s="500"/>
      <c r="C7" s="500"/>
      <c r="D7" s="500"/>
      <c r="E7" s="290" t="s">
        <v>691</v>
      </c>
      <c r="F7" s="291" t="s">
        <v>692</v>
      </c>
    </row>
    <row r="8" spans="1:6" ht="26.25" customHeight="1">
      <c r="A8" s="496" t="s">
        <v>693</v>
      </c>
      <c r="B8" s="500"/>
      <c r="C8" s="500"/>
      <c r="D8" s="500"/>
      <c r="E8" s="308">
        <v>118555</v>
      </c>
      <c r="F8" s="308">
        <v>315792</v>
      </c>
    </row>
    <row r="9" spans="1:6" ht="26.25" customHeight="1">
      <c r="A9" s="501" t="s">
        <v>694</v>
      </c>
      <c r="B9" s="500" t="s">
        <v>695</v>
      </c>
      <c r="C9" s="500"/>
      <c r="D9" s="500"/>
      <c r="E9" s="244">
        <v>117379</v>
      </c>
      <c r="F9" s="244">
        <v>312375</v>
      </c>
    </row>
    <row r="10" spans="1:6" ht="26.25" customHeight="1">
      <c r="A10" s="501"/>
      <c r="B10" s="502" t="s">
        <v>696</v>
      </c>
      <c r="C10" s="500" t="s">
        <v>695</v>
      </c>
      <c r="D10" s="500"/>
      <c r="E10" s="244">
        <v>88435</v>
      </c>
      <c r="F10" s="244">
        <v>282598</v>
      </c>
    </row>
    <row r="11" spans="1:6" ht="26.25" customHeight="1">
      <c r="A11" s="501"/>
      <c r="B11" s="502"/>
      <c r="C11" s="503" t="s">
        <v>697</v>
      </c>
      <c r="D11" s="341" t="s">
        <v>695</v>
      </c>
      <c r="E11" s="244">
        <v>77934</v>
      </c>
      <c r="F11" s="244">
        <v>235032</v>
      </c>
    </row>
    <row r="12" spans="1:6" ht="26.25" customHeight="1">
      <c r="A12" s="501"/>
      <c r="B12" s="502"/>
      <c r="C12" s="503"/>
      <c r="D12" s="342" t="s">
        <v>698</v>
      </c>
      <c r="E12" s="244">
        <v>22670</v>
      </c>
      <c r="F12" s="244">
        <v>45373</v>
      </c>
    </row>
    <row r="13" spans="1:6" ht="26.25" customHeight="1">
      <c r="A13" s="501"/>
      <c r="B13" s="502"/>
      <c r="C13" s="503"/>
      <c r="D13" s="342" t="s">
        <v>699</v>
      </c>
      <c r="E13" s="244">
        <v>44984</v>
      </c>
      <c r="F13" s="244">
        <v>164448</v>
      </c>
    </row>
    <row r="14" spans="1:6" ht="26.25" customHeight="1">
      <c r="A14" s="501"/>
      <c r="B14" s="502"/>
      <c r="C14" s="503"/>
      <c r="D14" s="342" t="s">
        <v>700</v>
      </c>
      <c r="E14" s="244">
        <v>1783</v>
      </c>
      <c r="F14" s="244">
        <v>4317</v>
      </c>
    </row>
    <row r="15" spans="1:6" ht="26.25" customHeight="1">
      <c r="A15" s="501"/>
      <c r="B15" s="502"/>
      <c r="C15" s="503"/>
      <c r="D15" s="343" t="s">
        <v>701</v>
      </c>
      <c r="E15" s="244">
        <v>8497</v>
      </c>
      <c r="F15" s="244">
        <v>20894</v>
      </c>
    </row>
    <row r="16" spans="1:6" ht="26.25" customHeight="1">
      <c r="A16" s="501"/>
      <c r="B16" s="502"/>
      <c r="C16" s="504" t="s">
        <v>702</v>
      </c>
      <c r="D16" s="341" t="s">
        <v>695</v>
      </c>
      <c r="E16" s="244">
        <v>10501</v>
      </c>
      <c r="F16" s="244">
        <v>47566</v>
      </c>
    </row>
    <row r="17" spans="1:6" ht="26.25" customHeight="1">
      <c r="A17" s="501"/>
      <c r="B17" s="502"/>
      <c r="C17" s="504"/>
      <c r="D17" s="342" t="s">
        <v>703</v>
      </c>
      <c r="E17" s="244">
        <v>365</v>
      </c>
      <c r="F17" s="244">
        <v>1461</v>
      </c>
    </row>
    <row r="18" spans="1:6" ht="26.25" customHeight="1">
      <c r="A18" s="501"/>
      <c r="B18" s="502"/>
      <c r="C18" s="504"/>
      <c r="D18" s="342" t="s">
        <v>704</v>
      </c>
      <c r="E18" s="244">
        <v>1087</v>
      </c>
      <c r="F18" s="244">
        <v>3262</v>
      </c>
    </row>
    <row r="19" spans="1:6" ht="26.25" customHeight="1">
      <c r="A19" s="501"/>
      <c r="B19" s="502"/>
      <c r="C19" s="504"/>
      <c r="D19" s="344" t="s">
        <v>705</v>
      </c>
      <c r="E19" s="244">
        <v>1820</v>
      </c>
      <c r="F19" s="244">
        <v>10807</v>
      </c>
    </row>
    <row r="20" spans="1:6" ht="26.25" customHeight="1">
      <c r="A20" s="501"/>
      <c r="B20" s="502"/>
      <c r="C20" s="504"/>
      <c r="D20" s="344" t="s">
        <v>706</v>
      </c>
      <c r="E20" s="244">
        <v>3526</v>
      </c>
      <c r="F20" s="244">
        <v>16935</v>
      </c>
    </row>
    <row r="21" spans="1:6" ht="26.25" customHeight="1">
      <c r="A21" s="501"/>
      <c r="B21" s="502"/>
      <c r="C21" s="504"/>
      <c r="D21" s="345" t="s">
        <v>707</v>
      </c>
      <c r="E21" s="244">
        <v>240</v>
      </c>
      <c r="F21" s="244">
        <v>777</v>
      </c>
    </row>
    <row r="22" spans="1:6" ht="26.25" customHeight="1">
      <c r="A22" s="501"/>
      <c r="B22" s="502"/>
      <c r="C22" s="504"/>
      <c r="D22" s="345" t="s">
        <v>708</v>
      </c>
      <c r="E22" s="244">
        <v>857</v>
      </c>
      <c r="F22" s="244">
        <v>4014</v>
      </c>
    </row>
    <row r="23" spans="1:6" ht="26.25" customHeight="1">
      <c r="A23" s="501"/>
      <c r="B23" s="502"/>
      <c r="C23" s="504"/>
      <c r="D23" s="345" t="s">
        <v>709</v>
      </c>
      <c r="E23" s="244">
        <v>167</v>
      </c>
      <c r="F23" s="244">
        <v>860</v>
      </c>
    </row>
    <row r="24" spans="1:6" ht="26.25" customHeight="1">
      <c r="A24" s="501"/>
      <c r="B24" s="502"/>
      <c r="C24" s="504"/>
      <c r="D24" s="345" t="s">
        <v>710</v>
      </c>
      <c r="E24" s="244">
        <v>612</v>
      </c>
      <c r="F24" s="244">
        <v>4037</v>
      </c>
    </row>
    <row r="25" spans="1:6" ht="26.25" customHeight="1">
      <c r="A25" s="501"/>
      <c r="B25" s="502"/>
      <c r="C25" s="504"/>
      <c r="D25" s="342" t="s">
        <v>711</v>
      </c>
      <c r="E25" s="244">
        <v>689</v>
      </c>
      <c r="F25" s="244">
        <v>1463</v>
      </c>
    </row>
    <row r="26" spans="1:6" ht="26.25" customHeight="1">
      <c r="A26" s="501"/>
      <c r="B26" s="502"/>
      <c r="C26" s="504"/>
      <c r="D26" s="343" t="s">
        <v>712</v>
      </c>
      <c r="E26" s="244">
        <v>1138</v>
      </c>
      <c r="F26" s="244">
        <v>3950</v>
      </c>
    </row>
    <row r="27" spans="1:6" ht="26.25" customHeight="1">
      <c r="A27" s="501"/>
      <c r="B27" s="497" t="s">
        <v>713</v>
      </c>
      <c r="C27" s="497"/>
      <c r="D27" s="497"/>
      <c r="E27" s="244">
        <v>810</v>
      </c>
      <c r="F27" s="244">
        <v>1643</v>
      </c>
    </row>
    <row r="28" spans="1:6" ht="26.25" customHeight="1">
      <c r="A28" s="501"/>
      <c r="B28" s="497" t="s">
        <v>714</v>
      </c>
      <c r="C28" s="497"/>
      <c r="D28" s="497"/>
      <c r="E28" s="244">
        <v>28134</v>
      </c>
      <c r="F28" s="244">
        <v>28134</v>
      </c>
    </row>
    <row r="29" spans="1:6" ht="26.25" customHeight="1">
      <c r="A29" s="498" t="s">
        <v>715</v>
      </c>
      <c r="B29" s="498"/>
      <c r="C29" s="498"/>
      <c r="D29" s="499"/>
      <c r="E29" s="252">
        <v>74</v>
      </c>
      <c r="F29" s="252">
        <v>2276</v>
      </c>
    </row>
    <row r="30" spans="1:6" ht="15" customHeight="1">
      <c r="A30" s="333" t="s">
        <v>716</v>
      </c>
      <c r="B30" s="346"/>
      <c r="C30" s="346"/>
      <c r="D30" s="346"/>
      <c r="E30" s="346"/>
      <c r="F30" s="346"/>
    </row>
  </sheetData>
  <mergeCells count="12">
    <mergeCell ref="B28:D28"/>
    <mergeCell ref="A29:D29"/>
    <mergeCell ref="A6:D7"/>
    <mergeCell ref="E6:F6"/>
    <mergeCell ref="A8:D8"/>
    <mergeCell ref="A9:A28"/>
    <mergeCell ref="B9:D9"/>
    <mergeCell ref="B10:B26"/>
    <mergeCell ref="C10:D10"/>
    <mergeCell ref="C11:C15"/>
    <mergeCell ref="C16:C26"/>
    <mergeCell ref="B27:D2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33"/>
  <sheetViews>
    <sheetView zoomScale="110" zoomScaleNormal="110" workbookViewId="0"/>
  </sheetViews>
  <sheetFormatPr defaultColWidth="8.75" defaultRowHeight="15" customHeight="1"/>
  <cols>
    <col min="1" max="3" width="3.75" style="340" customWidth="1"/>
    <col min="4" max="4" width="30" style="340" customWidth="1"/>
    <col min="5" max="8" width="11.25" style="340" customWidth="1"/>
    <col min="9" max="16384" width="8.75" style="340"/>
  </cols>
  <sheetData>
    <row r="1" spans="1:8" ht="15" customHeight="1">
      <c r="A1" s="464" t="s">
        <v>876</v>
      </c>
    </row>
    <row r="3" spans="1:8" ht="15" customHeight="1">
      <c r="A3" s="338" t="s">
        <v>717</v>
      </c>
      <c r="B3" s="338"/>
      <c r="C3" s="335"/>
      <c r="D3" s="335"/>
      <c r="E3" s="335"/>
      <c r="F3" s="347"/>
      <c r="G3" s="336"/>
      <c r="H3" s="339" t="s">
        <v>688</v>
      </c>
    </row>
    <row r="4" spans="1:8" ht="15" customHeight="1">
      <c r="A4" s="496" t="s">
        <v>689</v>
      </c>
      <c r="B4" s="500"/>
      <c r="C4" s="500"/>
      <c r="D4" s="500"/>
      <c r="E4" s="500" t="s">
        <v>718</v>
      </c>
      <c r="F4" s="495"/>
      <c r="G4" s="500" t="s">
        <v>719</v>
      </c>
      <c r="H4" s="495"/>
    </row>
    <row r="5" spans="1:8" ht="15" customHeight="1">
      <c r="A5" s="496"/>
      <c r="B5" s="500"/>
      <c r="C5" s="500"/>
      <c r="D5" s="500"/>
      <c r="E5" s="290" t="s">
        <v>691</v>
      </c>
      <c r="F5" s="291" t="s">
        <v>692</v>
      </c>
      <c r="G5" s="290" t="s">
        <v>691</v>
      </c>
      <c r="H5" s="291" t="s">
        <v>692</v>
      </c>
    </row>
    <row r="6" spans="1:8" ht="26.25" customHeight="1">
      <c r="A6" s="496" t="s">
        <v>720</v>
      </c>
      <c r="B6" s="500"/>
      <c r="C6" s="500"/>
      <c r="D6" s="500"/>
      <c r="E6" s="348">
        <v>128342</v>
      </c>
      <c r="F6" s="348">
        <v>326313</v>
      </c>
      <c r="G6" s="349">
        <v>136460</v>
      </c>
      <c r="H6" s="349">
        <v>337498</v>
      </c>
    </row>
    <row r="7" spans="1:8" ht="26.25" customHeight="1">
      <c r="A7" s="501" t="s">
        <v>694</v>
      </c>
      <c r="B7" s="500" t="s">
        <v>721</v>
      </c>
      <c r="C7" s="500"/>
      <c r="D7" s="500"/>
      <c r="E7" s="350">
        <v>128264</v>
      </c>
      <c r="F7" s="350">
        <v>323199</v>
      </c>
      <c r="G7" s="351">
        <v>136363</v>
      </c>
      <c r="H7" s="351">
        <v>333744</v>
      </c>
    </row>
    <row r="8" spans="1:8" ht="26.25" customHeight="1">
      <c r="A8" s="501"/>
      <c r="B8" s="502" t="s">
        <v>722</v>
      </c>
      <c r="C8" s="500" t="s">
        <v>695</v>
      </c>
      <c r="D8" s="500"/>
      <c r="E8" s="350">
        <v>91539</v>
      </c>
      <c r="F8" s="350">
        <v>284560</v>
      </c>
      <c r="G8" s="351">
        <v>94491</v>
      </c>
      <c r="H8" s="351">
        <v>288895</v>
      </c>
    </row>
    <row r="9" spans="1:8" ht="26.25" customHeight="1">
      <c r="A9" s="501"/>
      <c r="B9" s="502"/>
      <c r="C9" s="503" t="s">
        <v>697</v>
      </c>
      <c r="D9" s="341" t="s">
        <v>695</v>
      </c>
      <c r="E9" s="350">
        <v>81691</v>
      </c>
      <c r="F9" s="350">
        <v>241354</v>
      </c>
      <c r="G9" s="351">
        <v>84966</v>
      </c>
      <c r="H9" s="351">
        <v>247879</v>
      </c>
    </row>
    <row r="10" spans="1:8" ht="26.25" customHeight="1">
      <c r="A10" s="501"/>
      <c r="B10" s="502"/>
      <c r="C10" s="503"/>
      <c r="D10" s="342" t="s">
        <v>698</v>
      </c>
      <c r="E10" s="350">
        <v>25583</v>
      </c>
      <c r="F10" s="350">
        <v>51166</v>
      </c>
      <c r="G10" s="351">
        <v>27489</v>
      </c>
      <c r="H10" s="351">
        <v>54978</v>
      </c>
    </row>
    <row r="11" spans="1:8" ht="26.25" customHeight="1">
      <c r="A11" s="501"/>
      <c r="B11" s="502"/>
      <c r="C11" s="503"/>
      <c r="D11" s="342" t="s">
        <v>699</v>
      </c>
      <c r="E11" s="350">
        <v>44777</v>
      </c>
      <c r="F11" s="350">
        <v>162902</v>
      </c>
      <c r="G11" s="351">
        <v>44831</v>
      </c>
      <c r="H11" s="351">
        <v>162889</v>
      </c>
    </row>
    <row r="12" spans="1:8" ht="26.25" customHeight="1">
      <c r="A12" s="501"/>
      <c r="B12" s="502"/>
      <c r="C12" s="503"/>
      <c r="D12" s="342" t="s">
        <v>700</v>
      </c>
      <c r="E12" s="350">
        <v>1915</v>
      </c>
      <c r="F12" s="350">
        <v>4518</v>
      </c>
      <c r="G12" s="351">
        <v>2108</v>
      </c>
      <c r="H12" s="351">
        <v>4863</v>
      </c>
    </row>
    <row r="13" spans="1:8" ht="26.25" customHeight="1">
      <c r="A13" s="501"/>
      <c r="B13" s="502"/>
      <c r="C13" s="503"/>
      <c r="D13" s="343" t="s">
        <v>701</v>
      </c>
      <c r="E13" s="350">
        <v>9416</v>
      </c>
      <c r="F13" s="350">
        <v>22768</v>
      </c>
      <c r="G13" s="351">
        <v>10538</v>
      </c>
      <c r="H13" s="351">
        <v>25149</v>
      </c>
    </row>
    <row r="14" spans="1:8" ht="26.25" customHeight="1">
      <c r="A14" s="501"/>
      <c r="B14" s="502"/>
      <c r="C14" s="504" t="s">
        <v>723</v>
      </c>
      <c r="D14" s="341" t="s">
        <v>695</v>
      </c>
      <c r="E14" s="350">
        <v>9848</v>
      </c>
      <c r="F14" s="350">
        <v>43206</v>
      </c>
      <c r="G14" s="351">
        <v>9525</v>
      </c>
      <c r="H14" s="351">
        <v>41016</v>
      </c>
    </row>
    <row r="15" spans="1:8" ht="26.25" customHeight="1">
      <c r="A15" s="501"/>
      <c r="B15" s="502"/>
      <c r="C15" s="504"/>
      <c r="D15" s="342" t="s">
        <v>703</v>
      </c>
      <c r="E15" s="350">
        <v>334</v>
      </c>
      <c r="F15" s="350">
        <v>1336</v>
      </c>
      <c r="G15" s="351">
        <v>274</v>
      </c>
      <c r="H15" s="351">
        <v>1096</v>
      </c>
    </row>
    <row r="16" spans="1:8" ht="26.25" customHeight="1">
      <c r="A16" s="501"/>
      <c r="B16" s="502"/>
      <c r="C16" s="504"/>
      <c r="D16" s="342" t="s">
        <v>724</v>
      </c>
      <c r="E16" s="350">
        <v>1116</v>
      </c>
      <c r="F16" s="350">
        <v>3348</v>
      </c>
      <c r="G16" s="351">
        <v>1119</v>
      </c>
      <c r="H16" s="351">
        <v>3357</v>
      </c>
    </row>
    <row r="17" spans="1:8" ht="26.25" customHeight="1">
      <c r="A17" s="501"/>
      <c r="B17" s="502"/>
      <c r="C17" s="504"/>
      <c r="D17" s="344" t="s">
        <v>705</v>
      </c>
      <c r="E17" s="350">
        <v>1453</v>
      </c>
      <c r="F17" s="350">
        <v>8558</v>
      </c>
      <c r="G17" s="351">
        <v>1321</v>
      </c>
      <c r="H17" s="351">
        <v>7767</v>
      </c>
    </row>
    <row r="18" spans="1:8" ht="26.25" customHeight="1">
      <c r="A18" s="501"/>
      <c r="B18" s="502"/>
      <c r="C18" s="504"/>
      <c r="D18" s="344" t="s">
        <v>725</v>
      </c>
      <c r="E18" s="350">
        <v>3070</v>
      </c>
      <c r="F18" s="350">
        <v>14534</v>
      </c>
      <c r="G18" s="351">
        <v>2737</v>
      </c>
      <c r="H18" s="351">
        <v>12902</v>
      </c>
    </row>
    <row r="19" spans="1:8" ht="26.25" customHeight="1">
      <c r="A19" s="501"/>
      <c r="B19" s="502"/>
      <c r="C19" s="504"/>
      <c r="D19" s="345" t="s">
        <v>707</v>
      </c>
      <c r="E19" s="350">
        <v>284</v>
      </c>
      <c r="F19" s="350">
        <v>907</v>
      </c>
      <c r="G19" s="351">
        <v>238</v>
      </c>
      <c r="H19" s="351">
        <v>755</v>
      </c>
    </row>
    <row r="20" spans="1:8" ht="26.25" customHeight="1">
      <c r="A20" s="501"/>
      <c r="B20" s="502"/>
      <c r="C20" s="504"/>
      <c r="D20" s="345" t="s">
        <v>708</v>
      </c>
      <c r="E20" s="350">
        <v>1009</v>
      </c>
      <c r="F20" s="350">
        <v>4727</v>
      </c>
      <c r="G20" s="351">
        <v>1126</v>
      </c>
      <c r="H20" s="351">
        <v>5280</v>
      </c>
    </row>
    <row r="21" spans="1:8" ht="26.25" customHeight="1">
      <c r="A21" s="501"/>
      <c r="B21" s="502"/>
      <c r="C21" s="504"/>
      <c r="D21" s="345" t="s">
        <v>709</v>
      </c>
      <c r="E21" s="350">
        <v>178</v>
      </c>
      <c r="F21" s="350">
        <v>893</v>
      </c>
      <c r="G21" s="351">
        <v>164</v>
      </c>
      <c r="H21" s="351">
        <v>805</v>
      </c>
    </row>
    <row r="22" spans="1:8" ht="26.25" customHeight="1">
      <c r="A22" s="501"/>
      <c r="B22" s="502"/>
      <c r="C22" s="504"/>
      <c r="D22" s="345" t="s">
        <v>710</v>
      </c>
      <c r="E22" s="350">
        <v>503</v>
      </c>
      <c r="F22" s="350">
        <v>3331</v>
      </c>
      <c r="G22" s="351">
        <v>453</v>
      </c>
      <c r="H22" s="351">
        <v>2960</v>
      </c>
    </row>
    <row r="23" spans="1:8" ht="26.25" customHeight="1">
      <c r="A23" s="501"/>
      <c r="B23" s="502"/>
      <c r="C23" s="504"/>
      <c r="D23" s="342" t="s">
        <v>711</v>
      </c>
      <c r="E23" s="350">
        <v>724</v>
      </c>
      <c r="F23" s="350">
        <v>1523</v>
      </c>
      <c r="G23" s="351">
        <v>805</v>
      </c>
      <c r="H23" s="351">
        <v>1692</v>
      </c>
    </row>
    <row r="24" spans="1:8" ht="26.25" customHeight="1">
      <c r="A24" s="501"/>
      <c r="B24" s="502"/>
      <c r="C24" s="504"/>
      <c r="D24" s="343" t="s">
        <v>712</v>
      </c>
      <c r="E24" s="350">
        <v>1177</v>
      </c>
      <c r="F24" s="350">
        <v>4049</v>
      </c>
      <c r="G24" s="351">
        <v>1288</v>
      </c>
      <c r="H24" s="351">
        <v>4402</v>
      </c>
    </row>
    <row r="25" spans="1:8" ht="26.25" customHeight="1">
      <c r="A25" s="501"/>
      <c r="B25" s="497" t="s">
        <v>726</v>
      </c>
      <c r="C25" s="497"/>
      <c r="D25" s="497"/>
      <c r="E25" s="350">
        <v>1240</v>
      </c>
      <c r="F25" s="350">
        <v>3150</v>
      </c>
      <c r="G25" s="351">
        <v>1802</v>
      </c>
      <c r="H25" s="351">
        <v>4763</v>
      </c>
    </row>
    <row r="26" spans="1:8" ht="26.25" customHeight="1">
      <c r="A26" s="501"/>
      <c r="B26" s="497" t="s">
        <v>714</v>
      </c>
      <c r="C26" s="497"/>
      <c r="D26" s="497"/>
      <c r="E26" s="350">
        <v>35482</v>
      </c>
      <c r="F26" s="350">
        <v>35482</v>
      </c>
      <c r="G26" s="351">
        <v>40065</v>
      </c>
      <c r="H26" s="351">
        <v>40065</v>
      </c>
    </row>
    <row r="27" spans="1:8" ht="26.25" customHeight="1">
      <c r="A27" s="498" t="s">
        <v>715</v>
      </c>
      <c r="B27" s="498"/>
      <c r="C27" s="498"/>
      <c r="D27" s="499"/>
      <c r="E27" s="352">
        <v>78</v>
      </c>
      <c r="F27" s="352">
        <v>3114</v>
      </c>
      <c r="G27" s="353">
        <v>97</v>
      </c>
      <c r="H27" s="353">
        <v>3754</v>
      </c>
    </row>
    <row r="28" spans="1:8" ht="15" customHeight="1">
      <c r="A28" s="335" t="s">
        <v>727</v>
      </c>
      <c r="B28" s="335"/>
      <c r="C28" s="335"/>
      <c r="D28" s="335"/>
      <c r="E28" s="335"/>
      <c r="F28" s="335"/>
      <c r="G28" s="335"/>
      <c r="H28" s="354"/>
    </row>
    <row r="29" spans="1:8" ht="15" customHeight="1">
      <c r="A29" s="335" t="s">
        <v>728</v>
      </c>
      <c r="B29" s="355"/>
      <c r="C29" s="355"/>
      <c r="D29" s="355"/>
      <c r="E29" s="335"/>
      <c r="F29" s="335"/>
      <c r="G29" s="335"/>
      <c r="H29" s="354"/>
    </row>
    <row r="30" spans="1:8" ht="15" customHeight="1">
      <c r="A30" s="335" t="s">
        <v>729</v>
      </c>
      <c r="B30" s="355"/>
      <c r="C30" s="355"/>
      <c r="D30" s="355"/>
      <c r="E30" s="335"/>
      <c r="F30" s="335"/>
      <c r="G30" s="335"/>
      <c r="H30" s="354"/>
    </row>
    <row r="31" spans="1:8" ht="15" customHeight="1">
      <c r="A31" s="505" t="s">
        <v>730</v>
      </c>
      <c r="B31" s="505"/>
      <c r="C31" s="505"/>
      <c r="D31" s="505"/>
      <c r="E31" s="505"/>
      <c r="F31" s="335"/>
      <c r="G31" s="335"/>
      <c r="H31" s="335"/>
    </row>
    <row r="32" spans="1:8" ht="15" customHeight="1">
      <c r="A32" s="287" t="s">
        <v>731</v>
      </c>
      <c r="B32" s="335"/>
      <c r="C32" s="335"/>
      <c r="D32" s="335"/>
      <c r="E32" s="335"/>
      <c r="F32" s="335"/>
      <c r="G32" s="335"/>
      <c r="H32" s="335"/>
    </row>
    <row r="33" spans="1:8" ht="15" customHeight="1">
      <c r="A33" s="287" t="s">
        <v>732</v>
      </c>
      <c r="B33" s="335"/>
      <c r="C33" s="335"/>
      <c r="D33" s="335"/>
      <c r="E33" s="335"/>
      <c r="F33" s="335"/>
      <c r="G33" s="335"/>
      <c r="H33" s="335"/>
    </row>
  </sheetData>
  <mergeCells count="14">
    <mergeCell ref="A27:D27"/>
    <mergeCell ref="A31:E31"/>
    <mergeCell ref="A4:D5"/>
    <mergeCell ref="E4:F4"/>
    <mergeCell ref="G4:H4"/>
    <mergeCell ref="A6:D6"/>
    <mergeCell ref="A7:A26"/>
    <mergeCell ref="B7:D7"/>
    <mergeCell ref="B8:B24"/>
    <mergeCell ref="C8:D8"/>
    <mergeCell ref="C9:C13"/>
    <mergeCell ref="C14:C24"/>
    <mergeCell ref="B25:D25"/>
    <mergeCell ref="B26:D2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69"/>
  <sheetViews>
    <sheetView zoomScale="110" zoomScaleNormal="110" workbookViewId="0"/>
  </sheetViews>
  <sheetFormatPr defaultColWidth="8.75" defaultRowHeight="15" customHeight="1"/>
  <cols>
    <col min="1" max="1" width="8.75" style="20" customWidth="1"/>
    <col min="2" max="2" width="8.125" style="20" customWidth="1"/>
    <col min="3" max="5" width="6.875" style="20" customWidth="1"/>
    <col min="6" max="6" width="6.25" style="20" customWidth="1"/>
    <col min="7" max="9" width="5.625" style="20" customWidth="1"/>
    <col min="10" max="10" width="6.875" style="20" customWidth="1"/>
    <col min="11" max="13" width="6.25" style="20" customWidth="1"/>
    <col min="14" max="16384" width="8.75" style="392"/>
  </cols>
  <sheetData>
    <row r="1" spans="1:13" s="255" customFormat="1" ht="15" customHeight="1">
      <c r="A1" s="464" t="s">
        <v>876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255" customFormat="1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360" customFormat="1" ht="15" customHeight="1">
      <c r="A3" s="356" t="s">
        <v>733</v>
      </c>
      <c r="B3" s="357"/>
      <c r="C3" s="357"/>
      <c r="D3" s="357"/>
      <c r="E3" s="357"/>
      <c r="F3" s="357"/>
      <c r="G3" s="358"/>
      <c r="H3" s="358"/>
      <c r="I3" s="359"/>
      <c r="J3" s="359"/>
      <c r="K3" s="359"/>
      <c r="L3" s="359"/>
      <c r="M3" s="358"/>
    </row>
    <row r="4" spans="1:13" s="360" customFormat="1" ht="15" customHeight="1">
      <c r="A4" s="361" t="s">
        <v>734</v>
      </c>
      <c r="B4" s="362"/>
      <c r="C4" s="363"/>
      <c r="D4" s="364"/>
      <c r="E4" s="364"/>
      <c r="F4" s="364"/>
      <c r="G4" s="364"/>
      <c r="H4" s="364"/>
      <c r="I4" s="364"/>
      <c r="J4" s="364"/>
      <c r="K4" s="364"/>
      <c r="L4" s="364"/>
      <c r="M4" s="240" t="s">
        <v>735</v>
      </c>
    </row>
    <row r="5" spans="1:13" s="360" customFormat="1" ht="12" customHeight="1">
      <c r="A5" s="508" t="s">
        <v>736</v>
      </c>
      <c r="B5" s="511" t="s">
        <v>737</v>
      </c>
      <c r="C5" s="365" t="s">
        <v>738</v>
      </c>
      <c r="D5" s="514" t="s">
        <v>739</v>
      </c>
      <c r="E5" s="514"/>
      <c r="F5" s="514"/>
      <c r="G5" s="514"/>
      <c r="H5" s="366"/>
      <c r="I5" s="366"/>
      <c r="J5" s="515" t="s">
        <v>740</v>
      </c>
      <c r="K5" s="516"/>
      <c r="L5" s="516"/>
      <c r="M5" s="516"/>
    </row>
    <row r="6" spans="1:13" s="360" customFormat="1" ht="12" customHeight="1">
      <c r="A6" s="509"/>
      <c r="B6" s="512"/>
      <c r="C6" s="511" t="s">
        <v>139</v>
      </c>
      <c r="D6" s="518" t="s">
        <v>741</v>
      </c>
      <c r="E6" s="514"/>
      <c r="F6" s="514"/>
      <c r="G6" s="514"/>
      <c r="H6" s="519"/>
      <c r="I6" s="511" t="s">
        <v>742</v>
      </c>
      <c r="J6" s="511" t="s">
        <v>743</v>
      </c>
      <c r="K6" s="511" t="s">
        <v>744</v>
      </c>
      <c r="L6" s="511" t="s">
        <v>745</v>
      </c>
      <c r="M6" s="506" t="s">
        <v>746</v>
      </c>
    </row>
    <row r="7" spans="1:13" s="360" customFormat="1" ht="30" customHeight="1">
      <c r="A7" s="510"/>
      <c r="B7" s="513"/>
      <c r="C7" s="517"/>
      <c r="D7" s="367" t="s">
        <v>743</v>
      </c>
      <c r="E7" s="367" t="s">
        <v>747</v>
      </c>
      <c r="F7" s="368" t="s">
        <v>748</v>
      </c>
      <c r="G7" s="368" t="s">
        <v>749</v>
      </c>
      <c r="H7" s="369" t="s">
        <v>750</v>
      </c>
      <c r="I7" s="517"/>
      <c r="J7" s="517"/>
      <c r="K7" s="517"/>
      <c r="L7" s="517"/>
      <c r="M7" s="507"/>
    </row>
    <row r="8" spans="1:13" s="360" customFormat="1" ht="12" customHeight="1">
      <c r="A8" s="370" t="s">
        <v>751</v>
      </c>
      <c r="B8" s="371">
        <v>291907</v>
      </c>
      <c r="C8" s="372">
        <v>167115</v>
      </c>
      <c r="D8" s="372">
        <v>160205</v>
      </c>
      <c r="E8" s="372">
        <v>129226</v>
      </c>
      <c r="F8" s="372">
        <v>23958</v>
      </c>
      <c r="G8" s="372">
        <v>3803</v>
      </c>
      <c r="H8" s="372">
        <v>3218</v>
      </c>
      <c r="I8" s="372">
        <v>6910</v>
      </c>
      <c r="J8" s="372">
        <v>104500</v>
      </c>
      <c r="K8" s="372">
        <v>43073</v>
      </c>
      <c r="L8" s="372">
        <v>16977</v>
      </c>
      <c r="M8" s="372">
        <v>44450</v>
      </c>
    </row>
    <row r="9" spans="1:13" s="360" customFormat="1" ht="12" customHeight="1">
      <c r="A9" s="373" t="s">
        <v>752</v>
      </c>
      <c r="B9" s="374">
        <v>16808</v>
      </c>
      <c r="C9" s="375">
        <v>2548</v>
      </c>
      <c r="D9" s="375">
        <v>2404</v>
      </c>
      <c r="E9" s="375">
        <v>812</v>
      </c>
      <c r="F9" s="375">
        <v>61</v>
      </c>
      <c r="G9" s="375">
        <v>1516</v>
      </c>
      <c r="H9" s="375">
        <v>15</v>
      </c>
      <c r="I9" s="375">
        <v>144</v>
      </c>
      <c r="J9" s="375">
        <v>12813</v>
      </c>
      <c r="K9" s="375">
        <v>89</v>
      </c>
      <c r="L9" s="375">
        <v>12518</v>
      </c>
      <c r="M9" s="375">
        <v>206</v>
      </c>
    </row>
    <row r="10" spans="1:13" s="360" customFormat="1" ht="12" customHeight="1">
      <c r="A10" s="373" t="s">
        <v>83</v>
      </c>
      <c r="B10" s="374">
        <v>17503</v>
      </c>
      <c r="C10" s="375">
        <v>10859</v>
      </c>
      <c r="D10" s="375">
        <v>10187</v>
      </c>
      <c r="E10" s="375">
        <v>7701</v>
      </c>
      <c r="F10" s="375">
        <v>288</v>
      </c>
      <c r="G10" s="375">
        <v>2116</v>
      </c>
      <c r="H10" s="375">
        <v>82</v>
      </c>
      <c r="I10" s="375">
        <v>672</v>
      </c>
      <c r="J10" s="375">
        <v>4641</v>
      </c>
      <c r="K10" s="375">
        <v>446</v>
      </c>
      <c r="L10" s="375">
        <v>3972</v>
      </c>
      <c r="M10" s="375">
        <v>223</v>
      </c>
    </row>
    <row r="11" spans="1:13" s="360" customFormat="1" ht="12" customHeight="1">
      <c r="A11" s="373" t="s">
        <v>85</v>
      </c>
      <c r="B11" s="374">
        <v>17735</v>
      </c>
      <c r="C11" s="375">
        <v>13739</v>
      </c>
      <c r="D11" s="375">
        <v>12968</v>
      </c>
      <c r="E11" s="375">
        <v>11956</v>
      </c>
      <c r="F11" s="375">
        <v>631</v>
      </c>
      <c r="G11" s="375">
        <v>99</v>
      </c>
      <c r="H11" s="375">
        <v>282</v>
      </c>
      <c r="I11" s="375">
        <v>771</v>
      </c>
      <c r="J11" s="375">
        <v>1922</v>
      </c>
      <c r="K11" s="375">
        <v>1403</v>
      </c>
      <c r="L11" s="375">
        <v>286</v>
      </c>
      <c r="M11" s="375">
        <v>233</v>
      </c>
    </row>
    <row r="12" spans="1:13" s="360" customFormat="1" ht="12" customHeight="1">
      <c r="A12" s="373" t="s">
        <v>87</v>
      </c>
      <c r="B12" s="374">
        <v>20516</v>
      </c>
      <c r="C12" s="375">
        <v>15280</v>
      </c>
      <c r="D12" s="375">
        <v>14587</v>
      </c>
      <c r="E12" s="375">
        <v>12795</v>
      </c>
      <c r="F12" s="375">
        <v>1312</v>
      </c>
      <c r="G12" s="375">
        <v>29</v>
      </c>
      <c r="H12" s="375">
        <v>451</v>
      </c>
      <c r="I12" s="375">
        <v>693</v>
      </c>
      <c r="J12" s="375">
        <v>3099</v>
      </c>
      <c r="K12" s="375">
        <v>2731</v>
      </c>
      <c r="L12" s="375">
        <v>76</v>
      </c>
      <c r="M12" s="375">
        <v>292</v>
      </c>
    </row>
    <row r="13" spans="1:13" s="360" customFormat="1" ht="12" customHeight="1">
      <c r="A13" s="373" t="s">
        <v>89</v>
      </c>
      <c r="B13" s="374">
        <v>23919</v>
      </c>
      <c r="C13" s="375">
        <v>18033</v>
      </c>
      <c r="D13" s="375">
        <v>17300</v>
      </c>
      <c r="E13" s="375">
        <v>14826</v>
      </c>
      <c r="F13" s="375">
        <v>2109</v>
      </c>
      <c r="G13" s="375">
        <v>15</v>
      </c>
      <c r="H13" s="375">
        <v>350</v>
      </c>
      <c r="I13" s="375">
        <v>733</v>
      </c>
      <c r="J13" s="375">
        <v>3839</v>
      </c>
      <c r="K13" s="375">
        <v>3486</v>
      </c>
      <c r="L13" s="375">
        <v>31</v>
      </c>
      <c r="M13" s="375">
        <v>322</v>
      </c>
    </row>
    <row r="14" spans="1:13" s="360" customFormat="1" ht="12" customHeight="1">
      <c r="A14" s="373" t="s">
        <v>91</v>
      </c>
      <c r="B14" s="374">
        <v>30159</v>
      </c>
      <c r="C14" s="375">
        <v>23678</v>
      </c>
      <c r="D14" s="375">
        <v>22796</v>
      </c>
      <c r="E14" s="375">
        <v>18722</v>
      </c>
      <c r="F14" s="375">
        <v>3844</v>
      </c>
      <c r="G14" s="375">
        <v>9</v>
      </c>
      <c r="H14" s="375">
        <v>221</v>
      </c>
      <c r="I14" s="375">
        <v>882</v>
      </c>
      <c r="J14" s="375">
        <v>4098</v>
      </c>
      <c r="K14" s="375">
        <v>3601</v>
      </c>
      <c r="L14" s="375">
        <v>23</v>
      </c>
      <c r="M14" s="375">
        <v>474</v>
      </c>
    </row>
    <row r="15" spans="1:13" s="360" customFormat="1" ht="12" customHeight="1">
      <c r="A15" s="373" t="s">
        <v>93</v>
      </c>
      <c r="B15" s="374">
        <v>26217</v>
      </c>
      <c r="C15" s="375">
        <v>20917</v>
      </c>
      <c r="D15" s="375">
        <v>20136</v>
      </c>
      <c r="E15" s="375">
        <v>16208</v>
      </c>
      <c r="F15" s="375">
        <v>3745</v>
      </c>
      <c r="G15" s="375">
        <v>13</v>
      </c>
      <c r="H15" s="375">
        <v>170</v>
      </c>
      <c r="I15" s="375">
        <v>781</v>
      </c>
      <c r="J15" s="375">
        <v>3266</v>
      </c>
      <c r="K15" s="375">
        <v>2770</v>
      </c>
      <c r="L15" s="375">
        <v>25</v>
      </c>
      <c r="M15" s="375">
        <v>471</v>
      </c>
    </row>
    <row r="16" spans="1:13" s="360" customFormat="1" ht="12" customHeight="1">
      <c r="A16" s="373" t="s">
        <v>74</v>
      </c>
      <c r="B16" s="374">
        <v>20825</v>
      </c>
      <c r="C16" s="375">
        <v>16615</v>
      </c>
      <c r="D16" s="375">
        <v>16024</v>
      </c>
      <c r="E16" s="375">
        <v>12905</v>
      </c>
      <c r="F16" s="375">
        <v>2952</v>
      </c>
      <c r="G16" s="375">
        <v>1</v>
      </c>
      <c r="H16" s="375">
        <v>166</v>
      </c>
      <c r="I16" s="375">
        <v>591</v>
      </c>
      <c r="J16" s="375">
        <v>2909</v>
      </c>
      <c r="K16" s="375">
        <v>2487</v>
      </c>
      <c r="L16" s="375">
        <v>8</v>
      </c>
      <c r="M16" s="375">
        <v>414</v>
      </c>
    </row>
    <row r="17" spans="1:13" s="360" customFormat="1" ht="12" customHeight="1">
      <c r="A17" s="373" t="s">
        <v>76</v>
      </c>
      <c r="B17" s="374">
        <v>17575</v>
      </c>
      <c r="C17" s="375">
        <v>13533</v>
      </c>
      <c r="D17" s="375">
        <v>13061</v>
      </c>
      <c r="E17" s="375">
        <v>10609</v>
      </c>
      <c r="F17" s="375">
        <v>2281</v>
      </c>
      <c r="G17" s="375">
        <v>1</v>
      </c>
      <c r="H17" s="375">
        <v>170</v>
      </c>
      <c r="I17" s="375">
        <v>472</v>
      </c>
      <c r="J17" s="375">
        <v>3144</v>
      </c>
      <c r="K17" s="375">
        <v>2660</v>
      </c>
      <c r="L17" s="375">
        <v>3</v>
      </c>
      <c r="M17" s="375">
        <v>481</v>
      </c>
    </row>
    <row r="18" spans="1:13" s="360" customFormat="1" ht="12" customHeight="1">
      <c r="A18" s="373" t="s">
        <v>78</v>
      </c>
      <c r="B18" s="374">
        <v>20320</v>
      </c>
      <c r="C18" s="375">
        <v>12806</v>
      </c>
      <c r="D18" s="375">
        <v>12291</v>
      </c>
      <c r="E18" s="375">
        <v>9753</v>
      </c>
      <c r="F18" s="375">
        <v>2317</v>
      </c>
      <c r="G18" s="375">
        <v>1</v>
      </c>
      <c r="H18" s="375">
        <v>220</v>
      </c>
      <c r="I18" s="375">
        <v>515</v>
      </c>
      <c r="J18" s="375">
        <v>6687</v>
      </c>
      <c r="K18" s="375">
        <v>4532</v>
      </c>
      <c r="L18" s="375">
        <v>7</v>
      </c>
      <c r="M18" s="375">
        <v>2148</v>
      </c>
    </row>
    <row r="19" spans="1:13" s="360" customFormat="1" ht="12" customHeight="1">
      <c r="A19" s="373" t="s">
        <v>80</v>
      </c>
      <c r="B19" s="374">
        <v>25051</v>
      </c>
      <c r="C19" s="375">
        <v>10413</v>
      </c>
      <c r="D19" s="375">
        <v>9987</v>
      </c>
      <c r="E19" s="375">
        <v>7390</v>
      </c>
      <c r="F19" s="375">
        <v>2269</v>
      </c>
      <c r="G19" s="375">
        <v>1</v>
      </c>
      <c r="H19" s="375">
        <v>327</v>
      </c>
      <c r="I19" s="375">
        <v>426</v>
      </c>
      <c r="J19" s="375">
        <v>13749</v>
      </c>
      <c r="K19" s="375">
        <v>6737</v>
      </c>
      <c r="L19" s="375">
        <v>4</v>
      </c>
      <c r="M19" s="375">
        <v>7008</v>
      </c>
    </row>
    <row r="20" spans="1:13" s="360" customFormat="1" ht="12" customHeight="1">
      <c r="A20" s="373" t="s">
        <v>82</v>
      </c>
      <c r="B20" s="374">
        <v>22281</v>
      </c>
      <c r="C20" s="375">
        <v>5480</v>
      </c>
      <c r="D20" s="375">
        <v>5329</v>
      </c>
      <c r="E20" s="375">
        <v>3621</v>
      </c>
      <c r="F20" s="375">
        <v>1357</v>
      </c>
      <c r="G20" s="375">
        <v>1</v>
      </c>
      <c r="H20" s="375">
        <v>350</v>
      </c>
      <c r="I20" s="375">
        <v>151</v>
      </c>
      <c r="J20" s="375">
        <v>15964</v>
      </c>
      <c r="K20" s="375">
        <v>5743</v>
      </c>
      <c r="L20" s="375">
        <v>10</v>
      </c>
      <c r="M20" s="375">
        <v>10211</v>
      </c>
    </row>
    <row r="21" spans="1:13" s="360" customFormat="1" ht="12" customHeight="1">
      <c r="A21" s="373" t="s">
        <v>84</v>
      </c>
      <c r="B21" s="374">
        <v>16668</v>
      </c>
      <c r="C21" s="375">
        <v>2317</v>
      </c>
      <c r="D21" s="375">
        <v>2258</v>
      </c>
      <c r="E21" s="375">
        <v>1449</v>
      </c>
      <c r="F21" s="375">
        <v>540</v>
      </c>
      <c r="G21" s="375">
        <v>1</v>
      </c>
      <c r="H21" s="375">
        <v>268</v>
      </c>
      <c r="I21" s="375">
        <v>59</v>
      </c>
      <c r="J21" s="375">
        <v>13606</v>
      </c>
      <c r="K21" s="375">
        <v>3729</v>
      </c>
      <c r="L21" s="375">
        <v>8</v>
      </c>
      <c r="M21" s="375">
        <v>9869</v>
      </c>
    </row>
    <row r="22" spans="1:13" s="360" customFormat="1" ht="12" customHeight="1">
      <c r="A22" s="373" t="s">
        <v>86</v>
      </c>
      <c r="B22" s="374">
        <v>9612</v>
      </c>
      <c r="C22" s="375">
        <v>678</v>
      </c>
      <c r="D22" s="375">
        <v>663</v>
      </c>
      <c r="E22" s="375">
        <v>372</v>
      </c>
      <c r="F22" s="375">
        <v>187</v>
      </c>
      <c r="G22" s="376" t="s">
        <v>753</v>
      </c>
      <c r="H22" s="375">
        <v>104</v>
      </c>
      <c r="I22" s="375">
        <v>15</v>
      </c>
      <c r="J22" s="375">
        <v>8491</v>
      </c>
      <c r="K22" s="375">
        <v>1869</v>
      </c>
      <c r="L22" s="375">
        <v>5</v>
      </c>
      <c r="M22" s="375">
        <v>6617</v>
      </c>
    </row>
    <row r="23" spans="1:13" s="360" customFormat="1" ht="12" customHeight="1">
      <c r="A23" s="373" t="s">
        <v>754</v>
      </c>
      <c r="B23" s="374">
        <v>6718</v>
      </c>
      <c r="C23" s="375">
        <v>219</v>
      </c>
      <c r="D23" s="375">
        <v>214</v>
      </c>
      <c r="E23" s="375">
        <v>107</v>
      </c>
      <c r="F23" s="375">
        <v>65</v>
      </c>
      <c r="G23" s="376" t="s">
        <v>753</v>
      </c>
      <c r="H23" s="375">
        <v>42</v>
      </c>
      <c r="I23" s="375">
        <v>5</v>
      </c>
      <c r="J23" s="375">
        <v>6272</v>
      </c>
      <c r="K23" s="375">
        <v>790</v>
      </c>
      <c r="L23" s="375">
        <v>1</v>
      </c>
      <c r="M23" s="375">
        <v>5481</v>
      </c>
    </row>
    <row r="24" spans="1:13" s="360" customFormat="1" ht="8.25" customHeight="1">
      <c r="A24" s="377" t="s">
        <v>755</v>
      </c>
      <c r="B24" s="378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</row>
    <row r="25" spans="1:13" s="360" customFormat="1" ht="12" customHeight="1">
      <c r="A25" s="373" t="s">
        <v>756</v>
      </c>
      <c r="B25" s="374">
        <v>80330</v>
      </c>
      <c r="C25" s="375">
        <v>19107</v>
      </c>
      <c r="D25" s="375">
        <v>18451</v>
      </c>
      <c r="E25" s="375">
        <v>12939</v>
      </c>
      <c r="F25" s="375">
        <v>4418</v>
      </c>
      <c r="G25" s="375">
        <v>3</v>
      </c>
      <c r="H25" s="375">
        <v>1091</v>
      </c>
      <c r="I25" s="375">
        <v>656</v>
      </c>
      <c r="J25" s="375">
        <v>58082</v>
      </c>
      <c r="K25" s="375">
        <v>18868</v>
      </c>
      <c r="L25" s="375">
        <v>28</v>
      </c>
      <c r="M25" s="375">
        <v>39186</v>
      </c>
    </row>
    <row r="26" spans="1:13" s="360" customFormat="1" ht="12" customHeight="1">
      <c r="A26" s="373" t="s">
        <v>757</v>
      </c>
      <c r="B26" s="374">
        <v>47332</v>
      </c>
      <c r="C26" s="375">
        <v>15893</v>
      </c>
      <c r="D26" s="375">
        <v>15316</v>
      </c>
      <c r="E26" s="375">
        <v>11011</v>
      </c>
      <c r="F26" s="375">
        <v>3626</v>
      </c>
      <c r="G26" s="375">
        <v>2</v>
      </c>
      <c r="H26" s="375">
        <v>677</v>
      </c>
      <c r="I26" s="375">
        <v>577</v>
      </c>
      <c r="J26" s="375">
        <v>29713</v>
      </c>
      <c r="K26" s="375">
        <v>12480</v>
      </c>
      <c r="L26" s="375">
        <v>14</v>
      </c>
      <c r="M26" s="375">
        <v>17219</v>
      </c>
    </row>
    <row r="27" spans="1:13" s="360" customFormat="1" ht="12" customHeight="1">
      <c r="A27" s="373" t="s">
        <v>758</v>
      </c>
      <c r="B27" s="374">
        <v>32998</v>
      </c>
      <c r="C27" s="375">
        <v>3214</v>
      </c>
      <c r="D27" s="375">
        <v>3135</v>
      </c>
      <c r="E27" s="375">
        <v>1928</v>
      </c>
      <c r="F27" s="375">
        <v>792</v>
      </c>
      <c r="G27" s="375">
        <v>1</v>
      </c>
      <c r="H27" s="375">
        <v>414</v>
      </c>
      <c r="I27" s="375">
        <v>79</v>
      </c>
      <c r="J27" s="375">
        <v>28369</v>
      </c>
      <c r="K27" s="375">
        <v>6388</v>
      </c>
      <c r="L27" s="375">
        <v>14</v>
      </c>
      <c r="M27" s="375">
        <v>21967</v>
      </c>
    </row>
    <row r="28" spans="1:13" s="360" customFormat="1" ht="12" customHeight="1">
      <c r="A28" s="380" t="s">
        <v>759</v>
      </c>
      <c r="B28" s="381">
        <v>143816</v>
      </c>
      <c r="C28" s="382">
        <v>97273</v>
      </c>
      <c r="D28" s="382">
        <v>92751</v>
      </c>
      <c r="E28" s="382">
        <v>87762</v>
      </c>
      <c r="F28" s="382">
        <v>1553</v>
      </c>
      <c r="G28" s="382">
        <v>1786</v>
      </c>
      <c r="H28" s="382">
        <v>1650</v>
      </c>
      <c r="I28" s="382">
        <v>4522</v>
      </c>
      <c r="J28" s="382">
        <v>35927</v>
      </c>
      <c r="K28" s="382">
        <v>3598</v>
      </c>
      <c r="L28" s="382">
        <v>8715</v>
      </c>
      <c r="M28" s="382">
        <v>23614</v>
      </c>
    </row>
    <row r="29" spans="1:13" s="360" customFormat="1" ht="12" customHeight="1">
      <c r="A29" s="373" t="s">
        <v>760</v>
      </c>
      <c r="B29" s="374">
        <v>8439</v>
      </c>
      <c r="C29" s="375">
        <v>1251</v>
      </c>
      <c r="D29" s="375">
        <v>1163</v>
      </c>
      <c r="E29" s="375">
        <v>512</v>
      </c>
      <c r="F29" s="375">
        <v>17</v>
      </c>
      <c r="G29" s="375">
        <v>624</v>
      </c>
      <c r="H29" s="375">
        <v>10</v>
      </c>
      <c r="I29" s="375">
        <v>88</v>
      </c>
      <c r="J29" s="375">
        <v>6478</v>
      </c>
      <c r="K29" s="375">
        <v>16</v>
      </c>
      <c r="L29" s="375">
        <v>6349</v>
      </c>
      <c r="M29" s="375">
        <v>113</v>
      </c>
    </row>
    <row r="30" spans="1:13" s="360" customFormat="1" ht="12" customHeight="1">
      <c r="A30" s="373" t="s">
        <v>83</v>
      </c>
      <c r="B30" s="374">
        <v>8594</v>
      </c>
      <c r="C30" s="375">
        <v>5255</v>
      </c>
      <c r="D30" s="375">
        <v>4888</v>
      </c>
      <c r="E30" s="375">
        <v>3722</v>
      </c>
      <c r="F30" s="375">
        <v>50</v>
      </c>
      <c r="G30" s="375">
        <v>1084</v>
      </c>
      <c r="H30" s="375">
        <v>32</v>
      </c>
      <c r="I30" s="375">
        <v>367</v>
      </c>
      <c r="J30" s="375">
        <v>2279</v>
      </c>
      <c r="K30" s="375">
        <v>30</v>
      </c>
      <c r="L30" s="375">
        <v>2114</v>
      </c>
      <c r="M30" s="375">
        <v>135</v>
      </c>
    </row>
    <row r="31" spans="1:13" s="360" customFormat="1" ht="12" customHeight="1">
      <c r="A31" s="373" t="s">
        <v>85</v>
      </c>
      <c r="B31" s="374">
        <v>8923</v>
      </c>
      <c r="C31" s="375">
        <v>7456</v>
      </c>
      <c r="D31" s="375">
        <v>6993</v>
      </c>
      <c r="E31" s="375">
        <v>6807</v>
      </c>
      <c r="F31" s="375">
        <v>65</v>
      </c>
      <c r="G31" s="375">
        <v>55</v>
      </c>
      <c r="H31" s="375">
        <v>66</v>
      </c>
      <c r="I31" s="375">
        <v>463</v>
      </c>
      <c r="J31" s="375">
        <v>358</v>
      </c>
      <c r="K31" s="375">
        <v>51</v>
      </c>
      <c r="L31" s="375">
        <v>157</v>
      </c>
      <c r="M31" s="375">
        <v>150</v>
      </c>
    </row>
    <row r="32" spans="1:13" s="360" customFormat="1" ht="12" customHeight="1">
      <c r="A32" s="373" t="s">
        <v>87</v>
      </c>
      <c r="B32" s="374">
        <v>10265</v>
      </c>
      <c r="C32" s="375">
        <v>8816</v>
      </c>
      <c r="D32" s="375">
        <v>8401</v>
      </c>
      <c r="E32" s="375">
        <v>8270</v>
      </c>
      <c r="F32" s="375">
        <v>46</v>
      </c>
      <c r="G32" s="375">
        <v>12</v>
      </c>
      <c r="H32" s="375">
        <v>73</v>
      </c>
      <c r="I32" s="375">
        <v>415</v>
      </c>
      <c r="J32" s="375">
        <v>292</v>
      </c>
      <c r="K32" s="375">
        <v>73</v>
      </c>
      <c r="L32" s="375">
        <v>40</v>
      </c>
      <c r="M32" s="375">
        <v>179</v>
      </c>
    </row>
    <row r="33" spans="1:13" s="360" customFormat="1" ht="12" customHeight="1">
      <c r="A33" s="373" t="s">
        <v>89</v>
      </c>
      <c r="B33" s="374">
        <v>12324</v>
      </c>
      <c r="C33" s="375">
        <v>10918</v>
      </c>
      <c r="D33" s="375">
        <v>10438</v>
      </c>
      <c r="E33" s="375">
        <v>10296</v>
      </c>
      <c r="F33" s="375">
        <v>46</v>
      </c>
      <c r="G33" s="375">
        <v>5</v>
      </c>
      <c r="H33" s="375">
        <v>91</v>
      </c>
      <c r="I33" s="375">
        <v>480</v>
      </c>
      <c r="J33" s="375">
        <v>297</v>
      </c>
      <c r="K33" s="375">
        <v>79</v>
      </c>
      <c r="L33" s="375">
        <v>12</v>
      </c>
      <c r="M33" s="375">
        <v>206</v>
      </c>
    </row>
    <row r="34" spans="1:13" s="360" customFormat="1" ht="12" customHeight="1">
      <c r="A34" s="373" t="s">
        <v>91</v>
      </c>
      <c r="B34" s="374">
        <v>15680</v>
      </c>
      <c r="C34" s="375">
        <v>13965</v>
      </c>
      <c r="D34" s="375">
        <v>13413</v>
      </c>
      <c r="E34" s="375">
        <v>13230</v>
      </c>
      <c r="F34" s="375">
        <v>74</v>
      </c>
      <c r="G34" s="375">
        <v>3</v>
      </c>
      <c r="H34" s="375">
        <v>106</v>
      </c>
      <c r="I34" s="375">
        <v>552</v>
      </c>
      <c r="J34" s="375">
        <v>424</v>
      </c>
      <c r="K34" s="375">
        <v>100</v>
      </c>
      <c r="L34" s="375">
        <v>10</v>
      </c>
      <c r="M34" s="375">
        <v>314</v>
      </c>
    </row>
    <row r="35" spans="1:13" s="360" customFormat="1" ht="12" customHeight="1">
      <c r="A35" s="373" t="s">
        <v>93</v>
      </c>
      <c r="B35" s="374">
        <v>13590</v>
      </c>
      <c r="C35" s="375">
        <v>12020</v>
      </c>
      <c r="D35" s="375">
        <v>11503</v>
      </c>
      <c r="E35" s="375">
        <v>11341</v>
      </c>
      <c r="F35" s="375">
        <v>50</v>
      </c>
      <c r="G35" s="375">
        <v>1</v>
      </c>
      <c r="H35" s="375">
        <v>111</v>
      </c>
      <c r="I35" s="375">
        <v>517</v>
      </c>
      <c r="J35" s="375">
        <v>416</v>
      </c>
      <c r="K35" s="375">
        <v>98</v>
      </c>
      <c r="L35" s="375">
        <v>11</v>
      </c>
      <c r="M35" s="375">
        <v>307</v>
      </c>
    </row>
    <row r="36" spans="1:13" s="360" customFormat="1" ht="12" customHeight="1">
      <c r="A36" s="373" t="s">
        <v>74</v>
      </c>
      <c r="B36" s="374">
        <v>10800</v>
      </c>
      <c r="C36" s="375">
        <v>9662</v>
      </c>
      <c r="D36" s="375">
        <v>9255</v>
      </c>
      <c r="E36" s="375">
        <v>9099</v>
      </c>
      <c r="F36" s="375">
        <v>46</v>
      </c>
      <c r="G36" s="376" t="s">
        <v>753</v>
      </c>
      <c r="H36" s="375">
        <v>110</v>
      </c>
      <c r="I36" s="375">
        <v>407</v>
      </c>
      <c r="J36" s="375">
        <v>366</v>
      </c>
      <c r="K36" s="375">
        <v>96</v>
      </c>
      <c r="L36" s="375">
        <v>7</v>
      </c>
      <c r="M36" s="375">
        <v>263</v>
      </c>
    </row>
    <row r="37" spans="1:13" s="360" customFormat="1" ht="12" customHeight="1">
      <c r="A37" s="373" t="s">
        <v>76</v>
      </c>
      <c r="B37" s="374">
        <v>8827</v>
      </c>
      <c r="C37" s="375">
        <v>7931</v>
      </c>
      <c r="D37" s="375">
        <v>7595</v>
      </c>
      <c r="E37" s="375">
        <v>7405</v>
      </c>
      <c r="F37" s="375">
        <v>80</v>
      </c>
      <c r="G37" s="376" t="s">
        <v>753</v>
      </c>
      <c r="H37" s="375">
        <v>110</v>
      </c>
      <c r="I37" s="375">
        <v>336</v>
      </c>
      <c r="J37" s="375">
        <v>388</v>
      </c>
      <c r="K37" s="375">
        <v>115</v>
      </c>
      <c r="L37" s="376" t="s">
        <v>753</v>
      </c>
      <c r="M37" s="375">
        <v>273</v>
      </c>
    </row>
    <row r="38" spans="1:13" s="360" customFormat="1" ht="12" customHeight="1">
      <c r="A38" s="373" t="s">
        <v>78</v>
      </c>
      <c r="B38" s="374">
        <v>9786</v>
      </c>
      <c r="C38" s="375">
        <v>7769</v>
      </c>
      <c r="D38" s="375">
        <v>7396</v>
      </c>
      <c r="E38" s="375">
        <v>7107</v>
      </c>
      <c r="F38" s="375">
        <v>147</v>
      </c>
      <c r="G38" s="375">
        <v>1</v>
      </c>
      <c r="H38" s="375">
        <v>141</v>
      </c>
      <c r="I38" s="375">
        <v>373</v>
      </c>
      <c r="J38" s="375">
        <v>1617</v>
      </c>
      <c r="K38" s="375">
        <v>337</v>
      </c>
      <c r="L38" s="375">
        <v>4</v>
      </c>
      <c r="M38" s="375">
        <v>1276</v>
      </c>
    </row>
    <row r="39" spans="1:13" s="360" customFormat="1" ht="12" customHeight="1">
      <c r="A39" s="373" t="s">
        <v>80</v>
      </c>
      <c r="B39" s="374">
        <v>11817</v>
      </c>
      <c r="C39" s="375">
        <v>6539</v>
      </c>
      <c r="D39" s="375">
        <v>6205</v>
      </c>
      <c r="E39" s="375">
        <v>5616</v>
      </c>
      <c r="F39" s="375">
        <v>356</v>
      </c>
      <c r="G39" s="376" t="s">
        <v>753</v>
      </c>
      <c r="H39" s="375">
        <v>233</v>
      </c>
      <c r="I39" s="375">
        <v>334</v>
      </c>
      <c r="J39" s="375">
        <v>4833</v>
      </c>
      <c r="K39" s="375">
        <v>718</v>
      </c>
      <c r="L39" s="375">
        <v>1</v>
      </c>
      <c r="M39" s="375">
        <v>4114</v>
      </c>
    </row>
    <row r="40" spans="1:13" s="360" customFormat="1" ht="12" customHeight="1">
      <c r="A40" s="373" t="s">
        <v>82</v>
      </c>
      <c r="B40" s="374">
        <v>10416</v>
      </c>
      <c r="C40" s="375">
        <v>3558</v>
      </c>
      <c r="D40" s="375">
        <v>3430</v>
      </c>
      <c r="E40" s="375">
        <v>2826</v>
      </c>
      <c r="F40" s="375">
        <v>338</v>
      </c>
      <c r="G40" s="376" t="s">
        <v>753</v>
      </c>
      <c r="H40" s="375">
        <v>266</v>
      </c>
      <c r="I40" s="375">
        <v>128</v>
      </c>
      <c r="J40" s="375">
        <v>6509</v>
      </c>
      <c r="K40" s="375">
        <v>802</v>
      </c>
      <c r="L40" s="375">
        <v>1</v>
      </c>
      <c r="M40" s="375">
        <v>5706</v>
      </c>
    </row>
    <row r="41" spans="1:13" s="360" customFormat="1" ht="12" customHeight="1">
      <c r="A41" s="373" t="s">
        <v>84</v>
      </c>
      <c r="B41" s="374">
        <v>7992</v>
      </c>
      <c r="C41" s="375">
        <v>1558</v>
      </c>
      <c r="D41" s="375">
        <v>1509</v>
      </c>
      <c r="E41" s="375">
        <v>1156</v>
      </c>
      <c r="F41" s="375">
        <v>155</v>
      </c>
      <c r="G41" s="375">
        <v>1</v>
      </c>
      <c r="H41" s="375">
        <v>197</v>
      </c>
      <c r="I41" s="375">
        <v>49</v>
      </c>
      <c r="J41" s="375">
        <v>6132</v>
      </c>
      <c r="K41" s="375">
        <v>628</v>
      </c>
      <c r="L41" s="375">
        <v>4</v>
      </c>
      <c r="M41" s="375">
        <v>5500</v>
      </c>
    </row>
    <row r="42" spans="1:13" s="360" customFormat="1" ht="12" customHeight="1">
      <c r="A42" s="373" t="s">
        <v>86</v>
      </c>
      <c r="B42" s="374">
        <v>4249</v>
      </c>
      <c r="C42" s="375">
        <v>439</v>
      </c>
      <c r="D42" s="375">
        <v>429</v>
      </c>
      <c r="E42" s="375">
        <v>295</v>
      </c>
      <c r="F42" s="375">
        <v>59</v>
      </c>
      <c r="G42" s="376" t="s">
        <v>753</v>
      </c>
      <c r="H42" s="375">
        <v>75</v>
      </c>
      <c r="I42" s="375">
        <v>10</v>
      </c>
      <c r="J42" s="375">
        <v>3632</v>
      </c>
      <c r="K42" s="375">
        <v>332</v>
      </c>
      <c r="L42" s="375">
        <v>5</v>
      </c>
      <c r="M42" s="375">
        <v>3295</v>
      </c>
    </row>
    <row r="43" spans="1:13" s="360" customFormat="1" ht="12" customHeight="1">
      <c r="A43" s="373" t="s">
        <v>761</v>
      </c>
      <c r="B43" s="374">
        <v>2114</v>
      </c>
      <c r="C43" s="375">
        <v>136</v>
      </c>
      <c r="D43" s="375">
        <v>133</v>
      </c>
      <c r="E43" s="375">
        <v>80</v>
      </c>
      <c r="F43" s="375">
        <v>24</v>
      </c>
      <c r="G43" s="376" t="s">
        <v>753</v>
      </c>
      <c r="H43" s="375">
        <v>29</v>
      </c>
      <c r="I43" s="375">
        <v>3</v>
      </c>
      <c r="J43" s="375">
        <v>1906</v>
      </c>
      <c r="K43" s="375">
        <v>123</v>
      </c>
      <c r="L43" s="376" t="s">
        <v>753</v>
      </c>
      <c r="M43" s="375">
        <v>1783</v>
      </c>
    </row>
    <row r="44" spans="1:13" s="360" customFormat="1" ht="8.25" customHeight="1">
      <c r="A44" s="377" t="s">
        <v>755</v>
      </c>
      <c r="B44" s="378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</row>
    <row r="45" spans="1:13" s="360" customFormat="1" ht="12" customHeight="1">
      <c r="A45" s="373" t="s">
        <v>762</v>
      </c>
      <c r="B45" s="374">
        <v>36588</v>
      </c>
      <c r="C45" s="375">
        <v>12230</v>
      </c>
      <c r="D45" s="375">
        <v>11706</v>
      </c>
      <c r="E45" s="375">
        <v>9973</v>
      </c>
      <c r="F45" s="375">
        <v>932</v>
      </c>
      <c r="G45" s="375">
        <v>1</v>
      </c>
      <c r="H45" s="375">
        <v>800</v>
      </c>
      <c r="I45" s="375">
        <v>524</v>
      </c>
      <c r="J45" s="375">
        <v>23012</v>
      </c>
      <c r="K45" s="375">
        <v>2603</v>
      </c>
      <c r="L45" s="375">
        <v>11</v>
      </c>
      <c r="M45" s="375">
        <v>20398</v>
      </c>
    </row>
    <row r="46" spans="1:13" s="360" customFormat="1" ht="12" customHeight="1">
      <c r="A46" s="373" t="s">
        <v>757</v>
      </c>
      <c r="B46" s="374">
        <v>22233</v>
      </c>
      <c r="C46" s="375">
        <v>10097</v>
      </c>
      <c r="D46" s="375">
        <v>9635</v>
      </c>
      <c r="E46" s="375">
        <v>8442</v>
      </c>
      <c r="F46" s="375">
        <v>694</v>
      </c>
      <c r="G46" s="376" t="s">
        <v>753</v>
      </c>
      <c r="H46" s="375">
        <v>499</v>
      </c>
      <c r="I46" s="375">
        <v>462</v>
      </c>
      <c r="J46" s="375">
        <v>11342</v>
      </c>
      <c r="K46" s="375">
        <v>1520</v>
      </c>
      <c r="L46" s="375">
        <v>2</v>
      </c>
      <c r="M46" s="375">
        <v>9820</v>
      </c>
    </row>
    <row r="47" spans="1:13" s="360" customFormat="1" ht="12" customHeight="1">
      <c r="A47" s="373" t="s">
        <v>758</v>
      </c>
      <c r="B47" s="374">
        <v>14355</v>
      </c>
      <c r="C47" s="375">
        <v>2133</v>
      </c>
      <c r="D47" s="375">
        <v>2071</v>
      </c>
      <c r="E47" s="375">
        <v>1531</v>
      </c>
      <c r="F47" s="375">
        <v>238</v>
      </c>
      <c r="G47" s="375">
        <v>1</v>
      </c>
      <c r="H47" s="375">
        <v>301</v>
      </c>
      <c r="I47" s="375">
        <v>62</v>
      </c>
      <c r="J47" s="375">
        <v>11670</v>
      </c>
      <c r="K47" s="375">
        <v>1083</v>
      </c>
      <c r="L47" s="375">
        <v>9</v>
      </c>
      <c r="M47" s="375">
        <v>10578</v>
      </c>
    </row>
    <row r="48" spans="1:13" s="360" customFormat="1" ht="12" customHeight="1">
      <c r="A48" s="380" t="s">
        <v>763</v>
      </c>
      <c r="B48" s="381">
        <v>148091</v>
      </c>
      <c r="C48" s="382">
        <v>69842</v>
      </c>
      <c r="D48" s="382">
        <v>67454</v>
      </c>
      <c r="E48" s="382">
        <v>41464</v>
      </c>
      <c r="F48" s="382">
        <v>22405</v>
      </c>
      <c r="G48" s="382">
        <v>2017</v>
      </c>
      <c r="H48" s="382">
        <v>1568</v>
      </c>
      <c r="I48" s="382">
        <v>2388</v>
      </c>
      <c r="J48" s="382">
        <v>68573</v>
      </c>
      <c r="K48" s="382">
        <v>39475</v>
      </c>
      <c r="L48" s="382">
        <v>8262</v>
      </c>
      <c r="M48" s="382">
        <v>20836</v>
      </c>
    </row>
    <row r="49" spans="1:13" s="360" customFormat="1" ht="12" customHeight="1">
      <c r="A49" s="373" t="s">
        <v>764</v>
      </c>
      <c r="B49" s="374">
        <v>8369</v>
      </c>
      <c r="C49" s="375">
        <v>1297</v>
      </c>
      <c r="D49" s="375">
        <v>1241</v>
      </c>
      <c r="E49" s="375">
        <v>300</v>
      </c>
      <c r="F49" s="375">
        <v>44</v>
      </c>
      <c r="G49" s="375">
        <v>892</v>
      </c>
      <c r="H49" s="375">
        <v>5</v>
      </c>
      <c r="I49" s="375">
        <v>56</v>
      </c>
      <c r="J49" s="375">
        <v>6335</v>
      </c>
      <c r="K49" s="375">
        <v>73</v>
      </c>
      <c r="L49" s="375">
        <v>6169</v>
      </c>
      <c r="M49" s="375">
        <v>93</v>
      </c>
    </row>
    <row r="50" spans="1:13" s="360" customFormat="1" ht="12" customHeight="1">
      <c r="A50" s="373" t="s">
        <v>83</v>
      </c>
      <c r="B50" s="374">
        <v>8909</v>
      </c>
      <c r="C50" s="375">
        <v>5604</v>
      </c>
      <c r="D50" s="375">
        <v>5299</v>
      </c>
      <c r="E50" s="375">
        <v>3979</v>
      </c>
      <c r="F50" s="375">
        <v>238</v>
      </c>
      <c r="G50" s="375">
        <v>1032</v>
      </c>
      <c r="H50" s="375">
        <v>50</v>
      </c>
      <c r="I50" s="375">
        <v>305</v>
      </c>
      <c r="J50" s="375">
        <v>2362</v>
      </c>
      <c r="K50" s="375">
        <v>416</v>
      </c>
      <c r="L50" s="375">
        <v>1858</v>
      </c>
      <c r="M50" s="375">
        <v>88</v>
      </c>
    </row>
    <row r="51" spans="1:13" s="360" customFormat="1" ht="12" customHeight="1">
      <c r="A51" s="373" t="s">
        <v>85</v>
      </c>
      <c r="B51" s="374">
        <v>8812</v>
      </c>
      <c r="C51" s="375">
        <v>6283</v>
      </c>
      <c r="D51" s="375">
        <v>5975</v>
      </c>
      <c r="E51" s="375">
        <v>5149</v>
      </c>
      <c r="F51" s="375">
        <v>566</v>
      </c>
      <c r="G51" s="375">
        <v>44</v>
      </c>
      <c r="H51" s="375">
        <v>216</v>
      </c>
      <c r="I51" s="375">
        <v>308</v>
      </c>
      <c r="J51" s="375">
        <v>1564</v>
      </c>
      <c r="K51" s="375">
        <v>1352</v>
      </c>
      <c r="L51" s="375">
        <v>129</v>
      </c>
      <c r="M51" s="375">
        <v>83</v>
      </c>
    </row>
    <row r="52" spans="1:13" s="360" customFormat="1" ht="12" customHeight="1">
      <c r="A52" s="373" t="s">
        <v>87</v>
      </c>
      <c r="B52" s="374">
        <v>10251</v>
      </c>
      <c r="C52" s="375">
        <v>6464</v>
      </c>
      <c r="D52" s="375">
        <v>6186</v>
      </c>
      <c r="E52" s="375">
        <v>4525</v>
      </c>
      <c r="F52" s="375">
        <v>1266</v>
      </c>
      <c r="G52" s="375">
        <v>17</v>
      </c>
      <c r="H52" s="375">
        <v>378</v>
      </c>
      <c r="I52" s="375">
        <v>278</v>
      </c>
      <c r="J52" s="375">
        <v>2807</v>
      </c>
      <c r="K52" s="375">
        <v>2658</v>
      </c>
      <c r="L52" s="375">
        <v>36</v>
      </c>
      <c r="M52" s="375">
        <v>113</v>
      </c>
    </row>
    <row r="53" spans="1:13" s="360" customFormat="1" ht="12" customHeight="1">
      <c r="A53" s="373" t="s">
        <v>89</v>
      </c>
      <c r="B53" s="374">
        <v>11595</v>
      </c>
      <c r="C53" s="375">
        <v>7115</v>
      </c>
      <c r="D53" s="375">
        <v>6862</v>
      </c>
      <c r="E53" s="375">
        <v>4530</v>
      </c>
      <c r="F53" s="375">
        <v>2063</v>
      </c>
      <c r="G53" s="375">
        <v>10</v>
      </c>
      <c r="H53" s="375">
        <v>259</v>
      </c>
      <c r="I53" s="375">
        <v>253</v>
      </c>
      <c r="J53" s="375">
        <v>3542</v>
      </c>
      <c r="K53" s="375">
        <v>3407</v>
      </c>
      <c r="L53" s="375">
        <v>19</v>
      </c>
      <c r="M53" s="375">
        <v>116</v>
      </c>
    </row>
    <row r="54" spans="1:13" s="360" customFormat="1" ht="12" customHeight="1">
      <c r="A54" s="373" t="s">
        <v>91</v>
      </c>
      <c r="B54" s="374">
        <v>14479</v>
      </c>
      <c r="C54" s="375">
        <v>9713</v>
      </c>
      <c r="D54" s="375">
        <v>9383</v>
      </c>
      <c r="E54" s="375">
        <v>5492</v>
      </c>
      <c r="F54" s="375">
        <v>3770</v>
      </c>
      <c r="G54" s="375">
        <v>6</v>
      </c>
      <c r="H54" s="375">
        <v>115</v>
      </c>
      <c r="I54" s="375">
        <v>330</v>
      </c>
      <c r="J54" s="375">
        <v>3674</v>
      </c>
      <c r="K54" s="375">
        <v>3501</v>
      </c>
      <c r="L54" s="375">
        <v>13</v>
      </c>
      <c r="M54" s="375">
        <v>160</v>
      </c>
    </row>
    <row r="55" spans="1:13" s="360" customFormat="1" ht="12" customHeight="1">
      <c r="A55" s="373" t="s">
        <v>93</v>
      </c>
      <c r="B55" s="374">
        <v>12627</v>
      </c>
      <c r="C55" s="375">
        <v>8897</v>
      </c>
      <c r="D55" s="375">
        <v>8633</v>
      </c>
      <c r="E55" s="375">
        <v>4867</v>
      </c>
      <c r="F55" s="375">
        <v>3695</v>
      </c>
      <c r="G55" s="375">
        <v>12</v>
      </c>
      <c r="H55" s="375">
        <v>59</v>
      </c>
      <c r="I55" s="375">
        <v>264</v>
      </c>
      <c r="J55" s="375">
        <v>2850</v>
      </c>
      <c r="K55" s="375">
        <v>2672</v>
      </c>
      <c r="L55" s="375">
        <v>14</v>
      </c>
      <c r="M55" s="375">
        <v>164</v>
      </c>
    </row>
    <row r="56" spans="1:13" s="360" customFormat="1" ht="12" customHeight="1">
      <c r="A56" s="373" t="s">
        <v>74</v>
      </c>
      <c r="B56" s="374">
        <v>10025</v>
      </c>
      <c r="C56" s="375">
        <v>6953</v>
      </c>
      <c r="D56" s="375">
        <v>6769</v>
      </c>
      <c r="E56" s="375">
        <v>3806</v>
      </c>
      <c r="F56" s="375">
        <v>2906</v>
      </c>
      <c r="G56" s="375">
        <v>1</v>
      </c>
      <c r="H56" s="375">
        <v>56</v>
      </c>
      <c r="I56" s="375">
        <v>184</v>
      </c>
      <c r="J56" s="375">
        <v>2543</v>
      </c>
      <c r="K56" s="375">
        <v>2391</v>
      </c>
      <c r="L56" s="375">
        <v>1</v>
      </c>
      <c r="M56" s="375">
        <v>151</v>
      </c>
    </row>
    <row r="57" spans="1:13" s="360" customFormat="1" ht="12" customHeight="1">
      <c r="A57" s="373" t="s">
        <v>76</v>
      </c>
      <c r="B57" s="374">
        <v>8748</v>
      </c>
      <c r="C57" s="375">
        <v>5602</v>
      </c>
      <c r="D57" s="375">
        <v>5466</v>
      </c>
      <c r="E57" s="375">
        <v>3204</v>
      </c>
      <c r="F57" s="375">
        <v>2201</v>
      </c>
      <c r="G57" s="375">
        <v>1</v>
      </c>
      <c r="H57" s="375">
        <v>60</v>
      </c>
      <c r="I57" s="375">
        <v>136</v>
      </c>
      <c r="J57" s="375">
        <v>2756</v>
      </c>
      <c r="K57" s="375">
        <v>2545</v>
      </c>
      <c r="L57" s="375">
        <v>3</v>
      </c>
      <c r="M57" s="375">
        <v>208</v>
      </c>
    </row>
    <row r="58" spans="1:13" s="360" customFormat="1" ht="12" customHeight="1">
      <c r="A58" s="373" t="s">
        <v>78</v>
      </c>
      <c r="B58" s="374">
        <v>10534</v>
      </c>
      <c r="C58" s="375">
        <v>5037</v>
      </c>
      <c r="D58" s="375">
        <v>4895</v>
      </c>
      <c r="E58" s="375">
        <v>2646</v>
      </c>
      <c r="F58" s="375">
        <v>2170</v>
      </c>
      <c r="G58" s="376" t="s">
        <v>753</v>
      </c>
      <c r="H58" s="375">
        <v>79</v>
      </c>
      <c r="I58" s="375">
        <v>142</v>
      </c>
      <c r="J58" s="375">
        <v>5070</v>
      </c>
      <c r="K58" s="375">
        <v>4195</v>
      </c>
      <c r="L58" s="375">
        <v>3</v>
      </c>
      <c r="M58" s="375">
        <v>872</v>
      </c>
    </row>
    <row r="59" spans="1:13" s="360" customFormat="1" ht="12" customHeight="1">
      <c r="A59" s="373" t="s">
        <v>80</v>
      </c>
      <c r="B59" s="374">
        <v>13234</v>
      </c>
      <c r="C59" s="375">
        <v>3874</v>
      </c>
      <c r="D59" s="375">
        <v>3782</v>
      </c>
      <c r="E59" s="375">
        <v>1774</v>
      </c>
      <c r="F59" s="375">
        <v>1913</v>
      </c>
      <c r="G59" s="375">
        <v>1</v>
      </c>
      <c r="H59" s="375">
        <v>94</v>
      </c>
      <c r="I59" s="375">
        <v>92</v>
      </c>
      <c r="J59" s="375">
        <v>8916</v>
      </c>
      <c r="K59" s="375">
        <v>6019</v>
      </c>
      <c r="L59" s="375">
        <v>3</v>
      </c>
      <c r="M59" s="375">
        <v>2894</v>
      </c>
    </row>
    <row r="60" spans="1:13" s="360" customFormat="1" ht="12" customHeight="1">
      <c r="A60" s="373" t="s">
        <v>82</v>
      </c>
      <c r="B60" s="374">
        <v>11865</v>
      </c>
      <c r="C60" s="375">
        <v>1922</v>
      </c>
      <c r="D60" s="375">
        <v>1899</v>
      </c>
      <c r="E60" s="375">
        <v>795</v>
      </c>
      <c r="F60" s="375">
        <v>1019</v>
      </c>
      <c r="G60" s="375">
        <v>1</v>
      </c>
      <c r="H60" s="375">
        <v>84</v>
      </c>
      <c r="I60" s="375">
        <v>23</v>
      </c>
      <c r="J60" s="375">
        <v>9455</v>
      </c>
      <c r="K60" s="375">
        <v>4941</v>
      </c>
      <c r="L60" s="375">
        <v>9</v>
      </c>
      <c r="M60" s="375">
        <v>4505</v>
      </c>
    </row>
    <row r="61" spans="1:13" s="360" customFormat="1" ht="12" customHeight="1">
      <c r="A61" s="373" t="s">
        <v>84</v>
      </c>
      <c r="B61" s="374">
        <v>8676</v>
      </c>
      <c r="C61" s="375">
        <v>759</v>
      </c>
      <c r="D61" s="375">
        <v>749</v>
      </c>
      <c r="E61" s="375">
        <v>293</v>
      </c>
      <c r="F61" s="375">
        <v>385</v>
      </c>
      <c r="G61" s="376" t="s">
        <v>753</v>
      </c>
      <c r="H61" s="375">
        <v>71</v>
      </c>
      <c r="I61" s="375">
        <v>10</v>
      </c>
      <c r="J61" s="375">
        <v>7474</v>
      </c>
      <c r="K61" s="375">
        <v>3101</v>
      </c>
      <c r="L61" s="375">
        <v>4</v>
      </c>
      <c r="M61" s="375">
        <v>4369</v>
      </c>
    </row>
    <row r="62" spans="1:13" s="360" customFormat="1" ht="12" customHeight="1">
      <c r="A62" s="373" t="s">
        <v>86</v>
      </c>
      <c r="B62" s="374">
        <v>5363</v>
      </c>
      <c r="C62" s="375">
        <v>239</v>
      </c>
      <c r="D62" s="375">
        <v>234</v>
      </c>
      <c r="E62" s="375">
        <v>77</v>
      </c>
      <c r="F62" s="375">
        <v>128</v>
      </c>
      <c r="G62" s="376" t="s">
        <v>753</v>
      </c>
      <c r="H62" s="375">
        <v>29</v>
      </c>
      <c r="I62" s="375">
        <v>5</v>
      </c>
      <c r="J62" s="375">
        <v>4859</v>
      </c>
      <c r="K62" s="375">
        <v>1537</v>
      </c>
      <c r="L62" s="376" t="s">
        <v>753</v>
      </c>
      <c r="M62" s="375">
        <v>3322</v>
      </c>
    </row>
    <row r="63" spans="1:13" s="360" customFormat="1" ht="12" customHeight="1">
      <c r="A63" s="373" t="s">
        <v>761</v>
      </c>
      <c r="B63" s="374">
        <v>4604</v>
      </c>
      <c r="C63" s="375">
        <v>83</v>
      </c>
      <c r="D63" s="375">
        <v>81</v>
      </c>
      <c r="E63" s="375">
        <v>27</v>
      </c>
      <c r="F63" s="375">
        <v>41</v>
      </c>
      <c r="G63" s="376" t="s">
        <v>753</v>
      </c>
      <c r="H63" s="375">
        <v>13</v>
      </c>
      <c r="I63" s="375">
        <v>2</v>
      </c>
      <c r="J63" s="375">
        <v>4366</v>
      </c>
      <c r="K63" s="375">
        <v>667</v>
      </c>
      <c r="L63" s="375">
        <v>1</v>
      </c>
      <c r="M63" s="375">
        <v>3698</v>
      </c>
    </row>
    <row r="64" spans="1:13" s="360" customFormat="1" ht="8.25" customHeight="1">
      <c r="A64" s="383" t="s">
        <v>755</v>
      </c>
      <c r="B64" s="378"/>
      <c r="C64" s="379"/>
      <c r="D64" s="379"/>
      <c r="E64" s="379"/>
      <c r="F64" s="379"/>
      <c r="G64" s="379"/>
      <c r="H64" s="379"/>
      <c r="I64" s="379"/>
      <c r="J64" s="379"/>
      <c r="K64" s="379"/>
      <c r="L64" s="379"/>
      <c r="M64" s="379"/>
    </row>
    <row r="65" spans="1:13" s="360" customFormat="1" ht="12" customHeight="1">
      <c r="A65" s="373" t="s">
        <v>762</v>
      </c>
      <c r="B65" s="374">
        <v>43742</v>
      </c>
      <c r="C65" s="375">
        <v>6877</v>
      </c>
      <c r="D65" s="375">
        <v>6745</v>
      </c>
      <c r="E65" s="375">
        <v>2966</v>
      </c>
      <c r="F65" s="375">
        <v>3486</v>
      </c>
      <c r="G65" s="375">
        <v>2</v>
      </c>
      <c r="H65" s="375">
        <v>291</v>
      </c>
      <c r="I65" s="375">
        <v>132</v>
      </c>
      <c r="J65" s="375">
        <v>35070</v>
      </c>
      <c r="K65" s="375">
        <v>16265</v>
      </c>
      <c r="L65" s="375">
        <v>17</v>
      </c>
      <c r="M65" s="375">
        <v>18788</v>
      </c>
    </row>
    <row r="66" spans="1:13" s="360" customFormat="1" ht="12" customHeight="1">
      <c r="A66" s="373" t="s">
        <v>757</v>
      </c>
      <c r="B66" s="374">
        <v>25099</v>
      </c>
      <c r="C66" s="375">
        <v>5796</v>
      </c>
      <c r="D66" s="375">
        <v>5681</v>
      </c>
      <c r="E66" s="375">
        <v>2569</v>
      </c>
      <c r="F66" s="375">
        <v>2932</v>
      </c>
      <c r="G66" s="375">
        <v>2</v>
      </c>
      <c r="H66" s="375">
        <v>178</v>
      </c>
      <c r="I66" s="375">
        <v>115</v>
      </c>
      <c r="J66" s="375">
        <v>18371</v>
      </c>
      <c r="K66" s="375">
        <v>10960</v>
      </c>
      <c r="L66" s="375">
        <v>12</v>
      </c>
      <c r="M66" s="375">
        <v>7399</v>
      </c>
    </row>
    <row r="67" spans="1:13" s="360" customFormat="1" ht="12" customHeight="1">
      <c r="A67" s="373" t="s">
        <v>758</v>
      </c>
      <c r="B67" s="374">
        <v>18643</v>
      </c>
      <c r="C67" s="375">
        <v>1081</v>
      </c>
      <c r="D67" s="375">
        <v>1064</v>
      </c>
      <c r="E67" s="375">
        <v>397</v>
      </c>
      <c r="F67" s="375">
        <v>554</v>
      </c>
      <c r="G67" s="376" t="s">
        <v>753</v>
      </c>
      <c r="H67" s="375">
        <v>113</v>
      </c>
      <c r="I67" s="375">
        <v>17</v>
      </c>
      <c r="J67" s="375">
        <v>16699</v>
      </c>
      <c r="K67" s="375">
        <v>5305</v>
      </c>
      <c r="L67" s="375">
        <v>5</v>
      </c>
      <c r="M67" s="375">
        <v>11389</v>
      </c>
    </row>
    <row r="68" spans="1:13" s="386" customFormat="1" ht="15" customHeight="1">
      <c r="A68" s="384" t="s">
        <v>765</v>
      </c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</row>
    <row r="69" spans="1:13" s="386" customFormat="1" ht="15" customHeight="1">
      <c r="A69" s="387" t="s">
        <v>766</v>
      </c>
      <c r="B69" s="388"/>
      <c r="C69" s="389"/>
      <c r="D69" s="390"/>
      <c r="E69" s="391"/>
      <c r="F69" s="391"/>
      <c r="G69" s="391"/>
      <c r="H69" s="388"/>
      <c r="I69" s="388"/>
      <c r="J69" s="388"/>
      <c r="K69" s="388"/>
      <c r="L69" s="388"/>
      <c r="M69" s="388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3"/>
  <sheetViews>
    <sheetView zoomScale="110" zoomScaleNormal="110" workbookViewId="0"/>
  </sheetViews>
  <sheetFormatPr defaultColWidth="8.875" defaultRowHeight="14.45" customHeight="1"/>
  <cols>
    <col min="1" max="1" width="8.75" style="4" customWidth="1"/>
    <col min="2" max="2" width="9.375" style="4" customWidth="1"/>
    <col min="3" max="3" width="10" style="4" customWidth="1"/>
    <col min="4" max="5" width="8.75" style="4" customWidth="1"/>
    <col min="6" max="10" width="8.125" style="4" customWidth="1"/>
    <col min="11" max="16384" width="8.875" style="4"/>
  </cols>
  <sheetData>
    <row r="1" spans="1:10" s="2" customFormat="1" ht="15" customHeight="1">
      <c r="A1" s="464" t="s">
        <v>876</v>
      </c>
    </row>
    <row r="2" spans="1:10" s="2" customFormat="1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3"/>
    </row>
    <row r="4" spans="1:10" ht="15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3"/>
    </row>
    <row r="5" spans="1:10" s="9" customFormat="1" ht="15" customHeight="1">
      <c r="A5" s="469" t="s">
        <v>2</v>
      </c>
      <c r="B5" s="471" t="s">
        <v>3</v>
      </c>
      <c r="C5" s="473" t="s">
        <v>4</v>
      </c>
      <c r="D5" s="474"/>
      <c r="E5" s="474"/>
      <c r="F5" s="474"/>
      <c r="G5" s="6" t="s">
        <v>5</v>
      </c>
      <c r="H5" s="7" t="s">
        <v>6</v>
      </c>
      <c r="I5" s="7" t="s">
        <v>7</v>
      </c>
      <c r="J5" s="8" t="s">
        <v>8</v>
      </c>
    </row>
    <row r="6" spans="1:10" s="9" customFormat="1" ht="15" customHeight="1">
      <c r="A6" s="470"/>
      <c r="B6" s="472"/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s="20" customFormat="1" ht="15" customHeight="1">
      <c r="A7" s="13" t="s">
        <v>17</v>
      </c>
      <c r="B7" s="14">
        <v>8342</v>
      </c>
      <c r="C7" s="15">
        <v>48048</v>
      </c>
      <c r="D7" s="15">
        <v>23781</v>
      </c>
      <c r="E7" s="15">
        <v>24267</v>
      </c>
      <c r="F7" s="15">
        <v>568</v>
      </c>
      <c r="G7" s="16">
        <v>1.1962931760741364</v>
      </c>
      <c r="H7" s="17">
        <v>60.39</v>
      </c>
      <c r="I7" s="18">
        <v>795.62841530054641</v>
      </c>
      <c r="J7" s="19">
        <v>5.759769839367058</v>
      </c>
    </row>
    <row r="8" spans="1:10" s="20" customFormat="1" ht="15" customHeight="1">
      <c r="A8" s="13">
        <v>34</v>
      </c>
      <c r="B8" s="14">
        <v>8529</v>
      </c>
      <c r="C8" s="15">
        <v>48800</v>
      </c>
      <c r="D8" s="15">
        <v>24154</v>
      </c>
      <c r="E8" s="15">
        <v>24646</v>
      </c>
      <c r="F8" s="18">
        <v>752</v>
      </c>
      <c r="G8" s="16">
        <v>1.5651015651015652</v>
      </c>
      <c r="H8" s="17">
        <v>57.94</v>
      </c>
      <c r="I8" s="18">
        <v>842.25060407317915</v>
      </c>
      <c r="J8" s="19">
        <v>5.7216555281979131</v>
      </c>
    </row>
    <row r="9" spans="1:10" s="20" customFormat="1" ht="15" customHeight="1">
      <c r="A9" s="13">
        <v>35</v>
      </c>
      <c r="B9" s="14">
        <v>8764</v>
      </c>
      <c r="C9" s="15">
        <v>49460</v>
      </c>
      <c r="D9" s="15">
        <v>24477</v>
      </c>
      <c r="E9" s="15">
        <v>24983</v>
      </c>
      <c r="F9" s="18">
        <v>660</v>
      </c>
      <c r="G9" s="16">
        <v>1.3524590163934427</v>
      </c>
      <c r="H9" s="17">
        <v>59.76</v>
      </c>
      <c r="I9" s="18">
        <v>827.6439089692102</v>
      </c>
      <c r="J9" s="19">
        <v>5.6435417617526245</v>
      </c>
    </row>
    <row r="10" spans="1:10" s="20" customFormat="1" ht="15" customHeight="1">
      <c r="A10" s="13">
        <v>36</v>
      </c>
      <c r="B10" s="14">
        <v>9240</v>
      </c>
      <c r="C10" s="15">
        <v>50793</v>
      </c>
      <c r="D10" s="15">
        <v>25179</v>
      </c>
      <c r="E10" s="15">
        <v>25614</v>
      </c>
      <c r="F10" s="18">
        <v>1333</v>
      </c>
      <c r="G10" s="16">
        <v>2.6951071572988274</v>
      </c>
      <c r="H10" s="17">
        <v>59.76</v>
      </c>
      <c r="I10" s="18">
        <v>849.94979919678713</v>
      </c>
      <c r="J10" s="19">
        <v>5.4970779220779225</v>
      </c>
    </row>
    <row r="11" spans="1:10" s="20" customFormat="1" ht="15" customHeight="1">
      <c r="A11" s="13">
        <v>37</v>
      </c>
      <c r="B11" s="14">
        <v>9833</v>
      </c>
      <c r="C11" s="15">
        <v>52285</v>
      </c>
      <c r="D11" s="15">
        <v>25940</v>
      </c>
      <c r="E11" s="15">
        <v>26345</v>
      </c>
      <c r="F11" s="18">
        <v>1492</v>
      </c>
      <c r="G11" s="16">
        <v>2.9374126355993937</v>
      </c>
      <c r="H11" s="17">
        <v>59.74</v>
      </c>
      <c r="I11" s="18">
        <v>875.20924004017411</v>
      </c>
      <c r="J11" s="19">
        <v>5.3172988914878472</v>
      </c>
    </row>
    <row r="12" spans="1:10" s="20" customFormat="1" ht="15" customHeight="1">
      <c r="A12" s="13">
        <v>38</v>
      </c>
      <c r="B12" s="14">
        <v>10866</v>
      </c>
      <c r="C12" s="15">
        <v>55648</v>
      </c>
      <c r="D12" s="15">
        <v>27713</v>
      </c>
      <c r="E12" s="15">
        <v>27935</v>
      </c>
      <c r="F12" s="18">
        <v>3363</v>
      </c>
      <c r="G12" s="16">
        <v>6.4320550827197094</v>
      </c>
      <c r="H12" s="17">
        <v>59.73</v>
      </c>
      <c r="I12" s="18">
        <v>931.65913276410515</v>
      </c>
      <c r="J12" s="19">
        <v>5.1212957850174856</v>
      </c>
    </row>
    <row r="13" spans="1:10" s="20" customFormat="1" ht="15" customHeight="1">
      <c r="A13" s="13">
        <v>39</v>
      </c>
      <c r="B13" s="14">
        <v>12923</v>
      </c>
      <c r="C13" s="15">
        <v>62637</v>
      </c>
      <c r="D13" s="15">
        <v>31534</v>
      </c>
      <c r="E13" s="15">
        <v>31103</v>
      </c>
      <c r="F13" s="18">
        <v>6989</v>
      </c>
      <c r="G13" s="16">
        <v>12.559301322599195</v>
      </c>
      <c r="H13" s="17">
        <v>59.73</v>
      </c>
      <c r="I13" s="18">
        <v>1048.6690105474636</v>
      </c>
      <c r="J13" s="19">
        <v>4.8469395651164593</v>
      </c>
    </row>
    <row r="14" spans="1:10" s="20" customFormat="1" ht="15" customHeight="1">
      <c r="A14" s="13">
        <v>40</v>
      </c>
      <c r="B14" s="14">
        <v>15654</v>
      </c>
      <c r="C14" s="15">
        <v>70600</v>
      </c>
      <c r="D14" s="15">
        <v>35749</v>
      </c>
      <c r="E14" s="15">
        <v>34851</v>
      </c>
      <c r="F14" s="18">
        <v>7963</v>
      </c>
      <c r="G14" s="16">
        <v>12.712933250315309</v>
      </c>
      <c r="H14" s="17">
        <v>59.73</v>
      </c>
      <c r="I14" s="18">
        <v>1181.9856018751047</v>
      </c>
      <c r="J14" s="19">
        <v>4.5100293854605855</v>
      </c>
    </row>
    <row r="15" spans="1:10" s="20" customFormat="1" ht="15" customHeight="1">
      <c r="A15" s="13">
        <v>41</v>
      </c>
      <c r="B15" s="14">
        <v>18861</v>
      </c>
      <c r="C15" s="15">
        <v>80540</v>
      </c>
      <c r="D15" s="15">
        <v>40901</v>
      </c>
      <c r="E15" s="15">
        <v>39639</v>
      </c>
      <c r="F15" s="18">
        <v>9940</v>
      </c>
      <c r="G15" s="16">
        <v>14.079320113314447</v>
      </c>
      <c r="H15" s="17">
        <v>59.73</v>
      </c>
      <c r="I15" s="18">
        <v>1348.4011384563871</v>
      </c>
      <c r="J15" s="19">
        <v>4.2701871586872384</v>
      </c>
    </row>
    <row r="16" spans="1:10" s="20" customFormat="1" ht="15" customHeight="1">
      <c r="A16" s="13">
        <v>42</v>
      </c>
      <c r="B16" s="14">
        <v>23548</v>
      </c>
      <c r="C16" s="15">
        <v>95113</v>
      </c>
      <c r="D16" s="15">
        <v>48289</v>
      </c>
      <c r="E16" s="15">
        <v>46824</v>
      </c>
      <c r="F16" s="18">
        <v>14573</v>
      </c>
      <c r="G16" s="16">
        <v>18.094114725602182</v>
      </c>
      <c r="H16" s="17">
        <v>59.73</v>
      </c>
      <c r="I16" s="18">
        <v>1592.3823874100119</v>
      </c>
      <c r="J16" s="19">
        <v>4.0391116018345503</v>
      </c>
    </row>
    <row r="17" spans="1:10" s="20" customFormat="1" ht="15" customHeight="1">
      <c r="A17" s="13">
        <v>43</v>
      </c>
      <c r="B17" s="14">
        <v>26803</v>
      </c>
      <c r="C17" s="15">
        <v>105492</v>
      </c>
      <c r="D17" s="15">
        <v>53597</v>
      </c>
      <c r="E17" s="15">
        <v>51895</v>
      </c>
      <c r="F17" s="18">
        <v>10379</v>
      </c>
      <c r="G17" s="16">
        <v>10.912283284093657</v>
      </c>
      <c r="H17" s="17">
        <v>59.73</v>
      </c>
      <c r="I17" s="18">
        <v>1766.1476644902061</v>
      </c>
      <c r="J17" s="19">
        <v>3.9358280789463866</v>
      </c>
    </row>
    <row r="18" spans="1:10" s="20" customFormat="1" ht="15" customHeight="1">
      <c r="A18" s="13">
        <v>44</v>
      </c>
      <c r="B18" s="14">
        <v>30929</v>
      </c>
      <c r="C18" s="15">
        <v>118570</v>
      </c>
      <c r="D18" s="15">
        <v>60258</v>
      </c>
      <c r="E18" s="15">
        <v>58312</v>
      </c>
      <c r="F18" s="18">
        <v>13078</v>
      </c>
      <c r="G18" s="16">
        <v>12.397148598945892</v>
      </c>
      <c r="H18" s="17">
        <v>59.73</v>
      </c>
      <c r="I18" s="18">
        <v>1985.0996149338691</v>
      </c>
      <c r="J18" s="19">
        <v>3.8336189336868309</v>
      </c>
    </row>
    <row r="19" spans="1:10" s="20" customFormat="1" ht="15" customHeight="1">
      <c r="A19" s="13">
        <v>45</v>
      </c>
      <c r="B19" s="14">
        <v>35580</v>
      </c>
      <c r="C19" s="15">
        <v>131887</v>
      </c>
      <c r="D19" s="15">
        <v>66905</v>
      </c>
      <c r="E19" s="15">
        <v>64982</v>
      </c>
      <c r="F19" s="18">
        <v>13317</v>
      </c>
      <c r="G19" s="16">
        <v>11.231340136628152</v>
      </c>
      <c r="H19" s="17">
        <v>59.73</v>
      </c>
      <c r="I19" s="18">
        <v>2208.0529047379878</v>
      </c>
      <c r="J19" s="19">
        <v>3.7067734682405846</v>
      </c>
    </row>
    <row r="20" spans="1:10" s="20" customFormat="1" ht="15" customHeight="1">
      <c r="A20" s="13">
        <v>46</v>
      </c>
      <c r="B20" s="14">
        <v>39901</v>
      </c>
      <c r="C20" s="15">
        <v>145878</v>
      </c>
      <c r="D20" s="15">
        <v>73999</v>
      </c>
      <c r="E20" s="15">
        <v>71879</v>
      </c>
      <c r="F20" s="18">
        <v>13991</v>
      </c>
      <c r="G20" s="16">
        <v>10.608323792337378</v>
      </c>
      <c r="H20" s="17">
        <v>59.73</v>
      </c>
      <c r="I20" s="18">
        <v>2442.2903063787044</v>
      </c>
      <c r="J20" s="19">
        <v>3.6559985965264028</v>
      </c>
    </row>
    <row r="21" spans="1:10" s="20" customFormat="1" ht="15" customHeight="1">
      <c r="A21" s="13">
        <v>47</v>
      </c>
      <c r="B21" s="14">
        <v>44218</v>
      </c>
      <c r="C21" s="15">
        <v>159931</v>
      </c>
      <c r="D21" s="15">
        <v>81109</v>
      </c>
      <c r="E21" s="15">
        <v>78822</v>
      </c>
      <c r="F21" s="18">
        <v>14053</v>
      </c>
      <c r="G21" s="16">
        <v>9.6333922867053285</v>
      </c>
      <c r="H21" s="17">
        <v>59.73</v>
      </c>
      <c r="I21" s="18">
        <v>2677.5657123723422</v>
      </c>
      <c r="J21" s="19">
        <v>3.6168754805735222</v>
      </c>
    </row>
    <row r="22" spans="1:10" s="20" customFormat="1" ht="15" customHeight="1">
      <c r="A22" s="13">
        <v>48</v>
      </c>
      <c r="B22" s="14">
        <v>48328</v>
      </c>
      <c r="C22" s="15">
        <v>172555</v>
      </c>
      <c r="D22" s="15">
        <v>87496</v>
      </c>
      <c r="E22" s="15">
        <v>85059</v>
      </c>
      <c r="F22" s="18">
        <v>12624</v>
      </c>
      <c r="G22" s="16">
        <v>7.8934040304881474</v>
      </c>
      <c r="H22" s="17">
        <v>59.73</v>
      </c>
      <c r="I22" s="18">
        <v>2888.9167922317097</v>
      </c>
      <c r="J22" s="19">
        <v>3.5704974341996358</v>
      </c>
    </row>
    <row r="23" spans="1:10" s="20" customFormat="1" ht="15" customHeight="1">
      <c r="A23" s="13">
        <v>49</v>
      </c>
      <c r="B23" s="14">
        <v>51358</v>
      </c>
      <c r="C23" s="15">
        <v>181822</v>
      </c>
      <c r="D23" s="15">
        <v>92158</v>
      </c>
      <c r="E23" s="15">
        <v>89664</v>
      </c>
      <c r="F23" s="18">
        <v>9267</v>
      </c>
      <c r="G23" s="16">
        <v>5.3704615919561878</v>
      </c>
      <c r="H23" s="17">
        <v>59.73</v>
      </c>
      <c r="I23" s="18">
        <v>3044.0649589820864</v>
      </c>
      <c r="J23" s="19">
        <v>3.5402858366758831</v>
      </c>
    </row>
    <row r="24" spans="1:10" s="20" customFormat="1" ht="15" customHeight="1">
      <c r="A24" s="13">
        <v>50</v>
      </c>
      <c r="B24" s="14">
        <v>54060</v>
      </c>
      <c r="C24" s="15">
        <v>190079</v>
      </c>
      <c r="D24" s="15">
        <v>96279</v>
      </c>
      <c r="E24" s="15">
        <v>93800</v>
      </c>
      <c r="F24" s="18">
        <v>8257</v>
      </c>
      <c r="G24" s="16">
        <v>4.5412546336526933</v>
      </c>
      <c r="H24" s="17">
        <v>59.73</v>
      </c>
      <c r="I24" s="18">
        <v>3182.303699983258</v>
      </c>
      <c r="J24" s="19">
        <v>3.5160747317795042</v>
      </c>
    </row>
    <row r="25" spans="1:10" s="20" customFormat="1" ht="15" customHeight="1">
      <c r="A25" s="13">
        <v>51</v>
      </c>
      <c r="B25" s="14">
        <v>56264</v>
      </c>
      <c r="C25" s="15">
        <v>197087</v>
      </c>
      <c r="D25" s="15">
        <v>99699</v>
      </c>
      <c r="E25" s="15">
        <v>97388</v>
      </c>
      <c r="F25" s="18">
        <v>7008</v>
      </c>
      <c r="G25" s="16">
        <v>3.6868880833758597</v>
      </c>
      <c r="H25" s="17">
        <v>59.73</v>
      </c>
      <c r="I25" s="18">
        <v>3299.6316758747698</v>
      </c>
      <c r="J25" s="19">
        <v>3.5028970567325466</v>
      </c>
    </row>
    <row r="26" spans="1:10" s="20" customFormat="1" ht="15" customHeight="1">
      <c r="A26" s="13">
        <v>52</v>
      </c>
      <c r="B26" s="14">
        <v>58197</v>
      </c>
      <c r="C26" s="15">
        <v>202857</v>
      </c>
      <c r="D26" s="15">
        <v>102412</v>
      </c>
      <c r="E26" s="15">
        <v>100445</v>
      </c>
      <c r="F26" s="18">
        <v>5770</v>
      </c>
      <c r="G26" s="16">
        <v>2.9276410925124439</v>
      </c>
      <c r="H26" s="17">
        <v>59.73</v>
      </c>
      <c r="I26" s="18">
        <v>3396.2330487192366</v>
      </c>
      <c r="J26" s="19">
        <v>3.4856951389246866</v>
      </c>
    </row>
    <row r="27" spans="1:10" s="20" customFormat="1" ht="15" customHeight="1">
      <c r="A27" s="13">
        <v>53</v>
      </c>
      <c r="B27" s="14">
        <v>59486</v>
      </c>
      <c r="C27" s="15">
        <v>207575</v>
      </c>
      <c r="D27" s="15">
        <v>104683</v>
      </c>
      <c r="E27" s="15">
        <v>102892</v>
      </c>
      <c r="F27" s="18">
        <v>4718</v>
      </c>
      <c r="G27" s="16">
        <v>2.3257762857579478</v>
      </c>
      <c r="H27" s="17">
        <v>59.73</v>
      </c>
      <c r="I27" s="18">
        <v>3475.221831575423</v>
      </c>
      <c r="J27" s="19">
        <v>3.4894765154826346</v>
      </c>
    </row>
    <row r="28" spans="1:10" s="20" customFormat="1" ht="15" customHeight="1">
      <c r="A28" s="13">
        <v>54</v>
      </c>
      <c r="B28" s="14">
        <v>61171</v>
      </c>
      <c r="C28" s="15">
        <v>212977</v>
      </c>
      <c r="D28" s="15">
        <v>107348</v>
      </c>
      <c r="E28" s="15">
        <v>105629</v>
      </c>
      <c r="F28" s="18">
        <v>5402</v>
      </c>
      <c r="G28" s="16">
        <v>2.6024328555943632</v>
      </c>
      <c r="H28" s="17">
        <v>59.73</v>
      </c>
      <c r="I28" s="18">
        <v>3565.6621463251299</v>
      </c>
      <c r="J28" s="19">
        <v>3.4816661489921694</v>
      </c>
    </row>
    <row r="29" spans="1:10" s="20" customFormat="1" ht="15" customHeight="1">
      <c r="A29" s="13">
        <v>55</v>
      </c>
      <c r="B29" s="14">
        <v>63230</v>
      </c>
      <c r="C29" s="15">
        <v>218817</v>
      </c>
      <c r="D29" s="15">
        <v>110420</v>
      </c>
      <c r="E29" s="15">
        <v>108397</v>
      </c>
      <c r="F29" s="18">
        <v>5840</v>
      </c>
      <c r="G29" s="16">
        <v>2.7420801307183407</v>
      </c>
      <c r="H29" s="17">
        <v>59.73</v>
      </c>
      <c r="I29" s="18">
        <v>3663.4354595680566</v>
      </c>
      <c r="J29" s="19">
        <v>3.4606515894353946</v>
      </c>
    </row>
    <row r="30" spans="1:10" s="20" customFormat="1" ht="15" customHeight="1">
      <c r="A30" s="13">
        <v>56</v>
      </c>
      <c r="B30" s="14">
        <v>64898</v>
      </c>
      <c r="C30" s="15">
        <v>223687</v>
      </c>
      <c r="D30" s="15">
        <v>112964</v>
      </c>
      <c r="E30" s="15">
        <v>110723</v>
      </c>
      <c r="F30" s="18">
        <v>4870</v>
      </c>
      <c r="G30" s="16">
        <v>2.225604043561515</v>
      </c>
      <c r="H30" s="17">
        <v>59.73</v>
      </c>
      <c r="I30" s="18">
        <v>3744.9690272894695</v>
      </c>
      <c r="J30" s="19">
        <v>3.4467472033036457</v>
      </c>
    </row>
    <row r="31" spans="1:10" s="20" customFormat="1" ht="15" customHeight="1">
      <c r="A31" s="13">
        <v>57</v>
      </c>
      <c r="B31" s="14">
        <v>67068</v>
      </c>
      <c r="C31" s="15">
        <v>229656</v>
      </c>
      <c r="D31" s="15">
        <v>115908</v>
      </c>
      <c r="E31" s="15">
        <v>113748</v>
      </c>
      <c r="F31" s="18">
        <v>5969</v>
      </c>
      <c r="G31" s="16">
        <v>2.6684608403706966</v>
      </c>
      <c r="H31" s="17">
        <v>59.73</v>
      </c>
      <c r="I31" s="18">
        <v>3844.9020592667002</v>
      </c>
      <c r="J31" s="19">
        <v>3.4242261585256752</v>
      </c>
    </row>
    <row r="32" spans="1:10" s="20" customFormat="1" ht="15" customHeight="1">
      <c r="A32" s="13">
        <v>58</v>
      </c>
      <c r="B32" s="14">
        <v>69577</v>
      </c>
      <c r="C32" s="15">
        <v>236406</v>
      </c>
      <c r="D32" s="15">
        <v>119323</v>
      </c>
      <c r="E32" s="15">
        <v>117083</v>
      </c>
      <c r="F32" s="18">
        <v>6750</v>
      </c>
      <c r="G32" s="16">
        <v>2.9391785975546032</v>
      </c>
      <c r="H32" s="17">
        <v>59.73</v>
      </c>
      <c r="I32" s="18">
        <v>3957.9105976896035</v>
      </c>
      <c r="J32" s="19">
        <v>3.397760754272245</v>
      </c>
    </row>
    <row r="33" spans="1:10" s="20" customFormat="1" ht="15" customHeight="1">
      <c r="A33" s="13">
        <v>59</v>
      </c>
      <c r="B33" s="14">
        <v>73442</v>
      </c>
      <c r="C33" s="15">
        <v>243328</v>
      </c>
      <c r="D33" s="15">
        <v>122742</v>
      </c>
      <c r="E33" s="15">
        <v>120586</v>
      </c>
      <c r="F33" s="18">
        <v>6922</v>
      </c>
      <c r="G33" s="16">
        <v>2.9280136713958189</v>
      </c>
      <c r="H33" s="17">
        <v>59.73</v>
      </c>
      <c r="I33" s="18">
        <v>4073.7987610915789</v>
      </c>
      <c r="J33" s="19">
        <v>3.3131995316031699</v>
      </c>
    </row>
    <row r="34" spans="1:10" s="20" customFormat="1" ht="15" customHeight="1">
      <c r="A34" s="13">
        <v>60</v>
      </c>
      <c r="B34" s="14">
        <v>75423</v>
      </c>
      <c r="C34" s="15">
        <v>248435</v>
      </c>
      <c r="D34" s="15">
        <v>125165</v>
      </c>
      <c r="E34" s="15">
        <v>123270</v>
      </c>
      <c r="F34" s="18">
        <v>5107</v>
      </c>
      <c r="G34" s="16">
        <v>2.098813124671226</v>
      </c>
      <c r="H34" s="17">
        <v>59.73</v>
      </c>
      <c r="I34" s="18">
        <v>4159.3001841620626</v>
      </c>
      <c r="J34" s="19">
        <v>3.2938891319623989</v>
      </c>
    </row>
    <row r="35" spans="1:10" s="20" customFormat="1" ht="15" customHeight="1">
      <c r="A35" s="13">
        <v>61</v>
      </c>
      <c r="B35" s="14">
        <v>78672</v>
      </c>
      <c r="C35" s="15">
        <v>256486</v>
      </c>
      <c r="D35" s="15">
        <v>129342</v>
      </c>
      <c r="E35" s="15">
        <v>127144</v>
      </c>
      <c r="F35" s="18">
        <v>8051</v>
      </c>
      <c r="G35" s="16">
        <v>3.2406866987340752</v>
      </c>
      <c r="H35" s="17">
        <v>59.73</v>
      </c>
      <c r="I35" s="18">
        <v>4294.0900719906249</v>
      </c>
      <c r="J35" s="19">
        <v>3.2601942241203985</v>
      </c>
    </row>
    <row r="36" spans="1:10" s="20" customFormat="1" ht="15" customHeight="1">
      <c r="A36" s="13">
        <v>62</v>
      </c>
      <c r="B36" s="14">
        <v>81797</v>
      </c>
      <c r="C36" s="15">
        <v>264487</v>
      </c>
      <c r="D36" s="15">
        <v>133382</v>
      </c>
      <c r="E36" s="15">
        <v>131105</v>
      </c>
      <c r="F36" s="18">
        <v>8001</v>
      </c>
      <c r="G36" s="16">
        <v>3.119468509002441</v>
      </c>
      <c r="H36" s="17">
        <v>59.73</v>
      </c>
      <c r="I36" s="18">
        <v>4428.0428595345729</v>
      </c>
      <c r="J36" s="19">
        <v>3.2334559947186325</v>
      </c>
    </row>
    <row r="37" spans="1:10" s="20" customFormat="1" ht="15" customHeight="1">
      <c r="A37" s="13">
        <v>63</v>
      </c>
      <c r="B37" s="14">
        <v>85258</v>
      </c>
      <c r="C37" s="15">
        <v>271964</v>
      </c>
      <c r="D37" s="15">
        <v>137176</v>
      </c>
      <c r="E37" s="15">
        <v>134788</v>
      </c>
      <c r="F37" s="18">
        <v>7477</v>
      </c>
      <c r="G37" s="16">
        <v>2.8269820444861185</v>
      </c>
      <c r="H37" s="17">
        <v>59.73</v>
      </c>
      <c r="I37" s="18">
        <v>4553.2228360957643</v>
      </c>
      <c r="J37" s="19">
        <v>3.1898942034765065</v>
      </c>
    </row>
    <row r="38" spans="1:10" s="20" customFormat="1" ht="15" customHeight="1">
      <c r="A38" s="13" t="s">
        <v>18</v>
      </c>
      <c r="B38" s="14">
        <v>88071</v>
      </c>
      <c r="C38" s="15">
        <v>277144</v>
      </c>
      <c r="D38" s="15">
        <v>139840</v>
      </c>
      <c r="E38" s="15">
        <v>137304</v>
      </c>
      <c r="F38" s="18">
        <v>5180</v>
      </c>
      <c r="G38" s="16">
        <v>1.9046638525687225</v>
      </c>
      <c r="H38" s="17">
        <v>60.31</v>
      </c>
      <c r="I38" s="18">
        <v>4595.3241585143423</v>
      </c>
      <c r="J38" s="19">
        <v>3.1468247209637679</v>
      </c>
    </row>
    <row r="39" spans="1:10" s="20" customFormat="1" ht="15" customHeight="1">
      <c r="A39" s="21" t="s">
        <v>19</v>
      </c>
      <c r="B39" s="14">
        <v>90871</v>
      </c>
      <c r="C39" s="15">
        <v>281623</v>
      </c>
      <c r="D39" s="15">
        <v>142208</v>
      </c>
      <c r="E39" s="15">
        <v>139415</v>
      </c>
      <c r="F39" s="18">
        <v>4479</v>
      </c>
      <c r="G39" s="16">
        <v>1.6161273561758509</v>
      </c>
      <c r="H39" s="17">
        <v>60.31</v>
      </c>
      <c r="I39" s="18">
        <v>4669.5904493450507</v>
      </c>
      <c r="J39" s="19">
        <v>3.0991515444971443</v>
      </c>
    </row>
    <row r="40" spans="1:10" s="20" customFormat="1" ht="15" customHeight="1">
      <c r="A40" s="22" t="s">
        <v>20</v>
      </c>
      <c r="B40" s="14">
        <v>93398</v>
      </c>
      <c r="C40" s="15">
        <v>284836</v>
      </c>
      <c r="D40" s="15">
        <v>144077</v>
      </c>
      <c r="E40" s="15">
        <v>140759</v>
      </c>
      <c r="F40" s="18">
        <v>3213</v>
      </c>
      <c r="G40" s="16">
        <v>1.1408869303998608</v>
      </c>
      <c r="H40" s="17">
        <v>60.31</v>
      </c>
      <c r="I40" s="18">
        <v>4722.8651964848286</v>
      </c>
      <c r="J40" s="19">
        <v>3.0497012783999655</v>
      </c>
    </row>
    <row r="41" spans="1:10" s="20" customFormat="1" ht="15" customHeight="1">
      <c r="A41" s="22" t="s">
        <v>21</v>
      </c>
      <c r="B41" s="14">
        <v>96168</v>
      </c>
      <c r="C41" s="15">
        <v>288101</v>
      </c>
      <c r="D41" s="15">
        <v>145770</v>
      </c>
      <c r="E41" s="15">
        <v>142331</v>
      </c>
      <c r="F41" s="18">
        <v>3265</v>
      </c>
      <c r="G41" s="16">
        <v>1.1462736451852995</v>
      </c>
      <c r="H41" s="17">
        <v>60.31</v>
      </c>
      <c r="I41" s="18">
        <v>4777.0021555297626</v>
      </c>
      <c r="J41" s="19">
        <v>2.9958094168538389</v>
      </c>
    </row>
    <row r="42" spans="1:10" s="20" customFormat="1" ht="15" customHeight="1">
      <c r="A42" s="22" t="s">
        <v>22</v>
      </c>
      <c r="B42" s="14">
        <v>98718</v>
      </c>
      <c r="C42" s="15">
        <v>291519</v>
      </c>
      <c r="D42" s="15">
        <v>147595</v>
      </c>
      <c r="E42" s="15">
        <v>143924</v>
      </c>
      <c r="F42" s="18">
        <v>3418</v>
      </c>
      <c r="G42" s="16">
        <v>1.1863894953505889</v>
      </c>
      <c r="H42" s="17">
        <v>60.31</v>
      </c>
      <c r="I42" s="18">
        <v>4833.6760072956395</v>
      </c>
      <c r="J42" s="19">
        <v>2.9530480763386615</v>
      </c>
    </row>
    <row r="43" spans="1:10" s="20" customFormat="1" ht="15" customHeight="1">
      <c r="A43" s="22" t="s">
        <v>23</v>
      </c>
      <c r="B43" s="14">
        <v>100677</v>
      </c>
      <c r="C43" s="15">
        <v>294257</v>
      </c>
      <c r="D43" s="15">
        <v>148845</v>
      </c>
      <c r="E43" s="15">
        <v>145412</v>
      </c>
      <c r="F43" s="18">
        <v>2738</v>
      </c>
      <c r="G43" s="16">
        <v>0.93921836998617592</v>
      </c>
      <c r="H43" s="17">
        <v>60.31</v>
      </c>
      <c r="I43" s="18">
        <v>4879.0747803017739</v>
      </c>
      <c r="J43" s="19">
        <v>2.9227827607099934</v>
      </c>
    </row>
    <row r="44" spans="1:10" s="20" customFormat="1" ht="15" customHeight="1">
      <c r="A44" s="22" t="s">
        <v>24</v>
      </c>
      <c r="B44" s="14">
        <v>102351</v>
      </c>
      <c r="C44" s="15">
        <v>296426</v>
      </c>
      <c r="D44" s="15">
        <v>149775</v>
      </c>
      <c r="E44" s="15">
        <v>146651</v>
      </c>
      <c r="F44" s="18">
        <v>2169</v>
      </c>
      <c r="G44" s="16">
        <v>0.73711075692336969</v>
      </c>
      <c r="H44" s="17">
        <v>60.31</v>
      </c>
      <c r="I44" s="18">
        <v>4915.0389653457132</v>
      </c>
      <c r="J44" s="19">
        <v>2.8961710193354242</v>
      </c>
    </row>
    <row r="45" spans="1:10" s="20" customFormat="1" ht="15" customHeight="1">
      <c r="A45" s="22" t="s">
        <v>25</v>
      </c>
      <c r="B45" s="14">
        <v>103930</v>
      </c>
      <c r="C45" s="15">
        <v>297822</v>
      </c>
      <c r="D45" s="15">
        <v>150413</v>
      </c>
      <c r="E45" s="15">
        <v>147409</v>
      </c>
      <c r="F45" s="18">
        <v>1396</v>
      </c>
      <c r="G45" s="16">
        <v>0.47094384433214359</v>
      </c>
      <c r="H45" s="17">
        <v>60.31</v>
      </c>
      <c r="I45" s="18">
        <v>4938.1860387995357</v>
      </c>
      <c r="J45" s="19">
        <v>2.8656018473972868</v>
      </c>
    </row>
    <row r="46" spans="1:10" s="20" customFormat="1" ht="15" customHeight="1">
      <c r="A46" s="22" t="s">
        <v>26</v>
      </c>
      <c r="B46" s="14">
        <v>105872</v>
      </c>
      <c r="C46" s="15">
        <v>299870</v>
      </c>
      <c r="D46" s="15">
        <v>151420</v>
      </c>
      <c r="E46" s="15">
        <v>148450</v>
      </c>
      <c r="F46" s="18">
        <v>2048</v>
      </c>
      <c r="G46" s="16">
        <v>0.68765907152594496</v>
      </c>
      <c r="H46" s="17">
        <v>60.31</v>
      </c>
      <c r="I46" s="18">
        <v>4972.1439230641681</v>
      </c>
      <c r="J46" s="19">
        <v>2.8323824996221854</v>
      </c>
    </row>
    <row r="47" spans="1:10" s="20" customFormat="1" ht="15" customHeight="1">
      <c r="A47" s="22" t="s">
        <v>27</v>
      </c>
      <c r="B47" s="14">
        <v>108239</v>
      </c>
      <c r="C47" s="23">
        <v>302368</v>
      </c>
      <c r="D47" s="23">
        <v>152524</v>
      </c>
      <c r="E47" s="23">
        <v>149844</v>
      </c>
      <c r="F47" s="18">
        <v>2498</v>
      </c>
      <c r="G47" s="16">
        <v>0.83302764531296891</v>
      </c>
      <c r="H47" s="24">
        <v>60.31</v>
      </c>
      <c r="I47" s="18">
        <v>5013.5632565080414</v>
      </c>
      <c r="J47" s="19">
        <v>2.7935217435489981</v>
      </c>
    </row>
    <row r="48" spans="1:10" s="20" customFormat="1" ht="15" customHeight="1">
      <c r="A48" s="22" t="s">
        <v>28</v>
      </c>
      <c r="B48" s="14">
        <v>110993</v>
      </c>
      <c r="C48" s="23">
        <v>305566</v>
      </c>
      <c r="D48" s="23">
        <v>154102</v>
      </c>
      <c r="E48" s="23">
        <v>151464</v>
      </c>
      <c r="F48" s="18">
        <v>3198</v>
      </c>
      <c r="G48" s="16">
        <v>1.1000000000000001</v>
      </c>
      <c r="H48" s="24">
        <v>60.31</v>
      </c>
      <c r="I48" s="18">
        <v>5066.5892886751781</v>
      </c>
      <c r="J48" s="19">
        <v>2.7530204607497768</v>
      </c>
    </row>
    <row r="49" spans="1:10" s="20" customFormat="1" ht="15" customHeight="1">
      <c r="A49" s="25" t="s">
        <v>29</v>
      </c>
      <c r="B49" s="23">
        <v>113305</v>
      </c>
      <c r="C49" s="23">
        <v>308047</v>
      </c>
      <c r="D49" s="23">
        <v>155195</v>
      </c>
      <c r="E49" s="23">
        <v>152852</v>
      </c>
      <c r="F49" s="18">
        <v>2481</v>
      </c>
      <c r="G49" s="26">
        <v>0.81193588291891117</v>
      </c>
      <c r="H49" s="24">
        <v>60.31</v>
      </c>
      <c r="I49" s="18">
        <v>5107.7267451500575</v>
      </c>
      <c r="J49" s="19">
        <v>2.7187414500683995</v>
      </c>
    </row>
    <row r="50" spans="1:10" s="20" customFormat="1" ht="15" customHeight="1">
      <c r="A50" s="27" t="s">
        <v>30</v>
      </c>
      <c r="B50" s="14">
        <v>115119</v>
      </c>
      <c r="C50" s="23">
        <v>309743</v>
      </c>
      <c r="D50" s="23">
        <v>155790</v>
      </c>
      <c r="E50" s="23">
        <v>153953</v>
      </c>
      <c r="F50" s="18">
        <v>1696</v>
      </c>
      <c r="G50" s="26">
        <v>0.55056533580914602</v>
      </c>
      <c r="H50" s="24">
        <v>60.31</v>
      </c>
      <c r="I50" s="18">
        <v>5135.8481180567069</v>
      </c>
      <c r="J50" s="19">
        <v>2.6906331708927285</v>
      </c>
    </row>
    <row r="51" spans="1:10" s="20" customFormat="1" ht="15" customHeight="1">
      <c r="A51" s="22" t="s">
        <v>31</v>
      </c>
      <c r="B51" s="14">
        <v>117398</v>
      </c>
      <c r="C51" s="23">
        <v>311737</v>
      </c>
      <c r="D51" s="23">
        <v>156717</v>
      </c>
      <c r="E51" s="23">
        <v>155020</v>
      </c>
      <c r="F51" s="18">
        <v>1994</v>
      </c>
      <c r="G51" s="16">
        <v>0.64375950384673741</v>
      </c>
      <c r="H51" s="24">
        <v>60.31</v>
      </c>
      <c r="I51" s="18">
        <v>5168.9106284198306</v>
      </c>
      <c r="J51" s="19">
        <v>2.6553859520605121</v>
      </c>
    </row>
    <row r="52" spans="1:10" s="20" customFormat="1" ht="15" customHeight="1">
      <c r="A52" s="28" t="s">
        <v>32</v>
      </c>
      <c r="B52" s="29">
        <v>120257</v>
      </c>
      <c r="C52" s="30">
        <v>314667</v>
      </c>
      <c r="D52" s="30">
        <v>158172</v>
      </c>
      <c r="E52" s="30">
        <v>156495</v>
      </c>
      <c r="F52" s="31">
        <v>2930</v>
      </c>
      <c r="G52" s="32">
        <v>0.93989484725906769</v>
      </c>
      <c r="H52" s="33">
        <v>60.31</v>
      </c>
      <c r="I52" s="31">
        <v>5217.4929530757754</v>
      </c>
      <c r="J52" s="34">
        <v>2.6166210698753503</v>
      </c>
    </row>
    <row r="53" spans="1:10" s="20" customFormat="1" ht="15" customHeight="1">
      <c r="A53" s="27" t="s">
        <v>33</v>
      </c>
      <c r="B53" s="14">
        <v>122637</v>
      </c>
      <c r="C53" s="23">
        <v>316466</v>
      </c>
      <c r="D53" s="23">
        <v>158959</v>
      </c>
      <c r="E53" s="23">
        <v>157507</v>
      </c>
      <c r="F53" s="18">
        <v>1799</v>
      </c>
      <c r="G53" s="26">
        <v>0.57171549606409322</v>
      </c>
      <c r="H53" s="24">
        <v>60.31</v>
      </c>
      <c r="I53" s="18">
        <v>5247.3221687945615</v>
      </c>
      <c r="J53" s="19">
        <v>2.5805099602893091</v>
      </c>
    </row>
    <row r="54" spans="1:10" s="20" customFormat="1" ht="15" customHeight="1">
      <c r="A54" s="27" t="s">
        <v>34</v>
      </c>
      <c r="B54" s="14">
        <v>124201</v>
      </c>
      <c r="C54" s="23">
        <v>317033</v>
      </c>
      <c r="D54" s="23">
        <v>158972</v>
      </c>
      <c r="E54" s="23">
        <v>158061</v>
      </c>
      <c r="F54" s="18">
        <v>567</v>
      </c>
      <c r="G54" s="26">
        <v>0.17916616634962365</v>
      </c>
      <c r="H54" s="24">
        <v>60.31</v>
      </c>
      <c r="I54" s="18">
        <v>5256.723594760404</v>
      </c>
      <c r="J54" s="19">
        <v>2.5525800919477297</v>
      </c>
    </row>
    <row r="55" spans="1:10" s="20" customFormat="1" ht="15" customHeight="1">
      <c r="A55" s="27" t="s">
        <v>35</v>
      </c>
      <c r="B55" s="14">
        <v>125960</v>
      </c>
      <c r="C55" s="23">
        <v>317483</v>
      </c>
      <c r="D55" s="23">
        <v>159168</v>
      </c>
      <c r="E55" s="23">
        <v>158315</v>
      </c>
      <c r="F55" s="18">
        <v>450</v>
      </c>
      <c r="G55" s="26">
        <v>0.14194105976349466</v>
      </c>
      <c r="H55" s="24">
        <v>60.31</v>
      </c>
      <c r="I55" s="18">
        <v>5264.1850439396449</v>
      </c>
      <c r="J55" s="19">
        <v>2.5205065100031758</v>
      </c>
    </row>
    <row r="56" spans="1:10" s="20" customFormat="1" ht="15" customHeight="1">
      <c r="A56" s="25" t="s">
        <v>36</v>
      </c>
      <c r="B56" s="23">
        <v>128001</v>
      </c>
      <c r="C56" s="23">
        <v>319164</v>
      </c>
      <c r="D56" s="23">
        <v>159920</v>
      </c>
      <c r="E56" s="23">
        <v>159244</v>
      </c>
      <c r="F56" s="18">
        <v>1681</v>
      </c>
      <c r="G56" s="26">
        <v>0.52947716885628515</v>
      </c>
      <c r="H56" s="24">
        <v>60.31</v>
      </c>
      <c r="I56" s="18">
        <v>5292.0577018736521</v>
      </c>
      <c r="J56" s="19">
        <v>2.4934492699275785</v>
      </c>
    </row>
    <row r="57" spans="1:10" s="20" customFormat="1" ht="15" customHeight="1">
      <c r="A57" s="25" t="s">
        <v>37</v>
      </c>
      <c r="B57" s="23">
        <v>130392</v>
      </c>
      <c r="C57" s="23">
        <v>320802</v>
      </c>
      <c r="D57" s="23">
        <v>160844</v>
      </c>
      <c r="E57" s="23">
        <v>159958</v>
      </c>
      <c r="F57" s="18">
        <v>1638</v>
      </c>
      <c r="G57" s="26">
        <v>0.51321577621536263</v>
      </c>
      <c r="H57" s="24">
        <v>60.31</v>
      </c>
      <c r="I57" s="18">
        <v>5319.2173768860885</v>
      </c>
      <c r="J57" s="19">
        <v>2.4602889747837291</v>
      </c>
    </row>
    <row r="58" spans="1:10" ht="15" customHeight="1">
      <c r="A58" s="25" t="s">
        <v>38</v>
      </c>
      <c r="B58" s="23">
        <v>133212</v>
      </c>
      <c r="C58" s="23">
        <v>323886</v>
      </c>
      <c r="D58" s="23">
        <v>162361</v>
      </c>
      <c r="E58" s="23">
        <v>161525</v>
      </c>
      <c r="F58" s="18">
        <v>3084</v>
      </c>
      <c r="G58" s="26">
        <v>0.96134064002094743</v>
      </c>
      <c r="H58" s="24">
        <v>60.31</v>
      </c>
      <c r="I58" s="18">
        <v>5370.3531752611507</v>
      </c>
      <c r="J58" s="19">
        <v>2.4313575353571752</v>
      </c>
    </row>
    <row r="59" spans="1:10" ht="15" customHeight="1">
      <c r="A59" s="25">
        <v>22</v>
      </c>
      <c r="B59" s="23">
        <v>135781</v>
      </c>
      <c r="C59" s="23">
        <v>326881</v>
      </c>
      <c r="D59" s="23">
        <v>163759</v>
      </c>
      <c r="E59" s="23">
        <v>163122</v>
      </c>
      <c r="F59" s="18">
        <v>2995</v>
      </c>
      <c r="G59" s="26">
        <v>0.92470807629845064</v>
      </c>
      <c r="H59" s="24">
        <v>60.31</v>
      </c>
      <c r="I59" s="18">
        <v>5420.0132647985411</v>
      </c>
      <c r="J59" s="19">
        <v>2.4074134083561027</v>
      </c>
    </row>
    <row r="60" spans="1:10" ht="15" customHeight="1">
      <c r="A60" s="25">
        <v>23</v>
      </c>
      <c r="B60" s="23">
        <v>137789</v>
      </c>
      <c r="C60" s="23">
        <v>328749</v>
      </c>
      <c r="D60" s="23">
        <v>164521</v>
      </c>
      <c r="E60" s="23">
        <v>164228</v>
      </c>
      <c r="F60" s="18">
        <v>1868</v>
      </c>
      <c r="G60" s="26">
        <v>0.57146178578748841</v>
      </c>
      <c r="H60" s="24">
        <v>60.31</v>
      </c>
      <c r="I60" s="18">
        <v>5450.9865693914771</v>
      </c>
      <c r="J60" s="19">
        <v>2.3858871172589975</v>
      </c>
    </row>
    <row r="61" spans="1:10" ht="15" customHeight="1">
      <c r="A61" s="35">
        <v>24</v>
      </c>
      <c r="B61" s="18">
        <v>139425</v>
      </c>
      <c r="C61" s="18">
        <v>329712</v>
      </c>
      <c r="D61" s="18">
        <v>164806</v>
      </c>
      <c r="E61" s="18">
        <v>164906</v>
      </c>
      <c r="F61" s="18">
        <v>963</v>
      </c>
      <c r="G61" s="36">
        <v>0.29292864769170396</v>
      </c>
      <c r="H61" s="37">
        <v>60.31</v>
      </c>
      <c r="I61" s="18">
        <v>5466.9540706350517</v>
      </c>
      <c r="J61" s="19">
        <v>2.3647982786444324</v>
      </c>
    </row>
    <row r="62" spans="1:10" ht="15" customHeight="1">
      <c r="A62" s="35">
        <v>25</v>
      </c>
      <c r="B62" s="18">
        <v>139326</v>
      </c>
      <c r="C62" s="18">
        <v>330428</v>
      </c>
      <c r="D62" s="18">
        <v>164963</v>
      </c>
      <c r="E62" s="18">
        <v>165465</v>
      </c>
      <c r="F62" s="18">
        <v>716</v>
      </c>
      <c r="G62" s="36">
        <v>0.21715921774154412</v>
      </c>
      <c r="H62" s="37">
        <v>60.31</v>
      </c>
      <c r="I62" s="18">
        <v>5478.8260653291327</v>
      </c>
      <c r="J62" s="19">
        <v>2.3716176449478201</v>
      </c>
    </row>
    <row r="63" spans="1:10" ht="15" customHeight="1">
      <c r="A63" s="35">
        <v>26</v>
      </c>
      <c r="B63" s="18">
        <v>141640</v>
      </c>
      <c r="C63" s="18">
        <v>332745</v>
      </c>
      <c r="D63" s="18">
        <v>165893</v>
      </c>
      <c r="E63" s="18">
        <v>166852</v>
      </c>
      <c r="F63" s="18">
        <v>2317</v>
      </c>
      <c r="G63" s="36">
        <v>0.70121176171510891</v>
      </c>
      <c r="H63" s="37">
        <v>60.31</v>
      </c>
      <c r="I63" s="18">
        <v>5517.2442381031333</v>
      </c>
      <c r="J63" s="19">
        <v>2.3492304433775768</v>
      </c>
    </row>
    <row r="64" spans="1:10" ht="15" customHeight="1">
      <c r="A64" s="35">
        <v>27</v>
      </c>
      <c r="B64" s="18">
        <v>143818</v>
      </c>
      <c r="C64" s="18">
        <v>334693</v>
      </c>
      <c r="D64" s="18">
        <v>166780</v>
      </c>
      <c r="E64" s="18">
        <v>167913</v>
      </c>
      <c r="F64" s="18">
        <v>1948</v>
      </c>
      <c r="G64" s="36">
        <v>0.58543328975642017</v>
      </c>
      <c r="H64" s="37">
        <v>60.24</v>
      </c>
      <c r="I64" s="18">
        <v>5555.9926958831338</v>
      </c>
      <c r="J64" s="19">
        <v>2.3271982644731537</v>
      </c>
    </row>
    <row r="65" spans="1:10" ht="15" customHeight="1">
      <c r="A65" s="35">
        <v>28</v>
      </c>
      <c r="B65" s="18">
        <v>146368</v>
      </c>
      <c r="C65" s="18">
        <v>337181</v>
      </c>
      <c r="D65" s="18">
        <v>167929</v>
      </c>
      <c r="E65" s="18">
        <v>169252</v>
      </c>
      <c r="F65" s="18">
        <v>2488</v>
      </c>
      <c r="G65" s="36">
        <v>0.74336780273265346</v>
      </c>
      <c r="H65" s="37">
        <v>60.24</v>
      </c>
      <c r="I65" s="18">
        <v>5597.2941567065072</v>
      </c>
      <c r="J65" s="19">
        <v>2.3036524376912988</v>
      </c>
    </row>
    <row r="66" spans="1:10" ht="15" customHeight="1">
      <c r="A66" s="35">
        <v>29</v>
      </c>
      <c r="B66" s="18">
        <v>148864</v>
      </c>
      <c r="C66" s="18">
        <v>339677</v>
      </c>
      <c r="D66" s="18">
        <v>169091</v>
      </c>
      <c r="E66" s="18">
        <v>170586</v>
      </c>
      <c r="F66" s="18">
        <v>2496</v>
      </c>
      <c r="G66" s="36">
        <v>0.74025523383583303</v>
      </c>
      <c r="H66" s="37">
        <v>60.24</v>
      </c>
      <c r="I66" s="18">
        <v>5638.7284196547143</v>
      </c>
      <c r="J66" s="19">
        <v>2.2817941208082546</v>
      </c>
    </row>
    <row r="67" spans="1:10" ht="15" customHeight="1">
      <c r="A67" s="38">
        <v>30</v>
      </c>
      <c r="B67" s="39">
        <v>151228</v>
      </c>
      <c r="C67" s="39">
        <v>341095</v>
      </c>
      <c r="D67" s="39">
        <v>169692</v>
      </c>
      <c r="E67" s="39">
        <v>171403</v>
      </c>
      <c r="F67" s="18">
        <v>1418</v>
      </c>
      <c r="G67" s="36">
        <v>0.41745540616526877</v>
      </c>
      <c r="H67" s="37">
        <v>60.24</v>
      </c>
      <c r="I67" s="18">
        <v>5662.2675962815401</v>
      </c>
      <c r="J67" s="40">
        <v>2.2555016266828893</v>
      </c>
    </row>
    <row r="68" spans="1:10" ht="15" customHeight="1">
      <c r="A68" s="38">
        <v>31</v>
      </c>
      <c r="B68" s="39">
        <v>153949</v>
      </c>
      <c r="C68" s="39">
        <v>343383</v>
      </c>
      <c r="D68" s="39">
        <v>170725</v>
      </c>
      <c r="E68" s="39">
        <v>172658</v>
      </c>
      <c r="F68" s="18">
        <v>2288</v>
      </c>
      <c r="G68" s="36">
        <v>0.7</v>
      </c>
      <c r="H68" s="37">
        <v>60.24</v>
      </c>
      <c r="I68" s="18">
        <v>5700</v>
      </c>
      <c r="J68" s="40">
        <v>2.2000000000000002</v>
      </c>
    </row>
    <row r="69" spans="1:10" ht="15" customHeight="1">
      <c r="A69" s="21" t="s">
        <v>39</v>
      </c>
      <c r="B69" s="41">
        <v>156453</v>
      </c>
      <c r="C69" s="39">
        <v>344682</v>
      </c>
      <c r="D69" s="39">
        <v>171340</v>
      </c>
      <c r="E69" s="39">
        <v>173342</v>
      </c>
      <c r="F69" s="18">
        <f>C69-C68</f>
        <v>1299</v>
      </c>
      <c r="G69" s="36">
        <f>F69/C68*100</f>
        <v>0.37829479036527724</v>
      </c>
      <c r="H69" s="37">
        <v>60.24</v>
      </c>
      <c r="I69" s="18">
        <v>5721.8127489999997</v>
      </c>
      <c r="J69" s="40">
        <f>C69/B69</f>
        <v>2.2031025291940711</v>
      </c>
    </row>
    <row r="70" spans="1:10" ht="15" customHeight="1">
      <c r="A70" s="42" t="s">
        <v>40</v>
      </c>
      <c r="B70" s="43"/>
      <c r="C70" s="43"/>
      <c r="D70" s="43"/>
      <c r="E70" s="43"/>
      <c r="F70" s="43"/>
      <c r="G70" s="43"/>
      <c r="H70" s="43"/>
      <c r="I70" s="43"/>
      <c r="J70" s="43"/>
    </row>
    <row r="71" spans="1:10" ht="15" customHeight="1">
      <c r="A71" s="44" t="s">
        <v>41</v>
      </c>
      <c r="B71" s="45"/>
      <c r="C71" s="45"/>
      <c r="D71" s="45"/>
      <c r="E71" s="45"/>
      <c r="F71" s="45"/>
      <c r="G71" s="45"/>
      <c r="H71" s="46"/>
      <c r="I71" s="46"/>
      <c r="J71" s="46"/>
    </row>
    <row r="72" spans="1:10" ht="15" customHeight="1">
      <c r="A72" s="44" t="s">
        <v>42</v>
      </c>
      <c r="B72" s="45"/>
      <c r="C72" s="45"/>
      <c r="D72" s="45"/>
      <c r="E72" s="45"/>
      <c r="F72" s="45"/>
      <c r="G72" s="45"/>
      <c r="H72" s="46"/>
      <c r="I72" s="46"/>
      <c r="J72" s="46"/>
    </row>
    <row r="73" spans="1:10" ht="15" customHeight="1">
      <c r="A73" s="44" t="s">
        <v>43</v>
      </c>
      <c r="B73" s="46"/>
      <c r="C73" s="46"/>
      <c r="D73" s="46"/>
      <c r="E73" s="46"/>
      <c r="F73" s="46"/>
      <c r="G73" s="46"/>
      <c r="H73" s="46"/>
      <c r="I73" s="46"/>
      <c r="J73" s="47" t="s">
        <v>44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7"/>
  <sheetViews>
    <sheetView zoomScale="110" zoomScaleNormal="110" workbookViewId="0"/>
  </sheetViews>
  <sheetFormatPr defaultRowHeight="15" customHeight="1"/>
  <cols>
    <col min="1" max="1" width="25" style="239" customWidth="1"/>
    <col min="2" max="8" width="8.75" style="239" customWidth="1"/>
    <col min="9" max="16384" width="9" style="239"/>
  </cols>
  <sheetData>
    <row r="1" spans="1:8" ht="15" customHeight="1">
      <c r="A1" s="468" t="s">
        <v>876</v>
      </c>
    </row>
    <row r="3" spans="1:8" ht="15" customHeight="1">
      <c r="A3" s="1" t="s">
        <v>767</v>
      </c>
    </row>
    <row r="4" spans="1:8" ht="15" customHeight="1">
      <c r="A4" s="393" t="s">
        <v>768</v>
      </c>
      <c r="H4" s="240" t="s">
        <v>735</v>
      </c>
    </row>
    <row r="5" spans="1:8" ht="15" customHeight="1">
      <c r="A5" s="469" t="s">
        <v>769</v>
      </c>
      <c r="B5" s="524" t="s">
        <v>483</v>
      </c>
      <c r="C5" s="520" t="s">
        <v>770</v>
      </c>
      <c r="D5" s="520" t="s">
        <v>771</v>
      </c>
      <c r="E5" s="520" t="s">
        <v>772</v>
      </c>
      <c r="F5" s="520" t="s">
        <v>773</v>
      </c>
      <c r="G5" s="520" t="s">
        <v>774</v>
      </c>
      <c r="H5" s="521" t="s">
        <v>775</v>
      </c>
    </row>
    <row r="6" spans="1:8" ht="15" customHeight="1">
      <c r="A6" s="523"/>
      <c r="B6" s="524"/>
      <c r="C6" s="520"/>
      <c r="D6" s="520"/>
      <c r="E6" s="520"/>
      <c r="F6" s="520"/>
      <c r="G6" s="520"/>
      <c r="H6" s="522"/>
    </row>
    <row r="7" spans="1:8" ht="15" customHeight="1">
      <c r="A7" s="394" t="s">
        <v>776</v>
      </c>
      <c r="B7" s="395">
        <f>SUM(C7:G7)</f>
        <v>8681</v>
      </c>
      <c r="C7" s="396">
        <f t="shared" ref="C7:H7" si="0">SUM(C8:C9)</f>
        <v>2748</v>
      </c>
      <c r="D7" s="396">
        <f t="shared" si="0"/>
        <v>2387</v>
      </c>
      <c r="E7" s="396">
        <f t="shared" si="0"/>
        <v>1832</v>
      </c>
      <c r="F7" s="396">
        <f t="shared" si="0"/>
        <v>1091</v>
      </c>
      <c r="G7" s="396">
        <f t="shared" si="0"/>
        <v>623</v>
      </c>
      <c r="H7" s="396">
        <f t="shared" si="0"/>
        <v>11663</v>
      </c>
    </row>
    <row r="8" spans="1:8" ht="15" customHeight="1">
      <c r="A8" s="397" t="s">
        <v>484</v>
      </c>
      <c r="B8" s="312">
        <f>SUM(C8:G8)</f>
        <v>3153</v>
      </c>
      <c r="C8" s="244">
        <v>1236</v>
      </c>
      <c r="D8" s="244">
        <v>913</v>
      </c>
      <c r="E8" s="244">
        <v>574</v>
      </c>
      <c r="F8" s="244">
        <v>296</v>
      </c>
      <c r="G8" s="244">
        <v>134</v>
      </c>
      <c r="H8" s="244">
        <v>4829</v>
      </c>
    </row>
    <row r="9" spans="1:8" ht="15" customHeight="1">
      <c r="A9" s="398" t="s">
        <v>485</v>
      </c>
      <c r="B9" s="399">
        <f>SUM(C9:G9)</f>
        <v>5528</v>
      </c>
      <c r="C9" s="252">
        <v>1512</v>
      </c>
      <c r="D9" s="252">
        <v>1474</v>
      </c>
      <c r="E9" s="252">
        <v>1258</v>
      </c>
      <c r="F9" s="252">
        <v>795</v>
      </c>
      <c r="G9" s="252">
        <v>489</v>
      </c>
      <c r="H9" s="252">
        <v>6834</v>
      </c>
    </row>
    <row r="10" spans="1:8" ht="15" customHeight="1">
      <c r="A10" s="400"/>
      <c r="B10" s="401"/>
      <c r="C10" s="335"/>
      <c r="D10" s="335"/>
      <c r="E10" s="335"/>
      <c r="F10" s="335"/>
      <c r="G10" s="335"/>
      <c r="H10" s="335"/>
    </row>
    <row r="11" spans="1:8" ht="15" customHeight="1">
      <c r="A11" s="393" t="s">
        <v>777</v>
      </c>
      <c r="H11" s="240" t="s">
        <v>735</v>
      </c>
    </row>
    <row r="12" spans="1:8" ht="15" customHeight="1">
      <c r="A12" s="469" t="s">
        <v>769</v>
      </c>
      <c r="B12" s="524" t="s">
        <v>483</v>
      </c>
      <c r="C12" s="520" t="s">
        <v>770</v>
      </c>
      <c r="D12" s="520" t="s">
        <v>771</v>
      </c>
      <c r="E12" s="520" t="s">
        <v>772</v>
      </c>
      <c r="F12" s="520" t="s">
        <v>773</v>
      </c>
      <c r="G12" s="520" t="s">
        <v>774</v>
      </c>
      <c r="H12" s="521" t="s">
        <v>775</v>
      </c>
    </row>
    <row r="13" spans="1:8" ht="15" customHeight="1">
      <c r="A13" s="523"/>
      <c r="B13" s="524"/>
      <c r="C13" s="520"/>
      <c r="D13" s="520"/>
      <c r="E13" s="520"/>
      <c r="F13" s="520"/>
      <c r="G13" s="520"/>
      <c r="H13" s="522"/>
    </row>
    <row r="14" spans="1:8" ht="15" customHeight="1">
      <c r="A14" s="394" t="s">
        <v>776</v>
      </c>
      <c r="B14" s="395">
        <f>SUM(C14:G14)</f>
        <v>12088</v>
      </c>
      <c r="C14" s="396">
        <f t="shared" ref="C14:H14" si="1">SUM(C15:C16)</f>
        <v>3385</v>
      </c>
      <c r="D14" s="396">
        <f t="shared" si="1"/>
        <v>3244</v>
      </c>
      <c r="E14" s="396">
        <f t="shared" si="1"/>
        <v>2578</v>
      </c>
      <c r="F14" s="396">
        <f t="shared" si="1"/>
        <v>1795</v>
      </c>
      <c r="G14" s="396">
        <f t="shared" si="1"/>
        <v>1086</v>
      </c>
      <c r="H14" s="396">
        <f t="shared" si="1"/>
        <v>14898</v>
      </c>
    </row>
    <row r="15" spans="1:8" ht="15" customHeight="1">
      <c r="A15" s="397" t="s">
        <v>484</v>
      </c>
      <c r="B15" s="312">
        <f>SUM(C15:G15)</f>
        <v>4518</v>
      </c>
      <c r="C15" s="244">
        <v>1688</v>
      </c>
      <c r="D15" s="244">
        <v>1251</v>
      </c>
      <c r="E15" s="244">
        <v>798</v>
      </c>
      <c r="F15" s="244">
        <v>493</v>
      </c>
      <c r="G15" s="244">
        <v>288</v>
      </c>
      <c r="H15" s="244">
        <f>B15+1612</f>
        <v>6130</v>
      </c>
    </row>
    <row r="16" spans="1:8" ht="15" customHeight="1">
      <c r="A16" s="398" t="s">
        <v>485</v>
      </c>
      <c r="B16" s="399">
        <f>SUM(C16:G16)</f>
        <v>7570</v>
      </c>
      <c r="C16" s="252">
        <v>1697</v>
      </c>
      <c r="D16" s="252">
        <v>1993</v>
      </c>
      <c r="E16" s="252">
        <v>1780</v>
      </c>
      <c r="F16" s="252">
        <v>1302</v>
      </c>
      <c r="G16" s="252">
        <v>798</v>
      </c>
      <c r="H16" s="252">
        <f>B16+1198</f>
        <v>8768</v>
      </c>
    </row>
    <row r="17" spans="1:8" ht="15" customHeight="1">
      <c r="A17" s="287" t="s">
        <v>778</v>
      </c>
      <c r="H17" s="402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23"/>
  <sheetViews>
    <sheetView zoomScale="110" zoomScaleNormal="110" workbookViewId="0"/>
  </sheetViews>
  <sheetFormatPr defaultRowHeight="15" customHeight="1"/>
  <cols>
    <col min="1" max="1" width="25" style="239" customWidth="1"/>
    <col min="2" max="8" width="8.75" style="239" customWidth="1"/>
    <col min="9" max="16384" width="9" style="239"/>
  </cols>
  <sheetData>
    <row r="1" spans="1:8" ht="15" customHeight="1">
      <c r="A1" s="468" t="s">
        <v>876</v>
      </c>
    </row>
    <row r="3" spans="1:8" ht="15" customHeight="1">
      <c r="A3" s="1" t="s">
        <v>779</v>
      </c>
    </row>
    <row r="4" spans="1:8" ht="15" customHeight="1">
      <c r="A4" s="393" t="s">
        <v>768</v>
      </c>
      <c r="B4" s="403"/>
      <c r="C4" s="403"/>
      <c r="D4" s="403"/>
      <c r="H4" s="240" t="s">
        <v>780</v>
      </c>
    </row>
    <row r="5" spans="1:8" ht="15" customHeight="1">
      <c r="A5" s="469" t="s">
        <v>781</v>
      </c>
      <c r="B5" s="473" t="s">
        <v>782</v>
      </c>
      <c r="C5" s="473"/>
      <c r="D5" s="473"/>
      <c r="E5" s="473"/>
      <c r="F5" s="473"/>
      <c r="G5" s="473"/>
      <c r="H5" s="525"/>
    </row>
    <row r="6" spans="1:8" ht="15" customHeight="1">
      <c r="A6" s="523"/>
      <c r="B6" s="404" t="s">
        <v>483</v>
      </c>
      <c r="C6" s="242" t="s">
        <v>783</v>
      </c>
      <c r="D6" s="242" t="s">
        <v>770</v>
      </c>
      <c r="E6" s="242" t="s">
        <v>771</v>
      </c>
      <c r="F6" s="242" t="s">
        <v>772</v>
      </c>
      <c r="G6" s="242" t="s">
        <v>773</v>
      </c>
      <c r="H6" s="405" t="s">
        <v>774</v>
      </c>
    </row>
    <row r="7" spans="1:8" ht="15" customHeight="1">
      <c r="A7" s="406" t="s">
        <v>784</v>
      </c>
      <c r="B7" s="407">
        <v>12487</v>
      </c>
      <c r="C7" s="408">
        <v>2475</v>
      </c>
      <c r="D7" s="408">
        <v>4474</v>
      </c>
      <c r="E7" s="408">
        <v>3313</v>
      </c>
      <c r="F7" s="408">
        <v>1555</v>
      </c>
      <c r="G7" s="408">
        <v>525</v>
      </c>
      <c r="H7" s="250">
        <v>145</v>
      </c>
    </row>
    <row r="8" spans="1:8" ht="15" customHeight="1">
      <c r="A8" s="409" t="s">
        <v>785</v>
      </c>
      <c r="B8" s="410">
        <v>4341</v>
      </c>
      <c r="C8" s="250">
        <v>2070</v>
      </c>
      <c r="D8" s="250">
        <v>1953</v>
      </c>
      <c r="E8" s="250">
        <v>278</v>
      </c>
      <c r="F8" s="250">
        <v>30</v>
      </c>
      <c r="G8" s="250">
        <v>9</v>
      </c>
      <c r="H8" s="245">
        <v>1</v>
      </c>
    </row>
    <row r="9" spans="1:8" ht="15" customHeight="1">
      <c r="A9" s="409" t="s">
        <v>771</v>
      </c>
      <c r="B9" s="410">
        <v>4288</v>
      </c>
      <c r="C9" s="250">
        <v>372</v>
      </c>
      <c r="D9" s="250">
        <v>2113</v>
      </c>
      <c r="E9" s="250">
        <v>1588</v>
      </c>
      <c r="F9" s="250">
        <v>190</v>
      </c>
      <c r="G9" s="250">
        <v>25</v>
      </c>
      <c r="H9" s="250" t="s">
        <v>786</v>
      </c>
    </row>
    <row r="10" spans="1:8" ht="15" customHeight="1">
      <c r="A10" s="409" t="s">
        <v>772</v>
      </c>
      <c r="B10" s="410">
        <v>2545</v>
      </c>
      <c r="C10" s="250">
        <v>28</v>
      </c>
      <c r="D10" s="250">
        <v>373</v>
      </c>
      <c r="E10" s="250">
        <v>1272</v>
      </c>
      <c r="F10" s="250">
        <v>789</v>
      </c>
      <c r="G10" s="250">
        <v>77</v>
      </c>
      <c r="H10" s="250">
        <v>6</v>
      </c>
    </row>
    <row r="11" spans="1:8" ht="15" customHeight="1">
      <c r="A11" s="409" t="s">
        <v>773</v>
      </c>
      <c r="B11" s="410">
        <v>965</v>
      </c>
      <c r="C11" s="250">
        <v>4</v>
      </c>
      <c r="D11" s="250">
        <v>28</v>
      </c>
      <c r="E11" s="250">
        <v>159</v>
      </c>
      <c r="F11" s="250">
        <v>487</v>
      </c>
      <c r="G11" s="250">
        <v>255</v>
      </c>
      <c r="H11" s="250">
        <v>32</v>
      </c>
    </row>
    <row r="12" spans="1:8" ht="15" customHeight="1">
      <c r="A12" s="411" t="s">
        <v>774</v>
      </c>
      <c r="B12" s="412">
        <v>348</v>
      </c>
      <c r="C12" s="303">
        <v>1</v>
      </c>
      <c r="D12" s="303">
        <v>7</v>
      </c>
      <c r="E12" s="303">
        <v>16</v>
      </c>
      <c r="F12" s="303">
        <v>59</v>
      </c>
      <c r="G12" s="303">
        <v>159</v>
      </c>
      <c r="H12" s="303">
        <v>106</v>
      </c>
    </row>
    <row r="14" spans="1:8" ht="15" customHeight="1">
      <c r="A14" s="393" t="s">
        <v>787</v>
      </c>
      <c r="B14" s="403"/>
      <c r="C14" s="403"/>
      <c r="D14" s="403"/>
      <c r="H14" s="240" t="s">
        <v>780</v>
      </c>
    </row>
    <row r="15" spans="1:8" ht="15" customHeight="1">
      <c r="A15" s="469" t="s">
        <v>781</v>
      </c>
      <c r="B15" s="473" t="s">
        <v>782</v>
      </c>
      <c r="C15" s="473"/>
      <c r="D15" s="473"/>
      <c r="E15" s="473"/>
      <c r="F15" s="473"/>
      <c r="G15" s="473"/>
      <c r="H15" s="525"/>
    </row>
    <row r="16" spans="1:8" ht="15" customHeight="1">
      <c r="A16" s="523"/>
      <c r="B16" s="404" t="s">
        <v>483</v>
      </c>
      <c r="C16" s="242" t="s">
        <v>783</v>
      </c>
      <c r="D16" s="242" t="s">
        <v>770</v>
      </c>
      <c r="E16" s="242" t="s">
        <v>771</v>
      </c>
      <c r="F16" s="242" t="s">
        <v>772</v>
      </c>
      <c r="G16" s="242" t="s">
        <v>773</v>
      </c>
      <c r="H16" s="405" t="s">
        <v>774</v>
      </c>
    </row>
    <row r="17" spans="1:8" ht="15" customHeight="1">
      <c r="A17" s="406" t="s">
        <v>784</v>
      </c>
      <c r="B17" s="413">
        <v>15180</v>
      </c>
      <c r="C17" s="396">
        <f t="shared" ref="C17:H17" si="0">SUM(C18:C22)</f>
        <v>2027</v>
      </c>
      <c r="D17" s="396">
        <f t="shared" si="0"/>
        <v>4916</v>
      </c>
      <c r="E17" s="396">
        <f t="shared" si="0"/>
        <v>4349</v>
      </c>
      <c r="F17" s="396">
        <f t="shared" si="0"/>
        <v>2646</v>
      </c>
      <c r="G17" s="396">
        <f t="shared" si="0"/>
        <v>986</v>
      </c>
      <c r="H17" s="396">
        <f t="shared" si="0"/>
        <v>256</v>
      </c>
    </row>
    <row r="18" spans="1:8" ht="15" customHeight="1">
      <c r="A18" s="409" t="s">
        <v>785</v>
      </c>
      <c r="B18" s="312">
        <f>SUM(C18:H18)</f>
        <v>4266</v>
      </c>
      <c r="C18" s="244">
        <v>1658</v>
      </c>
      <c r="D18" s="244">
        <v>2306</v>
      </c>
      <c r="E18" s="244">
        <v>252</v>
      </c>
      <c r="F18" s="244">
        <v>43</v>
      </c>
      <c r="G18" s="244">
        <v>6</v>
      </c>
      <c r="H18" s="244">
        <v>1</v>
      </c>
    </row>
    <row r="19" spans="1:8" ht="15" customHeight="1">
      <c r="A19" s="409" t="s">
        <v>771</v>
      </c>
      <c r="B19" s="312">
        <f>SUM(C19:H19)</f>
        <v>4714</v>
      </c>
      <c r="C19" s="244">
        <v>325</v>
      </c>
      <c r="D19" s="244">
        <v>2245</v>
      </c>
      <c r="E19" s="244">
        <v>1896</v>
      </c>
      <c r="F19" s="244">
        <v>220</v>
      </c>
      <c r="G19" s="244">
        <v>24</v>
      </c>
      <c r="H19" s="245">
        <v>4</v>
      </c>
    </row>
    <row r="20" spans="1:8" ht="15" customHeight="1">
      <c r="A20" s="409" t="s">
        <v>772</v>
      </c>
      <c r="B20" s="312">
        <f>SUM(C20:H20)</f>
        <v>3750</v>
      </c>
      <c r="C20" s="244">
        <v>34</v>
      </c>
      <c r="D20" s="244">
        <v>346</v>
      </c>
      <c r="E20" s="244">
        <v>1884</v>
      </c>
      <c r="F20" s="244">
        <v>1320</v>
      </c>
      <c r="G20" s="244">
        <v>149</v>
      </c>
      <c r="H20" s="244">
        <v>17</v>
      </c>
    </row>
    <row r="21" spans="1:8" ht="15" customHeight="1">
      <c r="A21" s="409" t="s">
        <v>773</v>
      </c>
      <c r="B21" s="312">
        <f>SUM(C21:H21)</f>
        <v>1843</v>
      </c>
      <c r="C21" s="244">
        <v>7</v>
      </c>
      <c r="D21" s="244">
        <v>18</v>
      </c>
      <c r="E21" s="244">
        <v>299</v>
      </c>
      <c r="F21" s="244">
        <v>957</v>
      </c>
      <c r="G21" s="244">
        <v>518</v>
      </c>
      <c r="H21" s="244">
        <v>44</v>
      </c>
    </row>
    <row r="22" spans="1:8" ht="15" customHeight="1">
      <c r="A22" s="411" t="s">
        <v>774</v>
      </c>
      <c r="B22" s="399">
        <f>SUM(C22:H22)</f>
        <v>607</v>
      </c>
      <c r="C22" s="303">
        <v>3</v>
      </c>
      <c r="D22" s="252">
        <v>1</v>
      </c>
      <c r="E22" s="252">
        <v>18</v>
      </c>
      <c r="F22" s="252">
        <v>106</v>
      </c>
      <c r="G22" s="252">
        <v>289</v>
      </c>
      <c r="H22" s="252">
        <v>190</v>
      </c>
    </row>
    <row r="23" spans="1:8" ht="15" customHeight="1">
      <c r="A23" s="287" t="s">
        <v>778</v>
      </c>
      <c r="H23" s="402"/>
    </row>
  </sheetData>
  <mergeCells count="4">
    <mergeCell ref="A5:A6"/>
    <mergeCell ref="B5:H5"/>
    <mergeCell ref="A15:A16"/>
    <mergeCell ref="B15:H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8"/>
  <sheetViews>
    <sheetView zoomScale="110" zoomScaleNormal="110" workbookViewId="0"/>
  </sheetViews>
  <sheetFormatPr defaultColWidth="8.75" defaultRowHeight="15" customHeight="1"/>
  <cols>
    <col min="1" max="1" width="26.25" style="2" customWidth="1"/>
    <col min="2" max="4" width="20" style="2" customWidth="1"/>
    <col min="5" max="16384" width="8.75" style="2"/>
  </cols>
  <sheetData>
    <row r="1" spans="1:4" ht="15" customHeight="1">
      <c r="A1" s="464" t="s">
        <v>876</v>
      </c>
    </row>
    <row r="3" spans="1:4" ht="15" customHeight="1">
      <c r="A3" s="236" t="s">
        <v>788</v>
      </c>
    </row>
    <row r="4" spans="1:4" s="9" customFormat="1" ht="15" customHeight="1">
      <c r="A4" s="414" t="s">
        <v>734</v>
      </c>
      <c r="D4" s="240" t="s">
        <v>789</v>
      </c>
    </row>
    <row r="5" spans="1:4" s="415" customFormat="1" ht="30" customHeight="1">
      <c r="A5" s="241" t="s">
        <v>790</v>
      </c>
      <c r="B5" s="242" t="s">
        <v>791</v>
      </c>
      <c r="C5" s="242" t="s">
        <v>792</v>
      </c>
      <c r="D5" s="405" t="s">
        <v>793</v>
      </c>
    </row>
    <row r="6" spans="1:4" s="9" customFormat="1" ht="15" customHeight="1">
      <c r="A6" s="416" t="s">
        <v>794</v>
      </c>
      <c r="B6" s="417">
        <v>133259</v>
      </c>
      <c r="C6" s="418">
        <v>328717</v>
      </c>
      <c r="D6" s="419">
        <v>2.4667527146000001</v>
      </c>
    </row>
    <row r="7" spans="1:4" s="9" customFormat="1" ht="15" customHeight="1">
      <c r="A7" s="420" t="s">
        <v>795</v>
      </c>
      <c r="B7" s="295">
        <v>74623</v>
      </c>
      <c r="C7" s="421">
        <v>211285</v>
      </c>
      <c r="D7" s="422">
        <v>2.8313656646999998</v>
      </c>
    </row>
    <row r="8" spans="1:4" s="9" customFormat="1" ht="15" customHeight="1">
      <c r="A8" s="420" t="s">
        <v>796</v>
      </c>
      <c r="B8" s="295">
        <v>989</v>
      </c>
      <c r="C8" s="421">
        <v>2155</v>
      </c>
      <c r="D8" s="422">
        <v>2.1789686551999998</v>
      </c>
    </row>
    <row r="9" spans="1:4" s="9" customFormat="1" ht="15" customHeight="1">
      <c r="A9" s="420" t="s">
        <v>797</v>
      </c>
      <c r="B9" s="295">
        <v>57541</v>
      </c>
      <c r="C9" s="421">
        <v>115031</v>
      </c>
      <c r="D9" s="422">
        <v>1.9991136755000001</v>
      </c>
    </row>
    <row r="10" spans="1:4" s="9" customFormat="1" ht="15" customHeight="1">
      <c r="A10" s="423" t="s">
        <v>798</v>
      </c>
      <c r="B10" s="295">
        <v>18295</v>
      </c>
      <c r="C10" s="421">
        <v>29644</v>
      </c>
      <c r="D10" s="422">
        <v>1.6203334244000001</v>
      </c>
    </row>
    <row r="11" spans="1:4" s="9" customFormat="1" ht="15" customHeight="1">
      <c r="A11" s="423" t="s">
        <v>799</v>
      </c>
      <c r="B11" s="295">
        <v>19831</v>
      </c>
      <c r="C11" s="421">
        <v>37559</v>
      </c>
      <c r="D11" s="422">
        <v>1.8939539105000001</v>
      </c>
    </row>
    <row r="12" spans="1:4" s="9" customFormat="1" ht="15" customHeight="1">
      <c r="A12" s="423" t="s">
        <v>800</v>
      </c>
      <c r="B12" s="295">
        <v>17256</v>
      </c>
      <c r="C12" s="421">
        <v>42591</v>
      </c>
      <c r="D12" s="422">
        <v>2.4681849791000001</v>
      </c>
    </row>
    <row r="13" spans="1:4" s="9" customFormat="1" ht="15" customHeight="1">
      <c r="A13" s="423" t="s">
        <v>801</v>
      </c>
      <c r="B13" s="295">
        <v>1166</v>
      </c>
      <c r="C13" s="421">
        <v>2926</v>
      </c>
      <c r="D13" s="422">
        <v>2.5094339623000002</v>
      </c>
    </row>
    <row r="14" spans="1:4" s="9" customFormat="1" ht="15" customHeight="1">
      <c r="A14" s="423" t="s">
        <v>802</v>
      </c>
      <c r="B14" s="295">
        <v>993</v>
      </c>
      <c r="C14" s="421">
        <v>2311</v>
      </c>
      <c r="D14" s="422">
        <v>2.3272910373000002</v>
      </c>
    </row>
    <row r="15" spans="1:4" s="9" customFormat="1" ht="15" customHeight="1">
      <c r="A15" s="424" t="s">
        <v>448</v>
      </c>
      <c r="B15" s="321">
        <v>106</v>
      </c>
      <c r="C15" s="425">
        <v>246</v>
      </c>
      <c r="D15" s="254">
        <v>2.3207547169999998</v>
      </c>
    </row>
    <row r="16" spans="1:4" s="9" customFormat="1" ht="15" customHeight="1">
      <c r="A16" s="9" t="s">
        <v>803</v>
      </c>
    </row>
    <row r="17" spans="1:1" ht="15" customHeight="1">
      <c r="A17" s="9" t="s">
        <v>804</v>
      </c>
    </row>
    <row r="18" spans="1:1" ht="15" customHeight="1">
      <c r="A18" s="426" t="s">
        <v>805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5"/>
  <sheetViews>
    <sheetView zoomScale="110" zoomScaleNormal="110" workbookViewId="0"/>
  </sheetViews>
  <sheetFormatPr defaultColWidth="8.875" defaultRowHeight="15" customHeight="1"/>
  <cols>
    <col min="1" max="1" width="33.75" style="9" customWidth="1"/>
    <col min="2" max="4" width="17.5" style="9" customWidth="1"/>
    <col min="5" max="16384" width="8.875" style="9"/>
  </cols>
  <sheetData>
    <row r="1" spans="1:4" ht="15" customHeight="1">
      <c r="A1" s="464" t="s">
        <v>876</v>
      </c>
    </row>
    <row r="3" spans="1:4" ht="15" customHeight="1">
      <c r="A3" s="236" t="s">
        <v>806</v>
      </c>
    </row>
    <row r="4" spans="1:4" ht="15" customHeight="1">
      <c r="A4" s="337" t="s">
        <v>590</v>
      </c>
    </row>
    <row r="5" spans="1:4" ht="15" customHeight="1">
      <c r="A5" s="426" t="s">
        <v>807</v>
      </c>
      <c r="B5" s="257"/>
      <c r="C5" s="257"/>
      <c r="D5" s="240" t="s">
        <v>735</v>
      </c>
    </row>
    <row r="6" spans="1:4" ht="15" customHeight="1">
      <c r="A6" s="427" t="s">
        <v>808</v>
      </c>
      <c r="B6" s="10" t="s">
        <v>809</v>
      </c>
      <c r="C6" s="10" t="s">
        <v>810</v>
      </c>
      <c r="D6" s="427" t="s">
        <v>811</v>
      </c>
    </row>
    <row r="7" spans="1:4" ht="15" customHeight="1">
      <c r="A7" s="428" t="s">
        <v>139</v>
      </c>
      <c r="B7" s="429">
        <v>156994</v>
      </c>
      <c r="C7" s="429">
        <f>C8+C12+C16+C24</f>
        <v>157698</v>
      </c>
      <c r="D7" s="429">
        <f>D8+D12+D16+D24</f>
        <v>157099</v>
      </c>
    </row>
    <row r="8" spans="1:4" ht="15" customHeight="1">
      <c r="A8" s="420" t="s">
        <v>812</v>
      </c>
      <c r="B8" s="430">
        <f>+B9+B10+B11</f>
        <v>2137</v>
      </c>
      <c r="C8" s="430">
        <v>1659</v>
      </c>
      <c r="D8" s="430">
        <v>1303</v>
      </c>
    </row>
    <row r="9" spans="1:4" ht="15" customHeight="1">
      <c r="A9" s="423" t="s">
        <v>813</v>
      </c>
      <c r="B9" s="430">
        <v>2114</v>
      </c>
      <c r="C9" s="430">
        <v>1655</v>
      </c>
      <c r="D9" s="430">
        <v>1300</v>
      </c>
    </row>
    <row r="10" spans="1:4" ht="15" customHeight="1">
      <c r="A10" s="423" t="s">
        <v>814</v>
      </c>
      <c r="B10" s="430">
        <v>4</v>
      </c>
      <c r="C10" s="431" t="s">
        <v>460</v>
      </c>
      <c r="D10" s="430">
        <v>3</v>
      </c>
    </row>
    <row r="11" spans="1:4" ht="15" customHeight="1">
      <c r="A11" s="423" t="s">
        <v>815</v>
      </c>
      <c r="B11" s="430">
        <v>19</v>
      </c>
      <c r="C11" s="430">
        <v>4</v>
      </c>
      <c r="D11" s="431" t="s">
        <v>460</v>
      </c>
    </row>
    <row r="12" spans="1:4" ht="15" customHeight="1">
      <c r="A12" s="420" t="s">
        <v>816</v>
      </c>
      <c r="B12" s="430">
        <f>+B13+B14+B15</f>
        <v>48202</v>
      </c>
      <c r="C12" s="430">
        <f>+C13+C14+C15</f>
        <v>43258</v>
      </c>
      <c r="D12" s="430">
        <f>+D13+D14+D15</f>
        <v>38251</v>
      </c>
    </row>
    <row r="13" spans="1:4" ht="15" customHeight="1">
      <c r="A13" s="423" t="s">
        <v>817</v>
      </c>
      <c r="B13" s="430">
        <v>24</v>
      </c>
      <c r="C13" s="430">
        <v>35</v>
      </c>
      <c r="D13" s="430">
        <v>12</v>
      </c>
    </row>
    <row r="14" spans="1:4" ht="15" customHeight="1">
      <c r="A14" s="423" t="s">
        <v>818</v>
      </c>
      <c r="B14" s="430">
        <v>15055</v>
      </c>
      <c r="C14" s="430">
        <v>14535</v>
      </c>
      <c r="D14" s="430">
        <v>13735</v>
      </c>
    </row>
    <row r="15" spans="1:4" ht="15" customHeight="1">
      <c r="A15" s="423" t="s">
        <v>819</v>
      </c>
      <c r="B15" s="430">
        <v>33123</v>
      </c>
      <c r="C15" s="430">
        <v>28688</v>
      </c>
      <c r="D15" s="430">
        <v>24504</v>
      </c>
    </row>
    <row r="16" spans="1:4" ht="15" customHeight="1">
      <c r="A16" s="420" t="s">
        <v>820</v>
      </c>
      <c r="B16" s="430">
        <f>+B17+B18+B19+B20+B21+B22+B23</f>
        <v>104543</v>
      </c>
      <c r="C16" s="430">
        <f>+C17+C18+C19+C20+C21+C22+C23</f>
        <v>108533</v>
      </c>
      <c r="D16" s="430">
        <f>+D17+D18+D19+D20+D21+D22+D23</f>
        <v>111909</v>
      </c>
    </row>
    <row r="17" spans="1:4" ht="15" customHeight="1">
      <c r="A17" s="423" t="s">
        <v>821</v>
      </c>
      <c r="B17" s="430">
        <v>737</v>
      </c>
      <c r="C17" s="430">
        <v>727</v>
      </c>
      <c r="D17" s="430">
        <v>471</v>
      </c>
    </row>
    <row r="18" spans="1:4" ht="15" customHeight="1">
      <c r="A18" s="423" t="s">
        <v>822</v>
      </c>
      <c r="B18" s="430">
        <v>11722</v>
      </c>
      <c r="C18" s="430">
        <v>12453</v>
      </c>
      <c r="D18" s="430">
        <v>17535</v>
      </c>
    </row>
    <row r="19" spans="1:4" ht="15" customHeight="1">
      <c r="A19" s="423" t="s">
        <v>823</v>
      </c>
      <c r="B19" s="430">
        <v>41613</v>
      </c>
      <c r="C19" s="430">
        <v>41433</v>
      </c>
      <c r="D19" s="430">
        <v>40410</v>
      </c>
    </row>
    <row r="20" spans="1:4" ht="15" customHeight="1">
      <c r="A20" s="423" t="s">
        <v>824</v>
      </c>
      <c r="B20" s="430">
        <v>7686</v>
      </c>
      <c r="C20" s="430">
        <v>6498</v>
      </c>
      <c r="D20" s="430">
        <v>5355</v>
      </c>
    </row>
    <row r="21" spans="1:4" ht="15" customHeight="1">
      <c r="A21" s="423" t="s">
        <v>825</v>
      </c>
      <c r="B21" s="430">
        <v>2468</v>
      </c>
      <c r="C21" s="430">
        <v>2890</v>
      </c>
      <c r="D21" s="430">
        <v>3046</v>
      </c>
    </row>
    <row r="22" spans="1:4" ht="15" customHeight="1">
      <c r="A22" s="423" t="s">
        <v>826</v>
      </c>
      <c r="B22" s="430">
        <v>36076</v>
      </c>
      <c r="C22" s="430">
        <v>40196</v>
      </c>
      <c r="D22" s="430">
        <v>40910</v>
      </c>
    </row>
    <row r="23" spans="1:4" ht="15" customHeight="1">
      <c r="A23" s="423" t="s">
        <v>827</v>
      </c>
      <c r="B23" s="430">
        <v>4241</v>
      </c>
      <c r="C23" s="430">
        <v>4336</v>
      </c>
      <c r="D23" s="430">
        <v>4182</v>
      </c>
    </row>
    <row r="24" spans="1:4" ht="15" customHeight="1">
      <c r="A24" s="424" t="s">
        <v>828</v>
      </c>
      <c r="B24" s="303">
        <v>2112</v>
      </c>
      <c r="C24" s="303">
        <v>4248</v>
      </c>
      <c r="D24" s="303">
        <v>5636</v>
      </c>
    </row>
    <row r="25" spans="1:4" ht="15" customHeight="1">
      <c r="A25" s="9" t="s">
        <v>829</v>
      </c>
      <c r="B25" s="323"/>
      <c r="C25" s="323"/>
      <c r="D25" s="323"/>
    </row>
    <row r="26" spans="1:4" ht="15" customHeight="1">
      <c r="B26" s="323"/>
      <c r="C26" s="323"/>
    </row>
    <row r="27" spans="1:4" ht="15" customHeight="1">
      <c r="A27" s="426" t="s">
        <v>830</v>
      </c>
      <c r="C27" s="240" t="s">
        <v>47</v>
      </c>
    </row>
    <row r="28" spans="1:4" ht="15" customHeight="1">
      <c r="A28" s="427" t="s">
        <v>808</v>
      </c>
      <c r="B28" s="432" t="s">
        <v>831</v>
      </c>
      <c r="C28" s="432" t="s">
        <v>593</v>
      </c>
    </row>
    <row r="29" spans="1:4" ht="15" customHeight="1">
      <c r="A29" s="428" t="s">
        <v>139</v>
      </c>
      <c r="B29" s="429">
        <v>157390</v>
      </c>
      <c r="C29" s="433">
        <v>160205</v>
      </c>
    </row>
    <row r="30" spans="1:4" ht="15" customHeight="1">
      <c r="A30" s="420" t="s">
        <v>812</v>
      </c>
      <c r="B30" s="430">
        <v>1169</v>
      </c>
      <c r="C30" s="434">
        <v>1187</v>
      </c>
    </row>
    <row r="31" spans="1:4" ht="15" customHeight="1">
      <c r="A31" s="423" t="s">
        <v>813</v>
      </c>
      <c r="B31" s="430">
        <v>1162</v>
      </c>
      <c r="C31" s="435">
        <v>1174</v>
      </c>
    </row>
    <row r="32" spans="1:4" ht="15" customHeight="1">
      <c r="A32" s="423" t="s">
        <v>814</v>
      </c>
      <c r="B32" s="430">
        <v>3</v>
      </c>
      <c r="C32" s="435">
        <v>8</v>
      </c>
    </row>
    <row r="33" spans="1:3" ht="15" customHeight="1">
      <c r="A33" s="423" t="s">
        <v>815</v>
      </c>
      <c r="B33" s="430">
        <v>4</v>
      </c>
      <c r="C33" s="435">
        <v>5</v>
      </c>
    </row>
    <row r="34" spans="1:3" ht="15" customHeight="1">
      <c r="A34" s="420" t="s">
        <v>816</v>
      </c>
      <c r="B34" s="430">
        <v>32822</v>
      </c>
      <c r="C34" s="434">
        <v>33985</v>
      </c>
    </row>
    <row r="35" spans="1:3" ht="15" customHeight="1">
      <c r="A35" s="423" t="s">
        <v>832</v>
      </c>
      <c r="B35" s="430">
        <v>14</v>
      </c>
      <c r="C35" s="435">
        <v>18</v>
      </c>
    </row>
    <row r="36" spans="1:3" ht="15" customHeight="1">
      <c r="A36" s="423" t="s">
        <v>818</v>
      </c>
      <c r="B36" s="430">
        <v>12039</v>
      </c>
      <c r="C36" s="435">
        <v>12380</v>
      </c>
    </row>
    <row r="37" spans="1:3" ht="15" customHeight="1">
      <c r="A37" s="423" t="s">
        <v>819</v>
      </c>
      <c r="B37" s="430">
        <v>20769</v>
      </c>
      <c r="C37" s="435">
        <v>21587</v>
      </c>
    </row>
    <row r="38" spans="1:3" ht="15" customHeight="1">
      <c r="A38" s="420" t="s">
        <v>820</v>
      </c>
      <c r="B38" s="430">
        <v>107733</v>
      </c>
      <c r="C38" s="434">
        <v>111193</v>
      </c>
    </row>
    <row r="39" spans="1:3" ht="15" customHeight="1">
      <c r="A39" s="423" t="s">
        <v>821</v>
      </c>
      <c r="B39" s="430">
        <v>523</v>
      </c>
      <c r="C39" s="434">
        <v>541</v>
      </c>
    </row>
    <row r="40" spans="1:3" ht="15" customHeight="1">
      <c r="A40" s="423" t="s">
        <v>833</v>
      </c>
      <c r="B40" s="430">
        <v>6107</v>
      </c>
      <c r="C40" s="434">
        <v>6699</v>
      </c>
    </row>
    <row r="41" spans="1:3" ht="15" customHeight="1">
      <c r="A41" s="423" t="s">
        <v>834</v>
      </c>
      <c r="B41" s="430">
        <v>11970</v>
      </c>
      <c r="C41" s="434">
        <v>11933</v>
      </c>
    </row>
    <row r="42" spans="1:3" ht="15" customHeight="1">
      <c r="A42" s="423" t="s">
        <v>835</v>
      </c>
      <c r="B42" s="430">
        <v>29276</v>
      </c>
      <c r="C42" s="434">
        <v>27288</v>
      </c>
    </row>
    <row r="43" spans="1:3" ht="15" customHeight="1">
      <c r="A43" s="423" t="s">
        <v>836</v>
      </c>
      <c r="B43" s="430">
        <v>5134</v>
      </c>
      <c r="C43" s="434">
        <v>4885</v>
      </c>
    </row>
    <row r="44" spans="1:3" ht="15" customHeight="1">
      <c r="A44" s="423" t="s">
        <v>837</v>
      </c>
      <c r="B44" s="430">
        <v>3868</v>
      </c>
      <c r="C44" s="434">
        <v>4450</v>
      </c>
    </row>
    <row r="45" spans="1:3" ht="15" customHeight="1">
      <c r="A45" s="436" t="s">
        <v>838</v>
      </c>
      <c r="B45" s="430">
        <v>5061</v>
      </c>
      <c r="C45" s="434">
        <v>5248</v>
      </c>
    </row>
    <row r="46" spans="1:3" ht="15" customHeight="1">
      <c r="A46" s="423" t="s">
        <v>839</v>
      </c>
      <c r="B46" s="430">
        <v>8663</v>
      </c>
      <c r="C46" s="434">
        <v>8460</v>
      </c>
    </row>
    <row r="47" spans="1:3" ht="15" customHeight="1">
      <c r="A47" s="423" t="s">
        <v>840</v>
      </c>
      <c r="B47" s="430">
        <v>5730</v>
      </c>
      <c r="C47" s="434">
        <v>5651</v>
      </c>
    </row>
    <row r="48" spans="1:3" ht="15" customHeight="1">
      <c r="A48" s="423" t="s">
        <v>841</v>
      </c>
      <c r="B48" s="430">
        <v>5712</v>
      </c>
      <c r="C48" s="434">
        <v>6262</v>
      </c>
    </row>
    <row r="49" spans="1:4" ht="15" customHeight="1">
      <c r="A49" s="423" t="s">
        <v>842</v>
      </c>
      <c r="B49" s="430">
        <v>11696</v>
      </c>
      <c r="C49" s="434">
        <v>14745</v>
      </c>
    </row>
    <row r="50" spans="1:4" ht="15" customHeight="1">
      <c r="A50" s="423" t="s">
        <v>843</v>
      </c>
      <c r="B50" s="430">
        <v>528</v>
      </c>
      <c r="C50" s="434">
        <v>797</v>
      </c>
    </row>
    <row r="51" spans="1:4" ht="15" customHeight="1">
      <c r="A51" s="436" t="s">
        <v>844</v>
      </c>
      <c r="B51" s="430">
        <v>9489</v>
      </c>
      <c r="C51" s="434">
        <v>9809</v>
      </c>
    </row>
    <row r="52" spans="1:4" ht="15" customHeight="1">
      <c r="A52" s="436" t="s">
        <v>845</v>
      </c>
      <c r="B52" s="430">
        <v>3976</v>
      </c>
      <c r="C52" s="434">
        <v>4425</v>
      </c>
    </row>
    <row r="53" spans="1:4" ht="15" customHeight="1">
      <c r="A53" s="424" t="s">
        <v>828</v>
      </c>
      <c r="B53" s="303">
        <v>15666</v>
      </c>
      <c r="C53" s="437">
        <v>13840</v>
      </c>
    </row>
    <row r="54" spans="1:4" ht="15" customHeight="1">
      <c r="A54" s="9" t="s">
        <v>829</v>
      </c>
      <c r="B54" s="323"/>
      <c r="D54" s="323"/>
    </row>
    <row r="55" spans="1:4" ht="15" customHeight="1">
      <c r="A55" s="287" t="s">
        <v>846</v>
      </c>
      <c r="B55" s="323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23"/>
  <sheetViews>
    <sheetView zoomScale="110" zoomScaleNormal="110" workbookViewId="0"/>
  </sheetViews>
  <sheetFormatPr defaultColWidth="11.25" defaultRowHeight="15" customHeight="1"/>
  <cols>
    <col min="1" max="1" width="11.25" style="20" customWidth="1"/>
    <col min="2" max="7" width="12.5" style="20" customWidth="1"/>
    <col min="8" max="16384" width="11.25" style="20"/>
  </cols>
  <sheetData>
    <row r="1" spans="1:7" s="9" customFormat="1" ht="15" customHeight="1">
      <c r="A1" s="464" t="s">
        <v>876</v>
      </c>
    </row>
    <row r="2" spans="1:7" s="9" customFormat="1" ht="15" customHeight="1"/>
    <row r="3" spans="1:7" ht="15" customHeight="1">
      <c r="A3" s="1" t="s">
        <v>847</v>
      </c>
    </row>
    <row r="4" spans="1:7" ht="15" customHeight="1">
      <c r="A4" s="238" t="s">
        <v>451</v>
      </c>
      <c r="G4" s="438" t="s">
        <v>848</v>
      </c>
    </row>
    <row r="5" spans="1:7" s="9" customFormat="1" ht="15" customHeight="1">
      <c r="A5" s="469" t="s">
        <v>2</v>
      </c>
      <c r="B5" s="525" t="s">
        <v>849</v>
      </c>
      <c r="C5" s="526"/>
      <c r="D5" s="525" t="s">
        <v>850</v>
      </c>
      <c r="E5" s="526"/>
      <c r="F5" s="525" t="s">
        <v>851</v>
      </c>
      <c r="G5" s="527"/>
    </row>
    <row r="6" spans="1:7" s="9" customFormat="1" ht="15" customHeight="1">
      <c r="A6" s="470"/>
      <c r="B6" s="10" t="s">
        <v>852</v>
      </c>
      <c r="C6" s="10" t="s">
        <v>853</v>
      </c>
      <c r="D6" s="10" t="s">
        <v>48</v>
      </c>
      <c r="E6" s="10" t="s">
        <v>98</v>
      </c>
      <c r="F6" s="10" t="s">
        <v>48</v>
      </c>
      <c r="G6" s="439" t="s">
        <v>98</v>
      </c>
    </row>
    <row r="7" spans="1:7" ht="15" customHeight="1">
      <c r="A7" s="13" t="s">
        <v>854</v>
      </c>
      <c r="B7" s="295">
        <v>49585</v>
      </c>
      <c r="C7" s="440">
        <v>59.76</v>
      </c>
      <c r="D7" s="297">
        <v>12283</v>
      </c>
      <c r="E7" s="441">
        <v>1</v>
      </c>
      <c r="F7" s="442">
        <f t="shared" ref="F7:G18" si="0">+D7/B7*100</f>
        <v>24.771604315821317</v>
      </c>
      <c r="G7" s="442">
        <f t="shared" si="0"/>
        <v>1.6733601070950468</v>
      </c>
    </row>
    <row r="8" spans="1:7" ht="15" customHeight="1">
      <c r="A8" s="13">
        <v>40</v>
      </c>
      <c r="B8" s="295">
        <v>76571</v>
      </c>
      <c r="C8" s="440">
        <v>59.73</v>
      </c>
      <c r="D8" s="297">
        <v>31807</v>
      </c>
      <c r="E8" s="441">
        <v>4.4000000000000004</v>
      </c>
      <c r="F8" s="442">
        <f t="shared" si="0"/>
        <v>41.539225032975928</v>
      </c>
      <c r="G8" s="442">
        <f t="shared" si="0"/>
        <v>7.3664825046040523</v>
      </c>
    </row>
    <row r="9" spans="1:7" ht="15" customHeight="1">
      <c r="A9" s="13">
        <v>45</v>
      </c>
      <c r="B9" s="295">
        <v>139368</v>
      </c>
      <c r="C9" s="443">
        <v>59.73</v>
      </c>
      <c r="D9" s="297">
        <v>83645</v>
      </c>
      <c r="E9" s="441">
        <v>11.2</v>
      </c>
      <c r="F9" s="442">
        <f t="shared" si="0"/>
        <v>60.017364100797884</v>
      </c>
      <c r="G9" s="442">
        <f t="shared" si="0"/>
        <v>18.751046375355767</v>
      </c>
    </row>
    <row r="10" spans="1:7" ht="15" customHeight="1">
      <c r="A10" s="13">
        <v>50</v>
      </c>
      <c r="B10" s="295">
        <v>195917</v>
      </c>
      <c r="C10" s="440">
        <v>59.73</v>
      </c>
      <c r="D10" s="297">
        <v>145148</v>
      </c>
      <c r="E10" s="441">
        <v>20.5</v>
      </c>
      <c r="F10" s="442">
        <f t="shared" si="0"/>
        <v>74.086475395192863</v>
      </c>
      <c r="G10" s="442">
        <f t="shared" si="0"/>
        <v>34.321111669177967</v>
      </c>
    </row>
    <row r="11" spans="1:7" ht="15" customHeight="1">
      <c r="A11" s="13">
        <v>55</v>
      </c>
      <c r="B11" s="295">
        <v>223241</v>
      </c>
      <c r="C11" s="440">
        <v>59.73</v>
      </c>
      <c r="D11" s="297">
        <v>181991</v>
      </c>
      <c r="E11" s="441">
        <v>23.9</v>
      </c>
      <c r="F11" s="442">
        <f t="shared" si="0"/>
        <v>81.52221142173704</v>
      </c>
      <c r="G11" s="442">
        <f t="shared" si="0"/>
        <v>40.013393604553826</v>
      </c>
    </row>
    <row r="12" spans="1:7" ht="15" customHeight="1">
      <c r="A12" s="13">
        <v>60</v>
      </c>
      <c r="B12" s="295">
        <v>253479</v>
      </c>
      <c r="C12" s="440">
        <v>59.73</v>
      </c>
      <c r="D12" s="297">
        <v>218151</v>
      </c>
      <c r="E12" s="441">
        <v>27.5</v>
      </c>
      <c r="F12" s="442">
        <f t="shared" si="0"/>
        <v>86.062750760418027</v>
      </c>
      <c r="G12" s="442">
        <f t="shared" si="0"/>
        <v>46.04051565377533</v>
      </c>
    </row>
    <row r="13" spans="1:7" ht="15" customHeight="1">
      <c r="A13" s="13" t="s">
        <v>855</v>
      </c>
      <c r="B13" s="295">
        <v>285259</v>
      </c>
      <c r="C13" s="440">
        <v>60.31</v>
      </c>
      <c r="D13" s="297">
        <v>253484</v>
      </c>
      <c r="E13" s="441">
        <v>29.8</v>
      </c>
      <c r="F13" s="442">
        <f t="shared" si="0"/>
        <v>88.86100000350558</v>
      </c>
      <c r="G13" s="442">
        <f t="shared" si="0"/>
        <v>49.411374564748797</v>
      </c>
    </row>
    <row r="14" spans="1:7" ht="15" customHeight="1">
      <c r="A14" s="21">
        <v>7</v>
      </c>
      <c r="B14" s="295">
        <v>298253</v>
      </c>
      <c r="C14" s="444">
        <v>60.31</v>
      </c>
      <c r="D14" s="244">
        <v>268857</v>
      </c>
      <c r="E14" s="445">
        <v>31.2</v>
      </c>
      <c r="F14" s="442">
        <f t="shared" si="0"/>
        <v>90.143938200118683</v>
      </c>
      <c r="G14" s="442">
        <f t="shared" si="0"/>
        <v>51.732714309401416</v>
      </c>
    </row>
    <row r="15" spans="1:7" ht="15" customHeight="1">
      <c r="A15" s="38">
        <v>12</v>
      </c>
      <c r="B15" s="244">
        <v>308307</v>
      </c>
      <c r="C15" s="444">
        <v>60.31</v>
      </c>
      <c r="D15" s="244">
        <v>277421</v>
      </c>
      <c r="E15" s="445">
        <v>31.1</v>
      </c>
      <c r="F15" s="446">
        <f t="shared" si="0"/>
        <v>89.982063332976551</v>
      </c>
      <c r="G15" s="446">
        <f t="shared" si="0"/>
        <v>51.566904327640529</v>
      </c>
    </row>
    <row r="16" spans="1:7" ht="15" customHeight="1">
      <c r="A16" s="38">
        <v>17</v>
      </c>
      <c r="B16" s="244">
        <v>315792</v>
      </c>
      <c r="C16" s="444">
        <v>60.31</v>
      </c>
      <c r="D16" s="244">
        <v>284642</v>
      </c>
      <c r="E16" s="445">
        <v>31.1</v>
      </c>
      <c r="F16" s="446">
        <f t="shared" si="0"/>
        <v>90.13591224603536</v>
      </c>
      <c r="G16" s="446">
        <f t="shared" si="0"/>
        <v>51.566904327640529</v>
      </c>
    </row>
    <row r="17" spans="1:7" ht="15" customHeight="1">
      <c r="A17" s="21">
        <v>22</v>
      </c>
      <c r="B17" s="295">
        <v>326313</v>
      </c>
      <c r="C17" s="444">
        <v>60.31</v>
      </c>
      <c r="D17" s="244">
        <v>292540</v>
      </c>
      <c r="E17" s="445">
        <v>31.4</v>
      </c>
      <c r="F17" s="446">
        <f t="shared" si="0"/>
        <v>89.65012120264899</v>
      </c>
      <c r="G17" s="446">
        <f t="shared" si="0"/>
        <v>52.064334272923233</v>
      </c>
    </row>
    <row r="18" spans="1:7" ht="15" customHeight="1">
      <c r="A18" s="447">
        <v>27</v>
      </c>
      <c r="B18" s="321">
        <v>337498</v>
      </c>
      <c r="C18" s="448">
        <v>60.24</v>
      </c>
      <c r="D18" s="252">
        <v>304711</v>
      </c>
      <c r="E18" s="449">
        <v>32.619999999999997</v>
      </c>
      <c r="F18" s="450">
        <f t="shared" si="0"/>
        <v>90.285275764597131</v>
      </c>
      <c r="G18" s="450">
        <f t="shared" si="0"/>
        <v>54.150066401062411</v>
      </c>
    </row>
    <row r="19" spans="1:7" s="9" customFormat="1" ht="15" customHeight="1">
      <c r="A19" s="9" t="s">
        <v>856</v>
      </c>
      <c r="B19" s="451"/>
      <c r="C19" s="451"/>
      <c r="D19" s="451"/>
      <c r="E19" s="451"/>
      <c r="F19" s="451"/>
      <c r="G19" s="451"/>
    </row>
    <row r="20" spans="1:7" s="9" customFormat="1" ht="15" customHeight="1">
      <c r="A20" s="9" t="s">
        <v>857</v>
      </c>
    </row>
    <row r="21" spans="1:7" s="9" customFormat="1" ht="15" customHeight="1">
      <c r="A21" s="9" t="s">
        <v>858</v>
      </c>
    </row>
    <row r="22" spans="1:7" s="9" customFormat="1" ht="15" customHeight="1">
      <c r="A22" s="9" t="s">
        <v>859</v>
      </c>
    </row>
    <row r="23" spans="1:7" ht="15" customHeight="1">
      <c r="A23" s="9" t="s">
        <v>766</v>
      </c>
      <c r="B23" s="9"/>
      <c r="C23" s="9"/>
      <c r="D23" s="9"/>
      <c r="E23" s="9"/>
      <c r="F23" s="9"/>
      <c r="G23" s="9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1"/>
  <sheetViews>
    <sheetView zoomScale="110" zoomScaleNormal="110" workbookViewId="0"/>
  </sheetViews>
  <sheetFormatPr defaultColWidth="8.75" defaultRowHeight="15" customHeight="1"/>
  <cols>
    <col min="1" max="1" width="8.75" style="9" customWidth="1"/>
    <col min="2" max="2" width="8.125" style="9" customWidth="1"/>
    <col min="3" max="3" width="6.25" style="9" customWidth="1"/>
    <col min="4" max="4" width="8.125" style="9" customWidth="1"/>
    <col min="5" max="5" width="6.25" style="9" customWidth="1"/>
    <col min="6" max="6" width="8.125" style="9" customWidth="1"/>
    <col min="7" max="7" width="6.25" style="9" customWidth="1"/>
    <col min="8" max="8" width="8.125" style="9" customWidth="1"/>
    <col min="9" max="9" width="6.25" style="9" customWidth="1"/>
    <col min="10" max="10" width="8.125" style="9" customWidth="1"/>
    <col min="11" max="11" width="6.25" style="9" customWidth="1"/>
    <col min="12" max="12" width="5.625" style="9" customWidth="1"/>
    <col min="13" max="16384" width="8.75" style="9"/>
  </cols>
  <sheetData>
    <row r="1" spans="1:12" ht="15" customHeight="1">
      <c r="A1" s="464" t="s">
        <v>876</v>
      </c>
    </row>
    <row r="3" spans="1:12" ht="15" customHeight="1">
      <c r="A3" s="236" t="s">
        <v>860</v>
      </c>
    </row>
    <row r="4" spans="1:12" ht="15" customHeight="1">
      <c r="A4" s="238" t="s">
        <v>861</v>
      </c>
      <c r="L4" s="240" t="s">
        <v>862</v>
      </c>
    </row>
    <row r="5" spans="1:12" ht="15" customHeight="1">
      <c r="A5" s="469" t="s">
        <v>2</v>
      </c>
      <c r="B5" s="452" t="s">
        <v>863</v>
      </c>
      <c r="C5" s="453"/>
      <c r="D5" s="528" t="s">
        <v>864</v>
      </c>
      <c r="E5" s="529"/>
      <c r="F5" s="452" t="s">
        <v>865</v>
      </c>
      <c r="G5" s="453"/>
      <c r="H5" s="452" t="s">
        <v>866</v>
      </c>
      <c r="I5" s="453"/>
      <c r="J5" s="452" t="s">
        <v>867</v>
      </c>
      <c r="K5" s="454"/>
      <c r="L5" s="530" t="s">
        <v>868</v>
      </c>
    </row>
    <row r="6" spans="1:12" ht="15" customHeight="1">
      <c r="A6" s="470"/>
      <c r="B6" s="455"/>
      <c r="C6" s="456" t="s">
        <v>869</v>
      </c>
      <c r="D6" s="12"/>
      <c r="E6" s="456" t="s">
        <v>869</v>
      </c>
      <c r="F6" s="455"/>
      <c r="G6" s="456" t="s">
        <v>869</v>
      </c>
      <c r="H6" s="12"/>
      <c r="I6" s="456" t="s">
        <v>869</v>
      </c>
      <c r="J6" s="12"/>
      <c r="K6" s="456" t="s">
        <v>869</v>
      </c>
      <c r="L6" s="531"/>
    </row>
    <row r="7" spans="1:12" ht="15" customHeight="1">
      <c r="A7" s="21" t="s">
        <v>870</v>
      </c>
      <c r="B7" s="295">
        <v>49585</v>
      </c>
      <c r="C7" s="457" t="s">
        <v>460</v>
      </c>
      <c r="D7" s="458">
        <v>2021</v>
      </c>
      <c r="E7" s="457" t="s">
        <v>460</v>
      </c>
      <c r="F7" s="458">
        <v>6341</v>
      </c>
      <c r="G7" s="457" t="s">
        <v>460</v>
      </c>
      <c r="H7" s="458">
        <v>4320</v>
      </c>
      <c r="I7" s="457" t="s">
        <v>460</v>
      </c>
      <c r="J7" s="458">
        <v>45265</v>
      </c>
      <c r="K7" s="457" t="s">
        <v>460</v>
      </c>
      <c r="L7" s="248">
        <f t="shared" ref="L7:L14" si="0">+J7/B7*100</f>
        <v>91.287687808813146</v>
      </c>
    </row>
    <row r="8" spans="1:12" ht="15" customHeight="1">
      <c r="A8" s="21">
        <v>40</v>
      </c>
      <c r="B8" s="295">
        <v>76571</v>
      </c>
      <c r="C8" s="446">
        <f t="shared" ref="C8:C14" si="1">+(B8-B7)/B7*100</f>
        <v>54.42371684985379</v>
      </c>
      <c r="D8" s="458">
        <v>5501</v>
      </c>
      <c r="E8" s="446">
        <f t="shared" ref="E8:E14" si="2">+(D8-D7)/D7*100</f>
        <v>172.19198416625431</v>
      </c>
      <c r="F8" s="458">
        <v>16143</v>
      </c>
      <c r="G8" s="446">
        <f t="shared" ref="G8:G14" si="3">+(F8-F7)/F7*100</f>
        <v>154.58129632550072</v>
      </c>
      <c r="H8" s="458">
        <v>10642</v>
      </c>
      <c r="I8" s="446">
        <f t="shared" ref="I8:I14" si="4">+(H8-H7)/H7*100</f>
        <v>146.34259259259258</v>
      </c>
      <c r="J8" s="458">
        <v>65929</v>
      </c>
      <c r="K8" s="446">
        <f t="shared" ref="K8:K14" si="5">+(J8-J7)/J7*100</f>
        <v>45.651165359549324</v>
      </c>
      <c r="L8" s="248">
        <f t="shared" si="0"/>
        <v>86.101787883141128</v>
      </c>
    </row>
    <row r="9" spans="1:12" ht="15" customHeight="1">
      <c r="A9" s="21">
        <v>45</v>
      </c>
      <c r="B9" s="295">
        <v>139368</v>
      </c>
      <c r="C9" s="446">
        <f t="shared" si="1"/>
        <v>82.011466482088522</v>
      </c>
      <c r="D9" s="458">
        <v>10138</v>
      </c>
      <c r="E9" s="446">
        <f t="shared" si="2"/>
        <v>84.293764770041818</v>
      </c>
      <c r="F9" s="458">
        <v>35246</v>
      </c>
      <c r="G9" s="446">
        <f t="shared" si="3"/>
        <v>118.3361209192839</v>
      </c>
      <c r="H9" s="458">
        <v>25108</v>
      </c>
      <c r="I9" s="446">
        <f t="shared" si="4"/>
        <v>135.93309528284158</v>
      </c>
      <c r="J9" s="458">
        <v>114260</v>
      </c>
      <c r="K9" s="446">
        <f t="shared" si="5"/>
        <v>73.307649137708751</v>
      </c>
      <c r="L9" s="248">
        <f t="shared" si="0"/>
        <v>81.984386659778437</v>
      </c>
    </row>
    <row r="10" spans="1:12" ht="15" customHeight="1">
      <c r="A10" s="21">
        <v>50</v>
      </c>
      <c r="B10" s="295">
        <v>195917</v>
      </c>
      <c r="C10" s="446">
        <f t="shared" si="1"/>
        <v>40.575311405774642</v>
      </c>
      <c r="D10" s="458">
        <v>16540</v>
      </c>
      <c r="E10" s="446">
        <f t="shared" si="2"/>
        <v>63.148550009863882</v>
      </c>
      <c r="F10" s="458">
        <v>50184</v>
      </c>
      <c r="G10" s="446">
        <f t="shared" si="3"/>
        <v>42.382114282471775</v>
      </c>
      <c r="H10" s="458">
        <v>33644</v>
      </c>
      <c r="I10" s="446">
        <f t="shared" si="4"/>
        <v>33.997132388083479</v>
      </c>
      <c r="J10" s="458">
        <v>162273</v>
      </c>
      <c r="K10" s="446">
        <f t="shared" si="5"/>
        <v>42.020829686679498</v>
      </c>
      <c r="L10" s="248">
        <f t="shared" si="0"/>
        <v>82.827421816381431</v>
      </c>
    </row>
    <row r="11" spans="1:12" ht="15" customHeight="1">
      <c r="A11" s="21">
        <v>55</v>
      </c>
      <c r="B11" s="295">
        <v>223021</v>
      </c>
      <c r="C11" s="446">
        <f t="shared" si="1"/>
        <v>13.834429886125246</v>
      </c>
      <c r="D11" s="458">
        <v>23603</v>
      </c>
      <c r="E11" s="446">
        <f t="shared" si="2"/>
        <v>42.70253929866989</v>
      </c>
      <c r="F11" s="458">
        <v>62079</v>
      </c>
      <c r="G11" s="446">
        <f t="shared" si="3"/>
        <v>23.702773792443807</v>
      </c>
      <c r="H11" s="458">
        <v>38476</v>
      </c>
      <c r="I11" s="446">
        <f t="shared" si="4"/>
        <v>14.362144810367376</v>
      </c>
      <c r="J11" s="458">
        <v>184545</v>
      </c>
      <c r="K11" s="446">
        <f t="shared" si="5"/>
        <v>13.725018949547984</v>
      </c>
      <c r="L11" s="248">
        <f t="shared" si="0"/>
        <v>82.747812986221021</v>
      </c>
    </row>
    <row r="12" spans="1:12" ht="15" customHeight="1">
      <c r="A12" s="21">
        <v>60</v>
      </c>
      <c r="B12" s="295">
        <v>253368</v>
      </c>
      <c r="C12" s="446">
        <f t="shared" si="1"/>
        <v>13.607238780204556</v>
      </c>
      <c r="D12" s="458">
        <v>30431</v>
      </c>
      <c r="E12" s="446">
        <f t="shared" si="2"/>
        <v>28.928526034826081</v>
      </c>
      <c r="F12" s="458">
        <v>79992</v>
      </c>
      <c r="G12" s="446">
        <f t="shared" si="3"/>
        <v>28.855168414439664</v>
      </c>
      <c r="H12" s="458">
        <v>49561</v>
      </c>
      <c r="I12" s="446">
        <f t="shared" si="4"/>
        <v>28.810167377066222</v>
      </c>
      <c r="J12" s="458">
        <v>203807</v>
      </c>
      <c r="K12" s="446">
        <f t="shared" si="5"/>
        <v>10.437562654095208</v>
      </c>
      <c r="L12" s="248">
        <f t="shared" si="0"/>
        <v>80.439124119857283</v>
      </c>
    </row>
    <row r="13" spans="1:12" ht="15" customHeight="1">
      <c r="A13" s="21" t="s">
        <v>871</v>
      </c>
      <c r="B13" s="295">
        <v>283299</v>
      </c>
      <c r="C13" s="446">
        <f t="shared" si="1"/>
        <v>11.813251870796627</v>
      </c>
      <c r="D13" s="458">
        <v>41404</v>
      </c>
      <c r="E13" s="446">
        <f t="shared" si="2"/>
        <v>36.058624429036179</v>
      </c>
      <c r="F13" s="458">
        <v>103334</v>
      </c>
      <c r="G13" s="446">
        <f t="shared" si="3"/>
        <v>29.180418041804181</v>
      </c>
      <c r="H13" s="458">
        <v>61930</v>
      </c>
      <c r="I13" s="446">
        <f t="shared" si="4"/>
        <v>24.957123544722666</v>
      </c>
      <c r="J13" s="458">
        <v>221369</v>
      </c>
      <c r="K13" s="446">
        <f t="shared" si="5"/>
        <v>8.6169758644207501</v>
      </c>
      <c r="L13" s="248">
        <f t="shared" si="0"/>
        <v>78.139703987659686</v>
      </c>
    </row>
    <row r="14" spans="1:12" ht="15" customHeight="1">
      <c r="A14" s="38">
        <v>7</v>
      </c>
      <c r="B14" s="244">
        <v>297307</v>
      </c>
      <c r="C14" s="446">
        <f t="shared" si="1"/>
        <v>4.944599169075782</v>
      </c>
      <c r="D14" s="458">
        <v>44868</v>
      </c>
      <c r="E14" s="446">
        <f t="shared" si="2"/>
        <v>8.3663414162882805</v>
      </c>
      <c r="F14" s="458">
        <v>107416</v>
      </c>
      <c r="G14" s="446">
        <f t="shared" si="3"/>
        <v>3.9502970948574525</v>
      </c>
      <c r="H14" s="458">
        <v>62548</v>
      </c>
      <c r="I14" s="446">
        <f t="shared" si="4"/>
        <v>0.99790085580494092</v>
      </c>
      <c r="J14" s="458">
        <v>234759</v>
      </c>
      <c r="K14" s="446">
        <f t="shared" si="5"/>
        <v>6.0487240760901475</v>
      </c>
      <c r="L14" s="248">
        <f t="shared" si="0"/>
        <v>78.961813882619651</v>
      </c>
    </row>
    <row r="15" spans="1:12" ht="15" customHeight="1">
      <c r="A15" s="38">
        <v>12</v>
      </c>
      <c r="B15" s="244">
        <v>307313</v>
      </c>
      <c r="C15" s="446">
        <v>3.3655447063136759</v>
      </c>
      <c r="D15" s="458">
        <v>45558</v>
      </c>
      <c r="E15" s="446">
        <v>1.5378443434073281</v>
      </c>
      <c r="F15" s="458">
        <v>101114</v>
      </c>
      <c r="G15" s="446">
        <v>-5.8669099575482244</v>
      </c>
      <c r="H15" s="458">
        <v>55556</v>
      </c>
      <c r="I15" s="446">
        <v>-11.178614823815309</v>
      </c>
      <c r="J15" s="458">
        <v>251757</v>
      </c>
      <c r="K15" s="446">
        <v>7.2406169731511882</v>
      </c>
      <c r="L15" s="248">
        <v>81.922014363206245</v>
      </c>
    </row>
    <row r="16" spans="1:12" ht="15" customHeight="1">
      <c r="A16" s="38">
        <v>17</v>
      </c>
      <c r="B16" s="244">
        <v>314651</v>
      </c>
      <c r="C16" s="446">
        <v>2.4</v>
      </c>
      <c r="D16" s="458">
        <v>47223</v>
      </c>
      <c r="E16" s="446">
        <v>3.7</v>
      </c>
      <c r="F16" s="458">
        <v>98048</v>
      </c>
      <c r="G16" s="446">
        <v>-3</v>
      </c>
      <c r="H16" s="458">
        <v>50825</v>
      </c>
      <c r="I16" s="446">
        <v>-8.5</v>
      </c>
      <c r="J16" s="458">
        <v>263826</v>
      </c>
      <c r="K16" s="446">
        <v>4.8</v>
      </c>
      <c r="L16" s="248">
        <v>83.8</v>
      </c>
    </row>
    <row r="17" spans="1:12" ht="15" customHeight="1">
      <c r="A17" s="38">
        <v>22</v>
      </c>
      <c r="B17" s="244">
        <v>325406</v>
      </c>
      <c r="C17" s="446">
        <v>3.4</v>
      </c>
      <c r="D17" s="458">
        <v>49595</v>
      </c>
      <c r="E17" s="446">
        <v>5</v>
      </c>
      <c r="F17" s="458">
        <v>93098</v>
      </c>
      <c r="G17" s="446">
        <v>-5</v>
      </c>
      <c r="H17" s="458">
        <v>43503</v>
      </c>
      <c r="I17" s="446">
        <v>-14.4</v>
      </c>
      <c r="J17" s="458">
        <v>281903</v>
      </c>
      <c r="K17" s="446">
        <v>6.9</v>
      </c>
      <c r="L17" s="248">
        <v>86.6</v>
      </c>
    </row>
    <row r="18" spans="1:12" ht="15" customHeight="1">
      <c r="A18" s="251">
        <v>27</v>
      </c>
      <c r="B18" s="459">
        <v>337498</v>
      </c>
      <c r="C18" s="460">
        <v>3.7</v>
      </c>
      <c r="D18" s="461">
        <v>54508</v>
      </c>
      <c r="E18" s="460">
        <v>9.9</v>
      </c>
      <c r="F18" s="461">
        <v>97291</v>
      </c>
      <c r="G18" s="460">
        <v>4.5</v>
      </c>
      <c r="H18" s="461">
        <v>42783</v>
      </c>
      <c r="I18" s="460">
        <v>-1.7</v>
      </c>
      <c r="J18" s="461">
        <v>294715</v>
      </c>
      <c r="K18" s="460">
        <v>4.5</v>
      </c>
      <c r="L18" s="462">
        <v>87.323480000000004</v>
      </c>
    </row>
    <row r="19" spans="1:12" ht="15" customHeight="1">
      <c r="A19" s="9" t="s">
        <v>872</v>
      </c>
      <c r="B19" s="335"/>
      <c r="C19" s="463"/>
      <c r="D19" s="335"/>
      <c r="E19" s="463"/>
      <c r="F19" s="335"/>
      <c r="G19" s="463"/>
      <c r="H19" s="335"/>
      <c r="I19" s="463"/>
      <c r="J19" s="335"/>
      <c r="K19" s="463"/>
      <c r="L19" s="257"/>
    </row>
    <row r="20" spans="1:12" ht="15" customHeight="1">
      <c r="A20" s="9" t="s">
        <v>873</v>
      </c>
    </row>
    <row r="21" spans="1:12" ht="15" customHeight="1">
      <c r="A21" s="279" t="s">
        <v>874</v>
      </c>
    </row>
  </sheetData>
  <mergeCells count="3">
    <mergeCell ref="A5:A6"/>
    <mergeCell ref="D5:E5"/>
    <mergeCell ref="L5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4"/>
  <sheetViews>
    <sheetView zoomScale="110" zoomScaleNormal="110" workbookViewId="0"/>
  </sheetViews>
  <sheetFormatPr defaultColWidth="9" defaultRowHeight="14.45" customHeight="1"/>
  <cols>
    <col min="1" max="1" width="8.75" style="49" customWidth="1"/>
    <col min="2" max="2" width="11.25" style="49" customWidth="1"/>
    <col min="3" max="8" width="9.375" style="49" customWidth="1"/>
    <col min="9" max="9" width="10" style="49" customWidth="1"/>
    <col min="10" max="16384" width="9" style="49"/>
  </cols>
  <sheetData>
    <row r="1" spans="1:9" ht="15" customHeight="1">
      <c r="A1" s="466" t="s">
        <v>876</v>
      </c>
    </row>
    <row r="2" spans="1:9" ht="15" customHeight="1"/>
    <row r="3" spans="1:9" ht="15" customHeight="1">
      <c r="A3" s="48" t="s">
        <v>45</v>
      </c>
      <c r="I3" s="50"/>
    </row>
    <row r="4" spans="1:9" s="51" customFormat="1" ht="15" customHeight="1">
      <c r="A4" s="5" t="s">
        <v>46</v>
      </c>
      <c r="I4" s="50" t="s">
        <v>47</v>
      </c>
    </row>
    <row r="5" spans="1:9" s="51" customFormat="1" ht="15" customHeight="1">
      <c r="A5" s="475" t="s">
        <v>2</v>
      </c>
      <c r="B5" s="52" t="s">
        <v>48</v>
      </c>
      <c r="C5" s="53" t="s">
        <v>49</v>
      </c>
      <c r="D5" s="54"/>
      <c r="E5" s="55"/>
      <c r="F5" s="53" t="s">
        <v>50</v>
      </c>
      <c r="G5" s="54"/>
      <c r="H5" s="55"/>
      <c r="I5" s="477" t="s">
        <v>51</v>
      </c>
    </row>
    <row r="6" spans="1:9" s="51" customFormat="1" ht="15" customHeight="1">
      <c r="A6" s="476"/>
      <c r="B6" s="56" t="s">
        <v>52</v>
      </c>
      <c r="C6" s="57" t="s">
        <v>53</v>
      </c>
      <c r="D6" s="57" t="s">
        <v>54</v>
      </c>
      <c r="E6" s="57" t="s">
        <v>55</v>
      </c>
      <c r="F6" s="57" t="s">
        <v>56</v>
      </c>
      <c r="G6" s="57" t="s">
        <v>57</v>
      </c>
      <c r="H6" s="57" t="s">
        <v>55</v>
      </c>
      <c r="I6" s="478"/>
    </row>
    <row r="7" spans="1:9" s="51" customFormat="1" ht="15" customHeight="1">
      <c r="A7" s="58" t="s">
        <v>58</v>
      </c>
      <c r="B7" s="59">
        <v>47350</v>
      </c>
      <c r="C7" s="59">
        <v>1020</v>
      </c>
      <c r="D7" s="59">
        <v>506</v>
      </c>
      <c r="E7" s="59">
        <v>514</v>
      </c>
      <c r="F7" s="59">
        <v>1414</v>
      </c>
      <c r="G7" s="59">
        <v>1416</v>
      </c>
      <c r="H7" s="59">
        <v>-2</v>
      </c>
      <c r="I7" s="59">
        <v>512</v>
      </c>
    </row>
    <row r="8" spans="1:9" s="51" customFormat="1" ht="15" customHeight="1">
      <c r="A8" s="58">
        <v>32</v>
      </c>
      <c r="B8" s="59">
        <v>47897</v>
      </c>
      <c r="C8" s="59">
        <v>1001</v>
      </c>
      <c r="D8" s="59">
        <v>539</v>
      </c>
      <c r="E8" s="59">
        <v>462</v>
      </c>
      <c r="F8" s="59">
        <v>1734</v>
      </c>
      <c r="G8" s="59">
        <v>1649</v>
      </c>
      <c r="H8" s="59">
        <v>85</v>
      </c>
      <c r="I8" s="59">
        <v>547</v>
      </c>
    </row>
    <row r="9" spans="1:9" s="51" customFormat="1" ht="15" customHeight="1">
      <c r="A9" s="58">
        <v>33</v>
      </c>
      <c r="B9" s="59">
        <v>48595</v>
      </c>
      <c r="C9" s="59">
        <v>1010</v>
      </c>
      <c r="D9" s="59">
        <v>431</v>
      </c>
      <c r="E9" s="59">
        <v>579</v>
      </c>
      <c r="F9" s="59">
        <v>1789</v>
      </c>
      <c r="G9" s="59">
        <v>1670</v>
      </c>
      <c r="H9" s="59">
        <v>119</v>
      </c>
      <c r="I9" s="59">
        <v>698</v>
      </c>
    </row>
    <row r="10" spans="1:9" s="51" customFormat="1" ht="15" customHeight="1">
      <c r="A10" s="58">
        <v>34</v>
      </c>
      <c r="B10" s="59">
        <v>49281</v>
      </c>
      <c r="C10" s="59">
        <v>1045</v>
      </c>
      <c r="D10" s="59">
        <v>461</v>
      </c>
      <c r="E10" s="59">
        <v>584</v>
      </c>
      <c r="F10" s="59">
        <v>1869</v>
      </c>
      <c r="G10" s="59">
        <v>1767</v>
      </c>
      <c r="H10" s="59">
        <v>102</v>
      </c>
      <c r="I10" s="59">
        <v>686</v>
      </c>
    </row>
    <row r="11" spans="1:9" s="51" customFormat="1" ht="15" customHeight="1">
      <c r="A11" s="58">
        <v>35</v>
      </c>
      <c r="B11" s="59">
        <v>50466</v>
      </c>
      <c r="C11" s="59">
        <v>928</v>
      </c>
      <c r="D11" s="59">
        <v>431</v>
      </c>
      <c r="E11" s="59">
        <v>497</v>
      </c>
      <c r="F11" s="59">
        <v>2565</v>
      </c>
      <c r="G11" s="59">
        <v>1877</v>
      </c>
      <c r="H11" s="59">
        <v>688</v>
      </c>
      <c r="I11" s="59">
        <v>1185</v>
      </c>
    </row>
    <row r="12" spans="1:9" s="51" customFormat="1" ht="15" customHeight="1">
      <c r="A12" s="58">
        <v>36</v>
      </c>
      <c r="B12" s="59">
        <v>51906</v>
      </c>
      <c r="C12" s="59">
        <v>952</v>
      </c>
      <c r="D12" s="59">
        <v>438</v>
      </c>
      <c r="E12" s="59">
        <v>514</v>
      </c>
      <c r="F12" s="59">
        <v>3499</v>
      </c>
      <c r="G12" s="59">
        <v>2573</v>
      </c>
      <c r="H12" s="59">
        <v>926</v>
      </c>
      <c r="I12" s="59">
        <v>1440</v>
      </c>
    </row>
    <row r="13" spans="1:9" s="51" customFormat="1" ht="15" customHeight="1">
      <c r="A13" s="58">
        <v>37</v>
      </c>
      <c r="B13" s="59">
        <v>54701</v>
      </c>
      <c r="C13" s="59">
        <v>977</v>
      </c>
      <c r="D13" s="59">
        <v>466</v>
      </c>
      <c r="E13" s="59">
        <v>511</v>
      </c>
      <c r="F13" s="59">
        <v>4554</v>
      </c>
      <c r="G13" s="59">
        <v>2270</v>
      </c>
      <c r="H13" s="59">
        <v>2284</v>
      </c>
      <c r="I13" s="59">
        <v>2795</v>
      </c>
    </row>
    <row r="14" spans="1:9" s="51" customFormat="1" ht="15" customHeight="1">
      <c r="A14" s="58">
        <v>38</v>
      </c>
      <c r="B14" s="59">
        <v>60353</v>
      </c>
      <c r="C14" s="59">
        <v>1171</v>
      </c>
      <c r="D14" s="59">
        <v>410</v>
      </c>
      <c r="E14" s="59">
        <v>761</v>
      </c>
      <c r="F14" s="59">
        <v>7213</v>
      </c>
      <c r="G14" s="59">
        <v>2322</v>
      </c>
      <c r="H14" s="59">
        <v>4891</v>
      </c>
      <c r="I14" s="59">
        <v>5652</v>
      </c>
    </row>
    <row r="15" spans="1:9" s="51" customFormat="1" ht="15" customHeight="1">
      <c r="A15" s="58">
        <v>39</v>
      </c>
      <c r="B15" s="59">
        <v>67988</v>
      </c>
      <c r="C15" s="59">
        <v>1549</v>
      </c>
      <c r="D15" s="59">
        <v>436</v>
      </c>
      <c r="E15" s="59">
        <v>1113</v>
      </c>
      <c r="F15" s="59">
        <v>9659</v>
      </c>
      <c r="G15" s="59">
        <v>3137</v>
      </c>
      <c r="H15" s="59">
        <v>6522</v>
      </c>
      <c r="I15" s="59">
        <v>7635</v>
      </c>
    </row>
    <row r="16" spans="1:9" s="51" customFormat="1" ht="15" customHeight="1">
      <c r="A16" s="58">
        <v>40</v>
      </c>
      <c r="B16" s="59">
        <v>77883</v>
      </c>
      <c r="C16" s="59">
        <v>1877</v>
      </c>
      <c r="D16" s="59">
        <v>529</v>
      </c>
      <c r="E16" s="59">
        <v>1348</v>
      </c>
      <c r="F16" s="59">
        <v>12379</v>
      </c>
      <c r="G16" s="59">
        <v>3832</v>
      </c>
      <c r="H16" s="59">
        <v>8547</v>
      </c>
      <c r="I16" s="59">
        <v>9895</v>
      </c>
    </row>
    <row r="17" spans="1:9" s="51" customFormat="1" ht="15" customHeight="1">
      <c r="A17" s="58">
        <v>41</v>
      </c>
      <c r="B17" s="59">
        <v>89488</v>
      </c>
      <c r="C17" s="59">
        <v>1699</v>
      </c>
      <c r="D17" s="59">
        <v>367</v>
      </c>
      <c r="E17" s="59">
        <v>1332</v>
      </c>
      <c r="F17" s="59">
        <v>15276</v>
      </c>
      <c r="G17" s="59">
        <v>5003</v>
      </c>
      <c r="H17" s="59">
        <v>10273</v>
      </c>
      <c r="I17" s="59">
        <v>11605</v>
      </c>
    </row>
    <row r="18" spans="1:9" s="51" customFormat="1" ht="15" customHeight="1">
      <c r="A18" s="58">
        <v>42</v>
      </c>
      <c r="B18" s="59">
        <v>102240</v>
      </c>
      <c r="C18" s="59">
        <v>2939</v>
      </c>
      <c r="D18" s="59">
        <v>440</v>
      </c>
      <c r="E18" s="59">
        <v>2499</v>
      </c>
      <c r="F18" s="59">
        <v>16187</v>
      </c>
      <c r="G18" s="59">
        <v>5934</v>
      </c>
      <c r="H18" s="59">
        <v>10253</v>
      </c>
      <c r="I18" s="59">
        <v>12752</v>
      </c>
    </row>
    <row r="19" spans="1:9" s="51" customFormat="1" ht="15" customHeight="1">
      <c r="A19" s="58">
        <v>43</v>
      </c>
      <c r="B19" s="59">
        <v>115517</v>
      </c>
      <c r="C19" s="59">
        <v>3232</v>
      </c>
      <c r="D19" s="59">
        <v>490</v>
      </c>
      <c r="E19" s="59">
        <v>2742</v>
      </c>
      <c r="F19" s="59">
        <v>17241</v>
      </c>
      <c r="G19" s="59">
        <v>6706</v>
      </c>
      <c r="H19" s="59">
        <v>10535</v>
      </c>
      <c r="I19" s="59">
        <v>13277</v>
      </c>
    </row>
    <row r="20" spans="1:9" s="51" customFormat="1" ht="15" customHeight="1">
      <c r="A20" s="58">
        <v>44</v>
      </c>
      <c r="B20" s="59">
        <v>128390</v>
      </c>
      <c r="C20" s="59">
        <v>3580</v>
      </c>
      <c r="D20" s="59">
        <v>570</v>
      </c>
      <c r="E20" s="59">
        <v>3010</v>
      </c>
      <c r="F20" s="59">
        <v>18338</v>
      </c>
      <c r="G20" s="59">
        <v>8475</v>
      </c>
      <c r="H20" s="59">
        <v>9863</v>
      </c>
      <c r="I20" s="59">
        <v>12873</v>
      </c>
    </row>
    <row r="21" spans="1:9" s="51" customFormat="1" ht="15" customHeight="1">
      <c r="A21" s="58">
        <v>45</v>
      </c>
      <c r="B21" s="59">
        <v>142700</v>
      </c>
      <c r="C21" s="59">
        <v>4120</v>
      </c>
      <c r="D21" s="59">
        <v>643</v>
      </c>
      <c r="E21" s="59">
        <v>3477</v>
      </c>
      <c r="F21" s="59">
        <v>21172</v>
      </c>
      <c r="G21" s="59">
        <v>10339</v>
      </c>
      <c r="H21" s="59">
        <v>10833</v>
      </c>
      <c r="I21" s="59">
        <v>14310</v>
      </c>
    </row>
    <row r="22" spans="1:9" s="51" customFormat="1" ht="15" customHeight="1">
      <c r="A22" s="58">
        <v>46</v>
      </c>
      <c r="B22" s="59">
        <v>156330</v>
      </c>
      <c r="C22" s="59">
        <v>4556</v>
      </c>
      <c r="D22" s="59">
        <v>668</v>
      </c>
      <c r="E22" s="59">
        <v>3888</v>
      </c>
      <c r="F22" s="59">
        <v>21301</v>
      </c>
      <c r="G22" s="59">
        <v>11559</v>
      </c>
      <c r="H22" s="59">
        <v>9742</v>
      </c>
      <c r="I22" s="59">
        <v>13630</v>
      </c>
    </row>
    <row r="23" spans="1:9" s="51" customFormat="1" ht="15" customHeight="1">
      <c r="A23" s="58">
        <v>47</v>
      </c>
      <c r="B23" s="59">
        <v>169827</v>
      </c>
      <c r="C23" s="59">
        <v>4764</v>
      </c>
      <c r="D23" s="59">
        <v>663</v>
      </c>
      <c r="E23" s="59">
        <v>4101</v>
      </c>
      <c r="F23" s="59">
        <v>22756</v>
      </c>
      <c r="G23" s="59">
        <v>13360</v>
      </c>
      <c r="H23" s="59">
        <v>9396</v>
      </c>
      <c r="I23" s="59">
        <v>13497</v>
      </c>
    </row>
    <row r="24" spans="1:9" s="51" customFormat="1" ht="15" customHeight="1">
      <c r="A24" s="58">
        <v>48</v>
      </c>
      <c r="B24" s="59">
        <v>179967</v>
      </c>
      <c r="C24" s="59">
        <v>5033</v>
      </c>
      <c r="D24" s="59">
        <v>742</v>
      </c>
      <c r="E24" s="59">
        <v>4291</v>
      </c>
      <c r="F24" s="59">
        <v>21291</v>
      </c>
      <c r="G24" s="59">
        <v>15442</v>
      </c>
      <c r="H24" s="59">
        <v>5849</v>
      </c>
      <c r="I24" s="59">
        <v>10140</v>
      </c>
    </row>
    <row r="25" spans="1:9" s="51" customFormat="1" ht="15" customHeight="1">
      <c r="A25" s="58">
        <v>49</v>
      </c>
      <c r="B25" s="59">
        <v>188773</v>
      </c>
      <c r="C25" s="59">
        <v>4882</v>
      </c>
      <c r="D25" s="59">
        <v>665</v>
      </c>
      <c r="E25" s="59">
        <v>4217</v>
      </c>
      <c r="F25" s="59">
        <v>18297</v>
      </c>
      <c r="G25" s="59">
        <v>13708</v>
      </c>
      <c r="H25" s="59">
        <v>4589</v>
      </c>
      <c r="I25" s="59">
        <v>8806</v>
      </c>
    </row>
    <row r="26" spans="1:9" s="51" customFormat="1" ht="15" customHeight="1">
      <c r="A26" s="58">
        <v>50</v>
      </c>
      <c r="B26" s="59">
        <v>195669</v>
      </c>
      <c r="C26" s="59">
        <v>4399</v>
      </c>
      <c r="D26" s="59">
        <v>752</v>
      </c>
      <c r="E26" s="59">
        <v>3647</v>
      </c>
      <c r="F26" s="59">
        <v>17045</v>
      </c>
      <c r="G26" s="59">
        <v>13796</v>
      </c>
      <c r="H26" s="59">
        <v>3249</v>
      </c>
      <c r="I26" s="59">
        <v>6896</v>
      </c>
    </row>
    <row r="27" spans="1:9" s="51" customFormat="1" ht="15" customHeight="1">
      <c r="A27" s="58">
        <v>51</v>
      </c>
      <c r="B27" s="59">
        <v>201930</v>
      </c>
      <c r="C27" s="59">
        <v>3986</v>
      </c>
      <c r="D27" s="59">
        <v>730</v>
      </c>
      <c r="E27" s="59">
        <v>3256</v>
      </c>
      <c r="F27" s="59">
        <v>17001</v>
      </c>
      <c r="G27" s="59">
        <v>13996</v>
      </c>
      <c r="H27" s="59">
        <v>3005</v>
      </c>
      <c r="I27" s="59">
        <v>6261</v>
      </c>
    </row>
    <row r="28" spans="1:9" s="51" customFormat="1" ht="15" customHeight="1">
      <c r="A28" s="58">
        <v>52</v>
      </c>
      <c r="B28" s="59">
        <v>207079</v>
      </c>
      <c r="C28" s="59">
        <v>3713</v>
      </c>
      <c r="D28" s="59">
        <v>718</v>
      </c>
      <c r="E28" s="59">
        <v>2995</v>
      </c>
      <c r="F28" s="59">
        <v>17075</v>
      </c>
      <c r="G28" s="59">
        <v>14921</v>
      </c>
      <c r="H28" s="59">
        <v>2154</v>
      </c>
      <c r="I28" s="59">
        <v>5149</v>
      </c>
    </row>
    <row r="29" spans="1:9" s="51" customFormat="1" ht="15" customHeight="1">
      <c r="A29" s="58">
        <v>53</v>
      </c>
      <c r="B29" s="59">
        <v>212193</v>
      </c>
      <c r="C29" s="59">
        <v>3612</v>
      </c>
      <c r="D29" s="59">
        <v>777</v>
      </c>
      <c r="E29" s="59">
        <v>2835</v>
      </c>
      <c r="F29" s="59">
        <v>16948</v>
      </c>
      <c r="G29" s="59">
        <v>14669</v>
      </c>
      <c r="H29" s="59">
        <v>2279</v>
      </c>
      <c r="I29" s="59">
        <v>5114</v>
      </c>
    </row>
    <row r="30" spans="1:9" s="51" customFormat="1" ht="15" customHeight="1">
      <c r="A30" s="58">
        <v>54</v>
      </c>
      <c r="B30" s="59">
        <v>218127</v>
      </c>
      <c r="C30" s="59">
        <v>3354</v>
      </c>
      <c r="D30" s="59">
        <v>741</v>
      </c>
      <c r="E30" s="59">
        <v>2613</v>
      </c>
      <c r="F30" s="59">
        <v>17750</v>
      </c>
      <c r="G30" s="59">
        <v>14429</v>
      </c>
      <c r="H30" s="59">
        <v>3321</v>
      </c>
      <c r="I30" s="59">
        <v>5934</v>
      </c>
    </row>
    <row r="31" spans="1:9" s="51" customFormat="1" ht="15" customHeight="1">
      <c r="A31" s="58">
        <v>55</v>
      </c>
      <c r="B31" s="59">
        <v>223317</v>
      </c>
      <c r="C31" s="59">
        <v>3058</v>
      </c>
      <c r="D31" s="59">
        <v>732</v>
      </c>
      <c r="E31" s="59">
        <v>2326</v>
      </c>
      <c r="F31" s="59">
        <v>16351</v>
      </c>
      <c r="G31" s="59">
        <v>13487</v>
      </c>
      <c r="H31" s="59">
        <v>2864</v>
      </c>
      <c r="I31" s="59">
        <v>5190</v>
      </c>
    </row>
    <row r="32" spans="1:9" s="51" customFormat="1" ht="15" customHeight="1">
      <c r="A32" s="60">
        <v>56</v>
      </c>
      <c r="B32" s="61">
        <v>227689</v>
      </c>
      <c r="C32" s="61">
        <v>2982</v>
      </c>
      <c r="D32" s="61">
        <v>772</v>
      </c>
      <c r="E32" s="61">
        <v>2210</v>
      </c>
      <c r="F32" s="61">
        <v>15169</v>
      </c>
      <c r="G32" s="61">
        <v>13007</v>
      </c>
      <c r="H32" s="61">
        <v>2162</v>
      </c>
      <c r="I32" s="61">
        <v>4372</v>
      </c>
    </row>
    <row r="33" spans="1:9" s="51" customFormat="1" ht="15" customHeight="1">
      <c r="A33" s="58">
        <v>57</v>
      </c>
      <c r="B33" s="59">
        <v>234890</v>
      </c>
      <c r="C33" s="59">
        <v>2999</v>
      </c>
      <c r="D33" s="59">
        <v>795</v>
      </c>
      <c r="E33" s="59">
        <v>2204</v>
      </c>
      <c r="F33" s="59">
        <v>16926</v>
      </c>
      <c r="G33" s="59">
        <v>11929</v>
      </c>
      <c r="H33" s="59">
        <v>4997</v>
      </c>
      <c r="I33" s="59">
        <v>7201</v>
      </c>
    </row>
    <row r="34" spans="1:9" s="51" customFormat="1" ht="15" customHeight="1">
      <c r="A34" s="58">
        <v>58</v>
      </c>
      <c r="B34" s="62">
        <v>241893</v>
      </c>
      <c r="C34" s="62">
        <v>2904</v>
      </c>
      <c r="D34" s="62">
        <v>862</v>
      </c>
      <c r="E34" s="62">
        <v>2042</v>
      </c>
      <c r="F34" s="62">
        <v>16773</v>
      </c>
      <c r="G34" s="62">
        <v>11812</v>
      </c>
      <c r="H34" s="62">
        <v>4961</v>
      </c>
      <c r="I34" s="62">
        <v>7003</v>
      </c>
    </row>
    <row r="35" spans="1:9" s="51" customFormat="1" ht="15" customHeight="1">
      <c r="A35" s="58">
        <v>59</v>
      </c>
      <c r="B35" s="62">
        <v>247808</v>
      </c>
      <c r="C35" s="62">
        <v>2927</v>
      </c>
      <c r="D35" s="62">
        <v>943</v>
      </c>
      <c r="E35" s="62">
        <v>1984</v>
      </c>
      <c r="F35" s="62">
        <v>15793</v>
      </c>
      <c r="G35" s="62">
        <v>11862</v>
      </c>
      <c r="H35" s="62">
        <v>3931</v>
      </c>
      <c r="I35" s="62">
        <v>5915</v>
      </c>
    </row>
    <row r="36" spans="1:9" s="51" customFormat="1" ht="15" customHeight="1">
      <c r="A36" s="58">
        <v>60</v>
      </c>
      <c r="B36" s="62">
        <v>254168</v>
      </c>
      <c r="C36" s="62">
        <v>2767</v>
      </c>
      <c r="D36" s="62">
        <v>904</v>
      </c>
      <c r="E36" s="62">
        <v>1863</v>
      </c>
      <c r="F36" s="62">
        <v>16706</v>
      </c>
      <c r="G36" s="62">
        <v>12209</v>
      </c>
      <c r="H36" s="62">
        <v>4497</v>
      </c>
      <c r="I36" s="62">
        <v>6360</v>
      </c>
    </row>
    <row r="37" spans="1:9" s="51" customFormat="1" ht="15" customHeight="1">
      <c r="A37" s="58">
        <v>61</v>
      </c>
      <c r="B37" s="59">
        <v>261497</v>
      </c>
      <c r="C37" s="59">
        <v>2753</v>
      </c>
      <c r="D37" s="59">
        <v>936</v>
      </c>
      <c r="E37" s="59">
        <v>1817</v>
      </c>
      <c r="F37" s="59">
        <v>17662</v>
      </c>
      <c r="G37" s="59">
        <v>12150</v>
      </c>
      <c r="H37" s="59">
        <v>5512</v>
      </c>
      <c r="I37" s="59">
        <v>7329</v>
      </c>
    </row>
    <row r="38" spans="1:9" s="51" customFormat="1" ht="15" customHeight="1">
      <c r="A38" s="58">
        <v>62</v>
      </c>
      <c r="B38" s="59">
        <v>270970</v>
      </c>
      <c r="C38" s="59">
        <v>2859</v>
      </c>
      <c r="D38" s="59">
        <v>1005</v>
      </c>
      <c r="E38" s="59">
        <v>1854</v>
      </c>
      <c r="F38" s="59">
        <v>19829</v>
      </c>
      <c r="G38" s="59">
        <v>13183</v>
      </c>
      <c r="H38" s="59">
        <v>6646</v>
      </c>
      <c r="I38" s="59">
        <v>8500</v>
      </c>
    </row>
    <row r="39" spans="1:9" s="51" customFormat="1" ht="15" customHeight="1">
      <c r="A39" s="58">
        <v>63</v>
      </c>
      <c r="B39" s="59">
        <v>276734</v>
      </c>
      <c r="C39" s="59">
        <v>2865</v>
      </c>
      <c r="D39" s="59">
        <v>1086</v>
      </c>
      <c r="E39" s="59">
        <v>1779</v>
      </c>
      <c r="F39" s="59">
        <v>18071</v>
      </c>
      <c r="G39" s="59">
        <v>14086</v>
      </c>
      <c r="H39" s="59">
        <v>3985</v>
      </c>
      <c r="I39" s="59">
        <v>5764</v>
      </c>
    </row>
    <row r="40" spans="1:9" s="51" customFormat="1" ht="15" customHeight="1">
      <c r="A40" s="58" t="s">
        <v>18</v>
      </c>
      <c r="B40" s="59">
        <v>281523</v>
      </c>
      <c r="C40" s="59">
        <v>2893</v>
      </c>
      <c r="D40" s="59">
        <v>1094</v>
      </c>
      <c r="E40" s="59">
        <v>1799</v>
      </c>
      <c r="F40" s="59">
        <v>18438</v>
      </c>
      <c r="G40" s="59">
        <v>15448</v>
      </c>
      <c r="H40" s="59">
        <v>2990</v>
      </c>
      <c r="I40" s="59">
        <v>4789</v>
      </c>
    </row>
    <row r="41" spans="1:9" s="51" customFormat="1" ht="15" customHeight="1">
      <c r="A41" s="58">
        <v>2</v>
      </c>
      <c r="B41" s="59">
        <v>284824</v>
      </c>
      <c r="C41" s="59">
        <v>2817</v>
      </c>
      <c r="D41" s="59">
        <v>1169</v>
      </c>
      <c r="E41" s="59">
        <v>1648</v>
      </c>
      <c r="F41" s="59">
        <v>17990</v>
      </c>
      <c r="G41" s="59">
        <v>16337</v>
      </c>
      <c r="H41" s="59">
        <v>1653</v>
      </c>
      <c r="I41" s="59">
        <v>3301</v>
      </c>
    </row>
    <row r="42" spans="1:9" s="51" customFormat="1" ht="15" customHeight="1">
      <c r="A42" s="58">
        <v>3</v>
      </c>
      <c r="B42" s="59">
        <v>287922</v>
      </c>
      <c r="C42" s="59">
        <v>2888</v>
      </c>
      <c r="D42" s="59">
        <v>1206</v>
      </c>
      <c r="E42" s="59">
        <v>1682</v>
      </c>
      <c r="F42" s="59">
        <v>17242</v>
      </c>
      <c r="G42" s="59">
        <v>15826</v>
      </c>
      <c r="H42" s="59">
        <v>1416</v>
      </c>
      <c r="I42" s="59">
        <v>3098</v>
      </c>
    </row>
    <row r="43" spans="1:9" s="51" customFormat="1" ht="15" customHeight="1">
      <c r="A43" s="58">
        <v>4</v>
      </c>
      <c r="B43" s="59">
        <v>291194</v>
      </c>
      <c r="C43" s="59">
        <v>2883</v>
      </c>
      <c r="D43" s="59">
        <v>1314</v>
      </c>
      <c r="E43" s="59">
        <v>1569</v>
      </c>
      <c r="F43" s="59">
        <v>18049</v>
      </c>
      <c r="G43" s="59">
        <v>16346</v>
      </c>
      <c r="H43" s="59">
        <v>1703</v>
      </c>
      <c r="I43" s="59">
        <v>3272</v>
      </c>
    </row>
    <row r="44" spans="1:9" s="51" customFormat="1" ht="15" customHeight="1">
      <c r="A44" s="58">
        <v>5</v>
      </c>
      <c r="B44" s="59">
        <v>294346</v>
      </c>
      <c r="C44" s="59">
        <v>2942</v>
      </c>
      <c r="D44" s="59">
        <v>1377</v>
      </c>
      <c r="E44" s="59">
        <v>1565</v>
      </c>
      <c r="F44" s="59">
        <v>18832</v>
      </c>
      <c r="G44" s="59">
        <v>17245</v>
      </c>
      <c r="H44" s="59">
        <v>1587</v>
      </c>
      <c r="I44" s="59">
        <v>3152</v>
      </c>
    </row>
    <row r="45" spans="1:9" s="51" customFormat="1" ht="15" customHeight="1">
      <c r="A45" s="58">
        <v>6</v>
      </c>
      <c r="B45" s="59">
        <v>296601</v>
      </c>
      <c r="C45" s="59">
        <v>3178</v>
      </c>
      <c r="D45" s="59">
        <v>1344</v>
      </c>
      <c r="E45" s="59">
        <v>1834</v>
      </c>
      <c r="F45" s="59">
        <v>17799</v>
      </c>
      <c r="G45" s="59">
        <v>17378</v>
      </c>
      <c r="H45" s="59">
        <v>421</v>
      </c>
      <c r="I45" s="59">
        <v>2255</v>
      </c>
    </row>
    <row r="46" spans="1:9" s="51" customFormat="1" ht="15" customHeight="1">
      <c r="A46" s="58">
        <v>7</v>
      </c>
      <c r="B46" s="59">
        <v>298495</v>
      </c>
      <c r="C46" s="59">
        <v>3043</v>
      </c>
      <c r="D46" s="59">
        <v>1408</v>
      </c>
      <c r="E46" s="59">
        <v>1635</v>
      </c>
      <c r="F46" s="59">
        <v>17834</v>
      </c>
      <c r="G46" s="59">
        <v>17575</v>
      </c>
      <c r="H46" s="59">
        <v>259</v>
      </c>
      <c r="I46" s="59">
        <v>1894</v>
      </c>
    </row>
    <row r="47" spans="1:9" s="51" customFormat="1" ht="15" customHeight="1">
      <c r="A47" s="58">
        <v>8</v>
      </c>
      <c r="B47" s="59">
        <v>300025</v>
      </c>
      <c r="C47" s="59">
        <v>3212</v>
      </c>
      <c r="D47" s="59">
        <v>1387</v>
      </c>
      <c r="E47" s="59">
        <v>1825</v>
      </c>
      <c r="F47" s="59">
        <v>17189</v>
      </c>
      <c r="G47" s="59">
        <v>17484</v>
      </c>
      <c r="H47" s="59">
        <v>-295</v>
      </c>
      <c r="I47" s="59">
        <v>1530</v>
      </c>
    </row>
    <row r="48" spans="1:9" s="51" customFormat="1" ht="15" customHeight="1">
      <c r="A48" s="63">
        <v>9</v>
      </c>
      <c r="B48" s="64">
        <v>302125</v>
      </c>
      <c r="C48" s="62">
        <v>3057</v>
      </c>
      <c r="D48" s="62">
        <v>1387</v>
      </c>
      <c r="E48" s="62">
        <v>1670</v>
      </c>
      <c r="F48" s="62">
        <v>16720</v>
      </c>
      <c r="G48" s="62">
        <v>16290</v>
      </c>
      <c r="H48" s="62">
        <v>430</v>
      </c>
      <c r="I48" s="62">
        <v>2100</v>
      </c>
    </row>
    <row r="49" spans="1:9" s="51" customFormat="1" ht="15" customHeight="1">
      <c r="A49" s="63">
        <v>10</v>
      </c>
      <c r="B49" s="64">
        <v>305102</v>
      </c>
      <c r="C49" s="62">
        <v>3174</v>
      </c>
      <c r="D49" s="62">
        <v>1456</v>
      </c>
      <c r="E49" s="62">
        <v>1718</v>
      </c>
      <c r="F49" s="62">
        <v>16848</v>
      </c>
      <c r="G49" s="62">
        <v>15589</v>
      </c>
      <c r="H49" s="62">
        <v>1259</v>
      </c>
      <c r="I49" s="62">
        <v>2977</v>
      </c>
    </row>
    <row r="50" spans="1:9" ht="15" customHeight="1">
      <c r="A50" s="63">
        <v>11</v>
      </c>
      <c r="B50" s="64">
        <v>308077</v>
      </c>
      <c r="C50" s="62">
        <v>3138</v>
      </c>
      <c r="D50" s="62">
        <v>1628</v>
      </c>
      <c r="E50" s="62">
        <v>1510</v>
      </c>
      <c r="F50" s="62">
        <v>17217</v>
      </c>
      <c r="G50" s="62">
        <v>15752</v>
      </c>
      <c r="H50" s="62">
        <v>1465</v>
      </c>
      <c r="I50" s="62">
        <v>2975</v>
      </c>
    </row>
    <row r="51" spans="1:9" ht="15" customHeight="1">
      <c r="A51" s="63">
        <v>12</v>
      </c>
      <c r="B51" s="64">
        <v>310048</v>
      </c>
      <c r="C51" s="62">
        <v>3050</v>
      </c>
      <c r="D51" s="62">
        <v>1612</v>
      </c>
      <c r="E51" s="62">
        <v>1438</v>
      </c>
      <c r="F51" s="62">
        <v>16453</v>
      </c>
      <c r="G51" s="62">
        <v>15920</v>
      </c>
      <c r="H51" s="62">
        <v>533</v>
      </c>
      <c r="I51" s="62">
        <v>1971</v>
      </c>
    </row>
    <row r="52" spans="1:9" ht="15" customHeight="1">
      <c r="A52" s="58">
        <v>13</v>
      </c>
      <c r="B52" s="62">
        <v>311888</v>
      </c>
      <c r="C52" s="62">
        <v>3098</v>
      </c>
      <c r="D52" s="62">
        <v>1617</v>
      </c>
      <c r="E52" s="62">
        <v>1481</v>
      </c>
      <c r="F52" s="62">
        <v>16025</v>
      </c>
      <c r="G52" s="62">
        <v>15666</v>
      </c>
      <c r="H52" s="62">
        <v>359</v>
      </c>
      <c r="I52" s="62">
        <v>1840</v>
      </c>
    </row>
    <row r="53" spans="1:9" ht="15" customHeight="1">
      <c r="A53" s="65" t="s">
        <v>59</v>
      </c>
      <c r="B53" s="62">
        <v>314439</v>
      </c>
      <c r="C53" s="62">
        <v>3037</v>
      </c>
      <c r="D53" s="62">
        <v>1680</v>
      </c>
      <c r="E53" s="62">
        <v>1357</v>
      </c>
      <c r="F53" s="62">
        <v>16144</v>
      </c>
      <c r="G53" s="62">
        <v>14950</v>
      </c>
      <c r="H53" s="62">
        <v>1194</v>
      </c>
      <c r="I53" s="62">
        <v>2551</v>
      </c>
    </row>
    <row r="54" spans="1:9" ht="15" customHeight="1">
      <c r="A54" s="65" t="s">
        <v>32</v>
      </c>
      <c r="B54" s="62">
        <v>316200</v>
      </c>
      <c r="C54" s="62">
        <v>3077</v>
      </c>
      <c r="D54" s="62">
        <v>1727</v>
      </c>
      <c r="E54" s="62">
        <v>1350</v>
      </c>
      <c r="F54" s="62">
        <v>15670</v>
      </c>
      <c r="G54" s="62">
        <v>15259</v>
      </c>
      <c r="H54" s="62">
        <v>411</v>
      </c>
      <c r="I54" s="62">
        <v>1761</v>
      </c>
    </row>
    <row r="55" spans="1:9" ht="15" customHeight="1">
      <c r="A55" s="65" t="s">
        <v>33</v>
      </c>
      <c r="B55" s="62">
        <v>317731</v>
      </c>
      <c r="C55" s="62">
        <v>3039</v>
      </c>
      <c r="D55" s="62">
        <v>1860</v>
      </c>
      <c r="E55" s="62">
        <v>1179</v>
      </c>
      <c r="F55" s="62">
        <v>14991</v>
      </c>
      <c r="G55" s="62">
        <v>14639</v>
      </c>
      <c r="H55" s="62">
        <v>352</v>
      </c>
      <c r="I55" s="62">
        <v>1531</v>
      </c>
    </row>
    <row r="56" spans="1:9" ht="15" customHeight="1">
      <c r="A56" s="65" t="s">
        <v>34</v>
      </c>
      <c r="B56" s="62">
        <v>317358</v>
      </c>
      <c r="C56" s="62">
        <v>2751</v>
      </c>
      <c r="D56" s="62">
        <v>1932</v>
      </c>
      <c r="E56" s="62">
        <v>819</v>
      </c>
      <c r="F56" s="62">
        <v>13882</v>
      </c>
      <c r="G56" s="62">
        <v>15074</v>
      </c>
      <c r="H56" s="62">
        <v>-1192</v>
      </c>
      <c r="I56" s="62">
        <v>-373</v>
      </c>
    </row>
    <row r="57" spans="1:9" ht="15" customHeight="1">
      <c r="A57" s="65" t="s">
        <v>35</v>
      </c>
      <c r="B57" s="62">
        <v>318929</v>
      </c>
      <c r="C57" s="62">
        <v>2830</v>
      </c>
      <c r="D57" s="62">
        <v>1922</v>
      </c>
      <c r="E57" s="62">
        <v>908</v>
      </c>
      <c r="F57" s="62">
        <v>15377</v>
      </c>
      <c r="G57" s="62">
        <v>14714</v>
      </c>
      <c r="H57" s="62">
        <v>663</v>
      </c>
      <c r="I57" s="62">
        <v>1571</v>
      </c>
    </row>
    <row r="58" spans="1:9" ht="15" customHeight="1">
      <c r="A58" s="65" t="s">
        <v>36</v>
      </c>
      <c r="B58" s="62">
        <v>320332</v>
      </c>
      <c r="C58" s="62">
        <v>2914</v>
      </c>
      <c r="D58" s="62">
        <v>2087</v>
      </c>
      <c r="E58" s="62">
        <v>827</v>
      </c>
      <c r="F58" s="62">
        <v>14444</v>
      </c>
      <c r="G58" s="62">
        <v>13868</v>
      </c>
      <c r="H58" s="62">
        <v>576</v>
      </c>
      <c r="I58" s="62">
        <v>1403</v>
      </c>
    </row>
    <row r="59" spans="1:9" ht="15" customHeight="1">
      <c r="A59" s="65" t="s">
        <v>37</v>
      </c>
      <c r="B59" s="62">
        <v>322720</v>
      </c>
      <c r="C59" s="62">
        <v>2780</v>
      </c>
      <c r="D59" s="62">
        <v>2008</v>
      </c>
      <c r="E59" s="62">
        <f t="shared" ref="E59:E68" si="0">C59-D59</f>
        <v>772</v>
      </c>
      <c r="F59" s="62">
        <v>14575</v>
      </c>
      <c r="G59" s="62">
        <v>12959</v>
      </c>
      <c r="H59" s="62">
        <f t="shared" ref="H59:H68" si="1">F59-G59</f>
        <v>1616</v>
      </c>
      <c r="I59" s="62">
        <f t="shared" ref="I59:I71" si="2">IF(E59+H59=B59-B58,E59+H59,"")</f>
        <v>2388</v>
      </c>
    </row>
    <row r="60" spans="1:9" ht="15" customHeight="1">
      <c r="A60" s="65" t="s">
        <v>38</v>
      </c>
      <c r="B60" s="62">
        <v>325862</v>
      </c>
      <c r="C60" s="62">
        <v>2825</v>
      </c>
      <c r="D60" s="62">
        <v>2114</v>
      </c>
      <c r="E60" s="62">
        <f t="shared" si="0"/>
        <v>711</v>
      </c>
      <c r="F60" s="62">
        <v>14948</v>
      </c>
      <c r="G60" s="62">
        <v>12517</v>
      </c>
      <c r="H60" s="62">
        <f t="shared" si="1"/>
        <v>2431</v>
      </c>
      <c r="I60" s="62">
        <f t="shared" si="2"/>
        <v>3142</v>
      </c>
    </row>
    <row r="61" spans="1:9" ht="15" customHeight="1">
      <c r="A61" s="65" t="s">
        <v>60</v>
      </c>
      <c r="B61" s="62">
        <v>328182</v>
      </c>
      <c r="C61" s="62">
        <v>2813</v>
      </c>
      <c r="D61" s="62">
        <v>2273</v>
      </c>
      <c r="E61" s="62">
        <f t="shared" si="0"/>
        <v>540</v>
      </c>
      <c r="F61" s="62">
        <v>14550</v>
      </c>
      <c r="G61" s="62">
        <v>12770</v>
      </c>
      <c r="H61" s="62">
        <f t="shared" si="1"/>
        <v>1780</v>
      </c>
      <c r="I61" s="62">
        <f t="shared" si="2"/>
        <v>2320</v>
      </c>
    </row>
    <row r="62" spans="1:9" ht="15" customHeight="1">
      <c r="A62" s="65">
        <v>23</v>
      </c>
      <c r="B62" s="62">
        <v>329229</v>
      </c>
      <c r="C62" s="62">
        <v>2746</v>
      </c>
      <c r="D62" s="62">
        <v>2386</v>
      </c>
      <c r="E62" s="62">
        <f t="shared" si="0"/>
        <v>360</v>
      </c>
      <c r="F62" s="62">
        <v>13391</v>
      </c>
      <c r="G62" s="62">
        <v>12704</v>
      </c>
      <c r="H62" s="62">
        <f t="shared" si="1"/>
        <v>687</v>
      </c>
      <c r="I62" s="62">
        <f t="shared" si="2"/>
        <v>1047</v>
      </c>
    </row>
    <row r="63" spans="1:9" ht="15" customHeight="1">
      <c r="A63" s="65">
        <v>24</v>
      </c>
      <c r="B63" s="62">
        <v>330194</v>
      </c>
      <c r="C63" s="62">
        <v>2834</v>
      </c>
      <c r="D63" s="62">
        <v>2441</v>
      </c>
      <c r="E63" s="62">
        <f t="shared" si="0"/>
        <v>393</v>
      </c>
      <c r="F63" s="62">
        <v>13487</v>
      </c>
      <c r="G63" s="62">
        <v>12915</v>
      </c>
      <c r="H63" s="62">
        <f t="shared" si="1"/>
        <v>572</v>
      </c>
      <c r="I63" s="62">
        <f t="shared" si="2"/>
        <v>965</v>
      </c>
    </row>
    <row r="64" spans="1:9" ht="15" customHeight="1">
      <c r="A64" s="65">
        <v>25</v>
      </c>
      <c r="B64" s="62">
        <v>331565</v>
      </c>
      <c r="C64" s="62">
        <v>2758</v>
      </c>
      <c r="D64" s="62">
        <v>2446</v>
      </c>
      <c r="E64" s="62">
        <f t="shared" si="0"/>
        <v>312</v>
      </c>
      <c r="F64" s="62">
        <v>13503</v>
      </c>
      <c r="G64" s="62">
        <v>12444</v>
      </c>
      <c r="H64" s="62">
        <f t="shared" si="1"/>
        <v>1059</v>
      </c>
      <c r="I64" s="62">
        <f t="shared" si="2"/>
        <v>1371</v>
      </c>
    </row>
    <row r="65" spans="1:9" ht="15" customHeight="1">
      <c r="A65" s="65">
        <v>26</v>
      </c>
      <c r="B65" s="62">
        <v>333736</v>
      </c>
      <c r="C65" s="62">
        <v>2795</v>
      </c>
      <c r="D65" s="62">
        <v>2559</v>
      </c>
      <c r="E65" s="62">
        <f t="shared" si="0"/>
        <v>236</v>
      </c>
      <c r="F65" s="62">
        <v>14078</v>
      </c>
      <c r="G65" s="62">
        <v>12143</v>
      </c>
      <c r="H65" s="62">
        <f t="shared" si="1"/>
        <v>1935</v>
      </c>
      <c r="I65" s="62">
        <f t="shared" si="2"/>
        <v>2171</v>
      </c>
    </row>
    <row r="66" spans="1:9" ht="15" customHeight="1">
      <c r="A66" s="65">
        <v>27</v>
      </c>
      <c r="B66" s="62">
        <v>336565</v>
      </c>
      <c r="C66" s="62">
        <v>2764</v>
      </c>
      <c r="D66" s="62">
        <v>2669</v>
      </c>
      <c r="E66" s="62">
        <f t="shared" si="0"/>
        <v>95</v>
      </c>
      <c r="F66" s="62">
        <v>15298</v>
      </c>
      <c r="G66" s="62">
        <v>12564</v>
      </c>
      <c r="H66" s="62">
        <f t="shared" si="1"/>
        <v>2734</v>
      </c>
      <c r="I66" s="62">
        <f t="shared" si="2"/>
        <v>2829</v>
      </c>
    </row>
    <row r="67" spans="1:9" ht="15" customHeight="1">
      <c r="A67" s="65">
        <v>28</v>
      </c>
      <c r="B67" s="62">
        <v>339156</v>
      </c>
      <c r="C67" s="62">
        <v>2876</v>
      </c>
      <c r="D67" s="62">
        <v>2715</v>
      </c>
      <c r="E67" s="62">
        <f t="shared" si="0"/>
        <v>161</v>
      </c>
      <c r="F67" s="62">
        <v>14912</v>
      </c>
      <c r="G67" s="62">
        <v>12482</v>
      </c>
      <c r="H67" s="62">
        <f t="shared" si="1"/>
        <v>2430</v>
      </c>
      <c r="I67" s="62">
        <f t="shared" si="2"/>
        <v>2591</v>
      </c>
    </row>
    <row r="68" spans="1:9" ht="15" customHeight="1">
      <c r="A68" s="65">
        <v>29</v>
      </c>
      <c r="B68" s="62">
        <v>340862</v>
      </c>
      <c r="C68" s="62">
        <v>2763</v>
      </c>
      <c r="D68" s="62">
        <v>2667</v>
      </c>
      <c r="E68" s="62">
        <f t="shared" si="0"/>
        <v>96</v>
      </c>
      <c r="F68" s="62">
        <v>14552</v>
      </c>
      <c r="G68" s="62">
        <v>12942</v>
      </c>
      <c r="H68" s="62">
        <f t="shared" si="1"/>
        <v>1610</v>
      </c>
      <c r="I68" s="62">
        <f t="shared" si="2"/>
        <v>1706</v>
      </c>
    </row>
    <row r="69" spans="1:9" ht="15" customHeight="1">
      <c r="A69" s="65">
        <v>30</v>
      </c>
      <c r="B69" s="62">
        <v>342945</v>
      </c>
      <c r="C69" s="62">
        <v>2682</v>
      </c>
      <c r="D69" s="62">
        <v>2902</v>
      </c>
      <c r="E69" s="62">
        <f>C69-D69</f>
        <v>-220</v>
      </c>
      <c r="F69" s="62">
        <v>15296</v>
      </c>
      <c r="G69" s="62">
        <v>12993</v>
      </c>
      <c r="H69" s="62">
        <f>F69-G69</f>
        <v>2303</v>
      </c>
      <c r="I69" s="62">
        <f t="shared" si="2"/>
        <v>2083</v>
      </c>
    </row>
    <row r="70" spans="1:9" ht="15" customHeight="1">
      <c r="A70" s="66" t="s">
        <v>61</v>
      </c>
      <c r="B70" s="64">
        <v>344528</v>
      </c>
      <c r="C70" s="62">
        <v>2544</v>
      </c>
      <c r="D70" s="62">
        <v>2946</v>
      </c>
      <c r="E70" s="62">
        <f>C70-D70</f>
        <v>-402</v>
      </c>
      <c r="F70" s="62">
        <v>15073</v>
      </c>
      <c r="G70" s="62">
        <v>13088</v>
      </c>
      <c r="H70" s="62">
        <f>F70-G70</f>
        <v>1985</v>
      </c>
      <c r="I70" s="62">
        <f t="shared" si="2"/>
        <v>1583</v>
      </c>
    </row>
    <row r="71" spans="1:9" ht="15" customHeight="1">
      <c r="A71" s="66">
        <v>2</v>
      </c>
      <c r="B71" s="67">
        <v>345482</v>
      </c>
      <c r="C71" s="62">
        <v>2473</v>
      </c>
      <c r="D71" s="62">
        <v>3028</v>
      </c>
      <c r="E71" s="62">
        <f>C71-D71</f>
        <v>-555</v>
      </c>
      <c r="F71" s="62">
        <v>14244</v>
      </c>
      <c r="G71" s="62">
        <v>12735</v>
      </c>
      <c r="H71" s="62">
        <f>F71-G71</f>
        <v>1509</v>
      </c>
      <c r="I71" s="62">
        <f t="shared" si="2"/>
        <v>954</v>
      </c>
    </row>
    <row r="72" spans="1:9" ht="15" customHeight="1">
      <c r="A72" s="479" t="s">
        <v>62</v>
      </c>
      <c r="B72" s="480"/>
      <c r="C72" s="480"/>
      <c r="D72" s="480"/>
      <c r="E72" s="480"/>
      <c r="F72" s="480"/>
      <c r="G72" s="480"/>
      <c r="H72" s="480"/>
      <c r="I72" s="480"/>
    </row>
    <row r="73" spans="1:9" ht="15" customHeight="1">
      <c r="A73" s="46" t="s">
        <v>63</v>
      </c>
      <c r="B73" s="68"/>
      <c r="C73" s="68"/>
      <c r="D73" s="68"/>
      <c r="E73" s="68"/>
      <c r="F73" s="68"/>
      <c r="G73" s="68"/>
      <c r="H73" s="46"/>
      <c r="I73" s="69"/>
    </row>
    <row r="74" spans="1:9" ht="15" customHeight="1">
      <c r="A74" s="46" t="s">
        <v>64</v>
      </c>
      <c r="B74" s="69"/>
      <c r="C74" s="69"/>
      <c r="D74" s="69"/>
      <c r="E74" s="69"/>
      <c r="F74" s="69"/>
      <c r="G74" s="69"/>
      <c r="H74" s="69"/>
      <c r="I74" s="70" t="s">
        <v>65</v>
      </c>
    </row>
  </sheetData>
  <mergeCells count="3">
    <mergeCell ref="A5:A6"/>
    <mergeCell ref="I5:I6"/>
    <mergeCell ref="A72:I7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8"/>
  <sheetViews>
    <sheetView zoomScale="110" zoomScaleNormal="110" workbookViewId="0"/>
  </sheetViews>
  <sheetFormatPr defaultColWidth="9" defaultRowHeight="15" customHeight="1"/>
  <cols>
    <col min="1" max="1" width="11.25" style="76" customWidth="1"/>
    <col min="2" max="4" width="10.625" style="73" customWidth="1"/>
    <col min="5" max="5" width="11.25" style="76" customWidth="1"/>
    <col min="6" max="8" width="10.625" style="73" customWidth="1"/>
    <col min="9" max="16384" width="9" style="73"/>
  </cols>
  <sheetData>
    <row r="1" spans="1:8" ht="15" customHeight="1">
      <c r="A1" s="466" t="s">
        <v>876</v>
      </c>
      <c r="E1" s="73"/>
    </row>
    <row r="2" spans="1:8" ht="15" customHeight="1">
      <c r="A2" s="73"/>
      <c r="E2" s="73"/>
    </row>
    <row r="3" spans="1:8" ht="15" customHeight="1">
      <c r="A3" s="71" t="s">
        <v>66</v>
      </c>
      <c r="B3" s="46"/>
      <c r="C3" s="46"/>
      <c r="D3" s="46"/>
      <c r="E3" s="72"/>
      <c r="F3" s="51"/>
      <c r="G3" s="51"/>
      <c r="H3" s="51"/>
    </row>
    <row r="4" spans="1:8" ht="15" customHeight="1">
      <c r="A4" s="74" t="s">
        <v>67</v>
      </c>
      <c r="B4" s="75"/>
      <c r="C4" s="75"/>
      <c r="H4" s="77" t="s">
        <v>68</v>
      </c>
    </row>
    <row r="5" spans="1:8" s="76" customFormat="1" ht="15" customHeight="1">
      <c r="A5" s="78" t="s">
        <v>69</v>
      </c>
      <c r="B5" s="78" t="s">
        <v>70</v>
      </c>
      <c r="C5" s="57" t="s">
        <v>10</v>
      </c>
      <c r="D5" s="79" t="s">
        <v>11</v>
      </c>
      <c r="E5" s="80" t="s">
        <v>69</v>
      </c>
      <c r="F5" s="57" t="s">
        <v>70</v>
      </c>
      <c r="G5" s="57" t="s">
        <v>10</v>
      </c>
      <c r="H5" s="79" t="s">
        <v>11</v>
      </c>
    </row>
    <row r="6" spans="1:8" ht="14.25" customHeight="1">
      <c r="A6" s="81" t="s">
        <v>71</v>
      </c>
      <c r="B6" s="82">
        <f>SUM(B7:B56,F7:F57)</f>
        <v>345482</v>
      </c>
      <c r="C6" s="82">
        <f>SUM(C7:C56,G7:G57)</f>
        <v>171610</v>
      </c>
      <c r="D6" s="82">
        <f>SUM(D7:D56,H7:H57)</f>
        <v>173872</v>
      </c>
      <c r="E6" s="83"/>
      <c r="F6" s="84"/>
      <c r="G6" s="82"/>
      <c r="H6" s="82"/>
    </row>
    <row r="7" spans="1:8" ht="14.25" customHeight="1">
      <c r="A7" s="85">
        <v>0</v>
      </c>
      <c r="B7" s="18">
        <v>2411</v>
      </c>
      <c r="C7" s="18">
        <v>1233</v>
      </c>
      <c r="D7" s="86">
        <v>1178</v>
      </c>
      <c r="E7" s="87">
        <v>50</v>
      </c>
      <c r="F7" s="88">
        <v>5905</v>
      </c>
      <c r="G7" s="18">
        <v>3106</v>
      </c>
      <c r="H7" s="18">
        <v>2799</v>
      </c>
    </row>
    <row r="8" spans="1:8" ht="14.25" customHeight="1">
      <c r="A8" s="85">
        <v>1</v>
      </c>
      <c r="B8" s="18">
        <v>2569</v>
      </c>
      <c r="C8" s="18">
        <v>1376</v>
      </c>
      <c r="D8" s="86">
        <v>1193</v>
      </c>
      <c r="E8" s="87">
        <v>51</v>
      </c>
      <c r="F8" s="88">
        <v>5827</v>
      </c>
      <c r="G8" s="18">
        <v>2989</v>
      </c>
      <c r="H8" s="18">
        <v>2838</v>
      </c>
    </row>
    <row r="9" spans="1:8" ht="14.25" customHeight="1">
      <c r="A9" s="85">
        <v>2</v>
      </c>
      <c r="B9" s="18">
        <v>2735</v>
      </c>
      <c r="C9" s="18">
        <v>1412</v>
      </c>
      <c r="D9" s="86">
        <v>1323</v>
      </c>
      <c r="E9" s="87">
        <v>52</v>
      </c>
      <c r="F9" s="88">
        <v>5539</v>
      </c>
      <c r="G9" s="18">
        <v>2908</v>
      </c>
      <c r="H9" s="18">
        <v>2631</v>
      </c>
    </row>
    <row r="10" spans="1:8" ht="14.25" customHeight="1">
      <c r="A10" s="85">
        <v>3</v>
      </c>
      <c r="B10" s="18">
        <v>2881</v>
      </c>
      <c r="C10" s="18">
        <v>1470</v>
      </c>
      <c r="D10" s="86">
        <v>1411</v>
      </c>
      <c r="E10" s="87">
        <v>53</v>
      </c>
      <c r="F10" s="88">
        <v>5523</v>
      </c>
      <c r="G10" s="18">
        <v>2897</v>
      </c>
      <c r="H10" s="18">
        <v>2626</v>
      </c>
    </row>
    <row r="11" spans="1:8" ht="14.25" customHeight="1">
      <c r="A11" s="85">
        <v>4</v>
      </c>
      <c r="B11" s="18">
        <v>2987</v>
      </c>
      <c r="C11" s="18">
        <v>1520</v>
      </c>
      <c r="D11" s="86">
        <v>1467</v>
      </c>
      <c r="E11" s="87">
        <v>54</v>
      </c>
      <c r="F11" s="88">
        <v>3940</v>
      </c>
      <c r="G11" s="18">
        <v>2055</v>
      </c>
      <c r="H11" s="18">
        <v>1885</v>
      </c>
    </row>
    <row r="12" spans="1:8" ht="14.25" customHeight="1">
      <c r="A12" s="85">
        <v>5</v>
      </c>
      <c r="B12" s="18">
        <v>2959</v>
      </c>
      <c r="C12" s="18">
        <v>1538</v>
      </c>
      <c r="D12" s="86">
        <v>1421</v>
      </c>
      <c r="E12" s="87">
        <v>55</v>
      </c>
      <c r="F12" s="88">
        <v>4958</v>
      </c>
      <c r="G12" s="18">
        <v>2585</v>
      </c>
      <c r="H12" s="18">
        <v>2373</v>
      </c>
    </row>
    <row r="13" spans="1:8" ht="14.25" customHeight="1">
      <c r="A13" s="85">
        <v>6</v>
      </c>
      <c r="B13" s="18">
        <v>2943</v>
      </c>
      <c r="C13" s="18">
        <v>1506</v>
      </c>
      <c r="D13" s="86">
        <v>1437</v>
      </c>
      <c r="E13" s="87">
        <v>56</v>
      </c>
      <c r="F13" s="88">
        <v>4514</v>
      </c>
      <c r="G13" s="18">
        <v>2334</v>
      </c>
      <c r="H13" s="18">
        <v>2180</v>
      </c>
    </row>
    <row r="14" spans="1:8" ht="14.25" customHeight="1">
      <c r="A14" s="85">
        <v>7</v>
      </c>
      <c r="B14" s="18">
        <v>2940</v>
      </c>
      <c r="C14" s="18">
        <v>1474</v>
      </c>
      <c r="D14" s="86">
        <v>1466</v>
      </c>
      <c r="E14" s="87">
        <v>57</v>
      </c>
      <c r="F14" s="88">
        <v>4208</v>
      </c>
      <c r="G14" s="18">
        <v>2179</v>
      </c>
      <c r="H14" s="18">
        <v>2029</v>
      </c>
    </row>
    <row r="15" spans="1:8" ht="14.25" customHeight="1">
      <c r="A15" s="85">
        <v>8</v>
      </c>
      <c r="B15" s="18">
        <v>3060</v>
      </c>
      <c r="C15" s="18">
        <v>1529</v>
      </c>
      <c r="D15" s="86">
        <v>1531</v>
      </c>
      <c r="E15" s="87">
        <v>58</v>
      </c>
      <c r="F15" s="88">
        <v>3860</v>
      </c>
      <c r="G15" s="18">
        <v>2034</v>
      </c>
      <c r="H15" s="18">
        <v>1826</v>
      </c>
    </row>
    <row r="16" spans="1:8" ht="14.25" customHeight="1">
      <c r="A16" s="85">
        <v>9</v>
      </c>
      <c r="B16" s="18">
        <v>2958</v>
      </c>
      <c r="C16" s="18">
        <v>1518</v>
      </c>
      <c r="D16" s="86">
        <v>1440</v>
      </c>
      <c r="E16" s="87">
        <v>59</v>
      </c>
      <c r="F16" s="88">
        <v>3520</v>
      </c>
      <c r="G16" s="18">
        <v>1744</v>
      </c>
      <c r="H16" s="18">
        <v>1776</v>
      </c>
    </row>
    <row r="17" spans="1:8" ht="14.25" customHeight="1">
      <c r="A17" s="85">
        <v>10</v>
      </c>
      <c r="B17" s="18">
        <v>3119</v>
      </c>
      <c r="C17" s="18">
        <v>1645</v>
      </c>
      <c r="D17" s="86">
        <v>1474</v>
      </c>
      <c r="E17" s="87">
        <v>60</v>
      </c>
      <c r="F17" s="88">
        <v>3543</v>
      </c>
      <c r="G17" s="18">
        <v>1815</v>
      </c>
      <c r="H17" s="18">
        <v>1728</v>
      </c>
    </row>
    <row r="18" spans="1:8" ht="14.25" customHeight="1">
      <c r="A18" s="85">
        <v>11</v>
      </c>
      <c r="B18" s="18">
        <v>3064</v>
      </c>
      <c r="C18" s="18">
        <v>1515</v>
      </c>
      <c r="D18" s="86">
        <v>1549</v>
      </c>
      <c r="E18" s="87">
        <v>61</v>
      </c>
      <c r="F18" s="88">
        <v>3494</v>
      </c>
      <c r="G18" s="18">
        <v>1789</v>
      </c>
      <c r="H18" s="18">
        <v>1705</v>
      </c>
    </row>
    <row r="19" spans="1:8" ht="14.25" customHeight="1">
      <c r="A19" s="85">
        <v>12</v>
      </c>
      <c r="B19" s="18">
        <v>3072</v>
      </c>
      <c r="C19" s="18">
        <v>1579</v>
      </c>
      <c r="D19" s="86">
        <v>1493</v>
      </c>
      <c r="E19" s="87">
        <v>62</v>
      </c>
      <c r="F19" s="88">
        <v>3472</v>
      </c>
      <c r="G19" s="18">
        <v>1698</v>
      </c>
      <c r="H19" s="18">
        <v>1774</v>
      </c>
    </row>
    <row r="20" spans="1:8" ht="14.25" customHeight="1">
      <c r="A20" s="85">
        <v>13</v>
      </c>
      <c r="B20" s="18">
        <v>3180</v>
      </c>
      <c r="C20" s="18">
        <v>1634</v>
      </c>
      <c r="D20" s="86">
        <v>1546</v>
      </c>
      <c r="E20" s="87">
        <v>63</v>
      </c>
      <c r="F20" s="88">
        <v>3253</v>
      </c>
      <c r="G20" s="18">
        <v>1654</v>
      </c>
      <c r="H20" s="18">
        <v>1599</v>
      </c>
    </row>
    <row r="21" spans="1:8" ht="14.25" customHeight="1">
      <c r="A21" s="85">
        <v>14</v>
      </c>
      <c r="B21" s="18">
        <v>3048</v>
      </c>
      <c r="C21" s="18">
        <v>1521</v>
      </c>
      <c r="D21" s="86">
        <v>1527</v>
      </c>
      <c r="E21" s="87">
        <v>64</v>
      </c>
      <c r="F21" s="88">
        <v>3287</v>
      </c>
      <c r="G21" s="18">
        <v>1613</v>
      </c>
      <c r="H21" s="18">
        <v>1674</v>
      </c>
    </row>
    <row r="22" spans="1:8" ht="14.25" customHeight="1">
      <c r="A22" s="85">
        <v>15</v>
      </c>
      <c r="B22" s="18">
        <v>2920</v>
      </c>
      <c r="C22" s="18">
        <v>1538</v>
      </c>
      <c r="D22" s="86">
        <v>1382</v>
      </c>
      <c r="E22" s="87">
        <v>65</v>
      </c>
      <c r="F22" s="88">
        <v>3610</v>
      </c>
      <c r="G22" s="18">
        <v>1774</v>
      </c>
      <c r="H22" s="18">
        <v>1836</v>
      </c>
    </row>
    <row r="23" spans="1:8" ht="14.25" customHeight="1">
      <c r="A23" s="85">
        <v>16</v>
      </c>
      <c r="B23" s="18">
        <v>3049</v>
      </c>
      <c r="C23" s="18">
        <v>1556</v>
      </c>
      <c r="D23" s="86">
        <v>1493</v>
      </c>
      <c r="E23" s="87">
        <v>66</v>
      </c>
      <c r="F23" s="88">
        <v>3586</v>
      </c>
      <c r="G23" s="18">
        <v>1752</v>
      </c>
      <c r="H23" s="18">
        <v>1834</v>
      </c>
    </row>
    <row r="24" spans="1:8" ht="14.25" customHeight="1">
      <c r="A24" s="85">
        <v>17</v>
      </c>
      <c r="B24" s="18">
        <v>3221</v>
      </c>
      <c r="C24" s="18">
        <v>1612</v>
      </c>
      <c r="D24" s="86">
        <v>1609</v>
      </c>
      <c r="E24" s="87">
        <v>67</v>
      </c>
      <c r="F24" s="88">
        <v>3714</v>
      </c>
      <c r="G24" s="18">
        <v>1804</v>
      </c>
      <c r="H24" s="18">
        <v>1910</v>
      </c>
    </row>
    <row r="25" spans="1:8" ht="14.25" customHeight="1">
      <c r="A25" s="85">
        <v>18</v>
      </c>
      <c r="B25" s="18">
        <v>3150</v>
      </c>
      <c r="C25" s="18">
        <v>1609</v>
      </c>
      <c r="D25" s="86">
        <v>1541</v>
      </c>
      <c r="E25" s="87">
        <v>68</v>
      </c>
      <c r="F25" s="88">
        <v>4079</v>
      </c>
      <c r="G25" s="18">
        <v>1889</v>
      </c>
      <c r="H25" s="18">
        <v>2190</v>
      </c>
    </row>
    <row r="26" spans="1:8" ht="14.25" customHeight="1">
      <c r="A26" s="85">
        <v>19</v>
      </c>
      <c r="B26" s="18">
        <v>3257</v>
      </c>
      <c r="C26" s="18">
        <v>1669</v>
      </c>
      <c r="D26" s="86">
        <v>1588</v>
      </c>
      <c r="E26" s="87">
        <v>69</v>
      </c>
      <c r="F26" s="88">
        <v>4144</v>
      </c>
      <c r="G26" s="18">
        <v>1985</v>
      </c>
      <c r="H26" s="18">
        <v>2159</v>
      </c>
    </row>
    <row r="27" spans="1:8" ht="14.25" customHeight="1">
      <c r="A27" s="85">
        <v>20</v>
      </c>
      <c r="B27" s="18">
        <v>3380</v>
      </c>
      <c r="C27" s="18">
        <v>1712</v>
      </c>
      <c r="D27" s="86">
        <v>1668</v>
      </c>
      <c r="E27" s="87">
        <v>70</v>
      </c>
      <c r="F27" s="88">
        <v>4598</v>
      </c>
      <c r="G27" s="18">
        <v>2184</v>
      </c>
      <c r="H27" s="18">
        <v>2414</v>
      </c>
    </row>
    <row r="28" spans="1:8" ht="14.25" customHeight="1">
      <c r="A28" s="85">
        <v>21</v>
      </c>
      <c r="B28" s="18">
        <v>3616</v>
      </c>
      <c r="C28" s="18">
        <v>1853</v>
      </c>
      <c r="D28" s="86">
        <v>1763</v>
      </c>
      <c r="E28" s="87">
        <v>71</v>
      </c>
      <c r="F28" s="88">
        <v>5212</v>
      </c>
      <c r="G28" s="18">
        <v>2421</v>
      </c>
      <c r="H28" s="18">
        <v>2791</v>
      </c>
    </row>
    <row r="29" spans="1:8" ht="14.25" customHeight="1">
      <c r="A29" s="85">
        <v>22</v>
      </c>
      <c r="B29" s="18">
        <v>3803</v>
      </c>
      <c r="C29" s="18">
        <v>1897</v>
      </c>
      <c r="D29" s="86">
        <v>1906</v>
      </c>
      <c r="E29" s="87">
        <v>72</v>
      </c>
      <c r="F29" s="88">
        <v>5079</v>
      </c>
      <c r="G29" s="18">
        <v>2362</v>
      </c>
      <c r="H29" s="18">
        <v>2717</v>
      </c>
    </row>
    <row r="30" spans="1:8" ht="14.25" customHeight="1">
      <c r="A30" s="85">
        <v>23</v>
      </c>
      <c r="B30" s="18">
        <v>3690</v>
      </c>
      <c r="C30" s="18">
        <v>1858</v>
      </c>
      <c r="D30" s="86">
        <v>1832</v>
      </c>
      <c r="E30" s="87">
        <v>73</v>
      </c>
      <c r="F30" s="88">
        <v>5315</v>
      </c>
      <c r="G30" s="18">
        <v>2407</v>
      </c>
      <c r="H30" s="18">
        <v>2908</v>
      </c>
    </row>
    <row r="31" spans="1:8" ht="14.25" customHeight="1">
      <c r="A31" s="85">
        <v>24</v>
      </c>
      <c r="B31" s="18">
        <v>3822</v>
      </c>
      <c r="C31" s="18">
        <v>1892</v>
      </c>
      <c r="D31" s="86">
        <v>1930</v>
      </c>
      <c r="E31" s="87">
        <v>74</v>
      </c>
      <c r="F31" s="88">
        <v>3739</v>
      </c>
      <c r="G31" s="18">
        <v>1680</v>
      </c>
      <c r="H31" s="18">
        <v>2059</v>
      </c>
    </row>
    <row r="32" spans="1:8" ht="14.25" customHeight="1">
      <c r="A32" s="85">
        <v>25</v>
      </c>
      <c r="B32" s="18">
        <v>3718</v>
      </c>
      <c r="C32" s="18">
        <v>1899</v>
      </c>
      <c r="D32" s="86">
        <v>1819</v>
      </c>
      <c r="E32" s="87">
        <v>75</v>
      </c>
      <c r="F32" s="88">
        <v>3220</v>
      </c>
      <c r="G32" s="18">
        <v>1465</v>
      </c>
      <c r="H32" s="18">
        <v>1755</v>
      </c>
    </row>
    <row r="33" spans="1:8" ht="14.25" customHeight="1">
      <c r="A33" s="85">
        <v>26</v>
      </c>
      <c r="B33" s="18">
        <v>3803</v>
      </c>
      <c r="C33" s="18">
        <v>1937</v>
      </c>
      <c r="D33" s="86">
        <v>1866</v>
      </c>
      <c r="E33" s="87">
        <v>76</v>
      </c>
      <c r="F33" s="88">
        <v>4109</v>
      </c>
      <c r="G33" s="18">
        <v>1896</v>
      </c>
      <c r="H33" s="18">
        <v>2213</v>
      </c>
    </row>
    <row r="34" spans="1:8" ht="14.25" customHeight="1">
      <c r="A34" s="85">
        <v>27</v>
      </c>
      <c r="B34" s="18">
        <v>3575</v>
      </c>
      <c r="C34" s="18">
        <v>1790</v>
      </c>
      <c r="D34" s="86">
        <v>1785</v>
      </c>
      <c r="E34" s="87">
        <v>77</v>
      </c>
      <c r="F34" s="88">
        <v>4365</v>
      </c>
      <c r="G34" s="18">
        <v>1871</v>
      </c>
      <c r="H34" s="18">
        <v>2494</v>
      </c>
    </row>
    <row r="35" spans="1:8" ht="14.25" customHeight="1">
      <c r="A35" s="85">
        <v>28</v>
      </c>
      <c r="B35" s="18">
        <v>3715</v>
      </c>
      <c r="C35" s="18">
        <v>1901</v>
      </c>
      <c r="D35" s="86">
        <v>1814</v>
      </c>
      <c r="E35" s="87">
        <v>78</v>
      </c>
      <c r="F35" s="88">
        <v>4064</v>
      </c>
      <c r="G35" s="18">
        <v>1821</v>
      </c>
      <c r="H35" s="18">
        <v>2243</v>
      </c>
    </row>
    <row r="36" spans="1:8" ht="14.25" customHeight="1">
      <c r="A36" s="85">
        <v>29</v>
      </c>
      <c r="B36" s="18">
        <v>3805</v>
      </c>
      <c r="C36" s="18">
        <v>1926</v>
      </c>
      <c r="D36" s="86">
        <v>1879</v>
      </c>
      <c r="E36" s="87">
        <v>79</v>
      </c>
      <c r="F36" s="88">
        <v>3934</v>
      </c>
      <c r="G36" s="18">
        <v>1738</v>
      </c>
      <c r="H36" s="18">
        <v>2196</v>
      </c>
    </row>
    <row r="37" spans="1:8" ht="14.25" customHeight="1">
      <c r="A37" s="85">
        <v>30</v>
      </c>
      <c r="B37" s="18">
        <v>3728</v>
      </c>
      <c r="C37" s="18">
        <v>1927</v>
      </c>
      <c r="D37" s="86">
        <v>1801</v>
      </c>
      <c r="E37" s="87">
        <v>80</v>
      </c>
      <c r="F37" s="88">
        <v>3583</v>
      </c>
      <c r="G37" s="18">
        <v>1600</v>
      </c>
      <c r="H37" s="18">
        <v>1983</v>
      </c>
    </row>
    <row r="38" spans="1:8" ht="14.25" customHeight="1">
      <c r="A38" s="85">
        <v>31</v>
      </c>
      <c r="B38" s="18">
        <v>3726</v>
      </c>
      <c r="C38" s="18">
        <v>1873</v>
      </c>
      <c r="D38" s="86">
        <v>1853</v>
      </c>
      <c r="E38" s="87">
        <v>81</v>
      </c>
      <c r="F38" s="88">
        <v>2922</v>
      </c>
      <c r="G38" s="18">
        <v>1304</v>
      </c>
      <c r="H38" s="18">
        <v>1618</v>
      </c>
    </row>
    <row r="39" spans="1:8" ht="14.25" customHeight="1">
      <c r="A39" s="85">
        <v>32</v>
      </c>
      <c r="B39" s="18">
        <v>4003</v>
      </c>
      <c r="C39" s="18">
        <v>2085</v>
      </c>
      <c r="D39" s="86">
        <v>1918</v>
      </c>
      <c r="E39" s="87">
        <v>82</v>
      </c>
      <c r="F39" s="88">
        <v>2687</v>
      </c>
      <c r="G39" s="18">
        <v>1189</v>
      </c>
      <c r="H39" s="18">
        <v>1498</v>
      </c>
    </row>
    <row r="40" spans="1:8" ht="14.25" customHeight="1">
      <c r="A40" s="85">
        <v>33</v>
      </c>
      <c r="B40" s="18">
        <v>3966</v>
      </c>
      <c r="C40" s="18">
        <v>2009</v>
      </c>
      <c r="D40" s="86">
        <v>1957</v>
      </c>
      <c r="E40" s="87">
        <v>83</v>
      </c>
      <c r="F40" s="88">
        <v>2701</v>
      </c>
      <c r="G40" s="18">
        <v>1252</v>
      </c>
      <c r="H40" s="18">
        <v>1449</v>
      </c>
    </row>
    <row r="41" spans="1:8" ht="14.25" customHeight="1">
      <c r="A41" s="85">
        <v>34</v>
      </c>
      <c r="B41" s="18">
        <v>4113</v>
      </c>
      <c r="C41" s="18">
        <v>2093</v>
      </c>
      <c r="D41" s="86">
        <v>2020</v>
      </c>
      <c r="E41" s="87">
        <v>84</v>
      </c>
      <c r="F41" s="88">
        <v>2298</v>
      </c>
      <c r="G41" s="18">
        <v>1035</v>
      </c>
      <c r="H41" s="18">
        <v>1263</v>
      </c>
    </row>
    <row r="42" spans="1:8" ht="14.25" customHeight="1">
      <c r="A42" s="85">
        <v>35</v>
      </c>
      <c r="B42" s="18">
        <v>4020</v>
      </c>
      <c r="C42" s="18">
        <v>2029</v>
      </c>
      <c r="D42" s="86">
        <v>1991</v>
      </c>
      <c r="E42" s="87">
        <v>85</v>
      </c>
      <c r="F42" s="88">
        <v>2142</v>
      </c>
      <c r="G42" s="18">
        <v>914</v>
      </c>
      <c r="H42" s="18">
        <v>1228</v>
      </c>
    </row>
    <row r="43" spans="1:8" ht="14.25" customHeight="1">
      <c r="A43" s="85">
        <v>36</v>
      </c>
      <c r="B43" s="18">
        <v>4365</v>
      </c>
      <c r="C43" s="18">
        <v>2230</v>
      </c>
      <c r="D43" s="86">
        <v>2135</v>
      </c>
      <c r="E43" s="87">
        <v>86</v>
      </c>
      <c r="F43" s="88">
        <v>1540</v>
      </c>
      <c r="G43" s="18">
        <v>672</v>
      </c>
      <c r="H43" s="18">
        <v>868</v>
      </c>
    </row>
    <row r="44" spans="1:8" ht="14.25" customHeight="1">
      <c r="A44" s="85">
        <v>37</v>
      </c>
      <c r="B44" s="18">
        <v>4498</v>
      </c>
      <c r="C44" s="18">
        <v>2311</v>
      </c>
      <c r="D44" s="86">
        <v>2187</v>
      </c>
      <c r="E44" s="87">
        <v>87</v>
      </c>
      <c r="F44" s="88">
        <v>1298</v>
      </c>
      <c r="G44" s="18">
        <v>523</v>
      </c>
      <c r="H44" s="18">
        <v>775</v>
      </c>
    </row>
    <row r="45" spans="1:8" ht="14.25" customHeight="1">
      <c r="A45" s="85">
        <v>38</v>
      </c>
      <c r="B45" s="18">
        <v>4577</v>
      </c>
      <c r="C45" s="18">
        <v>2354</v>
      </c>
      <c r="D45" s="86">
        <v>2223</v>
      </c>
      <c r="E45" s="87">
        <v>88</v>
      </c>
      <c r="F45" s="88">
        <v>1156</v>
      </c>
      <c r="G45" s="18">
        <v>452</v>
      </c>
      <c r="H45" s="18">
        <v>704</v>
      </c>
    </row>
    <row r="46" spans="1:8" ht="14.25" customHeight="1">
      <c r="A46" s="85">
        <v>39</v>
      </c>
      <c r="B46" s="18">
        <v>4594</v>
      </c>
      <c r="C46" s="18">
        <v>2267</v>
      </c>
      <c r="D46" s="86">
        <v>2327</v>
      </c>
      <c r="E46" s="87">
        <v>89</v>
      </c>
      <c r="F46" s="88">
        <v>965</v>
      </c>
      <c r="G46" s="18">
        <v>319</v>
      </c>
      <c r="H46" s="18">
        <v>646</v>
      </c>
    </row>
    <row r="47" spans="1:8" ht="14.25" customHeight="1">
      <c r="A47" s="85">
        <v>40</v>
      </c>
      <c r="B47" s="18">
        <v>4581</v>
      </c>
      <c r="C47" s="18">
        <v>2363</v>
      </c>
      <c r="D47" s="86">
        <v>2218</v>
      </c>
      <c r="E47" s="87">
        <v>90</v>
      </c>
      <c r="F47" s="88">
        <v>681</v>
      </c>
      <c r="G47" s="18">
        <v>211</v>
      </c>
      <c r="H47" s="18">
        <v>470</v>
      </c>
    </row>
    <row r="48" spans="1:8" ht="14.25" customHeight="1">
      <c r="A48" s="85">
        <v>41</v>
      </c>
      <c r="B48" s="18">
        <v>4808</v>
      </c>
      <c r="C48" s="18">
        <v>2526</v>
      </c>
      <c r="D48" s="86">
        <v>2282</v>
      </c>
      <c r="E48" s="87">
        <v>91</v>
      </c>
      <c r="F48" s="88">
        <v>598</v>
      </c>
      <c r="G48" s="18">
        <v>198</v>
      </c>
      <c r="H48" s="18">
        <v>400</v>
      </c>
    </row>
    <row r="49" spans="1:8" ht="14.25" customHeight="1">
      <c r="A49" s="85">
        <v>42</v>
      </c>
      <c r="B49" s="18">
        <v>4950</v>
      </c>
      <c r="C49" s="18">
        <v>2543</v>
      </c>
      <c r="D49" s="86">
        <v>2407</v>
      </c>
      <c r="E49" s="87">
        <v>92</v>
      </c>
      <c r="F49" s="88">
        <v>470</v>
      </c>
      <c r="G49" s="18">
        <v>134</v>
      </c>
      <c r="H49" s="18">
        <v>336</v>
      </c>
    </row>
    <row r="50" spans="1:8" ht="14.25" customHeight="1">
      <c r="A50" s="85">
        <v>43</v>
      </c>
      <c r="B50" s="18">
        <v>5005</v>
      </c>
      <c r="C50" s="18">
        <v>2663</v>
      </c>
      <c r="D50" s="86">
        <v>2342</v>
      </c>
      <c r="E50" s="87">
        <v>93</v>
      </c>
      <c r="F50" s="88">
        <v>367</v>
      </c>
      <c r="G50" s="18">
        <v>103</v>
      </c>
      <c r="H50" s="18">
        <v>264</v>
      </c>
    </row>
    <row r="51" spans="1:8" ht="14.25" customHeight="1">
      <c r="A51" s="85">
        <v>44</v>
      </c>
      <c r="B51" s="18">
        <v>5468</v>
      </c>
      <c r="C51" s="18">
        <v>2823</v>
      </c>
      <c r="D51" s="86">
        <v>2645</v>
      </c>
      <c r="E51" s="87">
        <v>94</v>
      </c>
      <c r="F51" s="88">
        <v>336</v>
      </c>
      <c r="G51" s="18">
        <v>74</v>
      </c>
      <c r="H51" s="18">
        <v>262</v>
      </c>
    </row>
    <row r="52" spans="1:8" ht="14.25" customHeight="1">
      <c r="A52" s="85">
        <v>45</v>
      </c>
      <c r="B52" s="18">
        <v>5519</v>
      </c>
      <c r="C52" s="18">
        <v>2871</v>
      </c>
      <c r="D52" s="86">
        <v>2648</v>
      </c>
      <c r="E52" s="87">
        <v>95</v>
      </c>
      <c r="F52" s="88">
        <v>253</v>
      </c>
      <c r="G52" s="18">
        <v>57</v>
      </c>
      <c r="H52" s="18">
        <v>196</v>
      </c>
    </row>
    <row r="53" spans="1:8" ht="14.25" customHeight="1">
      <c r="A53" s="85">
        <v>46</v>
      </c>
      <c r="B53" s="18">
        <v>5950</v>
      </c>
      <c r="C53" s="18">
        <v>3072</v>
      </c>
      <c r="D53" s="86">
        <v>2878</v>
      </c>
      <c r="E53" s="87">
        <v>96</v>
      </c>
      <c r="F53" s="88">
        <v>144</v>
      </c>
      <c r="G53" s="18">
        <v>15</v>
      </c>
      <c r="H53" s="18">
        <v>129</v>
      </c>
    </row>
    <row r="54" spans="1:8" ht="14.25" customHeight="1">
      <c r="A54" s="85">
        <v>47</v>
      </c>
      <c r="B54" s="18">
        <v>6382</v>
      </c>
      <c r="C54" s="18">
        <v>3304</v>
      </c>
      <c r="D54" s="86">
        <v>3078</v>
      </c>
      <c r="E54" s="87">
        <v>97</v>
      </c>
      <c r="F54" s="88">
        <v>120</v>
      </c>
      <c r="G54" s="18">
        <v>21</v>
      </c>
      <c r="H54" s="18">
        <v>99</v>
      </c>
    </row>
    <row r="55" spans="1:8" ht="14.25" customHeight="1">
      <c r="A55" s="85">
        <v>48</v>
      </c>
      <c r="B55" s="18">
        <v>6315</v>
      </c>
      <c r="C55" s="18">
        <v>3332</v>
      </c>
      <c r="D55" s="86">
        <v>2983</v>
      </c>
      <c r="E55" s="87">
        <v>98</v>
      </c>
      <c r="F55" s="88">
        <v>88</v>
      </c>
      <c r="G55" s="18">
        <v>18</v>
      </c>
      <c r="H55" s="18">
        <v>70</v>
      </c>
    </row>
    <row r="56" spans="1:8" ht="14.25" customHeight="1">
      <c r="A56" s="85">
        <v>49</v>
      </c>
      <c r="B56" s="18">
        <v>6332</v>
      </c>
      <c r="C56" s="18">
        <v>3262</v>
      </c>
      <c r="D56" s="86">
        <v>3070</v>
      </c>
      <c r="E56" s="87">
        <v>99</v>
      </c>
      <c r="F56" s="88">
        <v>61</v>
      </c>
      <c r="G56" s="18">
        <v>4</v>
      </c>
      <c r="H56" s="18">
        <v>57</v>
      </c>
    </row>
    <row r="57" spans="1:8" ht="14.25" customHeight="1">
      <c r="A57" s="89"/>
      <c r="B57" s="31"/>
      <c r="C57" s="31"/>
      <c r="D57" s="31"/>
      <c r="E57" s="90" t="s">
        <v>72</v>
      </c>
      <c r="F57" s="91">
        <v>111</v>
      </c>
      <c r="G57" s="31">
        <v>10</v>
      </c>
      <c r="H57" s="31">
        <v>101</v>
      </c>
    </row>
    <row r="58" spans="1:8" ht="15" customHeight="1">
      <c r="H58" s="70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7"/>
  <sheetViews>
    <sheetView zoomScale="110" zoomScaleNormal="110" workbookViewId="0"/>
  </sheetViews>
  <sheetFormatPr defaultColWidth="9" defaultRowHeight="15" customHeight="1"/>
  <cols>
    <col min="1" max="1" width="11.25" style="96" customWidth="1"/>
    <col min="2" max="4" width="10.625" style="95" customWidth="1"/>
    <col min="5" max="5" width="11.25" style="96" customWidth="1"/>
    <col min="6" max="8" width="10.625" style="95" customWidth="1"/>
    <col min="9" max="16384" width="9" style="95"/>
  </cols>
  <sheetData>
    <row r="1" spans="1:8" s="73" customFormat="1" ht="15" customHeight="1">
      <c r="A1" s="466" t="s">
        <v>876</v>
      </c>
    </row>
    <row r="2" spans="1:8" s="73" customFormat="1" ht="15" customHeight="1"/>
    <row r="3" spans="1:8" ht="15" customHeight="1">
      <c r="A3" s="71" t="s">
        <v>73</v>
      </c>
      <c r="B3" s="92"/>
      <c r="C3" s="92"/>
      <c r="D3" s="92"/>
      <c r="E3" s="93"/>
      <c r="F3" s="94"/>
      <c r="G3" s="94"/>
      <c r="H3" s="94"/>
    </row>
    <row r="4" spans="1:8" ht="15" customHeight="1">
      <c r="A4" s="74" t="s">
        <v>67</v>
      </c>
      <c r="B4" s="75"/>
      <c r="C4" s="75"/>
      <c r="H4" s="77" t="s">
        <v>68</v>
      </c>
    </row>
    <row r="5" spans="1:8" ht="15" customHeight="1">
      <c r="A5" s="78" t="s">
        <v>69</v>
      </c>
      <c r="B5" s="57" t="s">
        <v>70</v>
      </c>
      <c r="C5" s="57" t="s">
        <v>10</v>
      </c>
      <c r="D5" s="79" t="s">
        <v>11</v>
      </c>
      <c r="E5" s="80" t="s">
        <v>69</v>
      </c>
      <c r="F5" s="57" t="s">
        <v>70</v>
      </c>
      <c r="G5" s="57" t="s">
        <v>10</v>
      </c>
      <c r="H5" s="79" t="s">
        <v>11</v>
      </c>
    </row>
    <row r="6" spans="1:8" ht="15" customHeight="1">
      <c r="A6" s="97" t="s">
        <v>71</v>
      </c>
      <c r="B6" s="98">
        <f>SUM(B7:B16,F6:F16)</f>
        <v>345482</v>
      </c>
      <c r="C6" s="98">
        <f>SUM(C7:C16,G6:G16)</f>
        <v>171610</v>
      </c>
      <c r="D6" s="98">
        <f>SUM(D7:D16,H6:H16)</f>
        <v>173872</v>
      </c>
      <c r="E6" s="87" t="s">
        <v>74</v>
      </c>
      <c r="F6" s="18">
        <f>SUM(G6:H6)</f>
        <v>26734</v>
      </c>
      <c r="G6" s="18">
        <v>13955</v>
      </c>
      <c r="H6" s="18">
        <v>12779</v>
      </c>
    </row>
    <row r="7" spans="1:8" ht="15" customHeight="1">
      <c r="A7" s="85" t="s">
        <v>75</v>
      </c>
      <c r="B7" s="18">
        <f>SUM(C7:D7)</f>
        <v>13583</v>
      </c>
      <c r="C7" s="18">
        <v>7011</v>
      </c>
      <c r="D7" s="18">
        <v>6572</v>
      </c>
      <c r="E7" s="87" t="s">
        <v>76</v>
      </c>
      <c r="F7" s="18">
        <f t="shared" ref="F7:F16" si="0">SUM(G7:H7)</f>
        <v>21060</v>
      </c>
      <c r="G7" s="18">
        <v>10876</v>
      </c>
      <c r="H7" s="18">
        <v>10184</v>
      </c>
    </row>
    <row r="8" spans="1:8" ht="15" customHeight="1">
      <c r="A8" s="85" t="s">
        <v>77</v>
      </c>
      <c r="B8" s="18">
        <f t="shared" ref="B8:B16" si="1">SUM(C8:D8)</f>
        <v>14860</v>
      </c>
      <c r="C8" s="18">
        <v>7565</v>
      </c>
      <c r="D8" s="18">
        <v>7295</v>
      </c>
      <c r="E8" s="87" t="s">
        <v>78</v>
      </c>
      <c r="F8" s="18">
        <f t="shared" si="0"/>
        <v>17049</v>
      </c>
      <c r="G8" s="18">
        <v>8569</v>
      </c>
      <c r="H8" s="18">
        <v>8480</v>
      </c>
    </row>
    <row r="9" spans="1:8" ht="15" customHeight="1">
      <c r="A9" s="85" t="s">
        <v>79</v>
      </c>
      <c r="B9" s="18">
        <f t="shared" si="1"/>
        <v>15483</v>
      </c>
      <c r="C9" s="18">
        <v>7894</v>
      </c>
      <c r="D9" s="18">
        <v>7589</v>
      </c>
      <c r="E9" s="87" t="s">
        <v>80</v>
      </c>
      <c r="F9" s="18">
        <f t="shared" si="0"/>
        <v>19133</v>
      </c>
      <c r="G9" s="18">
        <v>9204</v>
      </c>
      <c r="H9" s="18">
        <v>9929</v>
      </c>
    </row>
    <row r="10" spans="1:8" ht="15" customHeight="1">
      <c r="A10" s="85" t="s">
        <v>81</v>
      </c>
      <c r="B10" s="18">
        <f t="shared" si="1"/>
        <v>15597</v>
      </c>
      <c r="C10" s="18">
        <v>7984</v>
      </c>
      <c r="D10" s="18">
        <v>7613</v>
      </c>
      <c r="E10" s="87" t="s">
        <v>82</v>
      </c>
      <c r="F10" s="18">
        <f t="shared" si="0"/>
        <v>23943</v>
      </c>
      <c r="G10" s="18">
        <v>11054</v>
      </c>
      <c r="H10" s="18">
        <v>12889</v>
      </c>
    </row>
    <row r="11" spans="1:8" ht="15" customHeight="1">
      <c r="A11" s="85" t="s">
        <v>83</v>
      </c>
      <c r="B11" s="18">
        <f t="shared" si="1"/>
        <v>18311</v>
      </c>
      <c r="C11" s="18">
        <v>9212</v>
      </c>
      <c r="D11" s="18">
        <v>9099</v>
      </c>
      <c r="E11" s="87" t="s">
        <v>84</v>
      </c>
      <c r="F11" s="18">
        <f t="shared" si="0"/>
        <v>19692</v>
      </c>
      <c r="G11" s="18">
        <v>8791</v>
      </c>
      <c r="H11" s="18">
        <v>10901</v>
      </c>
    </row>
    <row r="12" spans="1:8" ht="15" customHeight="1">
      <c r="A12" s="85" t="s">
        <v>85</v>
      </c>
      <c r="B12" s="18">
        <f t="shared" si="1"/>
        <v>18616</v>
      </c>
      <c r="C12" s="18">
        <v>9453</v>
      </c>
      <c r="D12" s="18">
        <v>9163</v>
      </c>
      <c r="E12" s="87" t="s">
        <v>86</v>
      </c>
      <c r="F12" s="18">
        <f t="shared" si="0"/>
        <v>14191</v>
      </c>
      <c r="G12" s="18">
        <v>6380</v>
      </c>
      <c r="H12" s="18">
        <v>7811</v>
      </c>
    </row>
    <row r="13" spans="1:8" ht="15" customHeight="1">
      <c r="A13" s="85" t="s">
        <v>87</v>
      </c>
      <c r="B13" s="18">
        <f t="shared" si="1"/>
        <v>19536</v>
      </c>
      <c r="C13" s="18">
        <v>9987</v>
      </c>
      <c r="D13" s="18">
        <v>9549</v>
      </c>
      <c r="E13" s="87" t="s">
        <v>88</v>
      </c>
      <c r="F13" s="18">
        <f t="shared" si="0"/>
        <v>7101</v>
      </c>
      <c r="G13" s="18">
        <v>2880</v>
      </c>
      <c r="H13" s="18">
        <v>4221</v>
      </c>
    </row>
    <row r="14" spans="1:8" ht="15" customHeight="1">
      <c r="A14" s="85" t="s">
        <v>89</v>
      </c>
      <c r="B14" s="18">
        <f t="shared" si="1"/>
        <v>22054</v>
      </c>
      <c r="C14" s="18">
        <v>11191</v>
      </c>
      <c r="D14" s="18">
        <v>10863</v>
      </c>
      <c r="E14" s="87" t="s">
        <v>90</v>
      </c>
      <c r="F14" s="18">
        <f t="shared" si="0"/>
        <v>2452</v>
      </c>
      <c r="G14" s="18">
        <v>720</v>
      </c>
      <c r="H14" s="18">
        <v>1732</v>
      </c>
    </row>
    <row r="15" spans="1:8" ht="15" customHeight="1">
      <c r="A15" s="85" t="s">
        <v>91</v>
      </c>
      <c r="B15" s="18">
        <f t="shared" si="1"/>
        <v>24812</v>
      </c>
      <c r="C15" s="18">
        <v>12918</v>
      </c>
      <c r="D15" s="18">
        <v>11894</v>
      </c>
      <c r="E15" s="87" t="s">
        <v>92</v>
      </c>
      <c r="F15" s="18">
        <f t="shared" si="0"/>
        <v>666</v>
      </c>
      <c r="G15" s="18">
        <v>115</v>
      </c>
      <c r="H15" s="18">
        <v>551</v>
      </c>
    </row>
    <row r="16" spans="1:8" ht="15" customHeight="1">
      <c r="A16" s="89" t="s">
        <v>93</v>
      </c>
      <c r="B16" s="18">
        <f t="shared" si="1"/>
        <v>30498</v>
      </c>
      <c r="C16" s="31">
        <v>15841</v>
      </c>
      <c r="D16" s="31">
        <v>14657</v>
      </c>
      <c r="E16" s="90" t="s">
        <v>94</v>
      </c>
      <c r="F16" s="18">
        <f t="shared" si="0"/>
        <v>111</v>
      </c>
      <c r="G16" s="31">
        <v>10</v>
      </c>
      <c r="H16" s="31">
        <v>101</v>
      </c>
    </row>
    <row r="17" spans="1:8" ht="15" customHeight="1">
      <c r="A17" s="99"/>
      <c r="B17" s="100"/>
      <c r="C17" s="101"/>
      <c r="D17" s="101"/>
      <c r="F17" s="102"/>
      <c r="H17" s="103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zoomScale="110" zoomScaleNormal="110" workbookViewId="0"/>
  </sheetViews>
  <sheetFormatPr defaultColWidth="9.875" defaultRowHeight="15" customHeight="1"/>
  <cols>
    <col min="1" max="2" width="11.25" style="130" customWidth="1"/>
    <col min="3" max="8" width="10.625" style="130" customWidth="1"/>
    <col min="9" max="16384" width="9.875" style="130"/>
  </cols>
  <sheetData>
    <row r="1" spans="1:8" s="105" customFormat="1" ht="15" customHeight="1">
      <c r="A1" s="466" t="s">
        <v>876</v>
      </c>
    </row>
    <row r="2" spans="1:8" s="105" customFormat="1" ht="15" customHeight="1"/>
    <row r="3" spans="1:8" s="106" customFormat="1" ht="15" customHeight="1">
      <c r="A3" s="104" t="s">
        <v>95</v>
      </c>
      <c r="B3" s="105"/>
    </row>
    <row r="4" spans="1:8" s="46" customFormat="1" ht="15" customHeight="1">
      <c r="A4" s="107" t="s">
        <v>96</v>
      </c>
      <c r="B4" s="108"/>
      <c r="H4" s="75"/>
    </row>
    <row r="5" spans="1:8" s="46" customFormat="1" ht="15" customHeight="1">
      <c r="A5" s="481" t="s">
        <v>97</v>
      </c>
      <c r="B5" s="483" t="s">
        <v>3</v>
      </c>
      <c r="C5" s="109" t="s">
        <v>4</v>
      </c>
      <c r="D5" s="110"/>
      <c r="E5" s="111"/>
      <c r="F5" s="112" t="s">
        <v>98</v>
      </c>
      <c r="G5" s="112" t="s">
        <v>7</v>
      </c>
      <c r="H5" s="113" t="s">
        <v>8</v>
      </c>
    </row>
    <row r="6" spans="1:8" s="46" customFormat="1" ht="15" customHeight="1">
      <c r="A6" s="482"/>
      <c r="B6" s="484"/>
      <c r="C6" s="114" t="s">
        <v>99</v>
      </c>
      <c r="D6" s="114" t="s">
        <v>10</v>
      </c>
      <c r="E6" s="114" t="s">
        <v>11</v>
      </c>
      <c r="F6" s="115" t="s">
        <v>100</v>
      </c>
      <c r="G6" s="11" t="s">
        <v>15</v>
      </c>
      <c r="H6" s="116" t="s">
        <v>16</v>
      </c>
    </row>
    <row r="7" spans="1:8" s="46" customFormat="1" ht="15" customHeight="1">
      <c r="A7" s="117" t="s">
        <v>101</v>
      </c>
      <c r="B7" s="118">
        <f>SUM(B8:B20)</f>
        <v>156453</v>
      </c>
      <c r="C7" s="118">
        <f>SUM(C8:C20)</f>
        <v>344682</v>
      </c>
      <c r="D7" s="118">
        <f>SUM(D8:D20)</f>
        <v>171340</v>
      </c>
      <c r="E7" s="118">
        <f>SUM(E8:E20)</f>
        <v>173342</v>
      </c>
      <c r="F7" s="119">
        <v>60.24</v>
      </c>
      <c r="G7" s="118">
        <f>C7/F7</f>
        <v>5721.8127490039842</v>
      </c>
      <c r="H7" s="119">
        <f>IFERROR(C7/B7,0)</f>
        <v>2.2031025291940711</v>
      </c>
    </row>
    <row r="8" spans="1:8" s="69" customFormat="1" ht="15" customHeight="1">
      <c r="A8" s="120" t="s">
        <v>102</v>
      </c>
      <c r="B8" s="121">
        <v>16493</v>
      </c>
      <c r="C8" s="121">
        <f>SUM(D8:E8)</f>
        <v>38084</v>
      </c>
      <c r="D8" s="121">
        <v>18635</v>
      </c>
      <c r="E8" s="121">
        <v>19449</v>
      </c>
      <c r="F8" s="122">
        <v>5.65</v>
      </c>
      <c r="G8" s="123">
        <f t="shared" ref="G8:G20" si="0">C8/F8</f>
        <v>6740.5309734513266</v>
      </c>
      <c r="H8" s="119">
        <f t="shared" ref="H8:H20" si="1">IFERROR(C8/B8,0)</f>
        <v>2.3091008306554297</v>
      </c>
    </row>
    <row r="9" spans="1:8" s="69" customFormat="1" ht="15" customHeight="1">
      <c r="A9" s="120" t="s">
        <v>103</v>
      </c>
      <c r="B9" s="121">
        <v>6338</v>
      </c>
      <c r="C9" s="121">
        <f t="shared" ref="C9:C20" si="2">SUM(D9:E9)</f>
        <v>14445</v>
      </c>
      <c r="D9" s="121">
        <v>7189</v>
      </c>
      <c r="E9" s="121">
        <v>7256</v>
      </c>
      <c r="F9" s="122">
        <v>5.19</v>
      </c>
      <c r="G9" s="123">
        <f t="shared" si="0"/>
        <v>2783.2369942196528</v>
      </c>
      <c r="H9" s="119">
        <f t="shared" si="1"/>
        <v>2.2791101293783527</v>
      </c>
    </row>
    <row r="10" spans="1:8" s="69" customFormat="1" ht="15" customHeight="1">
      <c r="A10" s="120" t="s">
        <v>104</v>
      </c>
      <c r="B10" s="121">
        <v>14397</v>
      </c>
      <c r="C10" s="121">
        <f t="shared" si="2"/>
        <v>33477</v>
      </c>
      <c r="D10" s="121">
        <v>16733</v>
      </c>
      <c r="E10" s="121">
        <v>16744</v>
      </c>
      <c r="F10" s="122">
        <v>8.8800000000000008</v>
      </c>
      <c r="G10" s="123">
        <f t="shared" si="0"/>
        <v>3769.9324324324321</v>
      </c>
      <c r="H10" s="119">
        <f t="shared" si="1"/>
        <v>2.3252760991873309</v>
      </c>
    </row>
    <row r="11" spans="1:8" s="69" customFormat="1" ht="15" customHeight="1">
      <c r="A11" s="120" t="s">
        <v>105</v>
      </c>
      <c r="B11" s="121">
        <v>23221</v>
      </c>
      <c r="C11" s="121">
        <f t="shared" si="2"/>
        <v>51299</v>
      </c>
      <c r="D11" s="121">
        <v>25273</v>
      </c>
      <c r="E11" s="121">
        <v>26026</v>
      </c>
      <c r="F11" s="122">
        <v>6.53</v>
      </c>
      <c r="G11" s="123">
        <f t="shared" si="0"/>
        <v>7855.8958652373658</v>
      </c>
      <c r="H11" s="119">
        <f t="shared" si="1"/>
        <v>2.2091641186856723</v>
      </c>
    </row>
    <row r="12" spans="1:8" s="69" customFormat="1" ht="15" customHeight="1">
      <c r="A12" s="120" t="s">
        <v>106</v>
      </c>
      <c r="B12" s="121">
        <v>5368</v>
      </c>
      <c r="C12" s="121">
        <f t="shared" si="2"/>
        <v>11941</v>
      </c>
      <c r="D12" s="121">
        <v>5987</v>
      </c>
      <c r="E12" s="121">
        <v>5954</v>
      </c>
      <c r="F12" s="122">
        <v>7.14</v>
      </c>
      <c r="G12" s="123">
        <f t="shared" si="0"/>
        <v>1672.4089635854343</v>
      </c>
      <c r="H12" s="119">
        <f t="shared" si="1"/>
        <v>2.2244783904619969</v>
      </c>
    </row>
    <row r="13" spans="1:8" s="69" customFormat="1" ht="15" customHeight="1">
      <c r="A13" s="120" t="s">
        <v>107</v>
      </c>
      <c r="B13" s="121">
        <v>14178</v>
      </c>
      <c r="C13" s="121">
        <f t="shared" si="2"/>
        <v>31722</v>
      </c>
      <c r="D13" s="121">
        <v>15978</v>
      </c>
      <c r="E13" s="121">
        <v>15744</v>
      </c>
      <c r="F13" s="122">
        <v>7.07</v>
      </c>
      <c r="G13" s="123">
        <f t="shared" si="0"/>
        <v>4486.8458274398863</v>
      </c>
      <c r="H13" s="119">
        <f t="shared" si="1"/>
        <v>2.2374100719424459</v>
      </c>
    </row>
    <row r="14" spans="1:8" s="69" customFormat="1" ht="15" customHeight="1">
      <c r="A14" s="120" t="s">
        <v>108</v>
      </c>
      <c r="B14" s="121">
        <v>21028</v>
      </c>
      <c r="C14" s="121">
        <f t="shared" si="2"/>
        <v>43957</v>
      </c>
      <c r="D14" s="121">
        <v>21887</v>
      </c>
      <c r="E14" s="121">
        <v>22070</v>
      </c>
      <c r="F14" s="122">
        <v>3.6</v>
      </c>
      <c r="G14" s="123">
        <f t="shared" si="0"/>
        <v>12210.277777777777</v>
      </c>
      <c r="H14" s="119">
        <f t="shared" si="1"/>
        <v>2.090403271828039</v>
      </c>
    </row>
    <row r="15" spans="1:8" s="69" customFormat="1" ht="15" customHeight="1">
      <c r="A15" s="120" t="s">
        <v>109</v>
      </c>
      <c r="B15" s="121">
        <v>4183</v>
      </c>
      <c r="C15" s="121">
        <f t="shared" si="2"/>
        <v>9945</v>
      </c>
      <c r="D15" s="121">
        <v>4986</v>
      </c>
      <c r="E15" s="121">
        <v>4959</v>
      </c>
      <c r="F15" s="124">
        <v>2.17</v>
      </c>
      <c r="G15" s="123">
        <f t="shared" si="0"/>
        <v>4582.9493087557603</v>
      </c>
      <c r="H15" s="119">
        <f t="shared" si="1"/>
        <v>2.3774802773129333</v>
      </c>
    </row>
    <row r="16" spans="1:8" s="69" customFormat="1" ht="15" customHeight="1">
      <c r="A16" s="120" t="s">
        <v>110</v>
      </c>
      <c r="B16" s="121">
        <v>14910</v>
      </c>
      <c r="C16" s="121">
        <f t="shared" si="2"/>
        <v>35260</v>
      </c>
      <c r="D16" s="121">
        <v>17611</v>
      </c>
      <c r="E16" s="121">
        <v>17649</v>
      </c>
      <c r="F16" s="122">
        <v>7.5</v>
      </c>
      <c r="G16" s="123">
        <f t="shared" si="0"/>
        <v>4701.333333333333</v>
      </c>
      <c r="H16" s="119">
        <f t="shared" si="1"/>
        <v>2.3648558014755197</v>
      </c>
    </row>
    <row r="17" spans="1:8" s="69" customFormat="1" ht="15" customHeight="1">
      <c r="A17" s="120" t="s">
        <v>111</v>
      </c>
      <c r="B17" s="121">
        <v>9960</v>
      </c>
      <c r="C17" s="121">
        <f t="shared" si="2"/>
        <v>22048</v>
      </c>
      <c r="D17" s="121">
        <v>10844</v>
      </c>
      <c r="E17" s="121">
        <v>11204</v>
      </c>
      <c r="F17" s="122">
        <v>1.93</v>
      </c>
      <c r="G17" s="123">
        <f t="shared" si="0"/>
        <v>11423.834196891192</v>
      </c>
      <c r="H17" s="119">
        <f t="shared" si="1"/>
        <v>2.2136546184738957</v>
      </c>
    </row>
    <row r="18" spans="1:8" s="69" customFormat="1" ht="15" customHeight="1">
      <c r="A18" s="120" t="s">
        <v>112</v>
      </c>
      <c r="B18" s="121">
        <v>4749</v>
      </c>
      <c r="C18" s="121">
        <f t="shared" si="2"/>
        <v>8623</v>
      </c>
      <c r="D18" s="121">
        <v>4430</v>
      </c>
      <c r="E18" s="121">
        <v>4193</v>
      </c>
      <c r="F18" s="122">
        <v>0.84</v>
      </c>
      <c r="G18" s="123">
        <f t="shared" si="0"/>
        <v>10265.476190476191</v>
      </c>
      <c r="H18" s="119">
        <f t="shared" si="1"/>
        <v>1.815750684354601</v>
      </c>
    </row>
    <row r="19" spans="1:8" s="69" customFormat="1" ht="15" customHeight="1">
      <c r="A19" s="120" t="s">
        <v>113</v>
      </c>
      <c r="B19" s="121">
        <v>8063</v>
      </c>
      <c r="C19" s="121">
        <f t="shared" si="2"/>
        <v>16315</v>
      </c>
      <c r="D19" s="121">
        <v>8139</v>
      </c>
      <c r="E19" s="121">
        <v>8176</v>
      </c>
      <c r="F19" s="122">
        <v>1.71</v>
      </c>
      <c r="G19" s="123">
        <f t="shared" si="0"/>
        <v>9540.9356725146208</v>
      </c>
      <c r="H19" s="119">
        <f t="shared" si="1"/>
        <v>2.0234404067964777</v>
      </c>
    </row>
    <row r="20" spans="1:8" s="69" customFormat="1" ht="15" customHeight="1">
      <c r="A20" s="120" t="s">
        <v>114</v>
      </c>
      <c r="B20" s="39">
        <v>13565</v>
      </c>
      <c r="C20" s="121">
        <f t="shared" si="2"/>
        <v>27566</v>
      </c>
      <c r="D20" s="39">
        <v>13648</v>
      </c>
      <c r="E20" s="39">
        <v>13918</v>
      </c>
      <c r="F20" s="37">
        <v>2.1</v>
      </c>
      <c r="G20" s="18">
        <f t="shared" si="0"/>
        <v>13126.666666666666</v>
      </c>
      <c r="H20" s="119">
        <f t="shared" si="1"/>
        <v>2.0321415407298193</v>
      </c>
    </row>
    <row r="21" spans="1:8" s="69" customFormat="1" ht="15" customHeight="1">
      <c r="A21" s="125" t="s">
        <v>115</v>
      </c>
      <c r="B21" s="126"/>
      <c r="C21" s="43"/>
      <c r="D21" s="43"/>
      <c r="E21" s="43"/>
      <c r="F21" s="43"/>
      <c r="G21" s="43"/>
      <c r="H21" s="127"/>
    </row>
    <row r="22" spans="1:8" s="69" customFormat="1" ht="15" customHeight="1">
      <c r="A22" s="128" t="s">
        <v>116</v>
      </c>
      <c r="B22" s="45"/>
      <c r="C22" s="45"/>
      <c r="D22" s="45"/>
      <c r="E22" s="45"/>
      <c r="F22" s="45"/>
      <c r="G22" s="45"/>
      <c r="H22" s="45"/>
    </row>
    <row r="23" spans="1:8" s="69" customFormat="1" ht="15" customHeight="1">
      <c r="A23" s="129" t="s">
        <v>117</v>
      </c>
      <c r="B23" s="46"/>
      <c r="C23" s="46"/>
      <c r="D23" s="46"/>
      <c r="E23" s="46"/>
      <c r="F23" s="46"/>
      <c r="G23" s="46"/>
      <c r="H23" s="47" t="s">
        <v>118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0"/>
  <sheetViews>
    <sheetView zoomScale="110" zoomScaleNormal="110" workbookViewId="0"/>
  </sheetViews>
  <sheetFormatPr defaultColWidth="8.75" defaultRowHeight="15" customHeight="1"/>
  <cols>
    <col min="1" max="1" width="11.25" style="131" customWidth="1"/>
    <col min="2" max="6" width="15" style="131" customWidth="1"/>
    <col min="7" max="16384" width="8.75" style="131"/>
  </cols>
  <sheetData>
    <row r="1" spans="1:6" s="49" customFormat="1" ht="15" customHeight="1">
      <c r="A1" s="466" t="s">
        <v>876</v>
      </c>
    </row>
    <row r="2" spans="1:6" s="49" customFormat="1" ht="15" customHeight="1"/>
    <row r="3" spans="1:6" ht="15" customHeight="1">
      <c r="A3" s="48" t="s">
        <v>119</v>
      </c>
    </row>
    <row r="4" spans="1:6" s="94" customFormat="1" ht="15" customHeight="1">
      <c r="A4" s="5" t="s">
        <v>1</v>
      </c>
      <c r="B4" s="51"/>
      <c r="C4" s="132"/>
      <c r="D4" s="132"/>
      <c r="E4" s="132"/>
      <c r="F4" s="77" t="s">
        <v>68</v>
      </c>
    </row>
    <row r="5" spans="1:6" s="51" customFormat="1" ht="15" customHeight="1">
      <c r="A5" s="78" t="s">
        <v>120</v>
      </c>
      <c r="B5" s="57" t="s">
        <v>121</v>
      </c>
      <c r="C5" s="57" t="s">
        <v>122</v>
      </c>
      <c r="D5" s="72" t="s">
        <v>123</v>
      </c>
      <c r="E5" s="79" t="s">
        <v>124</v>
      </c>
      <c r="F5" s="79" t="s">
        <v>125</v>
      </c>
    </row>
    <row r="6" spans="1:6" s="94" customFormat="1" ht="15" customHeight="1">
      <c r="A6" s="81" t="s">
        <v>126</v>
      </c>
      <c r="B6" s="133">
        <f>SUM(B7:B19)</f>
        <v>337181</v>
      </c>
      <c r="C6" s="133">
        <f>SUM(C7:C19)</f>
        <v>339677</v>
      </c>
      <c r="D6" s="133">
        <f>SUM(D7:D19)</f>
        <v>341095</v>
      </c>
      <c r="E6" s="133">
        <f>SUM(E7:E19)</f>
        <v>343383</v>
      </c>
      <c r="F6" s="133">
        <f>SUM(F7:F19)</f>
        <v>344682</v>
      </c>
    </row>
    <row r="7" spans="1:6" s="94" customFormat="1" ht="15" customHeight="1">
      <c r="A7" s="85" t="s">
        <v>127</v>
      </c>
      <c r="B7" s="18">
        <v>38877</v>
      </c>
      <c r="C7" s="18">
        <v>38715</v>
      </c>
      <c r="D7" s="18">
        <v>38572</v>
      </c>
      <c r="E7" s="18">
        <v>38358</v>
      </c>
      <c r="F7" s="121">
        <v>38084</v>
      </c>
    </row>
    <row r="8" spans="1:6" s="94" customFormat="1" ht="15" customHeight="1">
      <c r="A8" s="85" t="s">
        <v>128</v>
      </c>
      <c r="B8" s="18">
        <v>14572</v>
      </c>
      <c r="C8" s="18">
        <v>14523</v>
      </c>
      <c r="D8" s="18">
        <v>14534</v>
      </c>
      <c r="E8" s="18">
        <v>14471</v>
      </c>
      <c r="F8" s="121">
        <v>14445</v>
      </c>
    </row>
    <row r="9" spans="1:6" s="94" customFormat="1" ht="15" customHeight="1">
      <c r="A9" s="85" t="s">
        <v>129</v>
      </c>
      <c r="B9" s="18">
        <v>33296</v>
      </c>
      <c r="C9" s="18">
        <v>33258</v>
      </c>
      <c r="D9" s="18">
        <v>33209</v>
      </c>
      <c r="E9" s="18">
        <v>33214</v>
      </c>
      <c r="F9" s="121">
        <v>33477</v>
      </c>
    </row>
    <row r="10" spans="1:6" s="94" customFormat="1" ht="15" customHeight="1">
      <c r="A10" s="85" t="s">
        <v>130</v>
      </c>
      <c r="B10" s="18">
        <v>51169</v>
      </c>
      <c r="C10" s="18">
        <v>51382</v>
      </c>
      <c r="D10" s="18">
        <v>51161</v>
      </c>
      <c r="E10" s="18">
        <v>51243</v>
      </c>
      <c r="F10" s="121">
        <v>51299</v>
      </c>
    </row>
    <row r="11" spans="1:6" s="94" customFormat="1" ht="15" customHeight="1">
      <c r="A11" s="85" t="s">
        <v>131</v>
      </c>
      <c r="B11" s="18">
        <v>12090</v>
      </c>
      <c r="C11" s="18">
        <v>11999</v>
      </c>
      <c r="D11" s="18">
        <v>11931</v>
      </c>
      <c r="E11" s="18">
        <v>11931</v>
      </c>
      <c r="F11" s="121">
        <v>11941</v>
      </c>
    </row>
    <row r="12" spans="1:6" s="94" customFormat="1" ht="15" customHeight="1">
      <c r="A12" s="85" t="s">
        <v>132</v>
      </c>
      <c r="B12" s="18">
        <v>31569</v>
      </c>
      <c r="C12" s="18">
        <v>31595</v>
      </c>
      <c r="D12" s="18">
        <v>31560</v>
      </c>
      <c r="E12" s="18">
        <v>31702</v>
      </c>
      <c r="F12" s="121">
        <v>31722</v>
      </c>
    </row>
    <row r="13" spans="1:6" s="94" customFormat="1" ht="15" customHeight="1">
      <c r="A13" s="85" t="s">
        <v>133</v>
      </c>
      <c r="B13" s="18">
        <v>44043</v>
      </c>
      <c r="C13" s="18">
        <v>43963</v>
      </c>
      <c r="D13" s="18">
        <v>43769</v>
      </c>
      <c r="E13" s="18">
        <v>43600</v>
      </c>
      <c r="F13" s="121">
        <v>43957</v>
      </c>
    </row>
    <row r="14" spans="1:6" s="94" customFormat="1" ht="15" customHeight="1">
      <c r="A14" s="85" t="s">
        <v>134</v>
      </c>
      <c r="B14" s="18">
        <v>8688</v>
      </c>
      <c r="C14" s="18">
        <v>9050</v>
      </c>
      <c r="D14" s="18">
        <v>9635</v>
      </c>
      <c r="E14" s="18">
        <v>9867</v>
      </c>
      <c r="F14" s="121">
        <v>9945</v>
      </c>
    </row>
    <row r="15" spans="1:6" s="94" customFormat="1" ht="15" customHeight="1">
      <c r="A15" s="85" t="s">
        <v>110</v>
      </c>
      <c r="B15" s="18">
        <v>28551</v>
      </c>
      <c r="C15" s="18">
        <v>31002</v>
      </c>
      <c r="D15" s="18">
        <v>32600</v>
      </c>
      <c r="E15" s="18">
        <v>34467</v>
      </c>
      <c r="F15" s="121">
        <v>35260</v>
      </c>
    </row>
    <row r="16" spans="1:6" s="94" customFormat="1" ht="15" customHeight="1">
      <c r="A16" s="85" t="s">
        <v>135</v>
      </c>
      <c r="B16" s="18">
        <v>22239</v>
      </c>
      <c r="C16" s="18">
        <v>22108</v>
      </c>
      <c r="D16" s="18">
        <v>22021</v>
      </c>
      <c r="E16" s="18">
        <v>22144</v>
      </c>
      <c r="F16" s="121">
        <v>22048</v>
      </c>
    </row>
    <row r="17" spans="1:6" s="94" customFormat="1" ht="15" customHeight="1">
      <c r="A17" s="85" t="s">
        <v>112</v>
      </c>
      <c r="B17" s="18">
        <v>8547</v>
      </c>
      <c r="C17" s="18">
        <v>8523</v>
      </c>
      <c r="D17" s="18">
        <v>8575</v>
      </c>
      <c r="E17" s="18">
        <v>8704</v>
      </c>
      <c r="F17" s="121">
        <v>8623</v>
      </c>
    </row>
    <row r="18" spans="1:6" s="94" customFormat="1" ht="15" customHeight="1">
      <c r="A18" s="85" t="s">
        <v>136</v>
      </c>
      <c r="B18" s="18">
        <v>16019</v>
      </c>
      <c r="C18" s="18">
        <v>16070</v>
      </c>
      <c r="D18" s="18">
        <v>16140</v>
      </c>
      <c r="E18" s="18">
        <v>16210</v>
      </c>
      <c r="F18" s="121">
        <v>16315</v>
      </c>
    </row>
    <row r="19" spans="1:6" s="94" customFormat="1" ht="15" customHeight="1">
      <c r="A19" s="89" t="s">
        <v>114</v>
      </c>
      <c r="B19" s="31">
        <v>27521</v>
      </c>
      <c r="C19" s="31">
        <v>27489</v>
      </c>
      <c r="D19" s="31">
        <v>27388</v>
      </c>
      <c r="E19" s="31">
        <v>27472</v>
      </c>
      <c r="F19" s="134">
        <v>27566</v>
      </c>
    </row>
    <row r="20" spans="1:6" s="94" customFormat="1" ht="15" customHeight="1">
      <c r="C20" s="135"/>
      <c r="D20" s="135"/>
      <c r="E20" s="135"/>
      <c r="F20" s="70" t="s">
        <v>118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zoomScale="110" zoomScaleNormal="110" workbookViewId="0"/>
  </sheetViews>
  <sheetFormatPr defaultColWidth="9" defaultRowHeight="15" customHeight="1"/>
  <cols>
    <col min="1" max="1" width="13.125" style="101" customWidth="1"/>
    <col min="2" max="5" width="7.5" style="94" customWidth="1"/>
    <col min="6" max="6" width="13.125" style="94" customWidth="1"/>
    <col min="7" max="10" width="7.5" style="94" customWidth="1"/>
    <col min="11" max="16384" width="9" style="94"/>
  </cols>
  <sheetData>
    <row r="1" spans="1:10" s="51" customFormat="1" ht="15" customHeight="1">
      <c r="A1" s="467" t="s">
        <v>876</v>
      </c>
    </row>
    <row r="2" spans="1:10" s="51" customFormat="1" ht="15" customHeight="1">
      <c r="A2" s="136"/>
    </row>
    <row r="3" spans="1:10" s="136" customFormat="1" ht="15" customHeight="1">
      <c r="A3" s="71" t="s">
        <v>137</v>
      </c>
    </row>
    <row r="4" spans="1:10" s="136" customFormat="1" ht="15" customHeight="1">
      <c r="A4" s="137" t="s">
        <v>67</v>
      </c>
      <c r="B4" s="45"/>
      <c r="C4" s="45"/>
    </row>
    <row r="5" spans="1:10" ht="13.5" customHeight="1">
      <c r="A5" s="138" t="s">
        <v>138</v>
      </c>
      <c r="B5" s="139" t="s">
        <v>3</v>
      </c>
      <c r="C5" s="139" t="s">
        <v>10</v>
      </c>
      <c r="D5" s="139" t="s">
        <v>11</v>
      </c>
      <c r="E5" s="140" t="s">
        <v>70</v>
      </c>
      <c r="F5" s="141" t="s">
        <v>138</v>
      </c>
      <c r="G5" s="139" t="s">
        <v>3</v>
      </c>
      <c r="H5" s="139" t="s">
        <v>10</v>
      </c>
      <c r="I5" s="140" t="s">
        <v>11</v>
      </c>
      <c r="J5" s="140" t="s">
        <v>70</v>
      </c>
    </row>
    <row r="6" spans="1:10" ht="13.5" customHeight="1">
      <c r="A6" s="142" t="s">
        <v>139</v>
      </c>
      <c r="B6" s="143">
        <f>SUM(B8,B20,B33,G8,G24,G33,B66,B89,B100,G75,G87,G94,G111)</f>
        <v>157957</v>
      </c>
      <c r="C6" s="144">
        <f>SUM(C8,C20,C33,H8,H24,H33,C66,C89,C100,H75,H87,H94,H111)</f>
        <v>171610</v>
      </c>
      <c r="D6" s="144">
        <f>SUM(D8,D20,D33,I8,I24,I33,D66,D89,D100,I75,I87,I94,I111)</f>
        <v>173872</v>
      </c>
      <c r="E6" s="145">
        <f>SUM(E8,E20,E33,J8,J24,J33,E66,E89,E100,J75,J87,J94,J111)</f>
        <v>345482</v>
      </c>
      <c r="F6" s="146"/>
      <c r="G6" s="147"/>
      <c r="H6" s="148"/>
      <c r="I6" s="148"/>
      <c r="J6" s="148"/>
    </row>
    <row r="7" spans="1:10" ht="13.5" customHeight="1">
      <c r="A7" s="149"/>
      <c r="B7" s="150"/>
      <c r="C7" s="151"/>
      <c r="D7" s="151"/>
      <c r="E7" s="151"/>
      <c r="F7" s="146" t="s">
        <v>140</v>
      </c>
      <c r="G7" s="147"/>
      <c r="H7" s="148"/>
      <c r="I7" s="148"/>
      <c r="J7" s="148"/>
    </row>
    <row r="8" spans="1:10" ht="13.5" customHeight="1">
      <c r="A8" s="152" t="s">
        <v>141</v>
      </c>
      <c r="B8" s="153">
        <f>SUM(B9:B18)</f>
        <v>16687</v>
      </c>
      <c r="C8" s="154">
        <f>SUM(C9:C18)</f>
        <v>18629</v>
      </c>
      <c r="D8" s="154">
        <f>SUM(D9:D18)</f>
        <v>19474</v>
      </c>
      <c r="E8" s="154">
        <f>SUM(E9:E18)</f>
        <v>38103</v>
      </c>
      <c r="F8" s="155" t="s">
        <v>142</v>
      </c>
      <c r="G8" s="153">
        <f>SUM(G9:G22)</f>
        <v>23390</v>
      </c>
      <c r="H8" s="154">
        <f>SUM(H9:H22)</f>
        <v>25242</v>
      </c>
      <c r="I8" s="154">
        <f>SUM(I9:I22)</f>
        <v>26081</v>
      </c>
      <c r="J8" s="154">
        <f>SUM(J9:J22)</f>
        <v>51323</v>
      </c>
    </row>
    <row r="9" spans="1:10" ht="13.5" customHeight="1">
      <c r="A9" s="149" t="s">
        <v>143</v>
      </c>
      <c r="B9" s="156">
        <v>2658</v>
      </c>
      <c r="C9" s="157">
        <v>3109</v>
      </c>
      <c r="D9" s="157">
        <v>3203</v>
      </c>
      <c r="E9" s="157">
        <v>6312</v>
      </c>
      <c r="F9" s="158" t="s">
        <v>144</v>
      </c>
      <c r="G9" s="156">
        <v>1963</v>
      </c>
      <c r="H9" s="157">
        <v>2197</v>
      </c>
      <c r="I9" s="157">
        <v>2187</v>
      </c>
      <c r="J9" s="157">
        <v>4384</v>
      </c>
    </row>
    <row r="10" spans="1:10" ht="13.5" customHeight="1">
      <c r="A10" s="149" t="s">
        <v>145</v>
      </c>
      <c r="B10" s="156">
        <v>3987</v>
      </c>
      <c r="C10" s="157">
        <v>4455</v>
      </c>
      <c r="D10" s="157">
        <v>4709</v>
      </c>
      <c r="E10" s="157">
        <v>9164</v>
      </c>
      <c r="F10" s="158" t="s">
        <v>146</v>
      </c>
      <c r="G10" s="156">
        <v>665</v>
      </c>
      <c r="H10" s="157">
        <v>778</v>
      </c>
      <c r="I10" s="157">
        <v>801</v>
      </c>
      <c r="J10" s="157">
        <v>1579</v>
      </c>
    </row>
    <row r="11" spans="1:10" ht="13.5" customHeight="1">
      <c r="A11" s="149" t="s">
        <v>147</v>
      </c>
      <c r="B11" s="156">
        <v>1665</v>
      </c>
      <c r="C11" s="157">
        <v>1794</v>
      </c>
      <c r="D11" s="157">
        <v>1915</v>
      </c>
      <c r="E11" s="157">
        <v>3709</v>
      </c>
      <c r="F11" s="158" t="s">
        <v>148</v>
      </c>
      <c r="G11" s="156">
        <v>1289</v>
      </c>
      <c r="H11" s="157">
        <v>1602</v>
      </c>
      <c r="I11" s="157">
        <v>1647</v>
      </c>
      <c r="J11" s="157">
        <v>3249</v>
      </c>
    </row>
    <row r="12" spans="1:10" ht="13.5" customHeight="1">
      <c r="A12" s="149" t="s">
        <v>149</v>
      </c>
      <c r="B12" s="156">
        <v>2572</v>
      </c>
      <c r="C12" s="157">
        <v>2953</v>
      </c>
      <c r="D12" s="157">
        <v>3003</v>
      </c>
      <c r="E12" s="157">
        <v>5956</v>
      </c>
      <c r="F12" s="158" t="s">
        <v>150</v>
      </c>
      <c r="G12" s="156">
        <v>599</v>
      </c>
      <c r="H12" s="157">
        <v>767</v>
      </c>
      <c r="I12" s="157">
        <v>717</v>
      </c>
      <c r="J12" s="157">
        <v>1484</v>
      </c>
    </row>
    <row r="13" spans="1:10" ht="13.5" customHeight="1">
      <c r="A13" s="149" t="s">
        <v>151</v>
      </c>
      <c r="B13" s="156">
        <v>3105</v>
      </c>
      <c r="C13" s="157">
        <v>3498</v>
      </c>
      <c r="D13" s="157">
        <v>3591</v>
      </c>
      <c r="E13" s="157">
        <v>7089</v>
      </c>
      <c r="F13" s="158" t="s">
        <v>152</v>
      </c>
      <c r="G13" s="156">
        <v>257</v>
      </c>
      <c r="H13" s="157">
        <v>292</v>
      </c>
      <c r="I13" s="157">
        <v>322</v>
      </c>
      <c r="J13" s="157">
        <v>614</v>
      </c>
    </row>
    <row r="14" spans="1:10" ht="13.5" customHeight="1">
      <c r="A14" s="149" t="s">
        <v>153</v>
      </c>
      <c r="B14" s="156">
        <v>669</v>
      </c>
      <c r="C14" s="157">
        <v>772</v>
      </c>
      <c r="D14" s="157">
        <v>837</v>
      </c>
      <c r="E14" s="157">
        <v>1609</v>
      </c>
      <c r="F14" s="158" t="s">
        <v>154</v>
      </c>
      <c r="G14" s="156">
        <v>6575</v>
      </c>
      <c r="H14" s="157">
        <v>6843</v>
      </c>
      <c r="I14" s="157">
        <v>7017</v>
      </c>
      <c r="J14" s="157">
        <v>13860</v>
      </c>
    </row>
    <row r="15" spans="1:10" ht="13.5" customHeight="1">
      <c r="A15" s="149" t="s">
        <v>155</v>
      </c>
      <c r="B15" s="156">
        <v>640</v>
      </c>
      <c r="C15" s="157">
        <v>550</v>
      </c>
      <c r="D15" s="157">
        <v>598</v>
      </c>
      <c r="E15" s="157">
        <v>1148</v>
      </c>
      <c r="F15" s="158" t="s">
        <v>156</v>
      </c>
      <c r="G15" s="156">
        <v>1991</v>
      </c>
      <c r="H15" s="157">
        <v>2310</v>
      </c>
      <c r="I15" s="157">
        <v>2336</v>
      </c>
      <c r="J15" s="157">
        <v>4646</v>
      </c>
    </row>
    <row r="16" spans="1:10" ht="13.5" customHeight="1">
      <c r="A16" s="149" t="s">
        <v>157</v>
      </c>
      <c r="B16" s="156">
        <v>679</v>
      </c>
      <c r="C16" s="157">
        <v>714</v>
      </c>
      <c r="D16" s="157">
        <v>741</v>
      </c>
      <c r="E16" s="157">
        <v>1455</v>
      </c>
      <c r="F16" s="158" t="s">
        <v>158</v>
      </c>
      <c r="G16" s="156">
        <v>2533</v>
      </c>
      <c r="H16" s="157">
        <v>2670</v>
      </c>
      <c r="I16" s="157">
        <v>2873</v>
      </c>
      <c r="J16" s="157">
        <v>5543</v>
      </c>
    </row>
    <row r="17" spans="1:10" ht="13.5" customHeight="1">
      <c r="A17" s="149" t="s">
        <v>159</v>
      </c>
      <c r="B17" s="156">
        <v>454</v>
      </c>
      <c r="C17" s="157">
        <v>531</v>
      </c>
      <c r="D17" s="157">
        <v>594</v>
      </c>
      <c r="E17" s="157">
        <v>1125</v>
      </c>
      <c r="F17" s="158" t="s">
        <v>160</v>
      </c>
      <c r="G17" s="156">
        <v>1676</v>
      </c>
      <c r="H17" s="157">
        <v>1659</v>
      </c>
      <c r="I17" s="157">
        <v>1758</v>
      </c>
      <c r="J17" s="157">
        <v>3417</v>
      </c>
    </row>
    <row r="18" spans="1:10" ht="13.5" customHeight="1">
      <c r="A18" s="149" t="s">
        <v>161</v>
      </c>
      <c r="B18" s="156">
        <v>258</v>
      </c>
      <c r="C18" s="157">
        <v>253</v>
      </c>
      <c r="D18" s="157">
        <v>283</v>
      </c>
      <c r="E18" s="157">
        <v>536</v>
      </c>
      <c r="F18" s="158" t="s">
        <v>162</v>
      </c>
      <c r="G18" s="156">
        <v>1054</v>
      </c>
      <c r="H18" s="157">
        <v>1005</v>
      </c>
      <c r="I18" s="157">
        <v>1067</v>
      </c>
      <c r="J18" s="157">
        <v>2072</v>
      </c>
    </row>
    <row r="19" spans="1:10" ht="13.5" customHeight="1">
      <c r="A19" s="149"/>
      <c r="B19" s="159"/>
      <c r="C19" s="157"/>
      <c r="D19" s="157"/>
      <c r="E19" s="157"/>
      <c r="F19" s="158" t="s">
        <v>163</v>
      </c>
      <c r="G19" s="156">
        <v>1573</v>
      </c>
      <c r="H19" s="157">
        <v>1628</v>
      </c>
      <c r="I19" s="157">
        <v>1722</v>
      </c>
      <c r="J19" s="157">
        <v>3350</v>
      </c>
    </row>
    <row r="20" spans="1:10" ht="13.5" customHeight="1">
      <c r="A20" s="152" t="s">
        <v>164</v>
      </c>
      <c r="B20" s="153">
        <f>SUM(B21:B31)</f>
        <v>6383</v>
      </c>
      <c r="C20" s="154">
        <f>SUM(C21:C31)</f>
        <v>7182</v>
      </c>
      <c r="D20" s="154">
        <f>SUM(D21:D31)</f>
        <v>7263</v>
      </c>
      <c r="E20" s="154">
        <f>SUM(E21:E31)</f>
        <v>14445</v>
      </c>
      <c r="F20" s="158" t="s">
        <v>165</v>
      </c>
      <c r="G20" s="156">
        <v>957</v>
      </c>
      <c r="H20" s="157">
        <v>1120</v>
      </c>
      <c r="I20" s="157">
        <v>1152</v>
      </c>
      <c r="J20" s="157">
        <v>2272</v>
      </c>
    </row>
    <row r="21" spans="1:10" ht="13.5" customHeight="1">
      <c r="A21" s="149" t="s">
        <v>166</v>
      </c>
      <c r="B21" s="156">
        <v>2365</v>
      </c>
      <c r="C21" s="157">
        <v>2633</v>
      </c>
      <c r="D21" s="157">
        <v>2680</v>
      </c>
      <c r="E21" s="157">
        <v>5313</v>
      </c>
      <c r="F21" s="158" t="s">
        <v>167</v>
      </c>
      <c r="G21" s="156">
        <v>1276</v>
      </c>
      <c r="H21" s="157">
        <v>1314</v>
      </c>
      <c r="I21" s="157">
        <v>1394</v>
      </c>
      <c r="J21" s="157">
        <v>2708</v>
      </c>
    </row>
    <row r="22" spans="1:10" ht="13.5" customHeight="1">
      <c r="A22" s="149" t="s">
        <v>168</v>
      </c>
      <c r="B22" s="156">
        <v>240</v>
      </c>
      <c r="C22" s="157">
        <v>224</v>
      </c>
      <c r="D22" s="157">
        <v>282</v>
      </c>
      <c r="E22" s="157">
        <v>506</v>
      </c>
      <c r="F22" s="158" t="s">
        <v>169</v>
      </c>
      <c r="G22" s="156">
        <v>982</v>
      </c>
      <c r="H22" s="157">
        <v>1057</v>
      </c>
      <c r="I22" s="157">
        <v>1088</v>
      </c>
      <c r="J22" s="157">
        <v>2145</v>
      </c>
    </row>
    <row r="23" spans="1:10" ht="13.5" customHeight="1">
      <c r="A23" s="149" t="s">
        <v>170</v>
      </c>
      <c r="B23" s="156">
        <v>419</v>
      </c>
      <c r="C23" s="157">
        <v>478</v>
      </c>
      <c r="D23" s="157">
        <v>426</v>
      </c>
      <c r="E23" s="157">
        <v>904</v>
      </c>
      <c r="F23" s="158"/>
      <c r="G23" s="160"/>
      <c r="H23" s="161"/>
      <c r="I23" s="161"/>
      <c r="J23" s="161"/>
    </row>
    <row r="24" spans="1:10" ht="13.5" customHeight="1">
      <c r="A24" s="149" t="s">
        <v>171</v>
      </c>
      <c r="B24" s="156">
        <v>297</v>
      </c>
      <c r="C24" s="157">
        <v>369</v>
      </c>
      <c r="D24" s="157">
        <v>337</v>
      </c>
      <c r="E24" s="157">
        <v>706</v>
      </c>
      <c r="F24" s="155" t="s">
        <v>172</v>
      </c>
      <c r="G24" s="153">
        <f>SUM(G25:G31)</f>
        <v>5451</v>
      </c>
      <c r="H24" s="154">
        <f>SUM(H25:H31)</f>
        <v>6017</v>
      </c>
      <c r="I24" s="154">
        <f>SUM(I25:I31)</f>
        <v>5979</v>
      </c>
      <c r="J24" s="154">
        <f>SUM(J25:J31)</f>
        <v>11996</v>
      </c>
    </row>
    <row r="25" spans="1:10" ht="13.5" customHeight="1">
      <c r="A25" s="149" t="s">
        <v>173</v>
      </c>
      <c r="B25" s="156">
        <v>494</v>
      </c>
      <c r="C25" s="157">
        <v>547</v>
      </c>
      <c r="D25" s="157">
        <v>543</v>
      </c>
      <c r="E25" s="157">
        <v>1090</v>
      </c>
      <c r="F25" s="158" t="s">
        <v>174</v>
      </c>
      <c r="G25" s="156">
        <v>149</v>
      </c>
      <c r="H25" s="157">
        <v>171</v>
      </c>
      <c r="I25" s="157">
        <v>157</v>
      </c>
      <c r="J25" s="157">
        <v>328</v>
      </c>
    </row>
    <row r="26" spans="1:10" ht="13.5" customHeight="1">
      <c r="A26" s="149" t="s">
        <v>175</v>
      </c>
      <c r="B26" s="156">
        <v>77</v>
      </c>
      <c r="C26" s="157">
        <v>97</v>
      </c>
      <c r="D26" s="157">
        <v>92</v>
      </c>
      <c r="E26" s="157">
        <v>189</v>
      </c>
      <c r="F26" s="158" t="s">
        <v>176</v>
      </c>
      <c r="G26" s="156">
        <v>164</v>
      </c>
      <c r="H26" s="157">
        <v>200</v>
      </c>
      <c r="I26" s="157">
        <v>221</v>
      </c>
      <c r="J26" s="157">
        <v>421</v>
      </c>
    </row>
    <row r="27" spans="1:10" ht="13.5" customHeight="1">
      <c r="A27" s="149" t="s">
        <v>177</v>
      </c>
      <c r="B27" s="156">
        <v>898</v>
      </c>
      <c r="C27" s="157">
        <v>1065</v>
      </c>
      <c r="D27" s="157">
        <v>1048</v>
      </c>
      <c r="E27" s="157">
        <v>2113</v>
      </c>
      <c r="F27" s="158" t="s">
        <v>178</v>
      </c>
      <c r="G27" s="156">
        <v>314</v>
      </c>
      <c r="H27" s="157">
        <v>346</v>
      </c>
      <c r="I27" s="157">
        <v>324</v>
      </c>
      <c r="J27" s="157">
        <v>670</v>
      </c>
    </row>
    <row r="28" spans="1:10" ht="13.5" customHeight="1">
      <c r="A28" s="149" t="s">
        <v>179</v>
      </c>
      <c r="B28" s="156">
        <v>472</v>
      </c>
      <c r="C28" s="157">
        <v>504</v>
      </c>
      <c r="D28" s="157">
        <v>553</v>
      </c>
      <c r="E28" s="157">
        <v>1057</v>
      </c>
      <c r="F28" s="158" t="s">
        <v>180</v>
      </c>
      <c r="G28" s="156">
        <v>4140</v>
      </c>
      <c r="H28" s="157">
        <v>4481</v>
      </c>
      <c r="I28" s="157">
        <v>4543</v>
      </c>
      <c r="J28" s="157">
        <v>9024</v>
      </c>
    </row>
    <row r="29" spans="1:10" ht="13.5" customHeight="1">
      <c r="A29" s="149" t="s">
        <v>181</v>
      </c>
      <c r="B29" s="156">
        <v>388</v>
      </c>
      <c r="C29" s="157">
        <v>441</v>
      </c>
      <c r="D29" s="157">
        <v>450</v>
      </c>
      <c r="E29" s="157">
        <v>891</v>
      </c>
      <c r="F29" s="158" t="s">
        <v>182</v>
      </c>
      <c r="G29" s="156">
        <v>438</v>
      </c>
      <c r="H29" s="157">
        <v>498</v>
      </c>
      <c r="I29" s="157">
        <v>469</v>
      </c>
      <c r="J29" s="157">
        <v>967</v>
      </c>
    </row>
    <row r="30" spans="1:10" ht="13.5" customHeight="1">
      <c r="A30" s="149" t="s">
        <v>183</v>
      </c>
      <c r="B30" s="156">
        <v>401</v>
      </c>
      <c r="C30" s="157">
        <v>453</v>
      </c>
      <c r="D30" s="157">
        <v>471</v>
      </c>
      <c r="E30" s="157">
        <v>924</v>
      </c>
      <c r="F30" s="158" t="s">
        <v>184</v>
      </c>
      <c r="G30" s="156">
        <v>173</v>
      </c>
      <c r="H30" s="157">
        <v>234</v>
      </c>
      <c r="I30" s="157">
        <v>185</v>
      </c>
      <c r="J30" s="157">
        <v>419</v>
      </c>
    </row>
    <row r="31" spans="1:10" ht="13.5" customHeight="1">
      <c r="A31" s="149" t="s">
        <v>185</v>
      </c>
      <c r="B31" s="156">
        <v>332</v>
      </c>
      <c r="C31" s="157">
        <v>371</v>
      </c>
      <c r="D31" s="157">
        <v>381</v>
      </c>
      <c r="E31" s="157">
        <v>752</v>
      </c>
      <c r="F31" s="158" t="s">
        <v>186</v>
      </c>
      <c r="G31" s="156">
        <v>73</v>
      </c>
      <c r="H31" s="157">
        <v>87</v>
      </c>
      <c r="I31" s="157">
        <v>80</v>
      </c>
      <c r="J31" s="157">
        <v>167</v>
      </c>
    </row>
    <row r="32" spans="1:10" ht="13.5" customHeight="1">
      <c r="A32" s="149"/>
      <c r="B32" s="159"/>
      <c r="C32" s="157"/>
      <c r="D32" s="157"/>
      <c r="E32" s="157"/>
      <c r="F32" s="158"/>
      <c r="G32" s="160"/>
      <c r="H32" s="161"/>
      <c r="I32" s="161"/>
      <c r="J32" s="161"/>
    </row>
    <row r="33" spans="1:10" ht="13.5" customHeight="1">
      <c r="A33" s="152" t="s">
        <v>187</v>
      </c>
      <c r="B33" s="153">
        <f>SUM(B34:B62)</f>
        <v>14499</v>
      </c>
      <c r="C33" s="154">
        <f>SUM(C34:C62)</f>
        <v>16700</v>
      </c>
      <c r="D33" s="154">
        <f>SUM(D34:D62)</f>
        <v>16740</v>
      </c>
      <c r="E33" s="154">
        <f>SUM(E34:E62)</f>
        <v>33440</v>
      </c>
      <c r="F33" s="155" t="s">
        <v>188</v>
      </c>
      <c r="G33" s="153">
        <f>SUM(G34:G59)</f>
        <v>14234</v>
      </c>
      <c r="H33" s="154">
        <f>SUM(H34:H59)</f>
        <v>15892</v>
      </c>
      <c r="I33" s="154">
        <f>SUM(I34:I59)</f>
        <v>15749</v>
      </c>
      <c r="J33" s="154">
        <f>SUM(J34:J59)</f>
        <v>31641</v>
      </c>
    </row>
    <row r="34" spans="1:10" ht="13.5" customHeight="1">
      <c r="A34" s="149" t="s">
        <v>189</v>
      </c>
      <c r="B34" s="156">
        <v>279</v>
      </c>
      <c r="C34" s="157">
        <v>247</v>
      </c>
      <c r="D34" s="157">
        <v>263</v>
      </c>
      <c r="E34" s="157">
        <v>510</v>
      </c>
      <c r="F34" s="158" t="s">
        <v>190</v>
      </c>
      <c r="G34" s="156">
        <v>926</v>
      </c>
      <c r="H34" s="157">
        <v>971</v>
      </c>
      <c r="I34" s="157">
        <v>1036</v>
      </c>
      <c r="J34" s="157">
        <v>2007</v>
      </c>
    </row>
    <row r="35" spans="1:10" ht="13.5" customHeight="1">
      <c r="A35" s="149" t="s">
        <v>191</v>
      </c>
      <c r="B35" s="156">
        <v>875</v>
      </c>
      <c r="C35" s="157">
        <v>903</v>
      </c>
      <c r="D35" s="157">
        <v>986</v>
      </c>
      <c r="E35" s="157">
        <v>1889</v>
      </c>
      <c r="F35" s="158" t="s">
        <v>192</v>
      </c>
      <c r="G35" s="156">
        <v>750</v>
      </c>
      <c r="H35" s="157">
        <v>834</v>
      </c>
      <c r="I35" s="157">
        <v>818</v>
      </c>
      <c r="J35" s="157">
        <v>1652</v>
      </c>
    </row>
    <row r="36" spans="1:10" ht="13.5" customHeight="1">
      <c r="A36" s="149" t="s">
        <v>193</v>
      </c>
      <c r="B36" s="156">
        <v>534</v>
      </c>
      <c r="C36" s="157">
        <v>650</v>
      </c>
      <c r="D36" s="157">
        <v>617</v>
      </c>
      <c r="E36" s="157">
        <v>1267</v>
      </c>
      <c r="F36" s="158" t="s">
        <v>194</v>
      </c>
      <c r="G36" s="156">
        <v>1287</v>
      </c>
      <c r="H36" s="157">
        <v>1379</v>
      </c>
      <c r="I36" s="157">
        <v>1310</v>
      </c>
      <c r="J36" s="157">
        <v>2689</v>
      </c>
    </row>
    <row r="37" spans="1:10" ht="13.5" customHeight="1">
      <c r="A37" s="149" t="s">
        <v>195</v>
      </c>
      <c r="B37" s="156">
        <v>37</v>
      </c>
      <c r="C37" s="157">
        <v>41</v>
      </c>
      <c r="D37" s="157">
        <v>45</v>
      </c>
      <c r="E37" s="157">
        <v>86</v>
      </c>
      <c r="F37" s="158" t="s">
        <v>196</v>
      </c>
      <c r="G37" s="156">
        <v>487</v>
      </c>
      <c r="H37" s="157">
        <v>492</v>
      </c>
      <c r="I37" s="157">
        <v>478</v>
      </c>
      <c r="J37" s="157">
        <v>970</v>
      </c>
    </row>
    <row r="38" spans="1:10" ht="13.5" customHeight="1">
      <c r="A38" s="149" t="s">
        <v>197</v>
      </c>
      <c r="B38" s="156">
        <v>1163</v>
      </c>
      <c r="C38" s="157">
        <v>1180</v>
      </c>
      <c r="D38" s="157">
        <v>1152</v>
      </c>
      <c r="E38" s="157">
        <v>2332</v>
      </c>
      <c r="F38" s="158" t="s">
        <v>198</v>
      </c>
      <c r="G38" s="156">
        <v>1371</v>
      </c>
      <c r="H38" s="157">
        <v>1448</v>
      </c>
      <c r="I38" s="157">
        <v>1557</v>
      </c>
      <c r="J38" s="157">
        <v>3005</v>
      </c>
    </row>
    <row r="39" spans="1:10" ht="13.5" customHeight="1">
      <c r="A39" s="149" t="s">
        <v>199</v>
      </c>
      <c r="B39" s="156">
        <v>1129</v>
      </c>
      <c r="C39" s="157">
        <v>1174</v>
      </c>
      <c r="D39" s="157">
        <v>1072</v>
      </c>
      <c r="E39" s="157">
        <v>2246</v>
      </c>
      <c r="F39" s="158" t="s">
        <v>200</v>
      </c>
      <c r="G39" s="156">
        <v>1176</v>
      </c>
      <c r="H39" s="157">
        <v>1312</v>
      </c>
      <c r="I39" s="157">
        <v>1290</v>
      </c>
      <c r="J39" s="157">
        <v>2602</v>
      </c>
    </row>
    <row r="40" spans="1:10" ht="13.5" customHeight="1">
      <c r="A40" s="149" t="s">
        <v>201</v>
      </c>
      <c r="B40" s="156">
        <v>618</v>
      </c>
      <c r="C40" s="157">
        <v>682</v>
      </c>
      <c r="D40" s="157">
        <v>698</v>
      </c>
      <c r="E40" s="157">
        <v>1380</v>
      </c>
      <c r="F40" s="158" t="s">
        <v>202</v>
      </c>
      <c r="G40" s="156">
        <v>1234</v>
      </c>
      <c r="H40" s="157">
        <v>1404</v>
      </c>
      <c r="I40" s="157">
        <v>1433</v>
      </c>
      <c r="J40" s="157">
        <v>2837</v>
      </c>
    </row>
    <row r="41" spans="1:10" ht="13.5" customHeight="1">
      <c r="A41" s="149" t="s">
        <v>203</v>
      </c>
      <c r="B41" s="156">
        <v>637</v>
      </c>
      <c r="C41" s="157">
        <v>665</v>
      </c>
      <c r="D41" s="157">
        <v>675</v>
      </c>
      <c r="E41" s="157">
        <v>1340</v>
      </c>
      <c r="F41" s="158" t="s">
        <v>204</v>
      </c>
      <c r="G41" s="156">
        <v>454</v>
      </c>
      <c r="H41" s="157">
        <v>495</v>
      </c>
      <c r="I41" s="157">
        <v>476</v>
      </c>
      <c r="J41" s="157">
        <v>971</v>
      </c>
    </row>
    <row r="42" spans="1:10" ht="13.5" customHeight="1">
      <c r="A42" s="149" t="s">
        <v>205</v>
      </c>
      <c r="B42" s="156">
        <v>597</v>
      </c>
      <c r="C42" s="157">
        <v>622</v>
      </c>
      <c r="D42" s="157">
        <v>596</v>
      </c>
      <c r="E42" s="157">
        <v>1218</v>
      </c>
      <c r="F42" s="158" t="s">
        <v>206</v>
      </c>
      <c r="G42" s="156">
        <v>636</v>
      </c>
      <c r="H42" s="157">
        <v>736</v>
      </c>
      <c r="I42" s="157">
        <v>746</v>
      </c>
      <c r="J42" s="157">
        <v>1482</v>
      </c>
    </row>
    <row r="43" spans="1:10" ht="13.5" customHeight="1">
      <c r="A43" s="149" t="s">
        <v>207</v>
      </c>
      <c r="B43" s="156">
        <v>867</v>
      </c>
      <c r="C43" s="157">
        <v>1058</v>
      </c>
      <c r="D43" s="157">
        <v>1041</v>
      </c>
      <c r="E43" s="157">
        <v>2099</v>
      </c>
      <c r="F43" s="158" t="s">
        <v>208</v>
      </c>
      <c r="G43" s="156">
        <v>398</v>
      </c>
      <c r="H43" s="157">
        <v>476</v>
      </c>
      <c r="I43" s="157">
        <v>504</v>
      </c>
      <c r="J43" s="157">
        <v>980</v>
      </c>
    </row>
    <row r="44" spans="1:10" ht="13.5" customHeight="1">
      <c r="A44" s="149" t="s">
        <v>209</v>
      </c>
      <c r="B44" s="156">
        <v>871</v>
      </c>
      <c r="C44" s="157">
        <v>1053</v>
      </c>
      <c r="D44" s="157">
        <v>1096</v>
      </c>
      <c r="E44" s="157">
        <v>2149</v>
      </c>
      <c r="F44" s="158" t="s">
        <v>210</v>
      </c>
      <c r="G44" s="156">
        <v>77</v>
      </c>
      <c r="H44" s="157">
        <v>89</v>
      </c>
      <c r="I44" s="157">
        <v>76</v>
      </c>
      <c r="J44" s="157">
        <v>165</v>
      </c>
    </row>
    <row r="45" spans="1:10" ht="13.5" customHeight="1">
      <c r="A45" s="149" t="s">
        <v>211</v>
      </c>
      <c r="B45" s="156">
        <v>829</v>
      </c>
      <c r="C45" s="157">
        <v>1090</v>
      </c>
      <c r="D45" s="157">
        <v>1097</v>
      </c>
      <c r="E45" s="157">
        <v>2187</v>
      </c>
      <c r="F45" s="158" t="s">
        <v>212</v>
      </c>
      <c r="G45" s="156">
        <v>168</v>
      </c>
      <c r="H45" s="157">
        <v>153</v>
      </c>
      <c r="I45" s="157">
        <v>170</v>
      </c>
      <c r="J45" s="157">
        <v>323</v>
      </c>
    </row>
    <row r="46" spans="1:10" ht="13.5" customHeight="1">
      <c r="A46" s="149" t="s">
        <v>213</v>
      </c>
      <c r="B46" s="156">
        <v>612</v>
      </c>
      <c r="C46" s="157">
        <v>783</v>
      </c>
      <c r="D46" s="157">
        <v>792</v>
      </c>
      <c r="E46" s="157">
        <v>1575</v>
      </c>
      <c r="F46" s="158" t="s">
        <v>214</v>
      </c>
      <c r="G46" s="156">
        <v>983</v>
      </c>
      <c r="H46" s="157">
        <v>1143</v>
      </c>
      <c r="I46" s="157">
        <v>1119</v>
      </c>
      <c r="J46" s="157">
        <v>2262</v>
      </c>
    </row>
    <row r="47" spans="1:10" ht="13.5" customHeight="1">
      <c r="A47" s="149" t="s">
        <v>215</v>
      </c>
      <c r="B47" s="156">
        <v>778</v>
      </c>
      <c r="C47" s="157">
        <v>969</v>
      </c>
      <c r="D47" s="157">
        <v>1015</v>
      </c>
      <c r="E47" s="157">
        <v>1984</v>
      </c>
      <c r="F47" s="158" t="s">
        <v>216</v>
      </c>
      <c r="G47" s="156">
        <v>346</v>
      </c>
      <c r="H47" s="157">
        <v>411</v>
      </c>
      <c r="I47" s="157">
        <v>406</v>
      </c>
      <c r="J47" s="157">
        <v>817</v>
      </c>
    </row>
    <row r="48" spans="1:10" ht="13.5" customHeight="1">
      <c r="A48" s="149" t="s">
        <v>217</v>
      </c>
      <c r="B48" s="156">
        <v>69</v>
      </c>
      <c r="C48" s="157">
        <v>83</v>
      </c>
      <c r="D48" s="157">
        <v>86</v>
      </c>
      <c r="E48" s="157">
        <v>169</v>
      </c>
      <c r="F48" s="158" t="s">
        <v>218</v>
      </c>
      <c r="G48" s="156">
        <v>262</v>
      </c>
      <c r="H48" s="157">
        <v>274</v>
      </c>
      <c r="I48" s="157">
        <v>260</v>
      </c>
      <c r="J48" s="157">
        <v>534</v>
      </c>
    </row>
    <row r="49" spans="1:10" ht="13.5" customHeight="1">
      <c r="A49" s="149" t="s">
        <v>219</v>
      </c>
      <c r="B49" s="156">
        <v>83</v>
      </c>
      <c r="C49" s="157">
        <v>99</v>
      </c>
      <c r="D49" s="157">
        <v>97</v>
      </c>
      <c r="E49" s="157">
        <v>196</v>
      </c>
      <c r="F49" s="158" t="s">
        <v>220</v>
      </c>
      <c r="G49" s="156">
        <v>347</v>
      </c>
      <c r="H49" s="157">
        <v>418</v>
      </c>
      <c r="I49" s="157">
        <v>426</v>
      </c>
      <c r="J49" s="157">
        <v>844</v>
      </c>
    </row>
    <row r="50" spans="1:10" ht="13.5" customHeight="1">
      <c r="A50" s="149" t="s">
        <v>221</v>
      </c>
      <c r="B50" s="156">
        <v>24</v>
      </c>
      <c r="C50" s="157">
        <v>29</v>
      </c>
      <c r="D50" s="157">
        <v>27</v>
      </c>
      <c r="E50" s="157">
        <v>56</v>
      </c>
      <c r="F50" s="158" t="s">
        <v>222</v>
      </c>
      <c r="G50" s="156">
        <v>410</v>
      </c>
      <c r="H50" s="157">
        <v>508</v>
      </c>
      <c r="I50" s="157">
        <v>480</v>
      </c>
      <c r="J50" s="157">
        <v>988</v>
      </c>
    </row>
    <row r="51" spans="1:10" ht="13.5" customHeight="1">
      <c r="A51" s="149" t="s">
        <v>223</v>
      </c>
      <c r="B51" s="156">
        <v>30</v>
      </c>
      <c r="C51" s="157">
        <v>32</v>
      </c>
      <c r="D51" s="157">
        <v>34</v>
      </c>
      <c r="E51" s="157">
        <v>66</v>
      </c>
      <c r="F51" s="158" t="s">
        <v>224</v>
      </c>
      <c r="G51" s="156">
        <v>257</v>
      </c>
      <c r="H51" s="157">
        <v>331</v>
      </c>
      <c r="I51" s="157">
        <v>283</v>
      </c>
      <c r="J51" s="157">
        <v>614</v>
      </c>
    </row>
    <row r="52" spans="1:10" ht="13.5" customHeight="1">
      <c r="A52" s="149" t="s">
        <v>225</v>
      </c>
      <c r="B52" s="156">
        <v>112</v>
      </c>
      <c r="C52" s="157">
        <v>123</v>
      </c>
      <c r="D52" s="157">
        <v>137</v>
      </c>
      <c r="E52" s="157">
        <v>260</v>
      </c>
      <c r="F52" s="158" t="s">
        <v>226</v>
      </c>
      <c r="G52" s="156">
        <v>305</v>
      </c>
      <c r="H52" s="157">
        <v>353</v>
      </c>
      <c r="I52" s="157">
        <v>321</v>
      </c>
      <c r="J52" s="157">
        <v>674</v>
      </c>
    </row>
    <row r="53" spans="1:10" ht="13.5" customHeight="1">
      <c r="A53" s="149" t="s">
        <v>227</v>
      </c>
      <c r="B53" s="156">
        <v>58</v>
      </c>
      <c r="C53" s="157">
        <v>75</v>
      </c>
      <c r="D53" s="157">
        <v>75</v>
      </c>
      <c r="E53" s="157">
        <v>150</v>
      </c>
      <c r="F53" s="158" t="s">
        <v>228</v>
      </c>
      <c r="G53" s="156">
        <v>404</v>
      </c>
      <c r="H53" s="157">
        <v>432</v>
      </c>
      <c r="I53" s="157">
        <v>446</v>
      </c>
      <c r="J53" s="157">
        <v>878</v>
      </c>
    </row>
    <row r="54" spans="1:10" ht="13.5" customHeight="1">
      <c r="A54" s="149" t="s">
        <v>229</v>
      </c>
      <c r="B54" s="156">
        <v>77</v>
      </c>
      <c r="C54" s="157">
        <v>32</v>
      </c>
      <c r="D54" s="157">
        <v>62</v>
      </c>
      <c r="E54" s="157">
        <v>94</v>
      </c>
      <c r="F54" s="158" t="s">
        <v>230</v>
      </c>
      <c r="G54" s="156">
        <v>242</v>
      </c>
      <c r="H54" s="157">
        <v>274</v>
      </c>
      <c r="I54" s="157">
        <v>270</v>
      </c>
      <c r="J54" s="157">
        <v>544</v>
      </c>
    </row>
    <row r="55" spans="1:10" ht="13.5" customHeight="1">
      <c r="A55" s="149" t="s">
        <v>231</v>
      </c>
      <c r="B55" s="156">
        <v>71</v>
      </c>
      <c r="C55" s="157">
        <v>90</v>
      </c>
      <c r="D55" s="157">
        <v>86</v>
      </c>
      <c r="E55" s="157">
        <v>176</v>
      </c>
      <c r="F55" s="158" t="s">
        <v>232</v>
      </c>
      <c r="G55" s="156">
        <v>457</v>
      </c>
      <c r="H55" s="157">
        <v>522</v>
      </c>
      <c r="I55" s="157">
        <v>509</v>
      </c>
      <c r="J55" s="157">
        <v>1031</v>
      </c>
    </row>
    <row r="56" spans="1:10" ht="13.5" customHeight="1">
      <c r="A56" s="149" t="s">
        <v>233</v>
      </c>
      <c r="B56" s="156">
        <v>785</v>
      </c>
      <c r="C56" s="157">
        <v>859</v>
      </c>
      <c r="D56" s="157">
        <v>888</v>
      </c>
      <c r="E56" s="157">
        <v>1747</v>
      </c>
      <c r="F56" s="158" t="s">
        <v>234</v>
      </c>
      <c r="G56" s="156">
        <v>359</v>
      </c>
      <c r="H56" s="157">
        <v>428</v>
      </c>
      <c r="I56" s="157">
        <v>424</v>
      </c>
      <c r="J56" s="157">
        <v>852</v>
      </c>
    </row>
    <row r="57" spans="1:10" ht="13.5" customHeight="1">
      <c r="A57" s="149" t="s">
        <v>235</v>
      </c>
      <c r="B57" s="156">
        <v>531</v>
      </c>
      <c r="C57" s="157">
        <v>689</v>
      </c>
      <c r="D57" s="157">
        <v>653</v>
      </c>
      <c r="E57" s="157">
        <v>1342</v>
      </c>
      <c r="F57" s="158" t="s">
        <v>236</v>
      </c>
      <c r="G57" s="156">
        <v>248</v>
      </c>
      <c r="H57" s="157">
        <v>286</v>
      </c>
      <c r="I57" s="157">
        <v>282</v>
      </c>
      <c r="J57" s="157">
        <v>568</v>
      </c>
    </row>
    <row r="58" spans="1:10" ht="13.5" customHeight="1">
      <c r="A58" s="149" t="s">
        <v>237</v>
      </c>
      <c r="B58" s="156">
        <v>551</v>
      </c>
      <c r="C58" s="157">
        <v>721</v>
      </c>
      <c r="D58" s="157">
        <v>741</v>
      </c>
      <c r="E58" s="157">
        <v>1462</v>
      </c>
      <c r="F58" s="158" t="s">
        <v>238</v>
      </c>
      <c r="G58" s="156">
        <v>273</v>
      </c>
      <c r="H58" s="157">
        <v>329</v>
      </c>
      <c r="I58" s="157">
        <v>292</v>
      </c>
      <c r="J58" s="157">
        <v>621</v>
      </c>
    </row>
    <row r="59" spans="1:10" ht="13.5" customHeight="1">
      <c r="A59" s="149" t="s">
        <v>239</v>
      </c>
      <c r="B59" s="156">
        <v>809</v>
      </c>
      <c r="C59" s="157">
        <v>1049</v>
      </c>
      <c r="D59" s="157">
        <v>1022</v>
      </c>
      <c r="E59" s="157">
        <v>2071</v>
      </c>
      <c r="F59" s="162" t="s">
        <v>240</v>
      </c>
      <c r="G59" s="156">
        <v>377</v>
      </c>
      <c r="H59" s="157">
        <v>394</v>
      </c>
      <c r="I59" s="157">
        <v>337</v>
      </c>
      <c r="J59" s="157">
        <v>731</v>
      </c>
    </row>
    <row r="60" spans="1:10" ht="13.5" customHeight="1">
      <c r="A60" s="149" t="s">
        <v>241</v>
      </c>
      <c r="B60" s="156">
        <v>839</v>
      </c>
      <c r="C60" s="157">
        <v>921</v>
      </c>
      <c r="D60" s="157">
        <v>951</v>
      </c>
      <c r="E60" s="157">
        <v>1872</v>
      </c>
      <c r="F60" s="158"/>
      <c r="G60" s="163"/>
      <c r="H60" s="161"/>
      <c r="I60" s="161"/>
      <c r="J60" s="161"/>
    </row>
    <row r="61" spans="1:10" ht="13.5" customHeight="1">
      <c r="A61" s="149" t="s">
        <v>242</v>
      </c>
      <c r="B61" s="156">
        <v>297</v>
      </c>
      <c r="C61" s="157">
        <v>364</v>
      </c>
      <c r="D61" s="157">
        <v>366</v>
      </c>
      <c r="E61" s="157">
        <v>730</v>
      </c>
      <c r="F61" s="158"/>
      <c r="G61" s="164"/>
      <c r="H61" s="165"/>
      <c r="I61" s="165"/>
      <c r="J61" s="165"/>
    </row>
    <row r="62" spans="1:10" ht="13.5" customHeight="1">
      <c r="A62" s="166" t="s">
        <v>243</v>
      </c>
      <c r="B62" s="167">
        <v>337</v>
      </c>
      <c r="C62" s="168">
        <v>417</v>
      </c>
      <c r="D62" s="168">
        <v>370</v>
      </c>
      <c r="E62" s="168">
        <v>787</v>
      </c>
      <c r="F62" s="169"/>
      <c r="G62" s="170"/>
      <c r="H62" s="171"/>
      <c r="I62" s="171"/>
      <c r="J62" s="171"/>
    </row>
    <row r="63" spans="1:10" ht="15" customHeight="1">
      <c r="A63" s="136"/>
      <c r="B63" s="172"/>
      <c r="C63" s="172"/>
      <c r="D63" s="172"/>
      <c r="E63" s="172"/>
      <c r="F63" s="136"/>
      <c r="G63" s="136"/>
      <c r="H63" s="136"/>
      <c r="I63" s="136"/>
      <c r="J63" s="173" t="s">
        <v>244</v>
      </c>
    </row>
    <row r="64" spans="1:10" ht="15" customHeight="1">
      <c r="A64" s="136"/>
      <c r="B64" s="136"/>
      <c r="C64" s="136"/>
      <c r="D64" s="136"/>
      <c r="E64" s="136"/>
      <c r="F64" s="136"/>
      <c r="G64" s="136"/>
      <c r="H64" s="136"/>
      <c r="I64" s="136"/>
      <c r="J64" s="136"/>
    </row>
    <row r="65" spans="1:10" ht="13.5" customHeight="1">
      <c r="A65" s="138" t="s">
        <v>138</v>
      </c>
      <c r="B65" s="139" t="s">
        <v>3</v>
      </c>
      <c r="C65" s="139" t="s">
        <v>10</v>
      </c>
      <c r="D65" s="139" t="s">
        <v>11</v>
      </c>
      <c r="E65" s="140" t="s">
        <v>70</v>
      </c>
      <c r="F65" s="141" t="s">
        <v>138</v>
      </c>
      <c r="G65" s="139" t="s">
        <v>3</v>
      </c>
      <c r="H65" s="139" t="s">
        <v>10</v>
      </c>
      <c r="I65" s="140" t="s">
        <v>11</v>
      </c>
      <c r="J65" s="140" t="s">
        <v>70</v>
      </c>
    </row>
    <row r="66" spans="1:10" ht="13.5" customHeight="1">
      <c r="A66" s="174" t="s">
        <v>245</v>
      </c>
      <c r="B66" s="175">
        <f>SUM(B67:B86)</f>
        <v>21077</v>
      </c>
      <c r="C66" s="176">
        <f>SUM(C67:C86)</f>
        <v>21803</v>
      </c>
      <c r="D66" s="176">
        <f>SUM(D67:D86)</f>
        <v>21912</v>
      </c>
      <c r="E66" s="176">
        <f>SUM(E67:E86)</f>
        <v>43715</v>
      </c>
      <c r="F66" s="177" t="s">
        <v>246</v>
      </c>
      <c r="G66" s="178">
        <v>996</v>
      </c>
      <c r="H66" s="178">
        <v>1333</v>
      </c>
      <c r="I66" s="178">
        <v>1317</v>
      </c>
      <c r="J66" s="178">
        <v>2650</v>
      </c>
    </row>
    <row r="67" spans="1:10" ht="13.5" customHeight="1">
      <c r="A67" s="179" t="s">
        <v>247</v>
      </c>
      <c r="B67" s="156">
        <v>440</v>
      </c>
      <c r="C67" s="157">
        <v>495</v>
      </c>
      <c r="D67" s="157">
        <v>514</v>
      </c>
      <c r="E67" s="157">
        <v>1009</v>
      </c>
      <c r="F67" s="180" t="s">
        <v>248</v>
      </c>
      <c r="G67" s="157">
        <v>939</v>
      </c>
      <c r="H67" s="157">
        <v>1061</v>
      </c>
      <c r="I67" s="157">
        <v>974</v>
      </c>
      <c r="J67" s="157">
        <v>2035</v>
      </c>
    </row>
    <row r="68" spans="1:10" ht="13.5" customHeight="1">
      <c r="A68" s="179" t="s">
        <v>249</v>
      </c>
      <c r="B68" s="156">
        <v>1215</v>
      </c>
      <c r="C68" s="157">
        <v>1103</v>
      </c>
      <c r="D68" s="157">
        <v>1155</v>
      </c>
      <c r="E68" s="157">
        <v>2258</v>
      </c>
      <c r="F68" s="180" t="s">
        <v>250</v>
      </c>
      <c r="G68" s="157">
        <v>0</v>
      </c>
      <c r="H68" s="157">
        <v>0</v>
      </c>
      <c r="I68" s="157">
        <v>0</v>
      </c>
      <c r="J68" s="157">
        <v>0</v>
      </c>
    </row>
    <row r="69" spans="1:10" ht="13.5" customHeight="1">
      <c r="A69" s="179" t="s">
        <v>251</v>
      </c>
      <c r="B69" s="156">
        <v>1759</v>
      </c>
      <c r="C69" s="157">
        <v>1783</v>
      </c>
      <c r="D69" s="157">
        <v>1779</v>
      </c>
      <c r="E69" s="157">
        <v>3562</v>
      </c>
      <c r="F69" s="180" t="s">
        <v>252</v>
      </c>
      <c r="G69" s="157">
        <v>0</v>
      </c>
      <c r="H69" s="157">
        <v>0</v>
      </c>
      <c r="I69" s="157">
        <v>0</v>
      </c>
      <c r="J69" s="157">
        <v>0</v>
      </c>
    </row>
    <row r="70" spans="1:10" ht="13.5" customHeight="1">
      <c r="A70" s="179" t="s">
        <v>253</v>
      </c>
      <c r="B70" s="156">
        <v>2050</v>
      </c>
      <c r="C70" s="157">
        <v>1962</v>
      </c>
      <c r="D70" s="157">
        <v>2083</v>
      </c>
      <c r="E70" s="157">
        <v>4045</v>
      </c>
      <c r="F70" s="180" t="s">
        <v>254</v>
      </c>
      <c r="G70" s="157">
        <v>1150</v>
      </c>
      <c r="H70" s="157">
        <v>1356</v>
      </c>
      <c r="I70" s="157">
        <v>1304</v>
      </c>
      <c r="J70" s="157">
        <v>2660</v>
      </c>
    </row>
    <row r="71" spans="1:10" ht="13.5" customHeight="1">
      <c r="A71" s="179" t="s">
        <v>255</v>
      </c>
      <c r="B71" s="156">
        <v>2108</v>
      </c>
      <c r="C71" s="157">
        <v>2235</v>
      </c>
      <c r="D71" s="157">
        <v>2187</v>
      </c>
      <c r="E71" s="157">
        <v>4422</v>
      </c>
      <c r="F71" s="180" t="s">
        <v>256</v>
      </c>
      <c r="G71" s="157">
        <v>1433</v>
      </c>
      <c r="H71" s="157">
        <v>1525</v>
      </c>
      <c r="I71" s="157">
        <v>1462</v>
      </c>
      <c r="J71" s="157">
        <v>2987</v>
      </c>
    </row>
    <row r="72" spans="1:10" ht="13.5" customHeight="1">
      <c r="A72" s="179" t="s">
        <v>257</v>
      </c>
      <c r="B72" s="156">
        <v>1607</v>
      </c>
      <c r="C72" s="157">
        <v>1732</v>
      </c>
      <c r="D72" s="157">
        <v>1874</v>
      </c>
      <c r="E72" s="157">
        <v>3606</v>
      </c>
      <c r="F72" s="180" t="s">
        <v>258</v>
      </c>
      <c r="G72" s="157">
        <v>2199</v>
      </c>
      <c r="H72" s="157">
        <v>2819</v>
      </c>
      <c r="I72" s="157">
        <v>2962</v>
      </c>
      <c r="J72" s="157">
        <v>5781</v>
      </c>
    </row>
    <row r="73" spans="1:10" ht="13.5" customHeight="1">
      <c r="A73" s="179" t="s">
        <v>259</v>
      </c>
      <c r="B73" s="156">
        <v>1945</v>
      </c>
      <c r="C73" s="157">
        <v>1761</v>
      </c>
      <c r="D73" s="157">
        <v>1976</v>
      </c>
      <c r="E73" s="157">
        <v>3737</v>
      </c>
      <c r="F73" s="180" t="s">
        <v>260</v>
      </c>
      <c r="G73" s="157">
        <v>895</v>
      </c>
      <c r="H73" s="157">
        <v>1072</v>
      </c>
      <c r="I73" s="157">
        <v>1106</v>
      </c>
      <c r="J73" s="157">
        <v>2178</v>
      </c>
    </row>
    <row r="74" spans="1:10" ht="13.5" customHeight="1">
      <c r="A74" s="179" t="s">
        <v>261</v>
      </c>
      <c r="B74" s="156">
        <v>968</v>
      </c>
      <c r="C74" s="157">
        <v>993</v>
      </c>
      <c r="D74" s="157">
        <v>967</v>
      </c>
      <c r="E74" s="157">
        <v>1960</v>
      </c>
      <c r="F74" s="180"/>
      <c r="G74" s="165"/>
      <c r="H74" s="165"/>
      <c r="I74" s="165"/>
      <c r="J74" s="165"/>
    </row>
    <row r="75" spans="1:10" ht="13.5" customHeight="1">
      <c r="A75" s="179" t="s">
        <v>262</v>
      </c>
      <c r="B75" s="156">
        <v>543</v>
      </c>
      <c r="C75" s="157">
        <v>555</v>
      </c>
      <c r="D75" s="157">
        <v>597</v>
      </c>
      <c r="E75" s="157">
        <v>1152</v>
      </c>
      <c r="F75" s="155" t="s">
        <v>263</v>
      </c>
      <c r="G75" s="181">
        <f>SUM(G76:G85)</f>
        <v>10020</v>
      </c>
      <c r="H75" s="181">
        <f>SUM(H76:H85)</f>
        <v>10799</v>
      </c>
      <c r="I75" s="181">
        <f>SUM(I76:I85)</f>
        <v>11157</v>
      </c>
      <c r="J75" s="181">
        <f>SUM(J76:J85)</f>
        <v>21956</v>
      </c>
    </row>
    <row r="76" spans="1:10" ht="13.5" customHeight="1">
      <c r="A76" s="179" t="s">
        <v>264</v>
      </c>
      <c r="B76" s="156">
        <v>776</v>
      </c>
      <c r="C76" s="157">
        <v>714</v>
      </c>
      <c r="D76" s="157">
        <v>706</v>
      </c>
      <c r="E76" s="157">
        <v>1420</v>
      </c>
      <c r="F76" s="180" t="s">
        <v>265</v>
      </c>
      <c r="G76" s="157">
        <v>2320</v>
      </c>
      <c r="H76" s="157">
        <v>2561</v>
      </c>
      <c r="I76" s="157">
        <v>2675</v>
      </c>
      <c r="J76" s="157">
        <v>5236</v>
      </c>
    </row>
    <row r="77" spans="1:10" ht="13.5" customHeight="1">
      <c r="A77" s="179" t="s">
        <v>266</v>
      </c>
      <c r="B77" s="156">
        <v>960</v>
      </c>
      <c r="C77" s="157">
        <v>898</v>
      </c>
      <c r="D77" s="157">
        <v>742</v>
      </c>
      <c r="E77" s="157">
        <v>1640</v>
      </c>
      <c r="F77" s="180" t="s">
        <v>267</v>
      </c>
      <c r="G77" s="157">
        <v>360</v>
      </c>
      <c r="H77" s="157">
        <v>375</v>
      </c>
      <c r="I77" s="157">
        <v>393</v>
      </c>
      <c r="J77" s="157">
        <v>768</v>
      </c>
    </row>
    <row r="78" spans="1:10" ht="13.5" customHeight="1">
      <c r="A78" s="179" t="s">
        <v>268</v>
      </c>
      <c r="B78" s="156">
        <v>641</v>
      </c>
      <c r="C78" s="157">
        <v>694</v>
      </c>
      <c r="D78" s="157">
        <v>652</v>
      </c>
      <c r="E78" s="157">
        <v>1346</v>
      </c>
      <c r="F78" s="158" t="s">
        <v>269</v>
      </c>
      <c r="G78" s="157">
        <v>344</v>
      </c>
      <c r="H78" s="157">
        <v>323</v>
      </c>
      <c r="I78" s="157">
        <v>321</v>
      </c>
      <c r="J78" s="157">
        <v>644</v>
      </c>
    </row>
    <row r="79" spans="1:10" ht="13.5" customHeight="1">
      <c r="A79" s="179" t="s">
        <v>270</v>
      </c>
      <c r="B79" s="156">
        <v>794</v>
      </c>
      <c r="C79" s="157">
        <v>905</v>
      </c>
      <c r="D79" s="157">
        <v>914</v>
      </c>
      <c r="E79" s="157">
        <v>1819</v>
      </c>
      <c r="F79" s="158" t="s">
        <v>271</v>
      </c>
      <c r="G79" s="157">
        <v>1201</v>
      </c>
      <c r="H79" s="157">
        <v>1134</v>
      </c>
      <c r="I79" s="157">
        <v>1222</v>
      </c>
      <c r="J79" s="157">
        <v>2356</v>
      </c>
    </row>
    <row r="80" spans="1:10" ht="13.5" customHeight="1">
      <c r="A80" s="179" t="s">
        <v>272</v>
      </c>
      <c r="B80" s="156">
        <v>1360</v>
      </c>
      <c r="C80" s="157">
        <v>1590</v>
      </c>
      <c r="D80" s="157">
        <v>1536</v>
      </c>
      <c r="E80" s="157">
        <v>3126</v>
      </c>
      <c r="F80" s="158" t="s">
        <v>273</v>
      </c>
      <c r="G80" s="157">
        <v>1175</v>
      </c>
      <c r="H80" s="157">
        <v>1227</v>
      </c>
      <c r="I80" s="157">
        <v>1299</v>
      </c>
      <c r="J80" s="157">
        <v>2526</v>
      </c>
    </row>
    <row r="81" spans="1:10" ht="13.5" customHeight="1">
      <c r="A81" s="179" t="s">
        <v>274</v>
      </c>
      <c r="B81" s="156">
        <v>879</v>
      </c>
      <c r="C81" s="157">
        <v>974</v>
      </c>
      <c r="D81" s="157">
        <v>994</v>
      </c>
      <c r="E81" s="157">
        <v>1968</v>
      </c>
      <c r="F81" s="158" t="s">
        <v>275</v>
      </c>
      <c r="G81" s="157">
        <v>1189</v>
      </c>
      <c r="H81" s="157">
        <v>1275</v>
      </c>
      <c r="I81" s="157">
        <v>1255</v>
      </c>
      <c r="J81" s="157">
        <v>2530</v>
      </c>
    </row>
    <row r="82" spans="1:10" ht="13.5" customHeight="1">
      <c r="A82" s="179" t="s">
        <v>276</v>
      </c>
      <c r="B82" s="156">
        <v>662</v>
      </c>
      <c r="C82" s="157">
        <v>751</v>
      </c>
      <c r="D82" s="157">
        <v>724</v>
      </c>
      <c r="E82" s="157">
        <v>1475</v>
      </c>
      <c r="F82" s="158" t="s">
        <v>277</v>
      </c>
      <c r="G82" s="157">
        <v>947</v>
      </c>
      <c r="H82" s="157">
        <v>1045</v>
      </c>
      <c r="I82" s="157">
        <v>1092</v>
      </c>
      <c r="J82" s="157">
        <v>2137</v>
      </c>
    </row>
    <row r="83" spans="1:10" ht="13.5" customHeight="1">
      <c r="A83" s="179" t="s">
        <v>278</v>
      </c>
      <c r="B83" s="156">
        <v>805</v>
      </c>
      <c r="C83" s="157">
        <v>879</v>
      </c>
      <c r="D83" s="157">
        <v>889</v>
      </c>
      <c r="E83" s="157">
        <v>1768</v>
      </c>
      <c r="F83" s="158" t="s">
        <v>279</v>
      </c>
      <c r="G83" s="157">
        <v>1044</v>
      </c>
      <c r="H83" s="157">
        <v>1254</v>
      </c>
      <c r="I83" s="157">
        <v>1290</v>
      </c>
      <c r="J83" s="157">
        <v>2544</v>
      </c>
    </row>
    <row r="84" spans="1:10" ht="13.5" customHeight="1">
      <c r="A84" s="179" t="s">
        <v>280</v>
      </c>
      <c r="B84" s="156">
        <v>563</v>
      </c>
      <c r="C84" s="157">
        <v>661</v>
      </c>
      <c r="D84" s="157">
        <v>607</v>
      </c>
      <c r="E84" s="157">
        <v>1268</v>
      </c>
      <c r="F84" s="158" t="s">
        <v>281</v>
      </c>
      <c r="G84" s="157">
        <v>924</v>
      </c>
      <c r="H84" s="157">
        <v>1093</v>
      </c>
      <c r="I84" s="157">
        <v>1101</v>
      </c>
      <c r="J84" s="157">
        <v>2194</v>
      </c>
    </row>
    <row r="85" spans="1:10" ht="13.5" customHeight="1">
      <c r="A85" s="179" t="s">
        <v>282</v>
      </c>
      <c r="B85" s="156">
        <v>427</v>
      </c>
      <c r="C85" s="157">
        <v>521</v>
      </c>
      <c r="D85" s="157">
        <v>521</v>
      </c>
      <c r="E85" s="157">
        <v>1042</v>
      </c>
      <c r="F85" s="158" t="s">
        <v>283</v>
      </c>
      <c r="G85" s="157">
        <v>516</v>
      </c>
      <c r="H85" s="157">
        <v>512</v>
      </c>
      <c r="I85" s="157">
        <v>509</v>
      </c>
      <c r="J85" s="157">
        <v>1021</v>
      </c>
    </row>
    <row r="86" spans="1:10" ht="13.5" customHeight="1">
      <c r="A86" s="179" t="s">
        <v>284</v>
      </c>
      <c r="B86" s="156">
        <v>575</v>
      </c>
      <c r="C86" s="157">
        <v>597</v>
      </c>
      <c r="D86" s="157">
        <v>495</v>
      </c>
      <c r="E86" s="157">
        <v>1092</v>
      </c>
      <c r="F86" s="158"/>
      <c r="G86" s="165"/>
      <c r="H86" s="165"/>
      <c r="I86" s="165"/>
      <c r="J86" s="165"/>
    </row>
    <row r="87" spans="1:10" ht="13.5" customHeight="1">
      <c r="A87" s="179"/>
      <c r="B87" s="164"/>
      <c r="C87" s="165"/>
      <c r="D87" s="165"/>
      <c r="E87" s="165"/>
      <c r="F87" s="155" t="s">
        <v>285</v>
      </c>
      <c r="G87" s="181">
        <f>SUM(G88:G92)</f>
        <v>4872</v>
      </c>
      <c r="H87" s="181">
        <f>SUM(H88:H92)</f>
        <v>4450</v>
      </c>
      <c r="I87" s="181">
        <f>SUM(I88:I92)</f>
        <v>4244</v>
      </c>
      <c r="J87" s="181">
        <f>SUM(J88:J92)</f>
        <v>8694</v>
      </c>
    </row>
    <row r="88" spans="1:10" ht="13.5" customHeight="1">
      <c r="A88" s="179"/>
      <c r="B88" s="182"/>
      <c r="C88" s="183"/>
      <c r="D88" s="183"/>
      <c r="E88" s="183"/>
      <c r="F88" s="158" t="s">
        <v>286</v>
      </c>
      <c r="G88" s="157">
        <v>1020</v>
      </c>
      <c r="H88" s="157">
        <v>937</v>
      </c>
      <c r="I88" s="157">
        <v>859</v>
      </c>
      <c r="J88" s="157">
        <v>1796</v>
      </c>
    </row>
    <row r="89" spans="1:10" ht="13.5" customHeight="1">
      <c r="A89" s="184" t="s">
        <v>287</v>
      </c>
      <c r="B89" s="185">
        <f>SUM(B90:B97)</f>
        <v>4315</v>
      </c>
      <c r="C89" s="181">
        <f>SUM(C90:C97)</f>
        <v>5099</v>
      </c>
      <c r="D89" s="181">
        <f>SUM(D90:D97)</f>
        <v>5081</v>
      </c>
      <c r="E89" s="181">
        <f>SUM(E90:E97)</f>
        <v>10180</v>
      </c>
      <c r="F89" s="158" t="s">
        <v>288</v>
      </c>
      <c r="G89" s="157">
        <v>1691</v>
      </c>
      <c r="H89" s="157">
        <v>1560</v>
      </c>
      <c r="I89" s="157">
        <v>1440</v>
      </c>
      <c r="J89" s="157">
        <v>3000</v>
      </c>
    </row>
    <row r="90" spans="1:10" ht="13.5" customHeight="1">
      <c r="A90" s="179" t="s">
        <v>289</v>
      </c>
      <c r="B90" s="156">
        <v>357</v>
      </c>
      <c r="C90" s="157">
        <v>359</v>
      </c>
      <c r="D90" s="157">
        <v>394</v>
      </c>
      <c r="E90" s="157">
        <v>753</v>
      </c>
      <c r="F90" s="158" t="s">
        <v>290</v>
      </c>
      <c r="G90" s="157">
        <v>951</v>
      </c>
      <c r="H90" s="157">
        <v>924</v>
      </c>
      <c r="I90" s="157">
        <v>857</v>
      </c>
      <c r="J90" s="157">
        <v>1781</v>
      </c>
    </row>
    <row r="91" spans="1:10" ht="13.5" customHeight="1">
      <c r="A91" s="179" t="s">
        <v>291</v>
      </c>
      <c r="B91" s="156">
        <v>680</v>
      </c>
      <c r="C91" s="157">
        <v>788</v>
      </c>
      <c r="D91" s="157">
        <v>739</v>
      </c>
      <c r="E91" s="157">
        <v>1527</v>
      </c>
      <c r="F91" s="158" t="s">
        <v>292</v>
      </c>
      <c r="G91" s="157">
        <v>990</v>
      </c>
      <c r="H91" s="157">
        <v>816</v>
      </c>
      <c r="I91" s="157">
        <v>861</v>
      </c>
      <c r="J91" s="157">
        <v>1677</v>
      </c>
    </row>
    <row r="92" spans="1:10" ht="13.5" customHeight="1">
      <c r="A92" s="179" t="s">
        <v>293</v>
      </c>
      <c r="B92" s="156">
        <v>674</v>
      </c>
      <c r="C92" s="157">
        <v>745</v>
      </c>
      <c r="D92" s="157">
        <v>734</v>
      </c>
      <c r="E92" s="157">
        <v>1479</v>
      </c>
      <c r="F92" s="158" t="s">
        <v>294</v>
      </c>
      <c r="G92" s="157">
        <v>220</v>
      </c>
      <c r="H92" s="157">
        <v>213</v>
      </c>
      <c r="I92" s="157">
        <v>227</v>
      </c>
      <c r="J92" s="157">
        <v>440</v>
      </c>
    </row>
    <row r="93" spans="1:10" ht="13.5" customHeight="1">
      <c r="A93" s="179" t="s">
        <v>295</v>
      </c>
      <c r="B93" s="156">
        <v>456</v>
      </c>
      <c r="C93" s="157">
        <v>515</v>
      </c>
      <c r="D93" s="157">
        <v>553</v>
      </c>
      <c r="E93" s="157">
        <v>1068</v>
      </c>
      <c r="F93" s="158"/>
      <c r="G93" s="165"/>
      <c r="H93" s="165"/>
      <c r="I93" s="165"/>
      <c r="J93" s="165"/>
    </row>
    <row r="94" spans="1:10" ht="13.5" customHeight="1">
      <c r="A94" s="179" t="s">
        <v>296</v>
      </c>
      <c r="B94" s="156">
        <v>220</v>
      </c>
      <c r="C94" s="157">
        <v>238</v>
      </c>
      <c r="D94" s="157">
        <v>259</v>
      </c>
      <c r="E94" s="157">
        <v>497</v>
      </c>
      <c r="F94" s="155" t="s">
        <v>297</v>
      </c>
      <c r="G94" s="181">
        <f>SUM(G95:G109)</f>
        <v>8150</v>
      </c>
      <c r="H94" s="181">
        <f>SUM(H95:H109)</f>
        <v>8184</v>
      </c>
      <c r="I94" s="181">
        <f>SUM(I95:I109)</f>
        <v>8223</v>
      </c>
      <c r="J94" s="181">
        <f>SUM(J95:J109)</f>
        <v>16407</v>
      </c>
    </row>
    <row r="95" spans="1:10" ht="13.5" customHeight="1">
      <c r="A95" s="179" t="s">
        <v>298</v>
      </c>
      <c r="B95" s="156">
        <v>670</v>
      </c>
      <c r="C95" s="157">
        <v>772</v>
      </c>
      <c r="D95" s="157">
        <v>763</v>
      </c>
      <c r="E95" s="157">
        <v>1535</v>
      </c>
      <c r="F95" s="158" t="s">
        <v>113</v>
      </c>
      <c r="G95" s="157">
        <v>763</v>
      </c>
      <c r="H95" s="157">
        <v>876</v>
      </c>
      <c r="I95" s="157">
        <v>861</v>
      </c>
      <c r="J95" s="157">
        <v>1737</v>
      </c>
    </row>
    <row r="96" spans="1:10" ht="13.5" customHeight="1">
      <c r="A96" s="179" t="s">
        <v>299</v>
      </c>
      <c r="B96" s="156">
        <v>326</v>
      </c>
      <c r="C96" s="157">
        <v>431</v>
      </c>
      <c r="D96" s="157">
        <v>445</v>
      </c>
      <c r="E96" s="157">
        <v>876</v>
      </c>
      <c r="F96" s="158" t="s">
        <v>300</v>
      </c>
      <c r="G96" s="157">
        <v>608</v>
      </c>
      <c r="H96" s="157">
        <v>563</v>
      </c>
      <c r="I96" s="157">
        <v>567</v>
      </c>
      <c r="J96" s="157">
        <v>1130</v>
      </c>
    </row>
    <row r="97" spans="1:10" ht="13.5" customHeight="1">
      <c r="A97" s="186" t="s">
        <v>301</v>
      </c>
      <c r="B97" s="156">
        <v>932</v>
      </c>
      <c r="C97" s="157">
        <v>1251</v>
      </c>
      <c r="D97" s="157">
        <v>1194</v>
      </c>
      <c r="E97" s="157">
        <v>2445</v>
      </c>
      <c r="F97" s="158" t="s">
        <v>302</v>
      </c>
      <c r="G97" s="157">
        <v>311</v>
      </c>
      <c r="H97" s="157">
        <v>286</v>
      </c>
      <c r="I97" s="157">
        <v>327</v>
      </c>
      <c r="J97" s="157">
        <v>613</v>
      </c>
    </row>
    <row r="98" spans="1:10" ht="13.5" customHeight="1">
      <c r="A98" s="186"/>
      <c r="B98" s="164"/>
      <c r="C98" s="165"/>
      <c r="D98" s="165"/>
      <c r="E98" s="165"/>
      <c r="F98" s="158" t="s">
        <v>303</v>
      </c>
      <c r="G98" s="157">
        <v>156</v>
      </c>
      <c r="H98" s="157">
        <v>170</v>
      </c>
      <c r="I98" s="157">
        <v>171</v>
      </c>
      <c r="J98" s="157">
        <v>341</v>
      </c>
    </row>
    <row r="99" spans="1:10" ht="13.5" customHeight="1">
      <c r="A99" s="179"/>
      <c r="B99" s="182"/>
      <c r="C99" s="183"/>
      <c r="D99" s="183"/>
      <c r="E99" s="183"/>
      <c r="F99" s="158" t="s">
        <v>304</v>
      </c>
      <c r="G99" s="157">
        <v>12</v>
      </c>
      <c r="H99" s="157">
        <v>15</v>
      </c>
      <c r="I99" s="157">
        <v>17</v>
      </c>
      <c r="J99" s="157">
        <v>32</v>
      </c>
    </row>
    <row r="100" spans="1:10" ht="13.5" customHeight="1">
      <c r="A100" s="184" t="s">
        <v>305</v>
      </c>
      <c r="B100" s="185">
        <f>SUM(B101:B123,G66:G73)</f>
        <v>15274</v>
      </c>
      <c r="C100" s="181">
        <f>SUM(C101:C123,H66:H73)</f>
        <v>17987</v>
      </c>
      <c r="D100" s="181">
        <f>SUM(D101:D123,I66:I73)</f>
        <v>18046</v>
      </c>
      <c r="E100" s="181">
        <f>SUM(E101:E123,J66:J73)</f>
        <v>36033</v>
      </c>
      <c r="F100" s="158" t="s">
        <v>306</v>
      </c>
      <c r="G100" s="157">
        <v>295</v>
      </c>
      <c r="H100" s="157">
        <v>289</v>
      </c>
      <c r="I100" s="157">
        <v>264</v>
      </c>
      <c r="J100" s="157">
        <v>553</v>
      </c>
    </row>
    <row r="101" spans="1:10" ht="13.5" customHeight="1">
      <c r="A101" s="179" t="s">
        <v>307</v>
      </c>
      <c r="B101" s="156">
        <v>1249</v>
      </c>
      <c r="C101" s="157">
        <v>1508</v>
      </c>
      <c r="D101" s="157">
        <v>1638</v>
      </c>
      <c r="E101" s="157">
        <v>3146</v>
      </c>
      <c r="F101" s="158" t="s">
        <v>308</v>
      </c>
      <c r="G101" s="157">
        <v>172</v>
      </c>
      <c r="H101" s="157">
        <v>186</v>
      </c>
      <c r="I101" s="157">
        <v>198</v>
      </c>
      <c r="J101" s="157">
        <v>384</v>
      </c>
    </row>
    <row r="102" spans="1:10" ht="13.5" customHeight="1">
      <c r="A102" s="179" t="s">
        <v>309</v>
      </c>
      <c r="B102" s="156">
        <v>836</v>
      </c>
      <c r="C102" s="157">
        <v>947</v>
      </c>
      <c r="D102" s="157">
        <v>926</v>
      </c>
      <c r="E102" s="157">
        <v>1873</v>
      </c>
      <c r="F102" s="158" t="s">
        <v>310</v>
      </c>
      <c r="G102" s="157">
        <v>212</v>
      </c>
      <c r="H102" s="157">
        <v>212</v>
      </c>
      <c r="I102" s="157">
        <v>207</v>
      </c>
      <c r="J102" s="157">
        <v>419</v>
      </c>
    </row>
    <row r="103" spans="1:10" ht="13.5" customHeight="1">
      <c r="A103" s="179" t="s">
        <v>311</v>
      </c>
      <c r="B103" s="156">
        <v>338</v>
      </c>
      <c r="C103" s="157">
        <v>401</v>
      </c>
      <c r="D103" s="157">
        <v>447</v>
      </c>
      <c r="E103" s="157">
        <v>848</v>
      </c>
      <c r="F103" s="158" t="s">
        <v>312</v>
      </c>
      <c r="G103" s="157">
        <v>293</v>
      </c>
      <c r="H103" s="157">
        <v>312</v>
      </c>
      <c r="I103" s="157">
        <v>303</v>
      </c>
      <c r="J103" s="157">
        <v>615</v>
      </c>
    </row>
    <row r="104" spans="1:10" ht="13.5" customHeight="1">
      <c r="A104" s="179" t="s">
        <v>313</v>
      </c>
      <c r="B104" s="156">
        <v>164</v>
      </c>
      <c r="C104" s="157">
        <v>194</v>
      </c>
      <c r="D104" s="157">
        <v>207</v>
      </c>
      <c r="E104" s="157">
        <v>401</v>
      </c>
      <c r="F104" s="158" t="s">
        <v>314</v>
      </c>
      <c r="G104" s="157">
        <v>275</v>
      </c>
      <c r="H104" s="157">
        <v>274</v>
      </c>
      <c r="I104" s="157">
        <v>294</v>
      </c>
      <c r="J104" s="157">
        <v>568</v>
      </c>
    </row>
    <row r="105" spans="1:10" ht="13.5" customHeight="1">
      <c r="A105" s="179" t="s">
        <v>315</v>
      </c>
      <c r="B105" s="156">
        <v>63</v>
      </c>
      <c r="C105" s="157">
        <v>74</v>
      </c>
      <c r="D105" s="157">
        <v>76</v>
      </c>
      <c r="E105" s="157">
        <v>150</v>
      </c>
      <c r="F105" s="158" t="s">
        <v>316</v>
      </c>
      <c r="G105" s="157">
        <v>668</v>
      </c>
      <c r="H105" s="157">
        <v>621</v>
      </c>
      <c r="I105" s="157">
        <v>699</v>
      </c>
      <c r="J105" s="157">
        <v>1320</v>
      </c>
    </row>
    <row r="106" spans="1:10" ht="13.5" customHeight="1">
      <c r="A106" s="179" t="s">
        <v>317</v>
      </c>
      <c r="B106" s="156">
        <v>328</v>
      </c>
      <c r="C106" s="157">
        <v>371</v>
      </c>
      <c r="D106" s="157">
        <v>384</v>
      </c>
      <c r="E106" s="157">
        <v>755</v>
      </c>
      <c r="F106" s="158" t="s">
        <v>318</v>
      </c>
      <c r="G106" s="157">
        <v>1567</v>
      </c>
      <c r="H106" s="157">
        <v>1526</v>
      </c>
      <c r="I106" s="157">
        <v>1546</v>
      </c>
      <c r="J106" s="157">
        <v>3072</v>
      </c>
    </row>
    <row r="107" spans="1:10" ht="13.5" customHeight="1">
      <c r="A107" s="179" t="s">
        <v>319</v>
      </c>
      <c r="B107" s="156">
        <v>621</v>
      </c>
      <c r="C107" s="157">
        <v>661</v>
      </c>
      <c r="D107" s="157">
        <v>649</v>
      </c>
      <c r="E107" s="157">
        <v>1310</v>
      </c>
      <c r="F107" s="158" t="s">
        <v>320</v>
      </c>
      <c r="G107" s="157">
        <v>1493</v>
      </c>
      <c r="H107" s="157">
        <v>1498</v>
      </c>
      <c r="I107" s="157">
        <v>1415</v>
      </c>
      <c r="J107" s="157">
        <v>2913</v>
      </c>
    </row>
    <row r="108" spans="1:10" ht="13.5" customHeight="1">
      <c r="A108" s="179" t="s">
        <v>321</v>
      </c>
      <c r="B108" s="156">
        <v>497</v>
      </c>
      <c r="C108" s="157">
        <v>551</v>
      </c>
      <c r="D108" s="157">
        <v>608</v>
      </c>
      <c r="E108" s="157">
        <v>1159</v>
      </c>
      <c r="F108" s="158" t="s">
        <v>322</v>
      </c>
      <c r="G108" s="157">
        <v>590</v>
      </c>
      <c r="H108" s="157">
        <v>693</v>
      </c>
      <c r="I108" s="157">
        <v>672</v>
      </c>
      <c r="J108" s="157">
        <v>1365</v>
      </c>
    </row>
    <row r="109" spans="1:10" ht="13.5" customHeight="1">
      <c r="A109" s="179" t="s">
        <v>323</v>
      </c>
      <c r="B109" s="156">
        <v>411</v>
      </c>
      <c r="C109" s="157">
        <v>457</v>
      </c>
      <c r="D109" s="157">
        <v>440</v>
      </c>
      <c r="E109" s="157">
        <v>897</v>
      </c>
      <c r="F109" s="158" t="s">
        <v>324</v>
      </c>
      <c r="G109" s="157">
        <v>735</v>
      </c>
      <c r="H109" s="157">
        <v>663</v>
      </c>
      <c r="I109" s="157">
        <v>682</v>
      </c>
      <c r="J109" s="157">
        <v>1345</v>
      </c>
    </row>
    <row r="110" spans="1:10" ht="13.5" customHeight="1">
      <c r="A110" s="179" t="s">
        <v>325</v>
      </c>
      <c r="B110" s="156">
        <v>243</v>
      </c>
      <c r="C110" s="157">
        <v>309</v>
      </c>
      <c r="D110" s="157">
        <v>270</v>
      </c>
      <c r="E110" s="157">
        <v>579</v>
      </c>
      <c r="F110" s="158"/>
      <c r="G110" s="165"/>
      <c r="H110" s="165"/>
      <c r="I110" s="165"/>
      <c r="J110" s="165"/>
    </row>
    <row r="111" spans="1:10" ht="13.5" customHeight="1">
      <c r="A111" s="179" t="s">
        <v>326</v>
      </c>
      <c r="B111" s="156">
        <v>8</v>
      </c>
      <c r="C111" s="157">
        <v>15</v>
      </c>
      <c r="D111" s="157">
        <v>14</v>
      </c>
      <c r="E111" s="157">
        <v>29</v>
      </c>
      <c r="F111" s="155" t="s">
        <v>327</v>
      </c>
      <c r="G111" s="181">
        <f>SUM(G112:G123)</f>
        <v>13605</v>
      </c>
      <c r="H111" s="181">
        <f>SUM(H112:H123)</f>
        <v>13626</v>
      </c>
      <c r="I111" s="181">
        <f>SUM(I112:I123)</f>
        <v>13923</v>
      </c>
      <c r="J111" s="181">
        <f>SUM(J112:J123)</f>
        <v>27549</v>
      </c>
    </row>
    <row r="112" spans="1:10" ht="13.5" customHeight="1">
      <c r="A112" s="179" t="s">
        <v>328</v>
      </c>
      <c r="B112" s="156">
        <v>381</v>
      </c>
      <c r="C112" s="157">
        <v>441</v>
      </c>
      <c r="D112" s="157">
        <v>446</v>
      </c>
      <c r="E112" s="157">
        <v>887</v>
      </c>
      <c r="F112" s="158" t="s">
        <v>329</v>
      </c>
      <c r="G112" s="157">
        <v>558</v>
      </c>
      <c r="H112" s="157">
        <v>524</v>
      </c>
      <c r="I112" s="157">
        <v>564</v>
      </c>
      <c r="J112" s="157">
        <v>1088</v>
      </c>
    </row>
    <row r="113" spans="1:10" ht="13.5" customHeight="1">
      <c r="A113" s="179" t="s">
        <v>330</v>
      </c>
      <c r="B113" s="156">
        <v>315</v>
      </c>
      <c r="C113" s="157">
        <v>414</v>
      </c>
      <c r="D113" s="157">
        <v>402</v>
      </c>
      <c r="E113" s="157">
        <v>816</v>
      </c>
      <c r="F113" s="158" t="s">
        <v>331</v>
      </c>
      <c r="G113" s="157">
        <v>856</v>
      </c>
      <c r="H113" s="157">
        <v>923</v>
      </c>
      <c r="I113" s="157">
        <v>973</v>
      </c>
      <c r="J113" s="157">
        <v>1896</v>
      </c>
    </row>
    <row r="114" spans="1:10" ht="13.5" customHeight="1">
      <c r="A114" s="179" t="s">
        <v>332</v>
      </c>
      <c r="B114" s="156">
        <v>290</v>
      </c>
      <c r="C114" s="157">
        <v>370</v>
      </c>
      <c r="D114" s="157">
        <v>346</v>
      </c>
      <c r="E114" s="157">
        <v>716</v>
      </c>
      <c r="F114" s="158" t="s">
        <v>333</v>
      </c>
      <c r="G114" s="157">
        <v>1030</v>
      </c>
      <c r="H114" s="157">
        <v>1024</v>
      </c>
      <c r="I114" s="157">
        <v>1072</v>
      </c>
      <c r="J114" s="157">
        <v>2096</v>
      </c>
    </row>
    <row r="115" spans="1:10" ht="13.5" customHeight="1">
      <c r="A115" s="179" t="s">
        <v>334</v>
      </c>
      <c r="B115" s="156">
        <v>352</v>
      </c>
      <c r="C115" s="157">
        <v>406</v>
      </c>
      <c r="D115" s="157">
        <v>414</v>
      </c>
      <c r="E115" s="157">
        <v>820</v>
      </c>
      <c r="F115" s="158" t="s">
        <v>335</v>
      </c>
      <c r="G115" s="157">
        <v>2049</v>
      </c>
      <c r="H115" s="157">
        <v>1826</v>
      </c>
      <c r="I115" s="157">
        <v>1726</v>
      </c>
      <c r="J115" s="157">
        <v>3552</v>
      </c>
    </row>
    <row r="116" spans="1:10" ht="13.5" customHeight="1">
      <c r="A116" s="179" t="s">
        <v>336</v>
      </c>
      <c r="B116" s="156">
        <v>250</v>
      </c>
      <c r="C116" s="157">
        <v>243</v>
      </c>
      <c r="D116" s="157">
        <v>255</v>
      </c>
      <c r="E116" s="157">
        <v>498</v>
      </c>
      <c r="F116" s="158" t="s">
        <v>337</v>
      </c>
      <c r="G116" s="157">
        <v>1560</v>
      </c>
      <c r="H116" s="157">
        <v>1392</v>
      </c>
      <c r="I116" s="157">
        <v>1447</v>
      </c>
      <c r="J116" s="157">
        <v>2839</v>
      </c>
    </row>
    <row r="117" spans="1:10" ht="13.5" customHeight="1">
      <c r="A117" s="179" t="s">
        <v>338</v>
      </c>
      <c r="B117" s="156">
        <v>243</v>
      </c>
      <c r="C117" s="157">
        <v>283</v>
      </c>
      <c r="D117" s="157">
        <v>301</v>
      </c>
      <c r="E117" s="157">
        <v>584</v>
      </c>
      <c r="F117" s="158" t="s">
        <v>339</v>
      </c>
      <c r="G117" s="157">
        <v>1445</v>
      </c>
      <c r="H117" s="157">
        <v>1436</v>
      </c>
      <c r="I117" s="157">
        <v>1422</v>
      </c>
      <c r="J117" s="157">
        <v>2858</v>
      </c>
    </row>
    <row r="118" spans="1:10" ht="13.5" customHeight="1">
      <c r="A118" s="179" t="s">
        <v>340</v>
      </c>
      <c r="B118" s="156">
        <v>8</v>
      </c>
      <c r="C118" s="157">
        <v>8</v>
      </c>
      <c r="D118" s="157">
        <v>0</v>
      </c>
      <c r="E118" s="157">
        <v>8</v>
      </c>
      <c r="F118" s="158" t="s">
        <v>341</v>
      </c>
      <c r="G118" s="157">
        <v>577</v>
      </c>
      <c r="H118" s="157">
        <v>572</v>
      </c>
      <c r="I118" s="157">
        <v>568</v>
      </c>
      <c r="J118" s="157">
        <v>1140</v>
      </c>
    </row>
    <row r="119" spans="1:10" ht="13.5" customHeight="1">
      <c r="A119" s="179" t="s">
        <v>342</v>
      </c>
      <c r="B119" s="156">
        <v>0</v>
      </c>
      <c r="C119" s="157">
        <v>0</v>
      </c>
      <c r="D119" s="157">
        <v>0</v>
      </c>
      <c r="E119" s="157">
        <v>0</v>
      </c>
      <c r="F119" s="158" t="s">
        <v>343</v>
      </c>
      <c r="G119" s="157">
        <v>402</v>
      </c>
      <c r="H119" s="157">
        <v>382</v>
      </c>
      <c r="I119" s="157">
        <v>376</v>
      </c>
      <c r="J119" s="157">
        <v>758</v>
      </c>
    </row>
    <row r="120" spans="1:10" ht="13.5" customHeight="1">
      <c r="A120" s="179" t="s">
        <v>344</v>
      </c>
      <c r="B120" s="156">
        <v>0</v>
      </c>
      <c r="C120" s="157">
        <v>0</v>
      </c>
      <c r="D120" s="157">
        <v>0</v>
      </c>
      <c r="E120" s="157">
        <v>0</v>
      </c>
      <c r="F120" s="158" t="s">
        <v>345</v>
      </c>
      <c r="G120" s="157">
        <v>1790</v>
      </c>
      <c r="H120" s="157">
        <v>1980</v>
      </c>
      <c r="I120" s="157">
        <v>2030</v>
      </c>
      <c r="J120" s="157">
        <v>4010</v>
      </c>
    </row>
    <row r="121" spans="1:10" ht="13.5" customHeight="1">
      <c r="A121" s="179" t="s">
        <v>346</v>
      </c>
      <c r="B121" s="156">
        <v>5</v>
      </c>
      <c r="C121" s="157">
        <v>5</v>
      </c>
      <c r="D121" s="157">
        <v>0</v>
      </c>
      <c r="E121" s="157">
        <v>5</v>
      </c>
      <c r="F121" s="158" t="s">
        <v>347</v>
      </c>
      <c r="G121" s="157">
        <v>1333</v>
      </c>
      <c r="H121" s="157">
        <v>1332</v>
      </c>
      <c r="I121" s="157">
        <v>1453</v>
      </c>
      <c r="J121" s="157">
        <v>2785</v>
      </c>
    </row>
    <row r="122" spans="1:10" ht="13.5" customHeight="1">
      <c r="A122" s="179" t="s">
        <v>348</v>
      </c>
      <c r="B122" s="156">
        <v>535</v>
      </c>
      <c r="C122" s="157">
        <v>578</v>
      </c>
      <c r="D122" s="157">
        <v>578</v>
      </c>
      <c r="E122" s="157">
        <v>1156</v>
      </c>
      <c r="F122" s="158" t="s">
        <v>349</v>
      </c>
      <c r="G122" s="157">
        <v>807</v>
      </c>
      <c r="H122" s="157">
        <v>899</v>
      </c>
      <c r="I122" s="157">
        <v>874</v>
      </c>
      <c r="J122" s="157">
        <v>1773</v>
      </c>
    </row>
    <row r="123" spans="1:10" ht="13.5" customHeight="1">
      <c r="A123" s="187" t="s">
        <v>350</v>
      </c>
      <c r="B123" s="167">
        <v>525</v>
      </c>
      <c r="C123" s="168">
        <v>585</v>
      </c>
      <c r="D123" s="168">
        <v>520</v>
      </c>
      <c r="E123" s="168">
        <v>1105</v>
      </c>
      <c r="F123" s="169" t="s">
        <v>351</v>
      </c>
      <c r="G123" s="168">
        <v>1198</v>
      </c>
      <c r="H123" s="168">
        <v>1336</v>
      </c>
      <c r="I123" s="168">
        <v>1418</v>
      </c>
      <c r="J123" s="168">
        <v>2754</v>
      </c>
    </row>
    <row r="124" spans="1:10" ht="15" customHeight="1">
      <c r="A124" s="188"/>
      <c r="J124" s="70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54"/>
  <sheetViews>
    <sheetView zoomScale="110" zoomScaleNormal="110" workbookViewId="0"/>
  </sheetViews>
  <sheetFormatPr defaultColWidth="8.75" defaultRowHeight="15" customHeight="1"/>
  <cols>
    <col min="1" max="1" width="15" style="51" customWidth="1"/>
    <col min="2" max="6" width="14.25" style="51" customWidth="1"/>
    <col min="7" max="16384" width="8.75" style="51"/>
  </cols>
  <sheetData>
    <row r="1" spans="1:6" ht="15" customHeight="1">
      <c r="A1" s="466" t="s">
        <v>876</v>
      </c>
    </row>
    <row r="3" spans="1:6" ht="15" customHeight="1">
      <c r="A3" s="71" t="s">
        <v>352</v>
      </c>
    </row>
    <row r="4" spans="1:6" ht="15" customHeight="1">
      <c r="A4" s="5" t="s">
        <v>46</v>
      </c>
      <c r="C4" s="132"/>
      <c r="D4" s="132"/>
      <c r="E4" s="132"/>
      <c r="F4" s="77" t="s">
        <v>353</v>
      </c>
    </row>
    <row r="5" spans="1:6" ht="15" customHeight="1">
      <c r="A5" s="189" t="s">
        <v>354</v>
      </c>
      <c r="B5" s="79" t="s">
        <v>121</v>
      </c>
      <c r="C5" s="79" t="s">
        <v>122</v>
      </c>
      <c r="D5" s="79" t="s">
        <v>123</v>
      </c>
      <c r="E5" s="79" t="s">
        <v>355</v>
      </c>
      <c r="F5" s="79" t="s">
        <v>356</v>
      </c>
    </row>
    <row r="6" spans="1:6" ht="15" customHeight="1">
      <c r="A6" s="97" t="s">
        <v>126</v>
      </c>
      <c r="B6" s="190">
        <v>13006</v>
      </c>
      <c r="C6" s="190">
        <v>12644</v>
      </c>
      <c r="D6" s="190">
        <v>14291</v>
      </c>
      <c r="E6" s="190">
        <f>SUM(E7:E53)</f>
        <v>14046</v>
      </c>
      <c r="F6" s="190">
        <f>SUM(F7:F53)</f>
        <v>13360</v>
      </c>
    </row>
    <row r="7" spans="1:6" ht="15" customHeight="1">
      <c r="A7" s="191" t="s">
        <v>357</v>
      </c>
      <c r="B7" s="123">
        <v>198</v>
      </c>
      <c r="C7" s="39">
        <v>190</v>
      </c>
      <c r="D7" s="39">
        <v>192</v>
      </c>
      <c r="E7" s="39">
        <v>157</v>
      </c>
      <c r="F7" s="39">
        <v>155</v>
      </c>
    </row>
    <row r="8" spans="1:6" ht="15" customHeight="1">
      <c r="A8" s="191" t="s">
        <v>358</v>
      </c>
      <c r="B8" s="123">
        <v>67</v>
      </c>
      <c r="C8" s="39">
        <v>51</v>
      </c>
      <c r="D8" s="39">
        <v>57</v>
      </c>
      <c r="E8" s="39">
        <v>73</v>
      </c>
      <c r="F8" s="39">
        <v>59</v>
      </c>
    </row>
    <row r="9" spans="1:6" ht="15" customHeight="1">
      <c r="A9" s="191" t="s">
        <v>359</v>
      </c>
      <c r="B9" s="123">
        <v>55</v>
      </c>
      <c r="C9" s="39">
        <v>48</v>
      </c>
      <c r="D9" s="39">
        <v>51</v>
      </c>
      <c r="E9" s="39">
        <v>65</v>
      </c>
      <c r="F9" s="39">
        <v>48</v>
      </c>
    </row>
    <row r="10" spans="1:6" ht="15" customHeight="1">
      <c r="A10" s="191" t="s">
        <v>360</v>
      </c>
      <c r="B10" s="123">
        <v>155</v>
      </c>
      <c r="C10" s="39">
        <v>146</v>
      </c>
      <c r="D10" s="39">
        <v>161</v>
      </c>
      <c r="E10" s="39">
        <v>159</v>
      </c>
      <c r="F10" s="39">
        <v>140</v>
      </c>
    </row>
    <row r="11" spans="1:6" ht="15" customHeight="1">
      <c r="A11" s="191" t="s">
        <v>361</v>
      </c>
      <c r="B11" s="123">
        <v>55</v>
      </c>
      <c r="C11" s="39">
        <v>50</v>
      </c>
      <c r="D11" s="39">
        <v>43</v>
      </c>
      <c r="E11" s="39">
        <v>46</v>
      </c>
      <c r="F11" s="39">
        <v>41</v>
      </c>
    </row>
    <row r="12" spans="1:6" ht="15" customHeight="1">
      <c r="A12" s="191" t="s">
        <v>362</v>
      </c>
      <c r="B12" s="123">
        <v>53</v>
      </c>
      <c r="C12" s="39">
        <v>52</v>
      </c>
      <c r="D12" s="39">
        <v>46</v>
      </c>
      <c r="E12" s="39">
        <v>46</v>
      </c>
      <c r="F12" s="39">
        <v>53</v>
      </c>
    </row>
    <row r="13" spans="1:6" ht="15" customHeight="1">
      <c r="A13" s="191" t="s">
        <v>363</v>
      </c>
      <c r="B13" s="123">
        <v>127</v>
      </c>
      <c r="C13" s="39">
        <v>133</v>
      </c>
      <c r="D13" s="39">
        <v>144</v>
      </c>
      <c r="E13" s="39">
        <v>150</v>
      </c>
      <c r="F13" s="39">
        <v>146</v>
      </c>
    </row>
    <row r="14" spans="1:6" ht="15" customHeight="1">
      <c r="A14" s="191" t="s">
        <v>364</v>
      </c>
      <c r="B14" s="123">
        <v>254</v>
      </c>
      <c r="C14" s="39">
        <v>314</v>
      </c>
      <c r="D14" s="39">
        <v>338</v>
      </c>
      <c r="E14" s="39">
        <v>359</v>
      </c>
      <c r="F14" s="39">
        <v>334</v>
      </c>
    </row>
    <row r="15" spans="1:6" ht="15" customHeight="1">
      <c r="A15" s="191" t="s">
        <v>365</v>
      </c>
      <c r="B15" s="123">
        <v>304</v>
      </c>
      <c r="C15" s="39">
        <v>242</v>
      </c>
      <c r="D15" s="39">
        <v>315</v>
      </c>
      <c r="E15" s="39">
        <v>342</v>
      </c>
      <c r="F15" s="39">
        <v>295</v>
      </c>
    </row>
    <row r="16" spans="1:6" ht="15" customHeight="1">
      <c r="A16" s="191" t="s">
        <v>366</v>
      </c>
      <c r="B16" s="123">
        <v>214</v>
      </c>
      <c r="C16" s="39">
        <v>199</v>
      </c>
      <c r="D16" s="39">
        <v>214</v>
      </c>
      <c r="E16" s="39">
        <v>246</v>
      </c>
      <c r="F16" s="39">
        <v>215</v>
      </c>
    </row>
    <row r="17" spans="1:6" ht="15" customHeight="1">
      <c r="A17" s="192" t="s">
        <v>367</v>
      </c>
      <c r="B17" s="190">
        <v>5686</v>
      </c>
      <c r="C17" s="193">
        <v>5450</v>
      </c>
      <c r="D17" s="193">
        <v>6103</v>
      </c>
      <c r="E17" s="193">
        <v>5722</v>
      </c>
      <c r="F17" s="193">
        <v>5601</v>
      </c>
    </row>
    <row r="18" spans="1:6" ht="15" customHeight="1">
      <c r="A18" s="191" t="s">
        <v>368</v>
      </c>
      <c r="B18" s="123">
        <v>1006</v>
      </c>
      <c r="C18" s="39">
        <v>1011</v>
      </c>
      <c r="D18" s="39">
        <v>1200</v>
      </c>
      <c r="E18" s="39">
        <v>1250</v>
      </c>
      <c r="F18" s="39">
        <v>1127</v>
      </c>
    </row>
    <row r="19" spans="1:6" ht="15" customHeight="1">
      <c r="A19" s="191" t="s">
        <v>369</v>
      </c>
      <c r="B19" s="123">
        <v>2640</v>
      </c>
      <c r="C19" s="39">
        <v>2578</v>
      </c>
      <c r="D19" s="39">
        <v>3089</v>
      </c>
      <c r="E19" s="39">
        <v>3000</v>
      </c>
      <c r="F19" s="39">
        <v>3037</v>
      </c>
    </row>
    <row r="20" spans="1:6" ht="15" customHeight="1">
      <c r="A20" s="191" t="s">
        <v>370</v>
      </c>
      <c r="B20" s="123">
        <v>572</v>
      </c>
      <c r="C20" s="39">
        <v>600</v>
      </c>
      <c r="D20" s="39">
        <v>591</v>
      </c>
      <c r="E20" s="39">
        <v>614</v>
      </c>
      <c r="F20" s="39">
        <v>577</v>
      </c>
    </row>
    <row r="21" spans="1:6" ht="15" customHeight="1">
      <c r="A21" s="191" t="s">
        <v>371</v>
      </c>
      <c r="B21" s="123">
        <v>118</v>
      </c>
      <c r="C21" s="39">
        <v>130</v>
      </c>
      <c r="D21" s="39">
        <v>113</v>
      </c>
      <c r="E21" s="39">
        <v>122</v>
      </c>
      <c r="F21" s="39">
        <v>116</v>
      </c>
    </row>
    <row r="22" spans="1:6" ht="15" customHeight="1">
      <c r="A22" s="191" t="s">
        <v>372</v>
      </c>
      <c r="B22" s="123">
        <v>28</v>
      </c>
      <c r="C22" s="39">
        <v>35</v>
      </c>
      <c r="D22" s="39">
        <v>14</v>
      </c>
      <c r="E22" s="39">
        <v>22</v>
      </c>
      <c r="F22" s="39">
        <v>9</v>
      </c>
    </row>
    <row r="23" spans="1:6" ht="15" customHeight="1">
      <c r="A23" s="191" t="s">
        <v>373</v>
      </c>
      <c r="B23" s="123">
        <v>40</v>
      </c>
      <c r="C23" s="39">
        <v>23</v>
      </c>
      <c r="D23" s="39">
        <v>19</v>
      </c>
      <c r="E23" s="39">
        <v>33</v>
      </c>
      <c r="F23" s="39">
        <v>16</v>
      </c>
    </row>
    <row r="24" spans="1:6" ht="15" customHeight="1">
      <c r="A24" s="191" t="s">
        <v>374</v>
      </c>
      <c r="B24" s="123">
        <v>7</v>
      </c>
      <c r="C24" s="39">
        <v>11</v>
      </c>
      <c r="D24" s="39">
        <v>9</v>
      </c>
      <c r="E24" s="39">
        <v>9</v>
      </c>
      <c r="F24" s="39">
        <v>8</v>
      </c>
    </row>
    <row r="25" spans="1:6" ht="15" customHeight="1">
      <c r="A25" s="191" t="s">
        <v>375</v>
      </c>
      <c r="B25" s="123">
        <v>33</v>
      </c>
      <c r="C25" s="39">
        <v>39</v>
      </c>
      <c r="D25" s="39">
        <v>51</v>
      </c>
      <c r="E25" s="39">
        <v>57</v>
      </c>
      <c r="F25" s="39">
        <v>45</v>
      </c>
    </row>
    <row r="26" spans="1:6" ht="15" customHeight="1">
      <c r="A26" s="191" t="s">
        <v>376</v>
      </c>
      <c r="B26" s="123">
        <v>114</v>
      </c>
      <c r="C26" s="39">
        <v>74</v>
      </c>
      <c r="D26" s="39">
        <v>116</v>
      </c>
      <c r="E26" s="39">
        <v>137</v>
      </c>
      <c r="F26" s="39">
        <v>105</v>
      </c>
    </row>
    <row r="27" spans="1:6" ht="15" customHeight="1">
      <c r="A27" s="191" t="s">
        <v>377</v>
      </c>
      <c r="B27" s="123">
        <v>45</v>
      </c>
      <c r="C27" s="39">
        <v>37</v>
      </c>
      <c r="D27" s="39">
        <v>35</v>
      </c>
      <c r="E27" s="39">
        <v>28</v>
      </c>
      <c r="F27" s="39">
        <v>37</v>
      </c>
    </row>
    <row r="28" spans="1:6" ht="15" customHeight="1">
      <c r="A28" s="191" t="s">
        <v>378</v>
      </c>
      <c r="B28" s="123">
        <v>133</v>
      </c>
      <c r="C28" s="39">
        <v>123</v>
      </c>
      <c r="D28" s="39">
        <v>107</v>
      </c>
      <c r="E28" s="39">
        <v>113</v>
      </c>
      <c r="F28" s="39">
        <v>114</v>
      </c>
    </row>
    <row r="29" spans="1:6" ht="15" customHeight="1">
      <c r="A29" s="191" t="s">
        <v>379</v>
      </c>
      <c r="B29" s="123">
        <v>187</v>
      </c>
      <c r="C29" s="39">
        <v>176</v>
      </c>
      <c r="D29" s="39">
        <v>200</v>
      </c>
      <c r="E29" s="39">
        <v>245</v>
      </c>
      <c r="F29" s="39">
        <v>185</v>
      </c>
    </row>
    <row r="30" spans="1:6" ht="15" customHeight="1">
      <c r="A30" s="191" t="s">
        <v>380</v>
      </c>
      <c r="B30" s="123">
        <v>37</v>
      </c>
      <c r="C30" s="39">
        <v>34</v>
      </c>
      <c r="D30" s="39">
        <v>33</v>
      </c>
      <c r="E30" s="39">
        <v>22</v>
      </c>
      <c r="F30" s="39">
        <v>43</v>
      </c>
    </row>
    <row r="31" spans="1:6" ht="15" customHeight="1">
      <c r="A31" s="191" t="s">
        <v>381</v>
      </c>
      <c r="B31" s="123">
        <v>23</v>
      </c>
      <c r="C31" s="39">
        <v>21</v>
      </c>
      <c r="D31" s="39">
        <v>26</v>
      </c>
      <c r="E31" s="39">
        <v>22</v>
      </c>
      <c r="F31" s="39">
        <v>23</v>
      </c>
    </row>
    <row r="32" spans="1:6" ht="15" customHeight="1">
      <c r="A32" s="191" t="s">
        <v>382</v>
      </c>
      <c r="B32" s="123">
        <v>48</v>
      </c>
      <c r="C32" s="39">
        <v>69</v>
      </c>
      <c r="D32" s="39">
        <v>62</v>
      </c>
      <c r="E32" s="39">
        <v>54</v>
      </c>
      <c r="F32" s="39">
        <v>44</v>
      </c>
    </row>
    <row r="33" spans="1:6" ht="15" customHeight="1">
      <c r="A33" s="191" t="s">
        <v>383</v>
      </c>
      <c r="B33" s="123">
        <v>223</v>
      </c>
      <c r="C33" s="39">
        <v>206</v>
      </c>
      <c r="D33" s="39">
        <v>238</v>
      </c>
      <c r="E33" s="39">
        <v>219</v>
      </c>
      <c r="F33" s="39">
        <v>205</v>
      </c>
    </row>
    <row r="34" spans="1:6" ht="15" customHeight="1">
      <c r="A34" s="191" t="s">
        <v>384</v>
      </c>
      <c r="B34" s="123">
        <v>103</v>
      </c>
      <c r="C34" s="39">
        <v>113</v>
      </c>
      <c r="D34" s="39">
        <v>128</v>
      </c>
      <c r="E34" s="39">
        <v>111</v>
      </c>
      <c r="F34" s="39">
        <v>92</v>
      </c>
    </row>
    <row r="35" spans="1:6" ht="15" customHeight="1">
      <c r="A35" s="191" t="s">
        <v>385</v>
      </c>
      <c r="B35" s="123">
        <v>15</v>
      </c>
      <c r="C35" s="39">
        <v>12</v>
      </c>
      <c r="D35" s="39">
        <v>24</v>
      </c>
      <c r="E35" s="39">
        <v>29</v>
      </c>
      <c r="F35" s="39">
        <v>11</v>
      </c>
    </row>
    <row r="36" spans="1:6" ht="15" customHeight="1">
      <c r="A36" s="191" t="s">
        <v>386</v>
      </c>
      <c r="B36" s="123">
        <v>12</v>
      </c>
      <c r="C36" s="39">
        <v>10</v>
      </c>
      <c r="D36" s="39">
        <v>11</v>
      </c>
      <c r="E36" s="39">
        <v>11</v>
      </c>
      <c r="F36" s="39">
        <v>12</v>
      </c>
    </row>
    <row r="37" spans="1:6" ht="15" customHeight="1">
      <c r="A37" s="191" t="s">
        <v>387</v>
      </c>
      <c r="B37" s="123">
        <v>10</v>
      </c>
      <c r="C37" s="39">
        <v>13</v>
      </c>
      <c r="D37" s="39">
        <v>13</v>
      </c>
      <c r="E37" s="39">
        <v>8</v>
      </c>
      <c r="F37" s="39">
        <v>11</v>
      </c>
    </row>
    <row r="38" spans="1:6" ht="15" customHeight="1">
      <c r="A38" s="191" t="s">
        <v>388</v>
      </c>
      <c r="B38" s="123">
        <v>3</v>
      </c>
      <c r="C38" s="39">
        <v>4</v>
      </c>
      <c r="D38" s="39">
        <v>16</v>
      </c>
      <c r="E38" s="39">
        <v>12</v>
      </c>
      <c r="F38" s="39">
        <v>7</v>
      </c>
    </row>
    <row r="39" spans="1:6" ht="15" customHeight="1">
      <c r="A39" s="191" t="s">
        <v>389</v>
      </c>
      <c r="B39" s="123">
        <v>35</v>
      </c>
      <c r="C39" s="39">
        <v>35</v>
      </c>
      <c r="D39" s="39">
        <v>47</v>
      </c>
      <c r="E39" s="39">
        <v>35</v>
      </c>
      <c r="F39" s="39">
        <v>24</v>
      </c>
    </row>
    <row r="40" spans="1:6" ht="15" customHeight="1">
      <c r="A40" s="191" t="s">
        <v>390</v>
      </c>
      <c r="B40" s="123">
        <v>54</v>
      </c>
      <c r="C40" s="39">
        <v>52</v>
      </c>
      <c r="D40" s="39">
        <v>58</v>
      </c>
      <c r="E40" s="39">
        <v>53</v>
      </c>
      <c r="F40" s="39">
        <v>53</v>
      </c>
    </row>
    <row r="41" spans="1:6" ht="15" customHeight="1">
      <c r="A41" s="191" t="s">
        <v>391</v>
      </c>
      <c r="B41" s="123">
        <v>27</v>
      </c>
      <c r="C41" s="39">
        <v>12</v>
      </c>
      <c r="D41" s="39">
        <v>20</v>
      </c>
      <c r="E41" s="39">
        <v>29</v>
      </c>
      <c r="F41" s="39">
        <v>18</v>
      </c>
    </row>
    <row r="42" spans="1:6" ht="15" customHeight="1">
      <c r="A42" s="191" t="s">
        <v>392</v>
      </c>
      <c r="B42" s="123">
        <v>10</v>
      </c>
      <c r="C42" s="39">
        <v>9</v>
      </c>
      <c r="D42" s="39">
        <v>8</v>
      </c>
      <c r="E42" s="39">
        <v>13</v>
      </c>
      <c r="F42" s="39">
        <v>6</v>
      </c>
    </row>
    <row r="43" spans="1:6" ht="15" customHeight="1">
      <c r="A43" s="191" t="s">
        <v>393</v>
      </c>
      <c r="B43" s="123">
        <v>20</v>
      </c>
      <c r="C43" s="39">
        <v>7</v>
      </c>
      <c r="D43" s="39">
        <v>22</v>
      </c>
      <c r="E43" s="39">
        <v>11</v>
      </c>
      <c r="F43" s="39">
        <v>17</v>
      </c>
    </row>
    <row r="44" spans="1:6" ht="15" customHeight="1">
      <c r="A44" s="191" t="s">
        <v>394</v>
      </c>
      <c r="B44" s="123">
        <v>20</v>
      </c>
      <c r="C44" s="39">
        <v>30</v>
      </c>
      <c r="D44" s="39">
        <v>36</v>
      </c>
      <c r="E44" s="39">
        <v>30</v>
      </c>
      <c r="F44" s="39">
        <v>22</v>
      </c>
    </row>
    <row r="45" spans="1:6" ht="15" customHeight="1">
      <c r="A45" s="191" t="s">
        <v>395</v>
      </c>
      <c r="B45" s="123">
        <v>10</v>
      </c>
      <c r="C45" s="39">
        <v>7</v>
      </c>
      <c r="D45" s="39">
        <v>12</v>
      </c>
      <c r="E45" s="39">
        <v>7</v>
      </c>
      <c r="F45" s="39">
        <v>14</v>
      </c>
    </row>
    <row r="46" spans="1:6" ht="15" customHeight="1">
      <c r="A46" s="191" t="s">
        <v>396</v>
      </c>
      <c r="B46" s="123">
        <v>114</v>
      </c>
      <c r="C46" s="39">
        <v>138</v>
      </c>
      <c r="D46" s="39">
        <v>126</v>
      </c>
      <c r="E46" s="39">
        <v>172</v>
      </c>
      <c r="F46" s="39">
        <v>122</v>
      </c>
    </row>
    <row r="47" spans="1:6" ht="15" customHeight="1">
      <c r="A47" s="191" t="s">
        <v>397</v>
      </c>
      <c r="B47" s="123">
        <v>18</v>
      </c>
      <c r="C47" s="39">
        <v>15</v>
      </c>
      <c r="D47" s="39">
        <v>23</v>
      </c>
      <c r="E47" s="39">
        <v>26</v>
      </c>
      <c r="F47" s="39">
        <v>20</v>
      </c>
    </row>
    <row r="48" spans="1:6" ht="15" customHeight="1">
      <c r="A48" s="191" t="s">
        <v>398</v>
      </c>
      <c r="B48" s="123">
        <v>16</v>
      </c>
      <c r="C48" s="39">
        <v>19</v>
      </c>
      <c r="D48" s="39">
        <v>21</v>
      </c>
      <c r="E48" s="39">
        <v>22</v>
      </c>
      <c r="F48" s="39">
        <v>21</v>
      </c>
    </row>
    <row r="49" spans="1:6" ht="15" customHeight="1">
      <c r="A49" s="191" t="s">
        <v>399</v>
      </c>
      <c r="B49" s="123">
        <v>24</v>
      </c>
      <c r="C49" s="39">
        <v>25</v>
      </c>
      <c r="D49" s="39">
        <v>23</v>
      </c>
      <c r="E49" s="39">
        <v>35</v>
      </c>
      <c r="F49" s="39">
        <v>26</v>
      </c>
    </row>
    <row r="50" spans="1:6" ht="15" customHeight="1">
      <c r="A50" s="191" t="s">
        <v>400</v>
      </c>
      <c r="B50" s="123">
        <v>14</v>
      </c>
      <c r="C50" s="39">
        <v>17</v>
      </c>
      <c r="D50" s="39">
        <v>26</v>
      </c>
      <c r="E50" s="39">
        <v>21</v>
      </c>
      <c r="F50" s="39">
        <v>18</v>
      </c>
    </row>
    <row r="51" spans="1:6" ht="15" customHeight="1">
      <c r="A51" s="191" t="s">
        <v>401</v>
      </c>
      <c r="B51" s="123">
        <v>12</v>
      </c>
      <c r="C51" s="39">
        <v>20</v>
      </c>
      <c r="D51" s="39">
        <v>17</v>
      </c>
      <c r="E51" s="39">
        <v>27</v>
      </c>
      <c r="F51" s="39">
        <v>12</v>
      </c>
    </row>
    <row r="52" spans="1:6" ht="15" customHeight="1">
      <c r="A52" s="191" t="s">
        <v>402</v>
      </c>
      <c r="B52" s="123">
        <v>34</v>
      </c>
      <c r="C52" s="39">
        <v>19</v>
      </c>
      <c r="D52" s="39">
        <v>48</v>
      </c>
      <c r="E52" s="39">
        <v>30</v>
      </c>
      <c r="F52" s="39">
        <v>26</v>
      </c>
    </row>
    <row r="53" spans="1:6" ht="15" customHeight="1">
      <c r="A53" s="194" t="s">
        <v>403</v>
      </c>
      <c r="B53" s="31">
        <v>33</v>
      </c>
      <c r="C53" s="134">
        <v>45</v>
      </c>
      <c r="D53" s="134">
        <v>45</v>
      </c>
      <c r="E53" s="134">
        <v>52</v>
      </c>
      <c r="F53" s="134">
        <v>50</v>
      </c>
    </row>
    <row r="54" spans="1:6" ht="15" customHeight="1">
      <c r="A54" s="51" t="s">
        <v>404</v>
      </c>
      <c r="C54" s="70"/>
      <c r="D54" s="70"/>
      <c r="E54" s="70"/>
      <c r="F54" s="70" t="s">
        <v>405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2021-03-15T01:56:40Z</dcterms:modified>
</cp:coreProperties>
</file>