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dsv01\015200政策課\埼玉県オープンデータポータルサイト\03 オープンデータ掲載\統計年報　令和2年版\02 オープンデータ掲載用\"/>
    </mc:Choice>
  </mc:AlternateContent>
  <bookViews>
    <workbookView xWindow="240" yWindow="60" windowWidth="19395" windowHeight="7155"/>
  </bookViews>
  <sheets>
    <sheet name="目次" sheetId="632" r:id="rId1"/>
    <sheet name="10-1" sheetId="582" r:id="rId2"/>
    <sheet name="10-2" sheetId="583" r:id="rId3"/>
    <sheet name="10-3" sheetId="584" r:id="rId4"/>
    <sheet name="10-4" sheetId="585" r:id="rId5"/>
    <sheet name="10-5" sheetId="586" r:id="rId6"/>
    <sheet name="10-6" sheetId="587" r:id="rId7"/>
    <sheet name="10-7" sheetId="588" r:id="rId8"/>
    <sheet name="10-8" sheetId="589" r:id="rId9"/>
    <sheet name="10-9" sheetId="590" r:id="rId10"/>
    <sheet name="10-10" sheetId="591" r:id="rId11"/>
    <sheet name="10-11" sheetId="592" r:id="rId12"/>
    <sheet name="10-12" sheetId="593" r:id="rId13"/>
    <sheet name="10-13" sheetId="594" r:id="rId14"/>
    <sheet name="10-14" sheetId="595" r:id="rId15"/>
    <sheet name="10-15" sheetId="596" r:id="rId16"/>
    <sheet name="10-16" sheetId="597" r:id="rId17"/>
    <sheet name="10-17" sheetId="598" r:id="rId18"/>
    <sheet name="10-18" sheetId="599" r:id="rId19"/>
    <sheet name="10-19" sheetId="600" r:id="rId20"/>
    <sheet name="10-20(1)" sheetId="601" r:id="rId21"/>
    <sheet name="10-20(2)" sheetId="602" r:id="rId22"/>
    <sheet name="10-21" sheetId="604" r:id="rId23"/>
    <sheet name="10-22" sheetId="605" r:id="rId24"/>
    <sheet name="10-23" sheetId="606" r:id="rId25"/>
    <sheet name="10-24" sheetId="607" r:id="rId26"/>
    <sheet name="10-25" sheetId="608" r:id="rId27"/>
    <sheet name="10-26" sheetId="609" r:id="rId28"/>
    <sheet name="10-27" sheetId="610" r:id="rId29"/>
    <sheet name="10-28" sheetId="611" r:id="rId30"/>
    <sheet name="10-29" sheetId="612" r:id="rId31"/>
    <sheet name="10-30" sheetId="613" r:id="rId32"/>
    <sheet name="10-31" sheetId="614" r:id="rId33"/>
    <sheet name="10-32" sheetId="615" r:id="rId34"/>
    <sheet name="10-33(1)" sheetId="616" r:id="rId35"/>
    <sheet name="10-33(2)" sheetId="617" r:id="rId36"/>
    <sheet name="10-33(3)" sheetId="618" r:id="rId37"/>
    <sheet name="10-33(4)" sheetId="619" r:id="rId38"/>
    <sheet name="10-33(5)" sheetId="620" r:id="rId39"/>
    <sheet name="10-34" sheetId="621" r:id="rId40"/>
    <sheet name="10-35(1)" sheetId="622" r:id="rId41"/>
    <sheet name="10-35(2)" sheetId="623" r:id="rId42"/>
    <sheet name="10-36" sheetId="624" r:id="rId43"/>
    <sheet name="10-37" sheetId="625" r:id="rId44"/>
    <sheet name="10-38" sheetId="626" r:id="rId45"/>
    <sheet name="10-39(1)" sheetId="627" r:id="rId46"/>
    <sheet name="10-39(2)" sheetId="628" r:id="rId47"/>
    <sheet name="10-39(3)" sheetId="629" r:id="rId48"/>
    <sheet name="10-39(4)" sheetId="630" r:id="rId49"/>
    <sheet name="10-39(5)" sheetId="631" r:id="rId50"/>
  </sheets>
  <calcPr calcId="162913" calcMode="manual"/>
</workbook>
</file>

<file path=xl/calcChain.xml><?xml version="1.0" encoding="utf-8"?>
<calcChain xmlns="http://schemas.openxmlformats.org/spreadsheetml/2006/main">
  <c r="G14" i="631" l="1"/>
  <c r="F14" i="631"/>
  <c r="D7" i="630"/>
  <c r="G12" i="629"/>
  <c r="F12" i="629"/>
  <c r="G13" i="628"/>
  <c r="F13" i="628"/>
  <c r="G15" i="627"/>
  <c r="F15" i="627"/>
  <c r="B21" i="626"/>
  <c r="E14" i="621"/>
  <c r="E12" i="620"/>
  <c r="E13" i="619"/>
  <c r="E13" i="618"/>
  <c r="E13" i="617"/>
  <c r="E16" i="616"/>
  <c r="E6" i="614"/>
  <c r="E7" i="612"/>
  <c r="G7" i="611"/>
  <c r="F7" i="611"/>
  <c r="E7" i="611"/>
  <c r="G7" i="610"/>
  <c r="F7" i="610"/>
  <c r="E7" i="610"/>
  <c r="G7" i="609"/>
  <c r="F7" i="609"/>
  <c r="G7" i="608"/>
  <c r="F7" i="608"/>
  <c r="E7" i="608"/>
  <c r="G7" i="607"/>
  <c r="F7" i="607"/>
  <c r="G7" i="606"/>
  <c r="F7" i="606"/>
  <c r="D12" i="602" l="1"/>
  <c r="I7" i="602"/>
  <c r="D7" i="602"/>
  <c r="H36" i="601"/>
  <c r="G36" i="601"/>
  <c r="F36" i="601"/>
  <c r="E36" i="601"/>
  <c r="D36" i="601"/>
  <c r="C36" i="601"/>
  <c r="K16" i="601"/>
  <c r="J16" i="601"/>
  <c r="I16" i="601"/>
  <c r="H16" i="601"/>
  <c r="G16" i="601"/>
  <c r="F16" i="601"/>
  <c r="E16" i="601"/>
  <c r="D16" i="601"/>
  <c r="C16" i="601"/>
  <c r="B16" i="601"/>
  <c r="K8" i="601"/>
  <c r="J8" i="601"/>
  <c r="I8" i="601"/>
  <c r="H8" i="601"/>
  <c r="G8" i="601"/>
  <c r="F8" i="601"/>
  <c r="E8" i="601"/>
  <c r="D8" i="601"/>
  <c r="C8" i="601"/>
  <c r="B8" i="601"/>
  <c r="J36" i="600"/>
  <c r="I36" i="600"/>
  <c r="H36" i="600"/>
  <c r="G36" i="600"/>
  <c r="F36" i="600"/>
  <c r="D36" i="600"/>
  <c r="C36" i="600"/>
  <c r="E31" i="600"/>
  <c r="E30" i="600"/>
  <c r="E28" i="600"/>
  <c r="E26" i="600"/>
  <c r="E25" i="600"/>
  <c r="E24" i="600"/>
  <c r="E23" i="600"/>
  <c r="E22" i="600"/>
  <c r="E21" i="600"/>
  <c r="E19" i="600"/>
  <c r="E18" i="600"/>
  <c r="E16" i="600"/>
  <c r="E14" i="600"/>
  <c r="E12" i="600"/>
  <c r="E11" i="600"/>
  <c r="E9" i="600"/>
  <c r="E8" i="600"/>
  <c r="E36" i="600" s="1"/>
  <c r="C9" i="599"/>
  <c r="G10" i="598"/>
  <c r="F10" i="598"/>
  <c r="E10" i="598"/>
  <c r="D10" i="598"/>
  <c r="C10" i="598"/>
  <c r="B10" i="598"/>
  <c r="G6" i="598"/>
  <c r="F6" i="598"/>
  <c r="E6" i="598"/>
  <c r="C9" i="597"/>
  <c r="B9" i="597"/>
  <c r="C8" i="597"/>
  <c r="B8" i="597"/>
  <c r="C7" i="597"/>
  <c r="B7" i="597"/>
  <c r="K9" i="596"/>
  <c r="K8" i="596"/>
  <c r="K7" i="596"/>
  <c r="I6" i="595"/>
  <c r="H6" i="595"/>
  <c r="G6" i="595"/>
  <c r="C9" i="593"/>
  <c r="B9" i="593"/>
  <c r="D15" i="592"/>
  <c r="D14" i="592"/>
  <c r="C14" i="592"/>
  <c r="D13" i="592"/>
  <c r="C13" i="592"/>
  <c r="B13" i="592"/>
  <c r="D12" i="592"/>
  <c r="C12" i="592"/>
  <c r="B12" i="592"/>
  <c r="D11" i="592"/>
  <c r="C11" i="592"/>
  <c r="B11" i="592"/>
  <c r="D10" i="592"/>
  <c r="C10" i="592"/>
  <c r="B10" i="592"/>
  <c r="D9" i="592"/>
  <c r="C9" i="592"/>
  <c r="B9" i="592"/>
  <c r="D8" i="592"/>
  <c r="C8" i="592"/>
  <c r="B8" i="592"/>
  <c r="D7" i="592"/>
  <c r="C7" i="592"/>
  <c r="B7" i="592"/>
  <c r="G6" i="592"/>
  <c r="J6" i="592" s="1"/>
  <c r="F6" i="592"/>
  <c r="I6" i="592" s="1"/>
  <c r="E6" i="592"/>
  <c r="H6" i="592" s="1"/>
  <c r="M7" i="590"/>
  <c r="L7" i="590"/>
  <c r="K7" i="590"/>
  <c r="J7" i="590"/>
  <c r="I7" i="590"/>
  <c r="H7" i="590"/>
  <c r="G7" i="590"/>
  <c r="F7" i="590"/>
  <c r="E7" i="590"/>
  <c r="D7" i="590"/>
  <c r="C7" i="590"/>
  <c r="H9" i="589"/>
  <c r="B9" i="588"/>
  <c r="B8" i="588"/>
  <c r="B7" i="588" s="1"/>
  <c r="K7" i="588"/>
  <c r="J7" i="588"/>
  <c r="I7" i="588"/>
  <c r="H7" i="588"/>
  <c r="G7" i="588"/>
  <c r="F7" i="588"/>
  <c r="E7" i="588"/>
  <c r="D7" i="588"/>
  <c r="C7" i="588"/>
  <c r="M7" i="587"/>
  <c r="L7" i="587"/>
  <c r="K7" i="587"/>
  <c r="J7" i="587"/>
  <c r="I7" i="587"/>
  <c r="H7" i="587"/>
  <c r="G7" i="587"/>
  <c r="F7" i="587"/>
  <c r="E7" i="587"/>
  <c r="D7" i="587"/>
  <c r="C7" i="587"/>
  <c r="H9" i="586"/>
  <c r="C9" i="585"/>
  <c r="C11" i="583"/>
  <c r="C19" i="582"/>
  <c r="B19" i="582"/>
  <c r="C18" i="582"/>
  <c r="B18" i="582"/>
  <c r="C17" i="582"/>
  <c r="B17" i="582"/>
  <c r="C16" i="582"/>
  <c r="B16" i="582"/>
  <c r="C15" i="582"/>
  <c r="B15" i="582"/>
  <c r="C14" i="582"/>
  <c r="B14" i="582"/>
  <c r="C13" i="582"/>
  <c r="B13" i="582"/>
  <c r="C12" i="582"/>
  <c r="B12" i="582"/>
  <c r="C11" i="582"/>
  <c r="B11" i="582"/>
  <c r="C10" i="582"/>
  <c r="B10" i="582"/>
  <c r="C9" i="582"/>
  <c r="B9" i="582"/>
  <c r="C8" i="582"/>
  <c r="B8" i="582"/>
  <c r="C7" i="582"/>
  <c r="B7" i="582"/>
</calcChain>
</file>

<file path=xl/sharedStrings.xml><?xml version="1.0" encoding="utf-8"?>
<sst xmlns="http://schemas.openxmlformats.org/spreadsheetml/2006/main" count="1527" uniqueCount="876">
  <si>
    <t>10-1. 市内教育機関の状況</t>
    <rPh sb="6" eb="8">
      <t>シナイ</t>
    </rPh>
    <rPh sb="8" eb="10">
      <t>キョウイク</t>
    </rPh>
    <rPh sb="10" eb="12">
      <t>キカン</t>
    </rPh>
    <rPh sb="13" eb="15">
      <t>ジョウキョウ</t>
    </rPh>
    <phoneticPr fontId="43"/>
  </si>
  <si>
    <t>各年5月1日</t>
    <rPh sb="0" eb="2">
      <t>カクネン</t>
    </rPh>
    <rPh sb="3" eb="4">
      <t>ガツ</t>
    </rPh>
    <rPh sb="5" eb="6">
      <t>ヒ</t>
    </rPh>
    <phoneticPr fontId="43"/>
  </si>
  <si>
    <t>種　別</t>
    <rPh sb="0" eb="1">
      <t>シュ</t>
    </rPh>
    <rPh sb="2" eb="3">
      <t>ベツ</t>
    </rPh>
    <phoneticPr fontId="43"/>
  </si>
  <si>
    <t>総　数</t>
    <rPh sb="0" eb="1">
      <t>フサ</t>
    </rPh>
    <rPh sb="2" eb="3">
      <t>スウ</t>
    </rPh>
    <phoneticPr fontId="43"/>
  </si>
  <si>
    <t>県　立</t>
    <rPh sb="0" eb="1">
      <t>ケン</t>
    </rPh>
    <rPh sb="2" eb="3">
      <t>タテ</t>
    </rPh>
    <phoneticPr fontId="43"/>
  </si>
  <si>
    <t>市　立</t>
    <rPh sb="0" eb="1">
      <t>シ</t>
    </rPh>
    <rPh sb="2" eb="3">
      <t>タテ</t>
    </rPh>
    <phoneticPr fontId="43"/>
  </si>
  <si>
    <t>私　立</t>
    <rPh sb="0" eb="1">
      <t>ワタシ</t>
    </rPh>
    <rPh sb="2" eb="3">
      <t>タテ</t>
    </rPh>
    <phoneticPr fontId="43"/>
  </si>
  <si>
    <t>元年度</t>
    <rPh sb="0" eb="1">
      <t>ガン</t>
    </rPh>
    <rPh sb="1" eb="3">
      <t>ネンド</t>
    </rPh>
    <phoneticPr fontId="43"/>
  </si>
  <si>
    <t>2年度</t>
    <rPh sb="1" eb="3">
      <t>ネンド</t>
    </rPh>
    <phoneticPr fontId="43"/>
  </si>
  <si>
    <t>幼稚園</t>
    <rPh sb="0" eb="3">
      <t>ヨウチエン</t>
    </rPh>
    <phoneticPr fontId="43"/>
  </si>
  <si>
    <t>‐</t>
  </si>
  <si>
    <t>幼保連携型認定こども園</t>
    <rPh sb="0" eb="1">
      <t>ヨウ</t>
    </rPh>
    <rPh sb="1" eb="2">
      <t>タモツ</t>
    </rPh>
    <rPh sb="2" eb="4">
      <t>レンケイ</t>
    </rPh>
    <rPh sb="4" eb="5">
      <t>ガタ</t>
    </rPh>
    <rPh sb="5" eb="7">
      <t>ニンテイ</t>
    </rPh>
    <rPh sb="10" eb="11">
      <t>エン</t>
    </rPh>
    <phoneticPr fontId="43"/>
  </si>
  <si>
    <t>小学校</t>
    <rPh sb="0" eb="3">
      <t>ショウガッコウ</t>
    </rPh>
    <phoneticPr fontId="43"/>
  </si>
  <si>
    <t>中学校</t>
    <rPh sb="0" eb="3">
      <t>チュウガッコウ</t>
    </rPh>
    <phoneticPr fontId="43"/>
  </si>
  <si>
    <t>高等学校</t>
    <rPh sb="0" eb="2">
      <t>コウトウ</t>
    </rPh>
    <rPh sb="2" eb="4">
      <t>ガッコウ</t>
    </rPh>
    <phoneticPr fontId="43"/>
  </si>
  <si>
    <t>全日制（再掲）</t>
    <rPh sb="0" eb="3">
      <t>ゼンニチセイ</t>
    </rPh>
    <rPh sb="4" eb="6">
      <t>サイケイ</t>
    </rPh>
    <phoneticPr fontId="43"/>
  </si>
  <si>
    <t>併  置（再掲）</t>
    <rPh sb="0" eb="4">
      <t>ヘイチ</t>
    </rPh>
    <phoneticPr fontId="43"/>
  </si>
  <si>
    <t>通信制（再掲）</t>
    <rPh sb="0" eb="3">
      <t>ツウシンセイ</t>
    </rPh>
    <phoneticPr fontId="43"/>
  </si>
  <si>
    <t>短期大学</t>
    <rPh sb="0" eb="2">
      <t>タンキ</t>
    </rPh>
    <rPh sb="2" eb="4">
      <t>ダイガク</t>
    </rPh>
    <phoneticPr fontId="43"/>
  </si>
  <si>
    <t>大  学</t>
    <rPh sb="0" eb="4">
      <t>ダイガク</t>
    </rPh>
    <phoneticPr fontId="43"/>
  </si>
  <si>
    <t>大学院</t>
    <rPh sb="0" eb="3">
      <t>ダイガクイン</t>
    </rPh>
    <phoneticPr fontId="43"/>
  </si>
  <si>
    <t>専修学校</t>
    <rPh sb="0" eb="4">
      <t>センシュウガッコウ</t>
    </rPh>
    <phoneticPr fontId="43"/>
  </si>
  <si>
    <t>特別支援学校</t>
    <rPh sb="0" eb="2">
      <t>トクベツ</t>
    </rPh>
    <rPh sb="2" eb="4">
      <t>シエン</t>
    </rPh>
    <rPh sb="4" eb="6">
      <t>ガッコウ</t>
    </rPh>
    <phoneticPr fontId="43"/>
  </si>
  <si>
    <t>（注）併置とは、全日制と定時制の両方の課程を設置している学校。</t>
    <rPh sb="1" eb="2">
      <t>チュウ</t>
    </rPh>
    <rPh sb="3" eb="5">
      <t>ヘイチ</t>
    </rPh>
    <rPh sb="8" eb="11">
      <t>ゼンニチセイ</t>
    </rPh>
    <rPh sb="12" eb="15">
      <t>テイジセイ</t>
    </rPh>
    <rPh sb="16" eb="18">
      <t>リョウホウ</t>
    </rPh>
    <rPh sb="19" eb="21">
      <t>カテイ</t>
    </rPh>
    <rPh sb="22" eb="24">
      <t>セッチ</t>
    </rPh>
    <rPh sb="28" eb="30">
      <t>ガッコウ</t>
    </rPh>
    <phoneticPr fontId="43"/>
  </si>
  <si>
    <t>資料：学校基本調査</t>
    <rPh sb="0" eb="2">
      <t>シリョウ</t>
    </rPh>
    <rPh sb="3" eb="5">
      <t>ガッコウ</t>
    </rPh>
    <rPh sb="5" eb="7">
      <t>キホン</t>
    </rPh>
    <rPh sb="7" eb="9">
      <t>チョウサ</t>
    </rPh>
    <phoneticPr fontId="43"/>
  </si>
  <si>
    <t>10-2. 幼稚園の状況</t>
    <rPh sb="6" eb="9">
      <t>ヨウチエン</t>
    </rPh>
    <rPh sb="10" eb="12">
      <t>ジョウキョウ</t>
    </rPh>
    <phoneticPr fontId="43"/>
  </si>
  <si>
    <t>各年5月1日</t>
    <rPh sb="0" eb="1">
      <t>カク</t>
    </rPh>
    <rPh sb="1" eb="2">
      <t>ネン</t>
    </rPh>
    <phoneticPr fontId="3"/>
  </si>
  <si>
    <t>（単位：人）</t>
    <rPh sb="1" eb="3">
      <t>タンイ</t>
    </rPh>
    <rPh sb="4" eb="5">
      <t>ヒト</t>
    </rPh>
    <phoneticPr fontId="43"/>
  </si>
  <si>
    <t>年</t>
    <rPh sb="0" eb="1">
      <t>ネン</t>
    </rPh>
    <phoneticPr fontId="43"/>
  </si>
  <si>
    <t>園　数</t>
    <rPh sb="0" eb="1">
      <t>エン</t>
    </rPh>
    <rPh sb="2" eb="3">
      <t>カズ</t>
    </rPh>
    <phoneticPr fontId="43"/>
  </si>
  <si>
    <t>園児数</t>
    <rPh sb="0" eb="3">
      <t>エンジスウ</t>
    </rPh>
    <phoneticPr fontId="43"/>
  </si>
  <si>
    <t>各歳別園児数</t>
    <rPh sb="0" eb="1">
      <t>カク</t>
    </rPh>
    <rPh sb="1" eb="2">
      <t>サイ</t>
    </rPh>
    <rPh sb="2" eb="3">
      <t>ベツ</t>
    </rPh>
    <rPh sb="3" eb="6">
      <t>エンジスウ</t>
    </rPh>
    <phoneticPr fontId="43"/>
  </si>
  <si>
    <t>学級数</t>
    <rPh sb="0" eb="2">
      <t>ガッキュウ</t>
    </rPh>
    <rPh sb="2" eb="3">
      <t>スウ</t>
    </rPh>
    <phoneticPr fontId="43"/>
  </si>
  <si>
    <t>教員数</t>
    <rPh sb="0" eb="1">
      <t>キョウ</t>
    </rPh>
    <rPh sb="1" eb="3">
      <t>インスウ</t>
    </rPh>
    <phoneticPr fontId="43"/>
  </si>
  <si>
    <t>計</t>
    <rPh sb="0" eb="1">
      <t>ケイ</t>
    </rPh>
    <phoneticPr fontId="43"/>
  </si>
  <si>
    <t>男</t>
    <rPh sb="0" eb="1">
      <t>オトコ</t>
    </rPh>
    <phoneticPr fontId="43"/>
  </si>
  <si>
    <t>女</t>
    <rPh sb="0" eb="1">
      <t>オンナ</t>
    </rPh>
    <phoneticPr fontId="43"/>
  </si>
  <si>
    <t>3歳</t>
    <rPh sb="1" eb="2">
      <t>３サイ</t>
    </rPh>
    <phoneticPr fontId="43"/>
  </si>
  <si>
    <t>4歳</t>
    <rPh sb="1" eb="2">
      <t>４サイ</t>
    </rPh>
    <phoneticPr fontId="43"/>
  </si>
  <si>
    <t>5歳</t>
    <rPh sb="1" eb="2">
      <t>５サイ</t>
    </rPh>
    <phoneticPr fontId="43"/>
  </si>
  <si>
    <t>平成28</t>
    <phoneticPr fontId="43"/>
  </si>
  <si>
    <t>令和元</t>
    <rPh sb="0" eb="2">
      <t>レイワガン</t>
    </rPh>
    <phoneticPr fontId="3"/>
  </si>
  <si>
    <t>10-3. 私立幼稚園就園奨励費補助の状況</t>
    <rPh sb="6" eb="8">
      <t>シリツ</t>
    </rPh>
    <rPh sb="8" eb="11">
      <t>ヨウチエン</t>
    </rPh>
    <rPh sb="11" eb="12">
      <t>シュウ</t>
    </rPh>
    <rPh sb="12" eb="13">
      <t>エン</t>
    </rPh>
    <rPh sb="13" eb="15">
      <t>ショウレイ</t>
    </rPh>
    <rPh sb="15" eb="16">
      <t>ヒ</t>
    </rPh>
    <rPh sb="16" eb="18">
      <t>ホジョ</t>
    </rPh>
    <rPh sb="19" eb="21">
      <t>ジョウキョウ</t>
    </rPh>
    <phoneticPr fontId="43"/>
  </si>
  <si>
    <t>令和元年度</t>
    <rPh sb="0" eb="3">
      <t>レイワガン</t>
    </rPh>
    <phoneticPr fontId="43"/>
  </si>
  <si>
    <t>（単位：円、人）</t>
  </si>
  <si>
    <t>減免措置区分</t>
  </si>
  <si>
    <t>生活保護世帯</t>
    <phoneticPr fontId="43"/>
  </si>
  <si>
    <t>市民税非課税
及び市民税の
所得割課税額が
非課税の世帯</t>
    <rPh sb="17" eb="18">
      <t>カ</t>
    </rPh>
    <phoneticPr fontId="43"/>
  </si>
  <si>
    <t>市民税の
所得割課税額が
77,100円以下
の世帯</t>
    <phoneticPr fontId="43"/>
  </si>
  <si>
    <t>市民税の
所得割課税額が
77,100円を超え
211,200円以下
の世帯</t>
    <phoneticPr fontId="43"/>
  </si>
  <si>
    <t>市民税の
所得割課税額が
211,200円超え
の世帯</t>
    <phoneticPr fontId="43"/>
  </si>
  <si>
    <t>Ａ</t>
    <phoneticPr fontId="43"/>
  </si>
  <si>
    <t>Ｂ</t>
    <phoneticPr fontId="43"/>
  </si>
  <si>
    <t>Ｃ</t>
    <phoneticPr fontId="43"/>
  </si>
  <si>
    <t>Ｄ</t>
    <phoneticPr fontId="43"/>
  </si>
  <si>
    <t>Ｅ</t>
    <phoneticPr fontId="43"/>
  </si>
  <si>
    <t>第１子</t>
  </si>
  <si>
    <t>ひとり親
世帯等に
非該当</t>
    <rPh sb="10" eb="13">
      <t>ヒガイトウ</t>
    </rPh>
    <phoneticPr fontId="43"/>
  </si>
  <si>
    <t>補助限度額</t>
  </si>
  <si>
    <t>受給者</t>
  </si>
  <si>
    <t>補助金額</t>
  </si>
  <si>
    <t>ひとり親
世帯等に
該当</t>
    <rPh sb="3" eb="4">
      <t>オヤ</t>
    </rPh>
    <rPh sb="5" eb="7">
      <t>セタイ</t>
    </rPh>
    <rPh sb="7" eb="8">
      <t>トウ</t>
    </rPh>
    <rPh sb="10" eb="12">
      <t>ガイトウ</t>
    </rPh>
    <phoneticPr fontId="43"/>
  </si>
  <si>
    <t>‐</t>
    <phoneticPr fontId="3"/>
  </si>
  <si>
    <t>第２子</t>
  </si>
  <si>
    <t>ひとり親
世帯等に
非該当</t>
    <rPh sb="3" eb="4">
      <t>オヤ</t>
    </rPh>
    <rPh sb="5" eb="7">
      <t>セタイ</t>
    </rPh>
    <rPh sb="7" eb="8">
      <t>トウ</t>
    </rPh>
    <rPh sb="10" eb="13">
      <t>ヒガイトウ</t>
    </rPh>
    <phoneticPr fontId="43"/>
  </si>
  <si>
    <t>第３子
以　降</t>
    <phoneticPr fontId="43"/>
  </si>
  <si>
    <t>（注1）ひとり親世帯等とは、保護者又は同一世帯に属する方が以下の条件に該当する世帯を指す。</t>
    <rPh sb="1" eb="2">
      <t>チュウ</t>
    </rPh>
    <rPh sb="7" eb="8">
      <t>オヤ</t>
    </rPh>
    <rPh sb="8" eb="11">
      <t>セタイトウ</t>
    </rPh>
    <rPh sb="14" eb="17">
      <t>ホゴシャ</t>
    </rPh>
    <rPh sb="17" eb="18">
      <t>マタ</t>
    </rPh>
    <rPh sb="19" eb="21">
      <t>ドウイツ</t>
    </rPh>
    <rPh sb="42" eb="43">
      <t>サ</t>
    </rPh>
    <phoneticPr fontId="1"/>
  </si>
  <si>
    <t>　　 （1）生活保護法（昭和２５年法律第１４４号）第６条第２項に規定する要保護者に該当する方</t>
    <rPh sb="6" eb="8">
      <t>セイカツ</t>
    </rPh>
    <rPh sb="8" eb="11">
      <t>ホゴホウ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9">
      <t>ヨウホゴ</t>
    </rPh>
    <rPh sb="39" eb="40">
      <t>シャ</t>
    </rPh>
    <rPh sb="41" eb="43">
      <t>ガイトウ</t>
    </rPh>
    <rPh sb="45" eb="46">
      <t>カタ</t>
    </rPh>
    <phoneticPr fontId="1"/>
  </si>
  <si>
    <t>　　 （2）母子、父子世帯等の配偶者がいない方</t>
    <rPh sb="6" eb="8">
      <t>ボシ</t>
    </rPh>
    <rPh sb="9" eb="11">
      <t>フシ</t>
    </rPh>
    <rPh sb="11" eb="14">
      <t>セタイトウ</t>
    </rPh>
    <rPh sb="15" eb="18">
      <t>ハイグウシャ</t>
    </rPh>
    <rPh sb="22" eb="23">
      <t>カタ</t>
    </rPh>
    <phoneticPr fontId="1"/>
  </si>
  <si>
    <t>　　 （3）生計を一にする家族に、障害者手帳（身体・療育・精神）を所持する在宅障がい児（者）</t>
    <rPh sb="6" eb="8">
      <t>セイケイ</t>
    </rPh>
    <rPh sb="9" eb="10">
      <t>イツ</t>
    </rPh>
    <rPh sb="13" eb="15">
      <t>カゾク</t>
    </rPh>
    <rPh sb="17" eb="20">
      <t>ショウガイシャ</t>
    </rPh>
    <rPh sb="20" eb="22">
      <t>テチョウ</t>
    </rPh>
    <rPh sb="23" eb="25">
      <t>シンタイ</t>
    </rPh>
    <rPh sb="26" eb="28">
      <t>リョウイク</t>
    </rPh>
    <rPh sb="29" eb="31">
      <t>セイシン</t>
    </rPh>
    <rPh sb="33" eb="35">
      <t>ショジ</t>
    </rPh>
    <rPh sb="37" eb="39">
      <t>ザイタク</t>
    </rPh>
    <rPh sb="39" eb="40">
      <t>ショウ</t>
    </rPh>
    <rPh sb="44" eb="45">
      <t>シャ</t>
    </rPh>
    <phoneticPr fontId="1"/>
  </si>
  <si>
    <t>　　　　　がいる方</t>
  </si>
  <si>
    <t>　　 （4）生計を一にする家族に、在宅の特別児童扶養手当支給対象児がいる方</t>
    <rPh sb="17" eb="19">
      <t>ザイタク</t>
    </rPh>
    <rPh sb="20" eb="22">
      <t>トクベツ</t>
    </rPh>
    <rPh sb="22" eb="24">
      <t>ジドウ</t>
    </rPh>
    <rPh sb="24" eb="26">
      <t>フヨウ</t>
    </rPh>
    <rPh sb="26" eb="28">
      <t>テアテ</t>
    </rPh>
    <rPh sb="28" eb="30">
      <t>シキュウ</t>
    </rPh>
    <rPh sb="30" eb="32">
      <t>タイショウ</t>
    </rPh>
    <rPh sb="32" eb="33">
      <t>ジ</t>
    </rPh>
    <rPh sb="36" eb="37">
      <t>ホウ</t>
    </rPh>
    <phoneticPr fontId="1"/>
  </si>
  <si>
    <t>　　 （5）生計を一にする家族に、在宅の障害基礎年金受給者がいる方</t>
    <rPh sb="17" eb="19">
      <t>ザイタク</t>
    </rPh>
    <rPh sb="20" eb="21">
      <t>ショウ</t>
    </rPh>
    <rPh sb="22" eb="24">
      <t>キソ</t>
    </rPh>
    <rPh sb="24" eb="26">
      <t>ネンキン</t>
    </rPh>
    <rPh sb="26" eb="29">
      <t>ジュキュウシャ</t>
    </rPh>
    <rPh sb="32" eb="33">
      <t>カタ</t>
    </rPh>
    <phoneticPr fontId="1"/>
  </si>
  <si>
    <t>　　 （6）その他市長が要保護者に準ずる程度に困窮していると認める方</t>
    <rPh sb="33" eb="34">
      <t>カタ</t>
    </rPh>
    <phoneticPr fontId="1"/>
  </si>
  <si>
    <t>（注２）私立幼稚園就園奨励費補助金は令和元年９月で廃止、１０月から幼児教育無償化が制度開始</t>
    <rPh sb="1" eb="2">
      <t>チュウ</t>
    </rPh>
    <rPh sb="4" eb="17">
      <t>シリツヨウチエンシュウエンショウレイヒホジョキン</t>
    </rPh>
    <rPh sb="18" eb="22">
      <t>レイワガンネン</t>
    </rPh>
    <rPh sb="23" eb="24">
      <t>ガツ</t>
    </rPh>
    <rPh sb="25" eb="27">
      <t>ハイシ</t>
    </rPh>
    <rPh sb="30" eb="31">
      <t>ガツ</t>
    </rPh>
    <rPh sb="33" eb="40">
      <t>ヨウジキョウイクムショウカ</t>
    </rPh>
    <phoneticPr fontId="1"/>
  </si>
  <si>
    <t>　　　　となっている。</t>
  </si>
  <si>
    <t>資料：教育委員会・教育総務課</t>
    <rPh sb="0" eb="2">
      <t>シリョウ</t>
    </rPh>
    <rPh sb="3" eb="5">
      <t>キョウイク</t>
    </rPh>
    <rPh sb="5" eb="8">
      <t>イインカイ</t>
    </rPh>
    <rPh sb="9" eb="11">
      <t>キョウイク</t>
    </rPh>
    <rPh sb="11" eb="13">
      <t>ソウム</t>
    </rPh>
    <rPh sb="13" eb="14">
      <t>カ</t>
    </rPh>
    <phoneticPr fontId="1"/>
  </si>
  <si>
    <t>10-4. 幼保連携型認定こども園（１号）の状況</t>
    <rPh sb="6" eb="7">
      <t>ヨウ</t>
    </rPh>
    <rPh sb="7" eb="8">
      <t>タモツ</t>
    </rPh>
    <rPh sb="8" eb="10">
      <t>レンケイ</t>
    </rPh>
    <rPh sb="10" eb="11">
      <t>ガタ</t>
    </rPh>
    <rPh sb="11" eb="13">
      <t>ニンテイ</t>
    </rPh>
    <rPh sb="16" eb="17">
      <t>エン</t>
    </rPh>
    <rPh sb="19" eb="20">
      <t>ゴウ</t>
    </rPh>
    <rPh sb="22" eb="24">
      <t>ジョウキョウ</t>
    </rPh>
    <phoneticPr fontId="43"/>
  </si>
  <si>
    <t>各年5月1日</t>
    <rPh sb="0" eb="1">
      <t>カク</t>
    </rPh>
    <rPh sb="1" eb="2">
      <t>ネン</t>
    </rPh>
    <rPh sb="3" eb="4">
      <t>ガツ</t>
    </rPh>
    <rPh sb="5" eb="6">
      <t>ニチ</t>
    </rPh>
    <phoneticPr fontId="3"/>
  </si>
  <si>
    <t>平成30</t>
    <phoneticPr fontId="43"/>
  </si>
  <si>
    <t>（注）１号認定を設定していない１園については、計上していない。</t>
    <phoneticPr fontId="45"/>
  </si>
  <si>
    <t>資料：子ども育成課</t>
    <phoneticPr fontId="45"/>
  </si>
  <si>
    <t>10-5. 市立小学校の状況</t>
    <rPh sb="6" eb="7">
      <t>シ</t>
    </rPh>
    <rPh sb="7" eb="8">
      <t>タ</t>
    </rPh>
    <rPh sb="8" eb="11">
      <t>ショウガッコウ</t>
    </rPh>
    <rPh sb="12" eb="14">
      <t>ジョウキョウ</t>
    </rPh>
    <phoneticPr fontId="43"/>
  </si>
  <si>
    <t>学校数</t>
    <rPh sb="0" eb="2">
      <t>ガッコウ</t>
    </rPh>
    <rPh sb="2" eb="3">
      <t>カズ</t>
    </rPh>
    <phoneticPr fontId="43"/>
  </si>
  <si>
    <t>児童数</t>
    <rPh sb="0" eb="3">
      <t>ジドウスウ</t>
    </rPh>
    <phoneticPr fontId="43"/>
  </si>
  <si>
    <t>１学級当り児童数</t>
    <rPh sb="1" eb="3">
      <t>ガッキュウ</t>
    </rPh>
    <rPh sb="3" eb="4">
      <t>アタ</t>
    </rPh>
    <rPh sb="5" eb="8">
      <t>ジドウスウ</t>
    </rPh>
    <phoneticPr fontId="43"/>
  </si>
  <si>
    <t>教員数</t>
    <rPh sb="0" eb="3">
      <t>キョウインスウ</t>
    </rPh>
    <phoneticPr fontId="43"/>
  </si>
  <si>
    <t>平成30</t>
    <rPh sb="0" eb="2">
      <t>ヘイセイ</t>
    </rPh>
    <phoneticPr fontId="43"/>
  </si>
  <si>
    <t>資料：教育委員会・学務課</t>
    <rPh sb="0" eb="2">
      <t>シリョウ</t>
    </rPh>
    <rPh sb="3" eb="8">
      <t>キョウイクイインカイ</t>
    </rPh>
    <rPh sb="9" eb="12">
      <t>ガクムカ</t>
    </rPh>
    <phoneticPr fontId="43"/>
  </si>
  <si>
    <t>10-6. 市立小学校別児童数・学級数・児童１人当り施設面積</t>
    <rPh sb="8" eb="11">
      <t>ショウガッコウ</t>
    </rPh>
    <rPh sb="11" eb="12">
      <t>ベツ</t>
    </rPh>
    <rPh sb="12" eb="15">
      <t>ジドウスウ</t>
    </rPh>
    <rPh sb="16" eb="18">
      <t>ガッキュウ</t>
    </rPh>
    <rPh sb="18" eb="19">
      <t>スウ</t>
    </rPh>
    <rPh sb="20" eb="22">
      <t>ジドウ</t>
    </rPh>
    <rPh sb="23" eb="24">
      <t>ヒト</t>
    </rPh>
    <rPh sb="24" eb="25">
      <t>アタ</t>
    </rPh>
    <rPh sb="26" eb="28">
      <t>シセツ</t>
    </rPh>
    <rPh sb="28" eb="30">
      <t>メンセキ</t>
    </rPh>
    <phoneticPr fontId="43"/>
  </si>
  <si>
    <t>令和2年5月1日</t>
    <rPh sb="0" eb="2">
      <t>レイワ</t>
    </rPh>
    <rPh sb="3" eb="4">
      <t>ネン</t>
    </rPh>
    <rPh sb="4" eb="5">
      <t>ヘイネン</t>
    </rPh>
    <rPh sb="5" eb="6">
      <t>ガツ</t>
    </rPh>
    <rPh sb="7" eb="8">
      <t>ニチ</t>
    </rPh>
    <phoneticPr fontId="43"/>
  </si>
  <si>
    <t>学校名</t>
    <rPh sb="0" eb="2">
      <t>ガッコウ</t>
    </rPh>
    <rPh sb="2" eb="3">
      <t>メイ</t>
    </rPh>
    <phoneticPr fontId="43"/>
  </si>
  <si>
    <t>児童数（特別支援学級）</t>
    <rPh sb="0" eb="3">
      <t>ジドウスウ</t>
    </rPh>
    <rPh sb="4" eb="6">
      <t>トクベツ</t>
    </rPh>
    <rPh sb="6" eb="8">
      <t>シエン</t>
    </rPh>
    <rPh sb="8" eb="10">
      <t>ガッキュウ</t>
    </rPh>
    <phoneticPr fontId="43"/>
  </si>
  <si>
    <t>児童１人当り面積（㎡）</t>
    <rPh sb="0" eb="2">
      <t>ジドウ</t>
    </rPh>
    <rPh sb="3" eb="4">
      <t>ヒト</t>
    </rPh>
    <rPh sb="4" eb="5">
      <t>アタ</t>
    </rPh>
    <rPh sb="6" eb="8">
      <t>メンセキ</t>
    </rPh>
    <phoneticPr fontId="43"/>
  </si>
  <si>
    <t>(特別支援学級)</t>
    <rPh sb="1" eb="3">
      <t>トクベツ</t>
    </rPh>
    <rPh sb="3" eb="5">
      <t>シエン</t>
    </rPh>
    <rPh sb="5" eb="7">
      <t>ガッキュウ</t>
    </rPh>
    <phoneticPr fontId="43"/>
  </si>
  <si>
    <t>敷地面積</t>
    <rPh sb="0" eb="4">
      <t>シキチメンセキ</t>
    </rPh>
    <phoneticPr fontId="43"/>
  </si>
  <si>
    <t>校舎面積</t>
    <rPh sb="0" eb="2">
      <t>コウシャ</t>
    </rPh>
    <rPh sb="2" eb="4">
      <t>メンセキ</t>
    </rPh>
    <phoneticPr fontId="43"/>
  </si>
  <si>
    <t>屋内運動場面積</t>
    <rPh sb="0" eb="2">
      <t>オクナイ</t>
    </rPh>
    <rPh sb="2" eb="4">
      <t>ウンドウ</t>
    </rPh>
    <rPh sb="4" eb="5">
      <t>ジョウ</t>
    </rPh>
    <rPh sb="5" eb="7">
      <t>メンセキ</t>
    </rPh>
    <phoneticPr fontId="43"/>
  </si>
  <si>
    <t>合　計</t>
    <rPh sb="0" eb="1">
      <t>ゴウ</t>
    </rPh>
    <rPh sb="2" eb="3">
      <t>ケイ</t>
    </rPh>
    <phoneticPr fontId="43"/>
  </si>
  <si>
    <t>越ヶ谷小学校</t>
    <rPh sb="0" eb="3">
      <t>コシガヤ</t>
    </rPh>
    <rPh sb="3" eb="4">
      <t>ショウ</t>
    </rPh>
    <rPh sb="4" eb="6">
      <t>ガッコウ</t>
    </rPh>
    <phoneticPr fontId="43"/>
  </si>
  <si>
    <t>大沢小学校</t>
    <rPh sb="0" eb="2">
      <t>オオサワ</t>
    </rPh>
    <rPh sb="2" eb="3">
      <t>ショウ</t>
    </rPh>
    <phoneticPr fontId="43"/>
  </si>
  <si>
    <t>新方小学校</t>
    <rPh sb="0" eb="1">
      <t>シン</t>
    </rPh>
    <rPh sb="1" eb="2">
      <t>イカタ</t>
    </rPh>
    <rPh sb="2" eb="3">
      <t>ショウ</t>
    </rPh>
    <phoneticPr fontId="43"/>
  </si>
  <si>
    <t>桜井小学校</t>
    <rPh sb="0" eb="2">
      <t>サクライ</t>
    </rPh>
    <rPh sb="2" eb="3">
      <t>ショウ</t>
    </rPh>
    <phoneticPr fontId="43"/>
  </si>
  <si>
    <t>大袋小学校</t>
    <rPh sb="0" eb="2">
      <t>オオブクロ</t>
    </rPh>
    <rPh sb="2" eb="3">
      <t>ショウ</t>
    </rPh>
    <phoneticPr fontId="43"/>
  </si>
  <si>
    <t>荻島小学校</t>
    <rPh sb="0" eb="2">
      <t>オギシマ</t>
    </rPh>
    <rPh sb="2" eb="3">
      <t>ショウ</t>
    </rPh>
    <phoneticPr fontId="43"/>
  </si>
  <si>
    <t>出羽小学校</t>
    <rPh sb="0" eb="1">
      <t>デ</t>
    </rPh>
    <rPh sb="1" eb="2">
      <t>ワ</t>
    </rPh>
    <rPh sb="2" eb="3">
      <t>ショウ</t>
    </rPh>
    <phoneticPr fontId="43"/>
  </si>
  <si>
    <t>蒲生小学校</t>
    <rPh sb="0" eb="2">
      <t>ガモウ</t>
    </rPh>
    <rPh sb="2" eb="3">
      <t>ショウ</t>
    </rPh>
    <phoneticPr fontId="43"/>
  </si>
  <si>
    <t>大相模小学校</t>
    <rPh sb="0" eb="3">
      <t>オオサガミ</t>
    </rPh>
    <rPh sb="3" eb="4">
      <t>ショウ</t>
    </rPh>
    <phoneticPr fontId="43"/>
  </si>
  <si>
    <t>増林小学校</t>
    <rPh sb="0" eb="2">
      <t>マシバヤシ</t>
    </rPh>
    <rPh sb="2" eb="3">
      <t>ショウ</t>
    </rPh>
    <phoneticPr fontId="43"/>
  </si>
  <si>
    <t>川柳小学校</t>
    <rPh sb="0" eb="2">
      <t>カワヤナギ</t>
    </rPh>
    <rPh sb="2" eb="3">
      <t>ショウ</t>
    </rPh>
    <phoneticPr fontId="43"/>
  </si>
  <si>
    <t>南越谷小学校</t>
    <rPh sb="0" eb="3">
      <t>ミナミコシガヤ</t>
    </rPh>
    <rPh sb="3" eb="4">
      <t>ショウ</t>
    </rPh>
    <phoneticPr fontId="43"/>
  </si>
  <si>
    <t>蒲生第二小学校</t>
    <rPh sb="0" eb="2">
      <t>ガモウ</t>
    </rPh>
    <rPh sb="2" eb="4">
      <t>ダイニ</t>
    </rPh>
    <rPh sb="4" eb="5">
      <t>ショウ</t>
    </rPh>
    <phoneticPr fontId="43"/>
  </si>
  <si>
    <t>東越谷小学校</t>
    <rPh sb="0" eb="3">
      <t>ヒガシコシガヤ</t>
    </rPh>
    <rPh sb="3" eb="4">
      <t>ショウ</t>
    </rPh>
    <phoneticPr fontId="43"/>
  </si>
  <si>
    <t>大沢北小学校</t>
    <rPh sb="0" eb="2">
      <t>オオサワ</t>
    </rPh>
    <rPh sb="2" eb="3">
      <t>キタ</t>
    </rPh>
    <rPh sb="3" eb="4">
      <t>ショウ</t>
    </rPh>
    <phoneticPr fontId="43"/>
  </si>
  <si>
    <t>大袋北小学校</t>
    <rPh sb="0" eb="2">
      <t>オオブクロ</t>
    </rPh>
    <rPh sb="2" eb="3">
      <t>キタ</t>
    </rPh>
    <rPh sb="3" eb="4">
      <t>ショウ</t>
    </rPh>
    <phoneticPr fontId="43"/>
  </si>
  <si>
    <t>蒲生南小学校</t>
    <rPh sb="0" eb="2">
      <t>ガモウ</t>
    </rPh>
    <rPh sb="2" eb="3">
      <t>ミナミ</t>
    </rPh>
    <rPh sb="3" eb="4">
      <t>ショウ</t>
    </rPh>
    <phoneticPr fontId="43"/>
  </si>
  <si>
    <t>北越谷小学校</t>
    <rPh sb="0" eb="3">
      <t>キタコシガヤ</t>
    </rPh>
    <rPh sb="3" eb="4">
      <t>ショウ</t>
    </rPh>
    <phoneticPr fontId="43"/>
  </si>
  <si>
    <t>大袋東小学校</t>
    <rPh sb="0" eb="2">
      <t>オオブクロ</t>
    </rPh>
    <rPh sb="2" eb="3">
      <t>ヒガシ</t>
    </rPh>
    <rPh sb="3" eb="4">
      <t>ショウ</t>
    </rPh>
    <phoneticPr fontId="43"/>
  </si>
  <si>
    <t>平方小学校</t>
    <rPh sb="0" eb="2">
      <t>ヒラカタ</t>
    </rPh>
    <rPh sb="2" eb="3">
      <t>ショウ</t>
    </rPh>
    <phoneticPr fontId="43"/>
  </si>
  <si>
    <t>弥栄小学校</t>
    <rPh sb="0" eb="1">
      <t>ヤ</t>
    </rPh>
    <rPh sb="1" eb="2">
      <t>サカエ</t>
    </rPh>
    <rPh sb="2" eb="3">
      <t>ショウ</t>
    </rPh>
    <phoneticPr fontId="43"/>
  </si>
  <si>
    <t>大間野小学校</t>
    <rPh sb="0" eb="2">
      <t>オオマ</t>
    </rPh>
    <rPh sb="2" eb="3">
      <t>ノ</t>
    </rPh>
    <rPh sb="3" eb="4">
      <t>ショウ</t>
    </rPh>
    <phoneticPr fontId="43"/>
  </si>
  <si>
    <t>宮本小学校</t>
    <rPh sb="0" eb="2">
      <t>ミヤモト</t>
    </rPh>
    <rPh sb="2" eb="3">
      <t>ショウ</t>
    </rPh>
    <phoneticPr fontId="43"/>
  </si>
  <si>
    <t>西方小学校</t>
    <rPh sb="0" eb="1">
      <t>ニシ</t>
    </rPh>
    <rPh sb="1" eb="2">
      <t>カタ</t>
    </rPh>
    <rPh sb="2" eb="3">
      <t>ショウ</t>
    </rPh>
    <phoneticPr fontId="43"/>
  </si>
  <si>
    <t>鷺後小学校</t>
    <rPh sb="0" eb="1">
      <t>サギ</t>
    </rPh>
    <rPh sb="1" eb="2">
      <t>ウシ</t>
    </rPh>
    <rPh sb="2" eb="3">
      <t>ショウ</t>
    </rPh>
    <phoneticPr fontId="43"/>
  </si>
  <si>
    <t>明正小学校</t>
    <rPh sb="0" eb="1">
      <t>メイ</t>
    </rPh>
    <rPh sb="1" eb="2">
      <t>セイ</t>
    </rPh>
    <rPh sb="2" eb="3">
      <t>ショウ</t>
    </rPh>
    <phoneticPr fontId="43"/>
  </si>
  <si>
    <t>千間台小学校</t>
    <rPh sb="0" eb="3">
      <t>センゲンダイ</t>
    </rPh>
    <rPh sb="3" eb="4">
      <t>ショウ</t>
    </rPh>
    <phoneticPr fontId="43"/>
  </si>
  <si>
    <t>桜井南小学校</t>
    <rPh sb="0" eb="2">
      <t>サクライ</t>
    </rPh>
    <rPh sb="2" eb="3">
      <t>ミナミ</t>
    </rPh>
    <rPh sb="3" eb="4">
      <t>ショウ</t>
    </rPh>
    <phoneticPr fontId="43"/>
  </si>
  <si>
    <t>花田小学校</t>
    <rPh sb="0" eb="2">
      <t>ハナダ</t>
    </rPh>
    <rPh sb="2" eb="3">
      <t>ショウ</t>
    </rPh>
    <phoneticPr fontId="43"/>
  </si>
  <si>
    <t>城ノ上小学校</t>
    <rPh sb="0" eb="1">
      <t>シロ</t>
    </rPh>
    <rPh sb="2" eb="3">
      <t>ウエ</t>
    </rPh>
    <rPh sb="3" eb="4">
      <t>ショウ</t>
    </rPh>
    <phoneticPr fontId="43"/>
  </si>
  <si>
    <t>資料：教育委員会・学務課、学校管理課</t>
    <rPh sb="9" eb="12">
      <t>ガクムカ</t>
    </rPh>
    <rPh sb="13" eb="15">
      <t>ガッコウ</t>
    </rPh>
    <rPh sb="15" eb="17">
      <t>カンリ</t>
    </rPh>
    <rPh sb="17" eb="18">
      <t>カ</t>
    </rPh>
    <phoneticPr fontId="43"/>
  </si>
  <si>
    <t>10-7. 特別支援教育の状況</t>
    <rPh sb="6" eb="8">
      <t>トクベツ</t>
    </rPh>
    <rPh sb="8" eb="10">
      <t>シエン</t>
    </rPh>
    <rPh sb="10" eb="12">
      <t>キョウイク</t>
    </rPh>
    <rPh sb="13" eb="15">
      <t>ジョウキョウ</t>
    </rPh>
    <phoneticPr fontId="43"/>
  </si>
  <si>
    <t>令和2年5月1日</t>
    <rPh sb="0" eb="2">
      <t>レイワ</t>
    </rPh>
    <phoneticPr fontId="43"/>
  </si>
  <si>
    <t>学校(部)別</t>
    <rPh sb="0" eb="2">
      <t>ガッコウ</t>
    </rPh>
    <rPh sb="3" eb="4">
      <t>ブ</t>
    </rPh>
    <rPh sb="5" eb="6">
      <t>ベツ</t>
    </rPh>
    <phoneticPr fontId="43"/>
  </si>
  <si>
    <t>在籍種別</t>
    <rPh sb="0" eb="2">
      <t>ザイセキ</t>
    </rPh>
    <rPh sb="2" eb="4">
      <t>シュベツ</t>
    </rPh>
    <phoneticPr fontId="43"/>
  </si>
  <si>
    <t xml:space="preserve"> 総 数</t>
    <rPh sb="1" eb="4">
      <t>ソウスウ</t>
    </rPh>
    <phoneticPr fontId="43"/>
  </si>
  <si>
    <t>小学校（部）</t>
    <rPh sb="0" eb="3">
      <t>ショウガッコウ</t>
    </rPh>
    <rPh sb="4" eb="5">
      <t>ブ</t>
    </rPh>
    <phoneticPr fontId="43"/>
  </si>
  <si>
    <t>中学校（部）</t>
    <rPh sb="0" eb="3">
      <t>チュウガッコウ</t>
    </rPh>
    <rPh sb="4" eb="5">
      <t>ブ</t>
    </rPh>
    <phoneticPr fontId="43"/>
  </si>
  <si>
    <t>知的障がい</t>
    <rPh sb="0" eb="2">
      <t>チテキ</t>
    </rPh>
    <rPh sb="2" eb="3">
      <t>サワ</t>
    </rPh>
    <phoneticPr fontId="43"/>
  </si>
  <si>
    <t>言語障がい</t>
    <rPh sb="0" eb="2">
      <t>ゲンゴ</t>
    </rPh>
    <rPh sb="2" eb="3">
      <t>サワ</t>
    </rPh>
    <phoneticPr fontId="43"/>
  </si>
  <si>
    <t>情緒障がい</t>
    <rPh sb="0" eb="2">
      <t>ジョウチョ</t>
    </rPh>
    <rPh sb="2" eb="3">
      <t>サワ</t>
    </rPh>
    <phoneticPr fontId="43"/>
  </si>
  <si>
    <t>肢体不自由</t>
    <rPh sb="0" eb="2">
      <t>シタイ</t>
    </rPh>
    <rPh sb="2" eb="5">
      <t>フジユウ</t>
    </rPh>
    <phoneticPr fontId="43"/>
  </si>
  <si>
    <t>視覚障がい</t>
    <rPh sb="0" eb="2">
      <t>シカク</t>
    </rPh>
    <rPh sb="2" eb="3">
      <t>サワ</t>
    </rPh>
    <phoneticPr fontId="43"/>
  </si>
  <si>
    <t>聴覚障がい</t>
    <rPh sb="0" eb="2">
      <t>チョウカク</t>
    </rPh>
    <rPh sb="2" eb="3">
      <t>サワ</t>
    </rPh>
    <phoneticPr fontId="43"/>
  </si>
  <si>
    <t>病・虚弱</t>
    <rPh sb="0" eb="1">
      <t>ヤマイ</t>
    </rPh>
    <rPh sb="2" eb="4">
      <t>キョジャク</t>
    </rPh>
    <phoneticPr fontId="43"/>
  </si>
  <si>
    <t>総  数</t>
    <rPh sb="0" eb="4">
      <t>ソウスウ</t>
    </rPh>
    <phoneticPr fontId="43"/>
  </si>
  <si>
    <t>市内小・中学校特別支援学級就学者数</t>
    <rPh sb="0" eb="2">
      <t>シナイ</t>
    </rPh>
    <rPh sb="2" eb="3">
      <t>ショウ</t>
    </rPh>
    <rPh sb="4" eb="5">
      <t>チュウ</t>
    </rPh>
    <rPh sb="5" eb="7">
      <t>ガッコウ</t>
    </rPh>
    <rPh sb="7" eb="9">
      <t>トクベツ</t>
    </rPh>
    <rPh sb="9" eb="11">
      <t>シエン</t>
    </rPh>
    <rPh sb="11" eb="13">
      <t>ガッキュウ</t>
    </rPh>
    <rPh sb="13" eb="15">
      <t>シュウガク</t>
    </rPh>
    <rPh sb="15" eb="16">
      <t>シャ</t>
    </rPh>
    <rPh sb="16" eb="17">
      <t>カズ</t>
    </rPh>
    <phoneticPr fontId="43"/>
  </si>
  <si>
    <t>公立特別支援学校等就学者数</t>
    <rPh sb="0" eb="2">
      <t>コウリツ</t>
    </rPh>
    <rPh sb="2" eb="4">
      <t>トクベツ</t>
    </rPh>
    <rPh sb="4" eb="6">
      <t>シエン</t>
    </rPh>
    <rPh sb="6" eb="8">
      <t>ガッコウ</t>
    </rPh>
    <rPh sb="8" eb="9">
      <t>トウ</t>
    </rPh>
    <rPh sb="9" eb="12">
      <t>シュウガクシャ</t>
    </rPh>
    <rPh sb="12" eb="13">
      <t>スウ</t>
    </rPh>
    <phoneticPr fontId="43"/>
  </si>
  <si>
    <t>資料：教育委員会・学務課</t>
    <rPh sb="9" eb="12">
      <t>ガクムカ</t>
    </rPh>
    <phoneticPr fontId="43"/>
  </si>
  <si>
    <t>10-8. 市立中学校の状況</t>
    <rPh sb="8" eb="9">
      <t>チュウ</t>
    </rPh>
    <rPh sb="9" eb="11">
      <t>ショウガッコウ</t>
    </rPh>
    <rPh sb="12" eb="14">
      <t>ジョウキョウ</t>
    </rPh>
    <phoneticPr fontId="43"/>
  </si>
  <si>
    <t>生徒数</t>
    <rPh sb="0" eb="2">
      <t>セイト</t>
    </rPh>
    <rPh sb="2" eb="3">
      <t>ジドウスウ</t>
    </rPh>
    <phoneticPr fontId="43"/>
  </si>
  <si>
    <t>１学級当り生徒数</t>
    <rPh sb="1" eb="3">
      <t>ガッキュウ</t>
    </rPh>
    <rPh sb="3" eb="4">
      <t>アタ</t>
    </rPh>
    <rPh sb="5" eb="7">
      <t>セイト</t>
    </rPh>
    <rPh sb="7" eb="8">
      <t>ジドウスウ</t>
    </rPh>
    <phoneticPr fontId="43"/>
  </si>
  <si>
    <t>平成30</t>
    <rPh sb="0" eb="2">
      <t>ヘー</t>
    </rPh>
    <phoneticPr fontId="43"/>
  </si>
  <si>
    <t>10-9. 市立中学校別生徒数・学級数・生徒１人当り施設面積</t>
    <rPh sb="8" eb="9">
      <t>チュウ</t>
    </rPh>
    <rPh sb="9" eb="11">
      <t>ショウガッコウ</t>
    </rPh>
    <rPh sb="11" eb="12">
      <t>ベツ</t>
    </rPh>
    <rPh sb="12" eb="14">
      <t>セイト</t>
    </rPh>
    <rPh sb="14" eb="15">
      <t>ジドウスウ</t>
    </rPh>
    <rPh sb="16" eb="18">
      <t>ガッキュウ</t>
    </rPh>
    <rPh sb="18" eb="19">
      <t>スウ</t>
    </rPh>
    <rPh sb="20" eb="22">
      <t>セイト</t>
    </rPh>
    <rPh sb="23" eb="24">
      <t>ヒト</t>
    </rPh>
    <rPh sb="24" eb="25">
      <t>アタ</t>
    </rPh>
    <rPh sb="26" eb="28">
      <t>シセツ</t>
    </rPh>
    <rPh sb="28" eb="30">
      <t>メンセキ</t>
    </rPh>
    <phoneticPr fontId="43"/>
  </si>
  <si>
    <t>令和2年5月1日</t>
    <rPh sb="0" eb="2">
      <t>レイワ</t>
    </rPh>
    <rPh sb="3" eb="4">
      <t>ネン</t>
    </rPh>
    <phoneticPr fontId="43"/>
  </si>
  <si>
    <t>生徒数（特別支援学級）</t>
    <rPh sb="0" eb="2">
      <t>セイト</t>
    </rPh>
    <rPh sb="2" eb="3">
      <t>ジドウスウ</t>
    </rPh>
    <rPh sb="4" eb="6">
      <t>トクベツ</t>
    </rPh>
    <rPh sb="6" eb="8">
      <t>シエン</t>
    </rPh>
    <rPh sb="8" eb="10">
      <t>ガッキュウ</t>
    </rPh>
    <phoneticPr fontId="43"/>
  </si>
  <si>
    <t>生徒１人当り面積（㎡）</t>
    <rPh sb="0" eb="2">
      <t>セイト</t>
    </rPh>
    <rPh sb="3" eb="4">
      <t>ヒト</t>
    </rPh>
    <rPh sb="4" eb="5">
      <t>アタ</t>
    </rPh>
    <rPh sb="6" eb="8">
      <t>メンセキ</t>
    </rPh>
    <phoneticPr fontId="43"/>
  </si>
  <si>
    <t>中央中学校</t>
    <rPh sb="0" eb="2">
      <t>チュウオウ</t>
    </rPh>
    <rPh sb="2" eb="3">
      <t>チュウ</t>
    </rPh>
    <rPh sb="3" eb="5">
      <t>ガッコウ</t>
    </rPh>
    <phoneticPr fontId="43"/>
  </si>
  <si>
    <t>東中学校</t>
    <rPh sb="0" eb="1">
      <t>ヒガシ</t>
    </rPh>
    <rPh sb="1" eb="2">
      <t>チュウ</t>
    </rPh>
    <phoneticPr fontId="43"/>
  </si>
  <si>
    <t>西中学校</t>
    <rPh sb="0" eb="1">
      <t>ニシ</t>
    </rPh>
    <rPh sb="1" eb="2">
      <t>チュウ</t>
    </rPh>
    <phoneticPr fontId="43"/>
  </si>
  <si>
    <t>南中学校</t>
    <rPh sb="0" eb="1">
      <t>ミナミ</t>
    </rPh>
    <rPh sb="1" eb="2">
      <t>チュウ</t>
    </rPh>
    <phoneticPr fontId="43"/>
  </si>
  <si>
    <t>北中学校</t>
    <rPh sb="0" eb="1">
      <t>キタ</t>
    </rPh>
    <rPh sb="1" eb="2">
      <t>チュウ</t>
    </rPh>
    <phoneticPr fontId="43"/>
  </si>
  <si>
    <t>富士中学校</t>
    <rPh sb="0" eb="2">
      <t>フジ</t>
    </rPh>
    <rPh sb="2" eb="3">
      <t>チュウ</t>
    </rPh>
    <phoneticPr fontId="43"/>
  </si>
  <si>
    <t>　</t>
  </si>
  <si>
    <t>北陽中学校</t>
    <rPh sb="0" eb="1">
      <t>ホクヨウ</t>
    </rPh>
    <rPh sb="1" eb="2">
      <t>ヨウ</t>
    </rPh>
    <rPh sb="2" eb="3">
      <t>チュウ</t>
    </rPh>
    <phoneticPr fontId="43"/>
  </si>
  <si>
    <t>栄進中学校</t>
    <rPh sb="0" eb="2">
      <t>エイシン</t>
    </rPh>
    <rPh sb="2" eb="3">
      <t>チュウ</t>
    </rPh>
    <phoneticPr fontId="43"/>
  </si>
  <si>
    <t>光陽中学校</t>
    <rPh sb="0" eb="1">
      <t>ヒカリ</t>
    </rPh>
    <rPh sb="1" eb="2">
      <t>ヨウ</t>
    </rPh>
    <rPh sb="2" eb="3">
      <t>チュウ</t>
    </rPh>
    <phoneticPr fontId="43"/>
  </si>
  <si>
    <t>平方中学校</t>
    <rPh sb="0" eb="2">
      <t>ヒラカタ</t>
    </rPh>
    <rPh sb="2" eb="3">
      <t>チュウ</t>
    </rPh>
    <phoneticPr fontId="43"/>
  </si>
  <si>
    <t>武蔵野中学校</t>
    <rPh sb="0" eb="3">
      <t>ムサシノ</t>
    </rPh>
    <rPh sb="3" eb="4">
      <t>チュウ</t>
    </rPh>
    <phoneticPr fontId="43"/>
  </si>
  <si>
    <t>大袋中学校</t>
    <rPh sb="0" eb="2">
      <t>オオブクロ</t>
    </rPh>
    <rPh sb="2" eb="3">
      <t>チュウ</t>
    </rPh>
    <phoneticPr fontId="43"/>
  </si>
  <si>
    <t>新栄中学校</t>
    <rPh sb="0" eb="2">
      <t>シンエイ</t>
    </rPh>
    <rPh sb="2" eb="3">
      <t>チュウ</t>
    </rPh>
    <phoneticPr fontId="43"/>
  </si>
  <si>
    <t>大相模中学校</t>
    <rPh sb="0" eb="3">
      <t>オオサガミ</t>
    </rPh>
    <rPh sb="3" eb="4">
      <t>チュウ</t>
    </rPh>
    <phoneticPr fontId="43"/>
  </si>
  <si>
    <t>千間台中学校</t>
    <rPh sb="0" eb="3">
      <t>センゲンダイ</t>
    </rPh>
    <rPh sb="3" eb="4">
      <t>チュウ</t>
    </rPh>
    <phoneticPr fontId="43"/>
  </si>
  <si>
    <t>（注）特別支援学級は再掲である。</t>
    <rPh sb="1" eb="2">
      <t>チュウ</t>
    </rPh>
    <rPh sb="3" eb="5">
      <t>トクベツ</t>
    </rPh>
    <rPh sb="5" eb="7">
      <t>シエン</t>
    </rPh>
    <rPh sb="7" eb="9">
      <t>ガッキュウ</t>
    </rPh>
    <rPh sb="10" eb="12">
      <t>サイケイ</t>
    </rPh>
    <phoneticPr fontId="43"/>
  </si>
  <si>
    <t>10-10. 市立小・中学校児童・生徒１人当りの教育費（公費負担分）</t>
    <rPh sb="9" eb="10">
      <t>ショウ</t>
    </rPh>
    <rPh sb="11" eb="14">
      <t>チュウガッコウ</t>
    </rPh>
    <rPh sb="14" eb="16">
      <t>ジドウ</t>
    </rPh>
    <rPh sb="17" eb="19">
      <t>セイト</t>
    </rPh>
    <rPh sb="20" eb="21">
      <t>ヒト</t>
    </rPh>
    <rPh sb="21" eb="22">
      <t>ア</t>
    </rPh>
    <rPh sb="24" eb="27">
      <t>キョウイクヒ</t>
    </rPh>
    <rPh sb="28" eb="30">
      <t>コウヒ</t>
    </rPh>
    <rPh sb="30" eb="33">
      <t>フタンブン</t>
    </rPh>
    <phoneticPr fontId="43"/>
  </si>
  <si>
    <t>（単位：円）</t>
    <rPh sb="1" eb="3">
      <t>タンイ</t>
    </rPh>
    <rPh sb="4" eb="5">
      <t>エン</t>
    </rPh>
    <phoneticPr fontId="43"/>
  </si>
  <si>
    <t>平成29年度</t>
    <rPh sb="0" eb="2">
      <t>ヘイセイ</t>
    </rPh>
    <rPh sb="4" eb="6">
      <t>ネンド</t>
    </rPh>
    <phoneticPr fontId="43"/>
  </si>
  <si>
    <t>30年度</t>
    <rPh sb="2" eb="4">
      <t>ネンド</t>
    </rPh>
    <phoneticPr fontId="43"/>
  </si>
  <si>
    <t>令和元年度</t>
    <rPh sb="0" eb="3">
      <t>レイワガン</t>
    </rPh>
    <rPh sb="3" eb="5">
      <t>ネンド</t>
    </rPh>
    <phoneticPr fontId="43"/>
  </si>
  <si>
    <t>小　学　校</t>
    <rPh sb="0" eb="1">
      <t>ショウ</t>
    </rPh>
    <rPh sb="2" eb="3">
      <t>ガク</t>
    </rPh>
    <rPh sb="4" eb="5">
      <t>コウ</t>
    </rPh>
    <phoneticPr fontId="43"/>
  </si>
  <si>
    <t>中　学　校</t>
    <rPh sb="0" eb="1">
      <t>ナカ</t>
    </rPh>
    <rPh sb="2" eb="3">
      <t>ガク</t>
    </rPh>
    <rPh sb="4" eb="5">
      <t>コウ</t>
    </rPh>
    <phoneticPr fontId="43"/>
  </si>
  <si>
    <t>資料：「地方教育費調査」教育委員会・教育総務課</t>
    <rPh sb="0" eb="2">
      <t>シリョウ</t>
    </rPh>
    <rPh sb="4" eb="6">
      <t>チホウ</t>
    </rPh>
    <rPh sb="6" eb="9">
      <t>キョウイクヒ</t>
    </rPh>
    <rPh sb="9" eb="11">
      <t>チョウサ</t>
    </rPh>
    <rPh sb="12" eb="17">
      <t>キョウイクイインカイ</t>
    </rPh>
    <rPh sb="18" eb="20">
      <t>キョウイク</t>
    </rPh>
    <rPh sb="20" eb="23">
      <t>ソウムカ</t>
    </rPh>
    <phoneticPr fontId="43"/>
  </si>
  <si>
    <t>10-11. 市立小・中学校就学援助費受給者数</t>
    <rPh sb="9" eb="10">
      <t>ショウ</t>
    </rPh>
    <rPh sb="11" eb="14">
      <t>チュウガッコウ</t>
    </rPh>
    <rPh sb="14" eb="16">
      <t>シュウガク</t>
    </rPh>
    <rPh sb="16" eb="18">
      <t>エンジョ</t>
    </rPh>
    <rPh sb="18" eb="19">
      <t>ヒ</t>
    </rPh>
    <rPh sb="19" eb="22">
      <t>ジュキュウシャ</t>
    </rPh>
    <rPh sb="22" eb="23">
      <t>スウ</t>
    </rPh>
    <phoneticPr fontId="43"/>
  </si>
  <si>
    <t>種　　別</t>
    <rPh sb="0" eb="4">
      <t>シュベツ</t>
    </rPh>
    <phoneticPr fontId="43"/>
  </si>
  <si>
    <t>総　　数</t>
    <rPh sb="0" eb="4">
      <t>ソウスウ</t>
    </rPh>
    <phoneticPr fontId="43"/>
  </si>
  <si>
    <t>小　　学　　校</t>
    <rPh sb="0" eb="7">
      <t>ショウガッコウ</t>
    </rPh>
    <phoneticPr fontId="43"/>
  </si>
  <si>
    <t>中　　学　　校</t>
    <rPh sb="0" eb="7">
      <t>チュウガッコウ</t>
    </rPh>
    <phoneticPr fontId="43"/>
  </si>
  <si>
    <t>29年度</t>
    <phoneticPr fontId="43"/>
  </si>
  <si>
    <t>30年度</t>
    <phoneticPr fontId="43"/>
  </si>
  <si>
    <t>学用品費等</t>
    <rPh sb="0" eb="3">
      <t>ガクヨウヒン</t>
    </rPh>
    <rPh sb="3" eb="4">
      <t>ヒ</t>
    </rPh>
    <rPh sb="4" eb="5">
      <t>ナド</t>
    </rPh>
    <phoneticPr fontId="43"/>
  </si>
  <si>
    <t>校外活動費（宿泊無）</t>
    <rPh sb="0" eb="2">
      <t>コウガイ</t>
    </rPh>
    <rPh sb="2" eb="4">
      <t>カツドウ</t>
    </rPh>
    <rPh sb="4" eb="5">
      <t>ヒ</t>
    </rPh>
    <rPh sb="6" eb="8">
      <t>シュクハク</t>
    </rPh>
    <rPh sb="8" eb="9">
      <t>ナシ</t>
    </rPh>
    <phoneticPr fontId="43"/>
  </si>
  <si>
    <t>修学旅行費</t>
    <rPh sb="0" eb="4">
      <t>シュウガクリョコウ</t>
    </rPh>
    <rPh sb="4" eb="5">
      <t>ヒ</t>
    </rPh>
    <phoneticPr fontId="43"/>
  </si>
  <si>
    <t>校外活動費（宿泊有）</t>
    <rPh sb="0" eb="2">
      <t>コウガイ</t>
    </rPh>
    <rPh sb="2" eb="4">
      <t>カツドウ</t>
    </rPh>
    <rPh sb="4" eb="5">
      <t>ヒ</t>
    </rPh>
    <rPh sb="6" eb="8">
      <t>シュクハク</t>
    </rPh>
    <rPh sb="8" eb="9">
      <t>アリ</t>
    </rPh>
    <phoneticPr fontId="43"/>
  </si>
  <si>
    <t>学校給食費</t>
    <rPh sb="0" eb="4">
      <t>ガッコウキュウショク</t>
    </rPh>
    <rPh sb="4" eb="5">
      <t>ヒ</t>
    </rPh>
    <phoneticPr fontId="43"/>
  </si>
  <si>
    <t>医療費</t>
    <rPh sb="0" eb="3">
      <t>イリョウヒ</t>
    </rPh>
    <phoneticPr fontId="43"/>
  </si>
  <si>
    <t>新入学児童・
生徒学用品費</t>
    <rPh sb="0" eb="3">
      <t>シンニュウガク</t>
    </rPh>
    <rPh sb="3" eb="5">
      <t>ジドウ</t>
    </rPh>
    <rPh sb="7" eb="9">
      <t>セイト</t>
    </rPh>
    <rPh sb="9" eb="10">
      <t>ガク</t>
    </rPh>
    <rPh sb="10" eb="11">
      <t>ヨウ</t>
    </rPh>
    <rPh sb="11" eb="12">
      <t>シナ</t>
    </rPh>
    <rPh sb="12" eb="13">
      <t>ヒ</t>
    </rPh>
    <phoneticPr fontId="43"/>
  </si>
  <si>
    <t>新入学準備費
(中学校）</t>
    <rPh sb="0" eb="6">
      <t>シンニュウガクジュンビヒ</t>
    </rPh>
    <rPh sb="8" eb="11">
      <t>チュウガッコウ</t>
    </rPh>
    <phoneticPr fontId="3"/>
  </si>
  <si>
    <t>‐</t>
    <phoneticPr fontId="49"/>
  </si>
  <si>
    <t>新入学準備費
(小学校）</t>
    <rPh sb="0" eb="6">
      <t>シンニュウガクジュンビヒ</t>
    </rPh>
    <rPh sb="8" eb="11">
      <t>ショウガッコウ</t>
    </rPh>
    <phoneticPr fontId="3"/>
  </si>
  <si>
    <t>‐</t>
    <phoneticPr fontId="50"/>
  </si>
  <si>
    <t>（注1）支給対象は、準要保護及び要保護(修学旅行費、医療費のみ)世帯の児童・生徒である。</t>
    <rPh sb="20" eb="22">
      <t>シュウガク</t>
    </rPh>
    <rPh sb="22" eb="24">
      <t>リョコウ</t>
    </rPh>
    <rPh sb="24" eb="25">
      <t>ヒ</t>
    </rPh>
    <rPh sb="26" eb="29">
      <t>イリョウヒ</t>
    </rPh>
    <phoneticPr fontId="43"/>
  </si>
  <si>
    <t>（注2）新入学準備費（中学校）は平成30年度より小６に支給開始。</t>
    <phoneticPr fontId="50"/>
  </si>
  <si>
    <t>（注3）新入学準備費（小学校）は令和元年度より新小１に支給開始。</t>
    <rPh sb="11" eb="12">
      <t>ショウ</t>
    </rPh>
    <rPh sb="12" eb="14">
      <t>ガッコウ</t>
    </rPh>
    <rPh sb="16" eb="18">
      <t>レイワ</t>
    </rPh>
    <rPh sb="18" eb="19">
      <t>ガン</t>
    </rPh>
    <rPh sb="23" eb="24">
      <t>シン</t>
    </rPh>
    <phoneticPr fontId="50"/>
  </si>
  <si>
    <t>10-12. 市立中学校卒業者の進路状況</t>
    <rPh sb="9" eb="12">
      <t>チュウガッコウ</t>
    </rPh>
    <rPh sb="12" eb="15">
      <t>ソツギョウシャ</t>
    </rPh>
    <rPh sb="16" eb="18">
      <t>シンロ</t>
    </rPh>
    <rPh sb="18" eb="20">
      <t>ジョウキョウ</t>
    </rPh>
    <phoneticPr fontId="43"/>
  </si>
  <si>
    <t>各年3月</t>
    <phoneticPr fontId="3"/>
  </si>
  <si>
    <t>卒業者
総  数</t>
    <rPh sb="0" eb="2">
      <t>ソツギョウシャ</t>
    </rPh>
    <rPh sb="2" eb="3">
      <t>モノ</t>
    </rPh>
    <rPh sb="4" eb="5">
      <t>フサ</t>
    </rPh>
    <rPh sb="7" eb="8">
      <t>カズ</t>
    </rPh>
    <phoneticPr fontId="43"/>
  </si>
  <si>
    <t>進学者数</t>
    <rPh sb="0" eb="3">
      <t>シンガクシャ</t>
    </rPh>
    <rPh sb="3" eb="4">
      <t>スウ</t>
    </rPh>
    <phoneticPr fontId="43"/>
  </si>
  <si>
    <t>就職者
数</t>
    <rPh sb="0" eb="3">
      <t>シュウショクシャ</t>
    </rPh>
    <rPh sb="4" eb="5">
      <t>スウ</t>
    </rPh>
    <phoneticPr fontId="43"/>
  </si>
  <si>
    <t>専修学校各種学校等</t>
    <rPh sb="0" eb="4">
      <t>センシュウガッコウ</t>
    </rPh>
    <rPh sb="4" eb="8">
      <t>カクシュガッコウ</t>
    </rPh>
    <rPh sb="8" eb="9">
      <t>ナド</t>
    </rPh>
    <phoneticPr fontId="43"/>
  </si>
  <si>
    <t>無業者</t>
    <rPh sb="0" eb="1">
      <t>ム</t>
    </rPh>
    <rPh sb="1" eb="3">
      <t>ギョウシャ</t>
    </rPh>
    <phoneticPr fontId="43"/>
  </si>
  <si>
    <t>就職
進学者
(再掲)</t>
    <rPh sb="0" eb="2">
      <t>シュウショク</t>
    </rPh>
    <rPh sb="3" eb="6">
      <t>シンガクシャ</t>
    </rPh>
    <rPh sb="8" eb="10">
      <t>サイケイ</t>
    </rPh>
    <phoneticPr fontId="43"/>
  </si>
  <si>
    <t>進学率(％)</t>
    <rPh sb="0" eb="3">
      <t>シンガクリツ</t>
    </rPh>
    <phoneticPr fontId="43"/>
  </si>
  <si>
    <t>全日制</t>
    <rPh sb="0" eb="3">
      <t>ゼンニチセイ</t>
    </rPh>
    <phoneticPr fontId="43"/>
  </si>
  <si>
    <t>定時制</t>
    <rPh sb="0" eb="3">
      <t>テイジセイ</t>
    </rPh>
    <phoneticPr fontId="43"/>
  </si>
  <si>
    <t>別科
・
高専</t>
    <rPh sb="0" eb="1">
      <t>ベツ</t>
    </rPh>
    <rPh sb="1" eb="2">
      <t>カ</t>
    </rPh>
    <rPh sb="5" eb="7">
      <t>コウセン</t>
    </rPh>
    <phoneticPr fontId="43"/>
  </si>
  <si>
    <t>通信制</t>
    <rPh sb="0" eb="2">
      <t>ツウシン</t>
    </rPh>
    <rPh sb="2" eb="3">
      <t>セイ</t>
    </rPh>
    <phoneticPr fontId="43"/>
  </si>
  <si>
    <t>令和 2</t>
    <rPh sb="0" eb="1">
      <t>レイワ</t>
    </rPh>
    <phoneticPr fontId="3"/>
  </si>
  <si>
    <t>資料：教育委員会・指導課</t>
    <rPh sb="0" eb="2">
      <t>シリョウ</t>
    </rPh>
    <rPh sb="3" eb="8">
      <t>キョウイクイインカイ</t>
    </rPh>
    <rPh sb="9" eb="12">
      <t>シドウカ</t>
    </rPh>
    <phoneticPr fontId="43"/>
  </si>
  <si>
    <t>10-13. 市立小・中学校保健関係職員数</t>
    <rPh sb="9" eb="10">
      <t>ショウ</t>
    </rPh>
    <rPh sb="11" eb="12">
      <t>ナカ</t>
    </rPh>
    <rPh sb="12" eb="14">
      <t>ガッコウ</t>
    </rPh>
    <rPh sb="14" eb="16">
      <t>ホケン</t>
    </rPh>
    <rPh sb="16" eb="18">
      <t>カンケイ</t>
    </rPh>
    <rPh sb="18" eb="20">
      <t>ショクイン</t>
    </rPh>
    <rPh sb="20" eb="21">
      <t>カズ</t>
    </rPh>
    <phoneticPr fontId="43"/>
  </si>
  <si>
    <t>学校医</t>
    <rPh sb="0" eb="2">
      <t>ガッコウ</t>
    </rPh>
    <rPh sb="2" eb="3">
      <t>イ</t>
    </rPh>
    <phoneticPr fontId="43"/>
  </si>
  <si>
    <t>学校歯科医</t>
    <rPh sb="0" eb="2">
      <t>ガッコウ</t>
    </rPh>
    <rPh sb="2" eb="5">
      <t>シカイ</t>
    </rPh>
    <phoneticPr fontId="43"/>
  </si>
  <si>
    <t>学校薬剤師</t>
    <rPh sb="0" eb="2">
      <t>ガッコウ</t>
    </rPh>
    <rPh sb="2" eb="5">
      <t>ヤクザイシ</t>
    </rPh>
    <phoneticPr fontId="43"/>
  </si>
  <si>
    <t>養護教員</t>
    <rPh sb="0" eb="2">
      <t>ヨウゴ</t>
    </rPh>
    <rPh sb="2" eb="4">
      <t>キョウイン</t>
    </rPh>
    <phoneticPr fontId="43"/>
  </si>
  <si>
    <t>保健主事</t>
    <rPh sb="0" eb="2">
      <t>ホケン</t>
    </rPh>
    <rPh sb="2" eb="4">
      <t>シュジ</t>
    </rPh>
    <phoneticPr fontId="43"/>
  </si>
  <si>
    <t>内科</t>
    <rPh sb="0" eb="2">
      <t>ナイカ</t>
    </rPh>
    <phoneticPr fontId="43"/>
  </si>
  <si>
    <t>耳鼻科</t>
    <rPh sb="0" eb="3">
      <t>ジビカ</t>
    </rPh>
    <phoneticPr fontId="43"/>
  </si>
  <si>
    <t>眼科</t>
    <rPh sb="0" eb="2">
      <t>ガンカ</t>
    </rPh>
    <phoneticPr fontId="43"/>
  </si>
  <si>
    <t>整形外科</t>
    <rPh sb="0" eb="2">
      <t>セイケイ</t>
    </rPh>
    <rPh sb="2" eb="4">
      <t>ゲカ</t>
    </rPh>
    <phoneticPr fontId="43"/>
  </si>
  <si>
    <t>令和元</t>
    <rPh sb="0" eb="1">
      <t>レイワガン</t>
    </rPh>
    <phoneticPr fontId="3"/>
  </si>
  <si>
    <t>10-14. 市立小・中学校児童・生徒の体位平均値</t>
    <rPh sb="9" eb="10">
      <t>ショウ</t>
    </rPh>
    <rPh sb="11" eb="14">
      <t>チュウガッコウ</t>
    </rPh>
    <rPh sb="14" eb="16">
      <t>ジドウ</t>
    </rPh>
    <rPh sb="17" eb="19">
      <t>セイト</t>
    </rPh>
    <rPh sb="20" eb="22">
      <t>タイイ</t>
    </rPh>
    <rPh sb="22" eb="25">
      <t>ヘイキンチ</t>
    </rPh>
    <phoneticPr fontId="43"/>
  </si>
  <si>
    <t>各年5月1日</t>
    <rPh sb="0" eb="1">
      <t>カク</t>
    </rPh>
    <rPh sb="1" eb="2">
      <t>ネン</t>
    </rPh>
    <rPh sb="2" eb="4">
      <t>５ガツ</t>
    </rPh>
    <rPh sb="4" eb="6">
      <t>１ニチ</t>
    </rPh>
    <phoneticPr fontId="43"/>
  </si>
  <si>
    <t>区分</t>
    <rPh sb="0" eb="2">
      <t>クブン</t>
    </rPh>
    <phoneticPr fontId="43"/>
  </si>
  <si>
    <t>性別</t>
    <rPh sb="0" eb="2">
      <t>セイベツ</t>
    </rPh>
    <phoneticPr fontId="43"/>
  </si>
  <si>
    <t>学年</t>
    <rPh sb="0" eb="2">
      <t>ガクネン</t>
    </rPh>
    <phoneticPr fontId="43"/>
  </si>
  <si>
    <t>身　長（ｃｍ）</t>
    <rPh sb="0" eb="1">
      <t>ミ</t>
    </rPh>
    <rPh sb="2" eb="3">
      <t>チョウ</t>
    </rPh>
    <phoneticPr fontId="43"/>
  </si>
  <si>
    <t>体　重（ｋｇ）</t>
    <rPh sb="0" eb="1">
      <t>カラダ</t>
    </rPh>
    <rPh sb="2" eb="3">
      <t>シゲル</t>
    </rPh>
    <phoneticPr fontId="43"/>
  </si>
  <si>
    <t>平成30年</t>
    <rPh sb="0" eb="2">
      <t>ヘー</t>
    </rPh>
    <rPh sb="4" eb="5">
      <t>９ネン</t>
    </rPh>
    <phoneticPr fontId="43"/>
  </si>
  <si>
    <t>令和元年</t>
    <rPh sb="0" eb="2">
      <t>レイワ</t>
    </rPh>
    <rPh sb="2" eb="3">
      <t>ガン</t>
    </rPh>
    <rPh sb="3" eb="4">
      <t>ネン</t>
    </rPh>
    <phoneticPr fontId="43"/>
  </si>
  <si>
    <t>令和2年</t>
    <rPh sb="0" eb="2">
      <t>レイワ</t>
    </rPh>
    <rPh sb="3" eb="4">
      <t>ネン</t>
    </rPh>
    <phoneticPr fontId="43"/>
  </si>
  <si>
    <t>小　　学　　校</t>
    <rPh sb="0" eb="1">
      <t>ショウ</t>
    </rPh>
    <rPh sb="3" eb="4">
      <t>ガク</t>
    </rPh>
    <rPh sb="6" eb="7">
      <t>コウ</t>
    </rPh>
    <phoneticPr fontId="43"/>
  </si>
  <si>
    <t>（注）令和2年度のみ新型コロナウイルス感染症の影響で、令和2年11月1日現在の数値。</t>
    <rPh sb="3" eb="5">
      <t>レイワ</t>
    </rPh>
    <rPh sb="6" eb="8">
      <t>ネンド</t>
    </rPh>
    <rPh sb="10" eb="12">
      <t>シンガタ</t>
    </rPh>
    <rPh sb="19" eb="22">
      <t>カンセンショウ</t>
    </rPh>
    <rPh sb="23" eb="25">
      <t>エイキョウ</t>
    </rPh>
    <rPh sb="27" eb="29">
      <t>レイワ</t>
    </rPh>
    <rPh sb="30" eb="31">
      <t>ネン</t>
    </rPh>
    <rPh sb="33" eb="34">
      <t>ガツ</t>
    </rPh>
    <rPh sb="35" eb="36">
      <t>ニチ</t>
    </rPh>
    <rPh sb="36" eb="38">
      <t>ゲンザイ</t>
    </rPh>
    <rPh sb="39" eb="41">
      <t>スウチ</t>
    </rPh>
    <phoneticPr fontId="49"/>
  </si>
  <si>
    <t>10-15. 学校給食センターの概要</t>
    <rPh sb="7" eb="9">
      <t>ガッコウ</t>
    </rPh>
    <rPh sb="9" eb="11">
      <t>キュウショク</t>
    </rPh>
    <rPh sb="16" eb="18">
      <t>ガイヨウ</t>
    </rPh>
    <phoneticPr fontId="43"/>
  </si>
  <si>
    <t>令和2年4月1日</t>
    <rPh sb="0" eb="2">
      <t>レイワ</t>
    </rPh>
    <rPh sb="3" eb="4">
      <t>ネン</t>
    </rPh>
    <rPh sb="4" eb="5">
      <t>ヘイネン</t>
    </rPh>
    <rPh sb="5" eb="6">
      <t>ガツ</t>
    </rPh>
    <rPh sb="7" eb="8">
      <t>ニチ</t>
    </rPh>
    <phoneticPr fontId="43"/>
  </si>
  <si>
    <t>施設名</t>
    <rPh sb="0" eb="2">
      <t>シセツ</t>
    </rPh>
    <rPh sb="2" eb="3">
      <t>メイ</t>
    </rPh>
    <phoneticPr fontId="43"/>
  </si>
  <si>
    <t>調理能力
（食）</t>
    <rPh sb="0" eb="2">
      <t>チョウリ</t>
    </rPh>
    <rPh sb="2" eb="4">
      <t>ノウリョク</t>
    </rPh>
    <rPh sb="6" eb="7">
      <t>ショク</t>
    </rPh>
    <phoneticPr fontId="43"/>
  </si>
  <si>
    <t>規模（㎡）</t>
    <rPh sb="0" eb="2">
      <t>キボ</t>
    </rPh>
    <phoneticPr fontId="43"/>
  </si>
  <si>
    <t>職員数</t>
    <rPh sb="0" eb="3">
      <t>ショクインスウ</t>
    </rPh>
    <phoneticPr fontId="43"/>
  </si>
  <si>
    <t>敷地面積</t>
    <rPh sb="0" eb="2">
      <t>シキチ</t>
    </rPh>
    <rPh sb="2" eb="4">
      <t>メンセキ</t>
    </rPh>
    <phoneticPr fontId="43"/>
  </si>
  <si>
    <t>延床面積</t>
    <rPh sb="0" eb="1">
      <t>ノ</t>
    </rPh>
    <rPh sb="1" eb="2">
      <t>ユカ</t>
    </rPh>
    <rPh sb="2" eb="4">
      <t>メンセキ</t>
    </rPh>
    <phoneticPr fontId="43"/>
  </si>
  <si>
    <t>所長</t>
    <rPh sb="0" eb="2">
      <t>ショチョウ</t>
    </rPh>
    <phoneticPr fontId="43"/>
  </si>
  <si>
    <t>事務員</t>
    <rPh sb="0" eb="3">
      <t>ジムイン</t>
    </rPh>
    <phoneticPr fontId="43"/>
  </si>
  <si>
    <t>栄養士</t>
    <rPh sb="0" eb="3">
      <t>エイヨウシ</t>
    </rPh>
    <phoneticPr fontId="43"/>
  </si>
  <si>
    <t>調理員</t>
    <rPh sb="0" eb="3">
      <t>チョウリイン</t>
    </rPh>
    <phoneticPr fontId="43"/>
  </si>
  <si>
    <t>ボイラー</t>
    <phoneticPr fontId="43"/>
  </si>
  <si>
    <t>施設衛生
管理員</t>
    <rPh sb="0" eb="2">
      <t>シセツ</t>
    </rPh>
    <rPh sb="2" eb="4">
      <t>エイセイ</t>
    </rPh>
    <rPh sb="5" eb="7">
      <t>カンリ</t>
    </rPh>
    <rPh sb="7" eb="8">
      <t>イン</t>
    </rPh>
    <phoneticPr fontId="43"/>
  </si>
  <si>
    <t>合計</t>
    <rPh sb="0" eb="2">
      <t>ゴウケイ</t>
    </rPh>
    <phoneticPr fontId="43"/>
  </si>
  <si>
    <t>第一学校給食センター</t>
    <rPh sb="0" eb="2">
      <t>ダイイチ</t>
    </rPh>
    <rPh sb="2" eb="4">
      <t>ガッコウ</t>
    </rPh>
    <rPh sb="4" eb="6">
      <t>キュウショク</t>
    </rPh>
    <phoneticPr fontId="43"/>
  </si>
  <si>
    <t>第二学校給食センター</t>
    <rPh sb="0" eb="2">
      <t>ダイニ</t>
    </rPh>
    <rPh sb="2" eb="4">
      <t>ガッコウ</t>
    </rPh>
    <rPh sb="4" eb="6">
      <t>キュウショク</t>
    </rPh>
    <phoneticPr fontId="43"/>
  </si>
  <si>
    <t>第三学校給食センター</t>
    <rPh sb="0" eb="2">
      <t>ダイサン</t>
    </rPh>
    <rPh sb="2" eb="4">
      <t>ガッコウ</t>
    </rPh>
    <rPh sb="4" eb="6">
      <t>キュウショク</t>
    </rPh>
    <phoneticPr fontId="43"/>
  </si>
  <si>
    <t>資料：教育委員会・給食課</t>
    <phoneticPr fontId="43"/>
  </si>
  <si>
    <t>10-16. 学校給食の実施状況</t>
    <rPh sb="7" eb="11">
      <t>ガッコウキュウショク</t>
    </rPh>
    <rPh sb="12" eb="16">
      <t>ジッシジョウキョウ</t>
    </rPh>
    <phoneticPr fontId="43"/>
  </si>
  <si>
    <t>施設名</t>
    <rPh sb="0" eb="2">
      <t>シセツ</t>
    </rPh>
    <rPh sb="2" eb="3">
      <t>ナ</t>
    </rPh>
    <phoneticPr fontId="43"/>
  </si>
  <si>
    <t>総数</t>
    <rPh sb="0" eb="2">
      <t>ソウスウ</t>
    </rPh>
    <phoneticPr fontId="43"/>
  </si>
  <si>
    <t>市立小学校</t>
    <rPh sb="2" eb="5">
      <t>ショウガッコウ</t>
    </rPh>
    <phoneticPr fontId="43"/>
  </si>
  <si>
    <t>市立中学校</t>
    <rPh sb="2" eb="5">
      <t>チュウガッコウ</t>
    </rPh>
    <phoneticPr fontId="43"/>
  </si>
  <si>
    <t>学校数</t>
    <rPh sb="0" eb="2">
      <t>ガッコウ</t>
    </rPh>
    <rPh sb="2" eb="3">
      <t>スウ</t>
    </rPh>
    <phoneticPr fontId="43"/>
  </si>
  <si>
    <t>食　数</t>
    <rPh sb="0" eb="1">
      <t>ショク</t>
    </rPh>
    <rPh sb="2" eb="3">
      <t>セイトスウ</t>
    </rPh>
    <phoneticPr fontId="43"/>
  </si>
  <si>
    <t>第二学校給食センター</t>
    <rPh sb="0" eb="1">
      <t>ダイイチ</t>
    </rPh>
    <rPh sb="1" eb="2">
      <t>２</t>
    </rPh>
    <rPh sb="2" eb="4">
      <t>ガッコウ</t>
    </rPh>
    <rPh sb="4" eb="6">
      <t>キュウショク</t>
    </rPh>
    <phoneticPr fontId="43"/>
  </si>
  <si>
    <t>第三学校給食センター</t>
    <rPh sb="0" eb="1">
      <t>ダイイチ</t>
    </rPh>
    <rPh sb="1" eb="2">
      <t>３</t>
    </rPh>
    <rPh sb="2" eb="4">
      <t>ガッコウ</t>
    </rPh>
    <rPh sb="4" eb="6">
      <t>キュウショク</t>
    </rPh>
    <phoneticPr fontId="43"/>
  </si>
  <si>
    <t>10-17. １人１食当りの給食基準額</t>
    <rPh sb="8" eb="9">
      <t>ヒト</t>
    </rPh>
    <rPh sb="10" eb="11">
      <t>ショク</t>
    </rPh>
    <rPh sb="11" eb="12">
      <t>ア</t>
    </rPh>
    <rPh sb="14" eb="16">
      <t>キュウショク</t>
    </rPh>
    <rPh sb="16" eb="18">
      <t>キジュン</t>
    </rPh>
    <rPh sb="18" eb="19">
      <t>ガク</t>
    </rPh>
    <phoneticPr fontId="43"/>
  </si>
  <si>
    <t>平成30年</t>
    <rPh sb="0" eb="2">
      <t>ヘイセイ</t>
    </rPh>
    <rPh sb="4" eb="5">
      <t>９ネン</t>
    </rPh>
    <phoneticPr fontId="43"/>
  </si>
  <si>
    <t>31年</t>
    <rPh sb="2" eb="3">
      <t>９ネン</t>
    </rPh>
    <phoneticPr fontId="43"/>
  </si>
  <si>
    <t>パン・麺・ごはん</t>
    <rPh sb="3" eb="4">
      <t>メン</t>
    </rPh>
    <phoneticPr fontId="43"/>
  </si>
  <si>
    <t>牛　乳</t>
    <rPh sb="0" eb="1">
      <t>ウシ</t>
    </rPh>
    <rPh sb="2" eb="3">
      <t>チチ</t>
    </rPh>
    <phoneticPr fontId="43"/>
  </si>
  <si>
    <t>おかず</t>
    <phoneticPr fontId="43"/>
  </si>
  <si>
    <t>合  計</t>
    <rPh sb="0" eb="4">
      <t>ゴウケイ</t>
    </rPh>
    <phoneticPr fontId="43"/>
  </si>
  <si>
    <t>10-18. 市内の高等学校の状況</t>
    <rPh sb="7" eb="9">
      <t>シナイ</t>
    </rPh>
    <rPh sb="10" eb="14">
      <t>コウトウガッコウ</t>
    </rPh>
    <rPh sb="15" eb="17">
      <t>ジョウキョウ</t>
    </rPh>
    <phoneticPr fontId="43"/>
  </si>
  <si>
    <t>生徒数</t>
    <rPh sb="0" eb="3">
      <t>セイトスウ</t>
    </rPh>
    <phoneticPr fontId="43"/>
  </si>
  <si>
    <t>10-19. 市内高等学校別入学者・生徒数・教員数</t>
    <rPh sb="7" eb="9">
      <t>シナイ</t>
    </rPh>
    <rPh sb="9" eb="13">
      <t>コウトウガッコウ</t>
    </rPh>
    <rPh sb="13" eb="14">
      <t>ベツ</t>
    </rPh>
    <rPh sb="14" eb="17">
      <t>ニュウガクシャ</t>
    </rPh>
    <rPh sb="18" eb="21">
      <t>セイトスウ</t>
    </rPh>
    <rPh sb="22" eb="25">
      <t>キョウインスウ</t>
    </rPh>
    <phoneticPr fontId="43"/>
  </si>
  <si>
    <t>令和2年5月1日</t>
    <rPh sb="0" eb="2">
      <t>レイワ</t>
    </rPh>
    <phoneticPr fontId="3"/>
  </si>
  <si>
    <t>学校名</t>
    <rPh sb="0" eb="3">
      <t>ガッコウメイ</t>
    </rPh>
    <phoneticPr fontId="43"/>
  </si>
  <si>
    <t>募集人員</t>
    <rPh sb="0" eb="2">
      <t>ボシュウ</t>
    </rPh>
    <rPh sb="2" eb="4">
      <t>ジンイン</t>
    </rPh>
    <phoneticPr fontId="43"/>
  </si>
  <si>
    <t>入学者数</t>
    <rPh sb="0" eb="3">
      <t>ニュウガクシャ</t>
    </rPh>
    <rPh sb="3" eb="4">
      <t>スウ</t>
    </rPh>
    <phoneticPr fontId="43"/>
  </si>
  <si>
    <t>教員数</t>
    <rPh sb="0" eb="2">
      <t>キョウイン</t>
    </rPh>
    <rPh sb="2" eb="3">
      <t>スウ</t>
    </rPh>
    <phoneticPr fontId="43"/>
  </si>
  <si>
    <t>合計</t>
    <rPh sb="0" eb="1">
      <t>ゴウ</t>
    </rPh>
    <rPh sb="1" eb="2">
      <t>ケイ</t>
    </rPh>
    <phoneticPr fontId="43"/>
  </si>
  <si>
    <t>１年</t>
    <rPh sb="1" eb="2">
      <t>ネン</t>
    </rPh>
    <phoneticPr fontId="43"/>
  </si>
  <si>
    <t>２年</t>
    <rPh sb="1" eb="2">
      <t>ネン</t>
    </rPh>
    <phoneticPr fontId="43"/>
  </si>
  <si>
    <t>３年</t>
    <rPh sb="1" eb="2">
      <t>ネン</t>
    </rPh>
    <phoneticPr fontId="43"/>
  </si>
  <si>
    <t>４年</t>
    <rPh sb="1" eb="2">
      <t>ネン</t>
    </rPh>
    <phoneticPr fontId="43"/>
  </si>
  <si>
    <t>公 立</t>
    <phoneticPr fontId="3"/>
  </si>
  <si>
    <t>越ヶ谷高校</t>
    <rPh sb="0" eb="3">
      <t>コシガヤ</t>
    </rPh>
    <rPh sb="3" eb="5">
      <t>コウコウ</t>
    </rPh>
    <phoneticPr fontId="43"/>
  </si>
  <si>
    <t>普通科</t>
    <phoneticPr fontId="3"/>
  </si>
  <si>
    <t>普通科（定時制）</t>
    <rPh sb="0" eb="3">
      <t>フツウカ</t>
    </rPh>
    <phoneticPr fontId="3"/>
  </si>
  <si>
    <t>越谷北高校</t>
    <rPh sb="0" eb="2">
      <t>コシガヤ</t>
    </rPh>
    <rPh sb="2" eb="3">
      <t>キタ</t>
    </rPh>
    <rPh sb="3" eb="5">
      <t>コウコウ</t>
    </rPh>
    <phoneticPr fontId="43"/>
  </si>
  <si>
    <t>普通科</t>
    <rPh sb="0" eb="3">
      <t>フツウカ</t>
    </rPh>
    <phoneticPr fontId="3"/>
  </si>
  <si>
    <t>理数科</t>
    <rPh sb="0" eb="2">
      <t>リスウ</t>
    </rPh>
    <rPh sb="2" eb="3">
      <t>カ</t>
    </rPh>
    <phoneticPr fontId="3"/>
  </si>
  <si>
    <t>越谷西高校</t>
    <phoneticPr fontId="3"/>
  </si>
  <si>
    <t>越谷東高校</t>
    <phoneticPr fontId="43"/>
  </si>
  <si>
    <t>越谷南高校</t>
    <phoneticPr fontId="43"/>
  </si>
  <si>
    <t>外国語科</t>
    <rPh sb="0" eb="3">
      <t>ガイコクゴ</t>
    </rPh>
    <rPh sb="3" eb="4">
      <t>カ</t>
    </rPh>
    <phoneticPr fontId="3"/>
  </si>
  <si>
    <t>越谷総合技術高校</t>
    <phoneticPr fontId="3"/>
  </si>
  <si>
    <t>電子機械科</t>
    <rPh sb="0" eb="2">
      <t>デンシ</t>
    </rPh>
    <rPh sb="2" eb="5">
      <t>キカイカ</t>
    </rPh>
    <phoneticPr fontId="3"/>
  </si>
  <si>
    <t>情報技術科</t>
    <rPh sb="0" eb="2">
      <t>ジョウホウ</t>
    </rPh>
    <rPh sb="2" eb="5">
      <t>ギジュツカ</t>
    </rPh>
    <phoneticPr fontId="3"/>
  </si>
  <si>
    <t>流通経済科</t>
    <rPh sb="0" eb="2">
      <t>リュウツウ</t>
    </rPh>
    <rPh sb="2" eb="4">
      <t>ケイザイ</t>
    </rPh>
    <rPh sb="4" eb="5">
      <t>カ</t>
    </rPh>
    <phoneticPr fontId="3"/>
  </si>
  <si>
    <t>情報処理科</t>
    <rPh sb="0" eb="2">
      <t>ジョウホウ</t>
    </rPh>
    <rPh sb="2" eb="5">
      <t>ショリカ</t>
    </rPh>
    <phoneticPr fontId="3"/>
  </si>
  <si>
    <t>服飾デザイン科</t>
    <rPh sb="0" eb="2">
      <t>フクショク</t>
    </rPh>
    <rPh sb="6" eb="7">
      <t>カ</t>
    </rPh>
    <phoneticPr fontId="3"/>
  </si>
  <si>
    <t>食物調理科</t>
    <rPh sb="0" eb="2">
      <t>ショクモツ</t>
    </rPh>
    <rPh sb="2" eb="4">
      <t>チョウリ</t>
    </rPh>
    <rPh sb="4" eb="5">
      <t>カ</t>
    </rPh>
    <phoneticPr fontId="3"/>
  </si>
  <si>
    <t>私 立</t>
    <rPh sb="0" eb="1">
      <t>ワタシ</t>
    </rPh>
    <rPh sb="2" eb="3">
      <t>タテ</t>
    </rPh>
    <phoneticPr fontId="3"/>
  </si>
  <si>
    <t>獨協埼玉高校</t>
    <rPh sb="0" eb="2">
      <t>ドッキョウ</t>
    </rPh>
    <rPh sb="2" eb="4">
      <t>サイタマ</t>
    </rPh>
    <rPh sb="4" eb="6">
      <t>コウコウ</t>
    </rPh>
    <phoneticPr fontId="43"/>
  </si>
  <si>
    <t>普通科</t>
  </si>
  <si>
    <t>叡明高校</t>
    <rPh sb="0" eb="1">
      <t>エイ</t>
    </rPh>
    <rPh sb="1" eb="2">
      <t>メイ</t>
    </rPh>
    <rPh sb="2" eb="4">
      <t>コウコウ</t>
    </rPh>
    <phoneticPr fontId="43"/>
  </si>
  <si>
    <t>情報科</t>
    <rPh sb="0" eb="2">
      <t>ジョウホウ</t>
    </rPh>
    <rPh sb="2" eb="3">
      <t>カ</t>
    </rPh>
    <phoneticPr fontId="3"/>
  </si>
  <si>
    <t>松栄学園高校（越谷校）</t>
    <rPh sb="4" eb="6">
      <t>コウコウ</t>
    </rPh>
    <rPh sb="7" eb="9">
      <t>コシガヤ</t>
    </rPh>
    <rPh sb="9" eb="10">
      <t>コウ</t>
    </rPh>
    <phoneticPr fontId="3"/>
  </si>
  <si>
    <t>普通科（通信制）</t>
    <rPh sb="0" eb="3">
      <t>フツウカ</t>
    </rPh>
    <phoneticPr fontId="3"/>
  </si>
  <si>
    <t>…</t>
    <phoneticPr fontId="3"/>
  </si>
  <si>
    <t>…</t>
  </si>
  <si>
    <t>武蔵野星城高校</t>
    <rPh sb="0" eb="3">
      <t>ムサシノ</t>
    </rPh>
    <rPh sb="3" eb="5">
      <t>セイジョウ</t>
    </rPh>
    <rPh sb="5" eb="7">
      <t>コウコウ</t>
    </rPh>
    <phoneticPr fontId="43"/>
  </si>
  <si>
    <t>合　計</t>
    <rPh sb="0" eb="1">
      <t>ゴウ</t>
    </rPh>
    <rPh sb="2" eb="3">
      <t>ケイ</t>
    </rPh>
    <phoneticPr fontId="3"/>
  </si>
  <si>
    <t>資料：学校基本調査、高等学校入学状況調査、埼玉県学校便覧</t>
    <rPh sb="0" eb="2">
      <t>シリョウ</t>
    </rPh>
    <rPh sb="3" eb="5">
      <t>ガッコウ</t>
    </rPh>
    <rPh sb="5" eb="7">
      <t>キホン</t>
    </rPh>
    <rPh sb="7" eb="9">
      <t>チョウサ</t>
    </rPh>
    <rPh sb="10" eb="12">
      <t>コウトウ</t>
    </rPh>
    <rPh sb="12" eb="14">
      <t>ガッコウ</t>
    </rPh>
    <rPh sb="14" eb="16">
      <t>ニュウガク</t>
    </rPh>
    <rPh sb="16" eb="18">
      <t>ジョウキョウ</t>
    </rPh>
    <rPh sb="18" eb="20">
      <t>チョウサ</t>
    </rPh>
    <phoneticPr fontId="43"/>
  </si>
  <si>
    <t>10-20. 大学の概況</t>
    <rPh sb="7" eb="9">
      <t>ダイガク</t>
    </rPh>
    <rPh sb="10" eb="12">
      <t>ガイキョウ</t>
    </rPh>
    <phoneticPr fontId="43"/>
  </si>
  <si>
    <t>（1）文教大学</t>
    <rPh sb="3" eb="5">
      <t>ブンキョウ</t>
    </rPh>
    <rPh sb="5" eb="7">
      <t>ダイガク</t>
    </rPh>
    <phoneticPr fontId="43"/>
  </si>
  <si>
    <t>（単位：人）</t>
    <rPh sb="1" eb="3">
      <t>タンイ</t>
    </rPh>
    <rPh sb="4" eb="5">
      <t>ニン</t>
    </rPh>
    <phoneticPr fontId="43"/>
  </si>
  <si>
    <t>学部名</t>
    <rPh sb="0" eb="3">
      <t>ガクブメイ</t>
    </rPh>
    <phoneticPr fontId="43"/>
  </si>
  <si>
    <t>入学
志願者</t>
    <rPh sb="0" eb="2">
      <t>ニュウガク</t>
    </rPh>
    <rPh sb="3" eb="6">
      <t>シガンシャ</t>
    </rPh>
    <phoneticPr fontId="43"/>
  </si>
  <si>
    <t>入学者</t>
    <rPh sb="0" eb="3">
      <t>ニュウガクシャ</t>
    </rPh>
    <phoneticPr fontId="43"/>
  </si>
  <si>
    <t>学生数</t>
    <rPh sb="0" eb="3">
      <t>ガクセイスウ</t>
    </rPh>
    <phoneticPr fontId="43"/>
  </si>
  <si>
    <t>専任教員数</t>
    <rPh sb="0" eb="2">
      <t>センニン</t>
    </rPh>
    <rPh sb="2" eb="5">
      <t>キョウインスウ</t>
    </rPh>
    <phoneticPr fontId="43"/>
  </si>
  <si>
    <t>教育学部</t>
    <rPh sb="0" eb="2">
      <t>キョウイク</t>
    </rPh>
    <rPh sb="2" eb="4">
      <t>ガクブ</t>
    </rPh>
    <phoneticPr fontId="41"/>
  </si>
  <si>
    <t>人間科学部</t>
    <rPh sb="0" eb="2">
      <t>ニンゲン</t>
    </rPh>
    <rPh sb="2" eb="5">
      <t>カガクブ</t>
    </rPh>
    <phoneticPr fontId="41"/>
  </si>
  <si>
    <t>文学部</t>
    <rPh sb="0" eb="3">
      <t>ブンガクブ</t>
    </rPh>
    <phoneticPr fontId="41"/>
  </si>
  <si>
    <t>情報学部</t>
    <rPh sb="0" eb="2">
      <t>ジョウホウ</t>
    </rPh>
    <rPh sb="2" eb="4">
      <t>ガクブ</t>
    </rPh>
    <phoneticPr fontId="41"/>
  </si>
  <si>
    <t>国際学部</t>
    <rPh sb="0" eb="2">
      <t>コクサイ</t>
    </rPh>
    <rPh sb="2" eb="4">
      <t>ガクブ</t>
    </rPh>
    <phoneticPr fontId="41"/>
  </si>
  <si>
    <t>健康栄養学部</t>
  </si>
  <si>
    <t>経営学部</t>
    <rPh sb="0" eb="2">
      <t>ケイエイ</t>
    </rPh>
    <rPh sb="2" eb="4">
      <t>ガクブ</t>
    </rPh>
    <phoneticPr fontId="41"/>
  </si>
  <si>
    <t>越谷校舎（再掲）</t>
    <rPh sb="0" eb="2">
      <t>コシガヤ</t>
    </rPh>
    <rPh sb="2" eb="4">
      <t>コウシャ</t>
    </rPh>
    <rPh sb="5" eb="7">
      <t>サイケイ</t>
    </rPh>
    <phoneticPr fontId="49"/>
  </si>
  <si>
    <t>（注）情報学部・国際学部・健康栄養学部・経営学部は湘南校舎。</t>
    <rPh sb="1" eb="2">
      <t>チュウ</t>
    </rPh>
    <rPh sb="3" eb="5">
      <t>ジョウホウ</t>
    </rPh>
    <rPh sb="5" eb="7">
      <t>ガクブ</t>
    </rPh>
    <rPh sb="8" eb="10">
      <t>コクサイ</t>
    </rPh>
    <rPh sb="10" eb="12">
      <t>ガクブ</t>
    </rPh>
    <rPh sb="13" eb="15">
      <t>ケンコウ</t>
    </rPh>
    <rPh sb="15" eb="17">
      <t>エイヨウ</t>
    </rPh>
    <rPh sb="17" eb="19">
      <t>ガクブ</t>
    </rPh>
    <rPh sb="20" eb="22">
      <t>ケイエイ</t>
    </rPh>
    <rPh sb="22" eb="24">
      <t>ガクブ</t>
    </rPh>
    <rPh sb="25" eb="27">
      <t>ショウナン</t>
    </rPh>
    <rPh sb="27" eb="29">
      <t>コウシャ</t>
    </rPh>
    <phoneticPr fontId="43"/>
  </si>
  <si>
    <t>教育学研究科（修士）</t>
    <rPh sb="0" eb="2">
      <t>キョウイク</t>
    </rPh>
    <rPh sb="2" eb="3">
      <t>ガク</t>
    </rPh>
    <rPh sb="3" eb="5">
      <t>ケンキュウ</t>
    </rPh>
    <rPh sb="5" eb="6">
      <t>カ</t>
    </rPh>
    <rPh sb="7" eb="9">
      <t>シュウシ</t>
    </rPh>
    <phoneticPr fontId="43"/>
  </si>
  <si>
    <t>専攻科</t>
  </si>
  <si>
    <t>学校教育専攻</t>
    <rPh sb="0" eb="2">
      <t>ガッコウ</t>
    </rPh>
    <rPh sb="2" eb="4">
      <t>キョウイク</t>
    </rPh>
    <rPh sb="4" eb="6">
      <t>センコウ</t>
    </rPh>
    <phoneticPr fontId="43"/>
  </si>
  <si>
    <t>人間科学研究科（修士）</t>
    <rPh sb="0" eb="2">
      <t>ニンゲン</t>
    </rPh>
    <rPh sb="2" eb="4">
      <t>カガク</t>
    </rPh>
    <rPh sb="4" eb="6">
      <t>ケンキュウ</t>
    </rPh>
    <rPh sb="6" eb="7">
      <t>カ</t>
    </rPh>
    <rPh sb="8" eb="10">
      <t>シュウシ</t>
    </rPh>
    <phoneticPr fontId="43"/>
  </si>
  <si>
    <t>外国人留学生別科</t>
  </si>
  <si>
    <t>臨床心理学専攻</t>
    <rPh sb="0" eb="2">
      <t>リンショウ</t>
    </rPh>
    <rPh sb="2" eb="5">
      <t>シンリガク</t>
    </rPh>
    <rPh sb="5" eb="7">
      <t>センコウ</t>
    </rPh>
    <phoneticPr fontId="43"/>
  </si>
  <si>
    <t>人間科学専攻</t>
    <rPh sb="0" eb="2">
      <t>ニンゲン</t>
    </rPh>
    <rPh sb="2" eb="4">
      <t>カガク</t>
    </rPh>
    <rPh sb="4" eb="6">
      <t>センコウ</t>
    </rPh>
    <phoneticPr fontId="43"/>
  </si>
  <si>
    <t>人間科学研究科（博士）</t>
    <rPh sb="0" eb="2">
      <t>ニンゲン</t>
    </rPh>
    <rPh sb="2" eb="4">
      <t>カガク</t>
    </rPh>
    <rPh sb="4" eb="6">
      <t>ケンキュウ</t>
    </rPh>
    <rPh sb="6" eb="7">
      <t>カ</t>
    </rPh>
    <rPh sb="8" eb="10">
      <t>ハカセ</t>
    </rPh>
    <phoneticPr fontId="43"/>
  </si>
  <si>
    <t>言語文化研究科（修士）</t>
    <rPh sb="0" eb="2">
      <t>ゲンゴ</t>
    </rPh>
    <rPh sb="2" eb="4">
      <t>ブンカ</t>
    </rPh>
    <rPh sb="4" eb="6">
      <t>ケンキュウ</t>
    </rPh>
    <rPh sb="6" eb="7">
      <t>カ</t>
    </rPh>
    <rPh sb="8" eb="10">
      <t>シュウシ</t>
    </rPh>
    <phoneticPr fontId="43"/>
  </si>
  <si>
    <t>言語文化専攻</t>
    <rPh sb="0" eb="2">
      <t>ゲンゴ</t>
    </rPh>
    <rPh sb="2" eb="4">
      <t>ブンカ</t>
    </rPh>
    <rPh sb="4" eb="6">
      <t>センコウ</t>
    </rPh>
    <phoneticPr fontId="43"/>
  </si>
  <si>
    <t>言語文化研究科（博士）</t>
    <rPh sb="0" eb="2">
      <t>ゲンゴ</t>
    </rPh>
    <rPh sb="2" eb="4">
      <t>ブンカ</t>
    </rPh>
    <rPh sb="4" eb="7">
      <t>ケンキュウカ</t>
    </rPh>
    <rPh sb="8" eb="10">
      <t>ハカセ</t>
    </rPh>
    <phoneticPr fontId="43"/>
  </si>
  <si>
    <t>情報学研究科（修士）</t>
    <rPh sb="0" eb="2">
      <t>ジョウホウ</t>
    </rPh>
    <rPh sb="2" eb="3">
      <t>ガク</t>
    </rPh>
    <rPh sb="3" eb="5">
      <t>ケンキュウ</t>
    </rPh>
    <rPh sb="5" eb="6">
      <t>カ</t>
    </rPh>
    <rPh sb="7" eb="9">
      <t>シュウシ</t>
    </rPh>
    <phoneticPr fontId="43"/>
  </si>
  <si>
    <t>情報学専攻</t>
    <rPh sb="0" eb="2">
      <t>ジョウホウ</t>
    </rPh>
    <rPh sb="2" eb="3">
      <t>ガク</t>
    </rPh>
    <rPh sb="3" eb="5">
      <t>センコウ</t>
    </rPh>
    <phoneticPr fontId="43"/>
  </si>
  <si>
    <t>国際学研究科（修士）</t>
    <rPh sb="0" eb="2">
      <t>コクサイ</t>
    </rPh>
    <rPh sb="2" eb="3">
      <t>ガク</t>
    </rPh>
    <rPh sb="3" eb="5">
      <t>ケンキュウ</t>
    </rPh>
    <rPh sb="5" eb="6">
      <t>カ</t>
    </rPh>
    <rPh sb="7" eb="9">
      <t>シュウシ</t>
    </rPh>
    <phoneticPr fontId="43"/>
  </si>
  <si>
    <t>国際学専攻</t>
    <rPh sb="0" eb="2">
      <t>コクサイ</t>
    </rPh>
    <rPh sb="2" eb="3">
      <t>ガク</t>
    </rPh>
    <rPh sb="3" eb="5">
      <t>センコウ</t>
    </rPh>
    <phoneticPr fontId="43"/>
  </si>
  <si>
    <t>（注）情報学研究科・国際学研究科は湘南校舎。</t>
    <rPh sb="1" eb="2">
      <t>チュウ</t>
    </rPh>
    <rPh sb="3" eb="5">
      <t>ジョウホウ</t>
    </rPh>
    <rPh sb="6" eb="9">
      <t>ケンキュウカ</t>
    </rPh>
    <rPh sb="17" eb="19">
      <t>ショウナン</t>
    </rPh>
    <rPh sb="19" eb="21">
      <t>コウシャ</t>
    </rPh>
    <phoneticPr fontId="43"/>
  </si>
  <si>
    <t>資料：文教大学</t>
    <rPh sb="0" eb="2">
      <t>シリョウ</t>
    </rPh>
    <rPh sb="3" eb="5">
      <t>ブンキョウ</t>
    </rPh>
    <rPh sb="5" eb="7">
      <t>ダイガク</t>
    </rPh>
    <phoneticPr fontId="43"/>
  </si>
  <si>
    <t>（2）埼玉県立大学</t>
    <rPh sb="3" eb="5">
      <t>サイタマ</t>
    </rPh>
    <rPh sb="5" eb="7">
      <t>ケンリツ</t>
    </rPh>
    <rPh sb="7" eb="9">
      <t>ダイガク</t>
    </rPh>
    <phoneticPr fontId="43"/>
  </si>
  <si>
    <t>令和2年5月1日</t>
    <rPh sb="0" eb="2">
      <t>レイワ</t>
    </rPh>
    <rPh sb="3" eb="4">
      <t>ネン</t>
    </rPh>
    <rPh sb="5" eb="6">
      <t>ツキ</t>
    </rPh>
    <phoneticPr fontId="43"/>
  </si>
  <si>
    <t>(単位：人)</t>
    <rPh sb="1" eb="3">
      <t>タンイ</t>
    </rPh>
    <rPh sb="4" eb="5">
      <t>ニン</t>
    </rPh>
    <phoneticPr fontId="43"/>
  </si>
  <si>
    <t>保健医療福祉学部</t>
    <rPh sb="0" eb="2">
      <t>ホケン</t>
    </rPh>
    <rPh sb="2" eb="4">
      <t>イリョウ</t>
    </rPh>
    <rPh sb="4" eb="6">
      <t>フクシ</t>
    </rPh>
    <rPh sb="6" eb="8">
      <t>ガクブ</t>
    </rPh>
    <phoneticPr fontId="43"/>
  </si>
  <si>
    <t>大学院</t>
    <rPh sb="0" eb="2">
      <t>ダイガク</t>
    </rPh>
    <rPh sb="2" eb="3">
      <t>イン</t>
    </rPh>
    <phoneticPr fontId="43"/>
  </si>
  <si>
    <t>保健医療福祉学研究科</t>
    <rPh sb="0" eb="2">
      <t>ホケン</t>
    </rPh>
    <rPh sb="2" eb="4">
      <t>イリョウ</t>
    </rPh>
    <rPh sb="4" eb="6">
      <t>フクシ</t>
    </rPh>
    <rPh sb="6" eb="7">
      <t>ガク</t>
    </rPh>
    <rPh sb="7" eb="10">
      <t>ケンキュウカ</t>
    </rPh>
    <phoneticPr fontId="43"/>
  </si>
  <si>
    <t>資料：埼玉県立大学</t>
    <rPh sb="0" eb="2">
      <t>シリョウ</t>
    </rPh>
    <rPh sb="3" eb="5">
      <t>サイタマ</t>
    </rPh>
    <rPh sb="5" eb="7">
      <t>ケンリツ</t>
    </rPh>
    <rPh sb="7" eb="9">
      <t>ダイガク</t>
    </rPh>
    <phoneticPr fontId="43"/>
  </si>
  <si>
    <t>10-21. 生涯学習施設等の概要</t>
    <phoneticPr fontId="43"/>
  </si>
  <si>
    <t>令和2年12月1日</t>
    <rPh sb="0" eb="2">
      <t>レイワ</t>
    </rPh>
    <phoneticPr fontId="43"/>
  </si>
  <si>
    <t>（単位：㎡）</t>
  </si>
  <si>
    <t>施設名</t>
  </si>
  <si>
    <t>所在地</t>
  </si>
  <si>
    <t>開館
年月日</t>
  </si>
  <si>
    <t>敷地面積</t>
  </si>
  <si>
    <t>建物(床)
面積</t>
    <phoneticPr fontId="43"/>
  </si>
  <si>
    <t>備　考</t>
    <phoneticPr fontId="43"/>
  </si>
  <si>
    <t>桜井地区センター・公民館</t>
  </si>
  <si>
    <t>越谷市大字下間久里792-1</t>
    <phoneticPr fontId="43"/>
  </si>
  <si>
    <t>S47. 5.15</t>
    <phoneticPr fontId="3"/>
  </si>
  <si>
    <t>H12.11.1 建替え</t>
    <rPh sb="9" eb="11">
      <t>タテカ</t>
    </rPh>
    <phoneticPr fontId="43"/>
  </si>
  <si>
    <t>新方地区センター・公民館</t>
  </si>
  <si>
    <t>　〃　大字大吉470-1</t>
    <phoneticPr fontId="43"/>
  </si>
  <si>
    <t>S47. 4.15</t>
    <phoneticPr fontId="3"/>
  </si>
  <si>
    <t>H11.4.1 建替え</t>
    <rPh sb="8" eb="10">
      <t>タテカ</t>
    </rPh>
    <phoneticPr fontId="43"/>
  </si>
  <si>
    <t>河川防災ステーション併設</t>
    <rPh sb="0" eb="2">
      <t>カセン</t>
    </rPh>
    <rPh sb="2" eb="4">
      <t>ボウサイ</t>
    </rPh>
    <rPh sb="10" eb="12">
      <t>ヘイセツ</t>
    </rPh>
    <phoneticPr fontId="43"/>
  </si>
  <si>
    <t>増林地区センター・公民館</t>
  </si>
  <si>
    <t>　〃　増林3丁目4-1</t>
    <phoneticPr fontId="43"/>
  </si>
  <si>
    <t>S48. 6.13</t>
    <phoneticPr fontId="3"/>
  </si>
  <si>
    <t>H19.4.1 建替え</t>
    <rPh sb="8" eb="10">
      <t>タテカ</t>
    </rPh>
    <phoneticPr fontId="43"/>
  </si>
  <si>
    <t>教育センター併設</t>
    <rPh sb="0" eb="2">
      <t>キョウイク</t>
    </rPh>
    <rPh sb="6" eb="8">
      <t>ヘイセツ</t>
    </rPh>
    <phoneticPr fontId="43"/>
  </si>
  <si>
    <t>大袋地区センター・公民館</t>
  </si>
  <si>
    <t>　〃　大字大竹160-2</t>
    <phoneticPr fontId="43"/>
  </si>
  <si>
    <t>S47. 6. 6</t>
    <phoneticPr fontId="3"/>
  </si>
  <si>
    <t>荻島地区センター・公民館</t>
  </si>
  <si>
    <t>　〃　大字南荻島190-1</t>
    <phoneticPr fontId="43"/>
  </si>
  <si>
    <t>S45.11. 1</t>
    <phoneticPr fontId="3"/>
  </si>
  <si>
    <t>H18.4.1 建替え</t>
    <rPh sb="8" eb="10">
      <t>タテカ</t>
    </rPh>
    <phoneticPr fontId="43"/>
  </si>
  <si>
    <t>出羽地区センター・公民館</t>
  </si>
  <si>
    <t>　〃　七左町4丁目248-1</t>
  </si>
  <si>
    <t>S48. 6.22</t>
    <phoneticPr fontId="3"/>
  </si>
  <si>
    <t>H25.12.1 建替え</t>
    <rPh sb="9" eb="11">
      <t>タテカ</t>
    </rPh>
    <phoneticPr fontId="43"/>
  </si>
  <si>
    <t>蒲生地区センター・公民館</t>
  </si>
  <si>
    <t>　〃　登戸町33-16</t>
    <phoneticPr fontId="43"/>
  </si>
  <si>
    <t>S44. 7.31</t>
    <phoneticPr fontId="3"/>
  </si>
  <si>
    <t>H10.5.15 建替え</t>
    <rPh sb="9" eb="11">
      <t>タテカ</t>
    </rPh>
    <phoneticPr fontId="43"/>
  </si>
  <si>
    <t>川柳地区センター・公民館</t>
  </si>
  <si>
    <t>　〃　川柳町2丁目485</t>
  </si>
  <si>
    <t>S50. 5.16</t>
    <phoneticPr fontId="3"/>
  </si>
  <si>
    <t>大相模地区センター・公民館</t>
    <rPh sb="10" eb="13">
      <t>コウミンカン</t>
    </rPh>
    <phoneticPr fontId="43"/>
  </si>
  <si>
    <t>　〃　相模町3丁目42-1</t>
    <phoneticPr fontId="43"/>
  </si>
  <si>
    <t>H21. 4. 1</t>
    <phoneticPr fontId="3"/>
  </si>
  <si>
    <t>H28.4.1 大相模公民館が移転</t>
    <rPh sb="8" eb="9">
      <t>オオ</t>
    </rPh>
    <rPh sb="9" eb="11">
      <t>サガミ</t>
    </rPh>
    <rPh sb="11" eb="14">
      <t>コウミンカン</t>
    </rPh>
    <rPh sb="15" eb="17">
      <t>イテン</t>
    </rPh>
    <phoneticPr fontId="43"/>
  </si>
  <si>
    <t>大沢地区センター・公民館</t>
  </si>
  <si>
    <t>　〃　大沢2丁目10-40</t>
    <phoneticPr fontId="43"/>
  </si>
  <si>
    <t>S48. 4. 1</t>
    <phoneticPr fontId="3"/>
  </si>
  <si>
    <t>越ヶ谷地区センター・公民館</t>
    <phoneticPr fontId="43"/>
  </si>
  <si>
    <t>　〃　越ヶ谷4丁目1-1</t>
    <phoneticPr fontId="43"/>
  </si>
  <si>
    <t>S50. 4. 1</t>
    <phoneticPr fontId="3"/>
  </si>
  <si>
    <t>H4.4.1 中央市民会館内に併設</t>
    <rPh sb="7" eb="9">
      <t>チュウオウ</t>
    </rPh>
    <rPh sb="9" eb="11">
      <t>シミン</t>
    </rPh>
    <rPh sb="11" eb="13">
      <t>カイカン</t>
    </rPh>
    <rPh sb="13" eb="14">
      <t>ナイ</t>
    </rPh>
    <rPh sb="15" eb="17">
      <t>ヘイセツ</t>
    </rPh>
    <phoneticPr fontId="43"/>
  </si>
  <si>
    <t>南越谷地区センター・公民館</t>
  </si>
  <si>
    <t>　〃　南越谷4丁目21-1</t>
    <phoneticPr fontId="43"/>
  </si>
  <si>
    <t>S44. 4. 1</t>
    <phoneticPr fontId="3"/>
  </si>
  <si>
    <t>H14.11.1 建替え</t>
    <rPh sb="9" eb="11">
      <t>タテカ</t>
    </rPh>
    <phoneticPr fontId="43"/>
  </si>
  <si>
    <t>南越谷小学校地内に併設</t>
    <rPh sb="0" eb="3">
      <t>ミナミコシガヤ</t>
    </rPh>
    <rPh sb="3" eb="6">
      <t>ショウガッコウ</t>
    </rPh>
    <rPh sb="6" eb="7">
      <t>チ</t>
    </rPh>
    <rPh sb="7" eb="8">
      <t>ナイ</t>
    </rPh>
    <rPh sb="9" eb="11">
      <t>ヘイセツ</t>
    </rPh>
    <phoneticPr fontId="43"/>
  </si>
  <si>
    <t>北越谷地区センター・公民館</t>
  </si>
  <si>
    <t>　〃　北越谷4丁目8-35</t>
    <phoneticPr fontId="43"/>
  </si>
  <si>
    <t>S54. 4. 1</t>
    <phoneticPr fontId="3"/>
  </si>
  <si>
    <t>H3.4.1 建替え</t>
    <rPh sb="7" eb="9">
      <t>タテカ</t>
    </rPh>
    <phoneticPr fontId="43"/>
  </si>
  <si>
    <t>千間台記念会館</t>
  </si>
  <si>
    <t>　〃　千間台西1丁目9-9</t>
    <phoneticPr fontId="43"/>
  </si>
  <si>
    <t>S58. 4. 1</t>
    <phoneticPr fontId="3"/>
  </si>
  <si>
    <t>市立図書館</t>
  </si>
  <si>
    <t>　〃　東越谷4丁目9-1</t>
  </si>
  <si>
    <t>S58. 4. 1</t>
  </si>
  <si>
    <t>あだたら高原少年自然の家</t>
  </si>
  <si>
    <t>福島県二本松市大字永田
字長坂国有林14林班ゐ2小班</t>
  </si>
  <si>
    <t>S56. 5.14</t>
    <phoneticPr fontId="3"/>
  </si>
  <si>
    <t>旧東方村中村家住宅</t>
  </si>
  <si>
    <t>越谷市レイクタウン9丁目51</t>
  </si>
  <si>
    <t>H26.10. 1</t>
    <phoneticPr fontId="3"/>
  </si>
  <si>
    <t>大間野町旧中村家住宅</t>
  </si>
  <si>
    <t>　〃　大間野町1丁目100-4</t>
    <phoneticPr fontId="43"/>
  </si>
  <si>
    <t>H16.11.14</t>
    <phoneticPr fontId="3"/>
  </si>
  <si>
    <t>日本文化伝承の館こしがや能楽堂</t>
  </si>
  <si>
    <t>　〃　花田6丁目6-1</t>
    <phoneticPr fontId="43"/>
  </si>
  <si>
    <t>H 5. 5. 1</t>
    <phoneticPr fontId="3"/>
  </si>
  <si>
    <t>越谷コミュニティセンター</t>
  </si>
  <si>
    <t>　〃　南越谷1丁目2876-1</t>
    <phoneticPr fontId="43"/>
  </si>
  <si>
    <t>S54. 8.27</t>
    <phoneticPr fontId="3"/>
  </si>
  <si>
    <t>越谷サンシティ内</t>
    <rPh sb="0" eb="2">
      <t>コシガヤ</t>
    </rPh>
    <rPh sb="7" eb="8">
      <t>ナイ</t>
    </rPh>
    <phoneticPr fontId="43"/>
  </si>
  <si>
    <t>科学技術体験センター</t>
  </si>
  <si>
    <t>　〃　新越谷1丁目59</t>
    <rPh sb="3" eb="6">
      <t>シンコシガヤ</t>
    </rPh>
    <rPh sb="7" eb="9">
      <t>チョウメ</t>
    </rPh>
    <phoneticPr fontId="41"/>
  </si>
  <si>
    <t>H13. 5. 3</t>
    <phoneticPr fontId="3"/>
  </si>
  <si>
    <t>資料：教育委員会・生涯学習課、教育委員会・図書館、市民活動支援課</t>
    <rPh sb="15" eb="17">
      <t>キョウイク</t>
    </rPh>
    <rPh sb="17" eb="20">
      <t>イインカイ</t>
    </rPh>
    <rPh sb="25" eb="27">
      <t>シミン</t>
    </rPh>
    <rPh sb="27" eb="29">
      <t>カツドウ</t>
    </rPh>
    <rPh sb="29" eb="31">
      <t>シエン</t>
    </rPh>
    <rPh sb="31" eb="32">
      <t>カ</t>
    </rPh>
    <phoneticPr fontId="43"/>
  </si>
  <si>
    <t>10-22. 越谷コミュニティセンター施設の概要</t>
    <rPh sb="7" eb="9">
      <t>コシガヤ</t>
    </rPh>
    <rPh sb="19" eb="21">
      <t>シセツ</t>
    </rPh>
    <rPh sb="22" eb="24">
      <t>ガイヨウ</t>
    </rPh>
    <phoneticPr fontId="43"/>
  </si>
  <si>
    <t>令和3年1月1日</t>
    <rPh sb="0" eb="1">
      <t>レイワ</t>
    </rPh>
    <phoneticPr fontId="43"/>
  </si>
  <si>
    <t>市民ホール等</t>
    <rPh sb="5" eb="6">
      <t>トウ</t>
    </rPh>
    <phoneticPr fontId="43"/>
  </si>
  <si>
    <t>会議室</t>
  </si>
  <si>
    <t>宴会場</t>
  </si>
  <si>
    <t>○大ホール</t>
  </si>
  <si>
    <t>定員　　</t>
  </si>
  <si>
    <t>1,675人（注1）</t>
    <rPh sb="7" eb="8">
      <t>チュウ</t>
    </rPh>
    <phoneticPr fontId="1"/>
  </si>
  <si>
    <t>○視聴覚室</t>
  </si>
  <si>
    <t>定員　80席</t>
  </si>
  <si>
    <t>○宴会場</t>
  </si>
  <si>
    <t>楓の間</t>
  </si>
  <si>
    <t>舞台</t>
  </si>
  <si>
    <t>間口18m、奥行17m、高さ9m</t>
  </si>
  <si>
    <t>○第1会議室</t>
  </si>
  <si>
    <t>定員　36席</t>
  </si>
  <si>
    <t>　40～70名</t>
  </si>
  <si>
    <t>○第2会議室</t>
  </si>
  <si>
    <t>桐の間</t>
  </si>
  <si>
    <t>○小ホール</t>
  </si>
  <si>
    <t>定員</t>
  </si>
  <si>
    <t>490人（注2）</t>
    <rPh sb="5" eb="6">
      <t>チュウ</t>
    </rPh>
    <phoneticPr fontId="1"/>
  </si>
  <si>
    <t>○第3会議室</t>
  </si>
  <si>
    <t>　90～150名</t>
  </si>
  <si>
    <t>間口12m、奥行10m、高さ6m</t>
  </si>
  <si>
    <t>○第4会議室</t>
  </si>
  <si>
    <t>欅の間</t>
  </si>
  <si>
    <t>○第1和室</t>
  </si>
  <si>
    <t>24畳、3畳</t>
  </si>
  <si>
    <t>　60～90名</t>
  </si>
  <si>
    <t>○展示ホール</t>
  </si>
  <si>
    <t>広さ</t>
  </si>
  <si>
    <t>394.76㎡</t>
  </si>
  <si>
    <t>○第2和室</t>
  </si>
  <si>
    <t>8畳2間、3畳</t>
  </si>
  <si>
    <t>130～300名</t>
  </si>
  <si>
    <t>○特別会議室</t>
  </si>
  <si>
    <t>定員　24席</t>
  </si>
  <si>
    <t>○レストラン 76席　</t>
  </si>
  <si>
    <t>○南部図書室</t>
  </si>
  <si>
    <t>2,302.17㎡</t>
  </si>
  <si>
    <t>○特別応接室</t>
  </si>
  <si>
    <t>定員　8席</t>
  </si>
  <si>
    <t>（注1）車椅子用スペース8席分含む</t>
    <rPh sb="1" eb="2">
      <t>チュウ</t>
    </rPh>
    <rPh sb="4" eb="7">
      <t>クルマイス</t>
    </rPh>
    <rPh sb="7" eb="8">
      <t>ヨウ</t>
    </rPh>
    <rPh sb="13" eb="14">
      <t>セキ</t>
    </rPh>
    <rPh sb="14" eb="15">
      <t>ブン</t>
    </rPh>
    <rPh sb="15" eb="16">
      <t>フク</t>
    </rPh>
    <phoneticPr fontId="43"/>
  </si>
  <si>
    <t>資料：教育委員会・生涯学習課</t>
  </si>
  <si>
    <t>（注2）車椅子用スペース6席分含む</t>
    <rPh sb="1" eb="2">
      <t>チュウ</t>
    </rPh>
    <rPh sb="4" eb="7">
      <t>クルマイス</t>
    </rPh>
    <rPh sb="7" eb="8">
      <t>ヨウ</t>
    </rPh>
    <rPh sb="13" eb="14">
      <t>セキ</t>
    </rPh>
    <rPh sb="14" eb="15">
      <t>ブン</t>
    </rPh>
    <rPh sb="15" eb="16">
      <t>フク</t>
    </rPh>
    <phoneticPr fontId="43"/>
  </si>
  <si>
    <t>10-23. 地区センター・公民館利用状況</t>
    <rPh sb="7" eb="9">
      <t>チク</t>
    </rPh>
    <rPh sb="14" eb="17">
      <t>コウミンカン</t>
    </rPh>
    <rPh sb="17" eb="19">
      <t>リヨウ</t>
    </rPh>
    <rPh sb="19" eb="21">
      <t>ジョウキョウ</t>
    </rPh>
    <phoneticPr fontId="43"/>
  </si>
  <si>
    <t>（単位：件、人）</t>
    <rPh sb="1" eb="3">
      <t>タンイ</t>
    </rPh>
    <rPh sb="4" eb="5">
      <t>ケン</t>
    </rPh>
    <rPh sb="6" eb="7">
      <t>ヒト</t>
    </rPh>
    <phoneticPr fontId="43"/>
  </si>
  <si>
    <t>区  分</t>
    <rPh sb="0" eb="4">
      <t>クブン</t>
    </rPh>
    <phoneticPr fontId="43"/>
  </si>
  <si>
    <t>平成29年度</t>
    <rPh sb="0" eb="2">
      <t>ヘー</t>
    </rPh>
    <rPh sb="4" eb="6">
      <t>８ネンド</t>
    </rPh>
    <phoneticPr fontId="43"/>
  </si>
  <si>
    <t>30年度</t>
    <rPh sb="2" eb="4">
      <t>８ネンド</t>
    </rPh>
    <phoneticPr fontId="43"/>
  </si>
  <si>
    <t>令和元年度</t>
    <rPh sb="0" eb="2">
      <t>レイワ</t>
    </rPh>
    <rPh sb="2" eb="4">
      <t>ガンネンン</t>
    </rPh>
    <rPh sb="4" eb="5">
      <t>ド</t>
    </rPh>
    <phoneticPr fontId="43"/>
  </si>
  <si>
    <t>利用件数</t>
    <rPh sb="0" eb="2">
      <t>リヨウ</t>
    </rPh>
    <rPh sb="2" eb="4">
      <t>ケンスウ</t>
    </rPh>
    <phoneticPr fontId="43"/>
  </si>
  <si>
    <t>利用者数</t>
    <rPh sb="0" eb="4">
      <t>リヨウシャスウ</t>
    </rPh>
    <phoneticPr fontId="43"/>
  </si>
  <si>
    <t>総　数</t>
    <rPh sb="0" eb="1">
      <t>フサ</t>
    </rPh>
    <rPh sb="2" eb="3">
      <t>カズ</t>
    </rPh>
    <phoneticPr fontId="43"/>
  </si>
  <si>
    <t>公民館主催教室等</t>
    <rPh sb="0" eb="3">
      <t>コウミンカン</t>
    </rPh>
    <rPh sb="3" eb="5">
      <t>シュサイ</t>
    </rPh>
    <rPh sb="5" eb="7">
      <t>キョウシツ</t>
    </rPh>
    <rPh sb="7" eb="8">
      <t>ナド</t>
    </rPh>
    <phoneticPr fontId="43"/>
  </si>
  <si>
    <t>公民館主催大会事業等</t>
    <rPh sb="0" eb="3">
      <t>コウミンカン</t>
    </rPh>
    <rPh sb="3" eb="5">
      <t>シュサイ</t>
    </rPh>
    <rPh sb="5" eb="7">
      <t>タイカイ</t>
    </rPh>
    <rPh sb="7" eb="9">
      <t>ジギョウ</t>
    </rPh>
    <rPh sb="9" eb="10">
      <t>ナド</t>
    </rPh>
    <phoneticPr fontId="43"/>
  </si>
  <si>
    <t>クラブ・サークル事業等</t>
    <rPh sb="8" eb="10">
      <t>ジギョウ</t>
    </rPh>
    <rPh sb="10" eb="11">
      <t>ナド</t>
    </rPh>
    <phoneticPr fontId="43"/>
  </si>
  <si>
    <t>関係諸団体利用</t>
    <rPh sb="0" eb="2">
      <t>カンケイ</t>
    </rPh>
    <rPh sb="2" eb="5">
      <t>ショダンタイ</t>
    </rPh>
    <rPh sb="5" eb="7">
      <t>リヨウ</t>
    </rPh>
    <phoneticPr fontId="43"/>
  </si>
  <si>
    <t>資料：教育委員会・生涯学習課</t>
    <rPh sb="3" eb="5">
      <t>キョウイク</t>
    </rPh>
    <rPh sb="5" eb="8">
      <t>イインカイ</t>
    </rPh>
    <rPh sb="9" eb="14">
      <t>ショウガイガクシュウカ</t>
    </rPh>
    <phoneticPr fontId="43"/>
  </si>
  <si>
    <t>10-24. 地区センター・公民館別利用状況</t>
    <rPh sb="7" eb="9">
      <t>チク</t>
    </rPh>
    <rPh sb="14" eb="16">
      <t>コウミン</t>
    </rPh>
    <rPh sb="16" eb="17">
      <t>カン</t>
    </rPh>
    <rPh sb="17" eb="18">
      <t>ベツ</t>
    </rPh>
    <rPh sb="18" eb="20">
      <t>リヨウ</t>
    </rPh>
    <rPh sb="20" eb="22">
      <t>ジョウキョウ</t>
    </rPh>
    <phoneticPr fontId="43"/>
  </si>
  <si>
    <t>区  分</t>
    <phoneticPr fontId="43"/>
  </si>
  <si>
    <t>令和元年度</t>
    <rPh sb="0" eb="2">
      <t>レイワ</t>
    </rPh>
    <rPh sb="2" eb="4">
      <t>ガンネン</t>
    </rPh>
    <rPh sb="4" eb="5">
      <t>ド</t>
    </rPh>
    <phoneticPr fontId="43"/>
  </si>
  <si>
    <t>総　数</t>
  </si>
  <si>
    <t>大相模地区センター・公民館</t>
    <rPh sb="0" eb="3">
      <t>オオサガミ</t>
    </rPh>
    <phoneticPr fontId="49"/>
  </si>
  <si>
    <t>越ヶ谷地区センター・公民館</t>
  </si>
  <si>
    <t>資料：教育委員会・生涯学習課、市民活動支援課</t>
    <rPh sb="3" eb="5">
      <t>キョウイク</t>
    </rPh>
    <rPh sb="5" eb="8">
      <t>イインカイ</t>
    </rPh>
    <rPh sb="9" eb="14">
      <t>ショウガイガクシュウカ</t>
    </rPh>
    <rPh sb="15" eb="17">
      <t>シミン</t>
    </rPh>
    <rPh sb="17" eb="19">
      <t>カツドウ</t>
    </rPh>
    <rPh sb="19" eb="21">
      <t>シエン</t>
    </rPh>
    <rPh sb="21" eb="22">
      <t>カ</t>
    </rPh>
    <phoneticPr fontId="43"/>
  </si>
  <si>
    <t>10-25. 越谷コミュニティセンター利用状況</t>
    <rPh sb="7" eb="9">
      <t>コシガヤ</t>
    </rPh>
    <rPh sb="19" eb="21">
      <t>リヨウ</t>
    </rPh>
    <rPh sb="21" eb="23">
      <t>ジョウキョウ</t>
    </rPh>
    <phoneticPr fontId="43"/>
  </si>
  <si>
    <t>期  間</t>
    <rPh sb="0" eb="4">
      <t>キカン</t>
    </rPh>
    <phoneticPr fontId="43"/>
  </si>
  <si>
    <t>平成30年度</t>
    <rPh sb="0" eb="2">
      <t>ヘイセイ</t>
    </rPh>
    <rPh sb="4" eb="6">
      <t>ネンド</t>
    </rPh>
    <phoneticPr fontId="43"/>
  </si>
  <si>
    <t>令和元年度</t>
    <rPh sb="0" eb="2">
      <t>レイワ</t>
    </rPh>
    <rPh sb="2" eb="4">
      <t>ガンネン</t>
    </rPh>
    <rPh sb="3" eb="5">
      <t>ネンド</t>
    </rPh>
    <phoneticPr fontId="43"/>
  </si>
  <si>
    <t>利用区分数</t>
    <rPh sb="0" eb="2">
      <t>リヨウ</t>
    </rPh>
    <rPh sb="2" eb="4">
      <t>クブン</t>
    </rPh>
    <rPh sb="4" eb="5">
      <t>スウ</t>
    </rPh>
    <phoneticPr fontId="43"/>
  </si>
  <si>
    <t>大ホール</t>
    <rPh sb="0" eb="1">
      <t>ダイ</t>
    </rPh>
    <phoneticPr fontId="43"/>
  </si>
  <si>
    <t>小ホール</t>
    <rPh sb="0" eb="1">
      <t>ショウ</t>
    </rPh>
    <phoneticPr fontId="43"/>
  </si>
  <si>
    <t>展示ホール</t>
    <rPh sb="0" eb="2">
      <t>テンジ</t>
    </rPh>
    <phoneticPr fontId="43"/>
  </si>
  <si>
    <t>集会議室（和室を含む）</t>
    <rPh sb="0" eb="1">
      <t>シュウゴウ</t>
    </rPh>
    <rPh sb="1" eb="4">
      <t>ショウカイギシツ</t>
    </rPh>
    <rPh sb="5" eb="7">
      <t>ワシツ</t>
    </rPh>
    <rPh sb="8" eb="9">
      <t>フク</t>
    </rPh>
    <phoneticPr fontId="43"/>
  </si>
  <si>
    <t>宴会室</t>
    <rPh sb="0" eb="3">
      <t>エンカイシツ</t>
    </rPh>
    <phoneticPr fontId="43"/>
  </si>
  <si>
    <t>南部図書室</t>
    <rPh sb="0" eb="2">
      <t>ナンブ</t>
    </rPh>
    <rPh sb="2" eb="5">
      <t>トショシツ</t>
    </rPh>
    <phoneticPr fontId="43"/>
  </si>
  <si>
    <t>資料：教育委員会・生涯学習課</t>
    <rPh sb="0" eb="2">
      <t>シリョウ</t>
    </rPh>
    <rPh sb="3" eb="5">
      <t>キョウイク</t>
    </rPh>
    <rPh sb="5" eb="7">
      <t>イイン</t>
    </rPh>
    <rPh sb="7" eb="8">
      <t>カイ</t>
    </rPh>
    <rPh sb="9" eb="11">
      <t>ショウガイ</t>
    </rPh>
    <rPh sb="11" eb="13">
      <t>ガクシュウ</t>
    </rPh>
    <rPh sb="13" eb="14">
      <t>カ</t>
    </rPh>
    <phoneticPr fontId="43"/>
  </si>
  <si>
    <t>10-26. 交流館別利用状況</t>
    <rPh sb="7" eb="9">
      <t>コウリュウ</t>
    </rPh>
    <rPh sb="9" eb="10">
      <t>カン</t>
    </rPh>
    <rPh sb="10" eb="11">
      <t>ベツ</t>
    </rPh>
    <rPh sb="11" eb="13">
      <t>リヨウ</t>
    </rPh>
    <rPh sb="13" eb="15">
      <t>ジョウキョウ</t>
    </rPh>
    <phoneticPr fontId="43"/>
  </si>
  <si>
    <t>交流館名</t>
    <rPh sb="0" eb="2">
      <t>コウリュウ</t>
    </rPh>
    <rPh sb="2" eb="3">
      <t>カン</t>
    </rPh>
    <rPh sb="3" eb="4">
      <t>ナ</t>
    </rPh>
    <phoneticPr fontId="43"/>
  </si>
  <si>
    <t>平成29年度</t>
    <rPh sb="0" eb="2">
      <t>ヘイセイ</t>
    </rPh>
    <rPh sb="4" eb="6">
      <t>８ネンド</t>
    </rPh>
    <phoneticPr fontId="43"/>
  </si>
  <si>
    <t>令和元年度</t>
    <rPh sb="0" eb="3">
      <t>レイワガン</t>
    </rPh>
    <rPh sb="3" eb="5">
      <t>８ネンド</t>
    </rPh>
    <phoneticPr fontId="43"/>
  </si>
  <si>
    <t>赤山交流館</t>
  </si>
  <si>
    <t>大沢北交流館</t>
  </si>
  <si>
    <t>蒲生交流館</t>
  </si>
  <si>
    <t>南部交流館</t>
  </si>
  <si>
    <t>新方交流館</t>
  </si>
  <si>
    <t>大袋北交流館</t>
  </si>
  <si>
    <t>桜井交流館</t>
  </si>
  <si>
    <t>南越谷交流館</t>
  </si>
  <si>
    <t>資料：市民活動支援課</t>
    <rPh sb="3" eb="5">
      <t>シミン</t>
    </rPh>
    <rPh sb="5" eb="7">
      <t>カツドウ</t>
    </rPh>
    <rPh sb="7" eb="9">
      <t>シエン</t>
    </rPh>
    <rPh sb="9" eb="10">
      <t>カ</t>
    </rPh>
    <phoneticPr fontId="43"/>
  </si>
  <si>
    <t>10-27. 北部市民会館利用状況</t>
    <rPh sb="7" eb="9">
      <t>ホクブ</t>
    </rPh>
    <rPh sb="9" eb="11">
      <t>シミン</t>
    </rPh>
    <rPh sb="11" eb="13">
      <t>カイカン</t>
    </rPh>
    <rPh sb="13" eb="15">
      <t>リヨウ</t>
    </rPh>
    <rPh sb="15" eb="17">
      <t>ジョウキョウ</t>
    </rPh>
    <phoneticPr fontId="43"/>
  </si>
  <si>
    <t>平成30年度</t>
    <rPh sb="0" eb="2">
      <t>ヘイセイ</t>
    </rPh>
    <rPh sb="4" eb="6">
      <t>ネンド</t>
    </rPh>
    <phoneticPr fontId="41"/>
  </si>
  <si>
    <t>令和元年度</t>
    <rPh sb="0" eb="3">
      <t>レイワガン</t>
    </rPh>
    <rPh sb="3" eb="5">
      <t>ネンド</t>
    </rPh>
    <phoneticPr fontId="41"/>
  </si>
  <si>
    <t>劇場</t>
    <rPh sb="0" eb="2">
      <t>ゲキジョウ</t>
    </rPh>
    <phoneticPr fontId="43"/>
  </si>
  <si>
    <t>ホール</t>
    <phoneticPr fontId="43"/>
  </si>
  <si>
    <t>第1～3会議室</t>
    <rPh sb="0" eb="1">
      <t>ダイ</t>
    </rPh>
    <rPh sb="4" eb="7">
      <t>カイギシツ</t>
    </rPh>
    <phoneticPr fontId="43"/>
  </si>
  <si>
    <t>和室（2室）</t>
    <rPh sb="0" eb="2">
      <t>ワシツ</t>
    </rPh>
    <rPh sb="4" eb="5">
      <t>シツ</t>
    </rPh>
    <phoneticPr fontId="43"/>
  </si>
  <si>
    <t>展示ロビー</t>
    <rPh sb="0" eb="2">
      <t>テンジ</t>
    </rPh>
    <phoneticPr fontId="43"/>
  </si>
  <si>
    <t>音楽室</t>
    <rPh sb="0" eb="3">
      <t>オンガクシツ</t>
    </rPh>
    <phoneticPr fontId="43"/>
  </si>
  <si>
    <t>10-28. 中央市民会館利用状況</t>
    <rPh sb="7" eb="9">
      <t>チュウオウ</t>
    </rPh>
    <rPh sb="9" eb="11">
      <t>シミン</t>
    </rPh>
    <rPh sb="11" eb="13">
      <t>カイカン</t>
    </rPh>
    <rPh sb="13" eb="15">
      <t>リヨウ</t>
    </rPh>
    <rPh sb="15" eb="17">
      <t>ジョウキョウ</t>
    </rPh>
    <phoneticPr fontId="43"/>
  </si>
  <si>
    <t>令和元年度</t>
    <rPh sb="0" eb="2">
      <t>レイワ</t>
    </rPh>
    <rPh sb="2" eb="4">
      <t>ガンネン</t>
    </rPh>
    <rPh sb="3" eb="5">
      <t>ネンド</t>
    </rPh>
    <phoneticPr fontId="41"/>
  </si>
  <si>
    <t>ギャラリー</t>
    <phoneticPr fontId="43"/>
  </si>
  <si>
    <t>集会室</t>
    <rPh sb="0" eb="3">
      <t>シュウカイシツ</t>
    </rPh>
    <phoneticPr fontId="43"/>
  </si>
  <si>
    <t>工作工芸室</t>
    <rPh sb="0" eb="2">
      <t>コウサク</t>
    </rPh>
    <rPh sb="2" eb="4">
      <t>コウゲイ</t>
    </rPh>
    <rPh sb="4" eb="5">
      <t>シツ</t>
    </rPh>
    <phoneticPr fontId="43"/>
  </si>
  <si>
    <t>特別会議室</t>
    <rPh sb="0" eb="2">
      <t>トクベツ</t>
    </rPh>
    <rPh sb="2" eb="5">
      <t>カイギシツ</t>
    </rPh>
    <phoneticPr fontId="43"/>
  </si>
  <si>
    <t>第1～18会議室</t>
    <rPh sb="0" eb="1">
      <t>ダイ</t>
    </rPh>
    <rPh sb="5" eb="8">
      <t>カイギシツ</t>
    </rPh>
    <phoneticPr fontId="43"/>
  </si>
  <si>
    <t>10-29. 市民活動支援センター利用状況</t>
    <rPh sb="7" eb="9">
      <t>シミン</t>
    </rPh>
    <rPh sb="9" eb="11">
      <t>カツドウ</t>
    </rPh>
    <rPh sb="11" eb="13">
      <t>シエン</t>
    </rPh>
    <rPh sb="17" eb="19">
      <t>リヨウ</t>
    </rPh>
    <rPh sb="19" eb="21">
      <t>ジョウキョウ</t>
    </rPh>
    <phoneticPr fontId="43"/>
  </si>
  <si>
    <t>（単位：人、日、団体）</t>
    <rPh sb="1" eb="3">
      <t>タンイ</t>
    </rPh>
    <rPh sb="4" eb="5">
      <t>ヒト</t>
    </rPh>
    <rPh sb="6" eb="7">
      <t>ヒ</t>
    </rPh>
    <rPh sb="8" eb="10">
      <t>ダンタイ</t>
    </rPh>
    <phoneticPr fontId="43"/>
  </si>
  <si>
    <t>平成30年度</t>
    <rPh sb="0" eb="2">
      <t>ヘイセイ</t>
    </rPh>
    <phoneticPr fontId="43"/>
  </si>
  <si>
    <t>総利用者数</t>
  </si>
  <si>
    <t>開所日数</t>
  </si>
  <si>
    <t>登録団体数</t>
  </si>
  <si>
    <t>市民活動支援センター</t>
    <rPh sb="0" eb="10">
      <t>シ</t>
    </rPh>
    <phoneticPr fontId="43"/>
  </si>
  <si>
    <t>観光・物産情報コーナー</t>
    <rPh sb="0" eb="11">
      <t>カ</t>
    </rPh>
    <phoneticPr fontId="43"/>
  </si>
  <si>
    <t>中央図書室</t>
    <rPh sb="0" eb="5">
      <t>チ</t>
    </rPh>
    <phoneticPr fontId="43"/>
  </si>
  <si>
    <t>10-30. 日本文化伝承の館「こしがや能楽堂」利用状況</t>
    <rPh sb="7" eb="9">
      <t>ニホン</t>
    </rPh>
    <rPh sb="9" eb="11">
      <t>ブンカ</t>
    </rPh>
    <rPh sb="11" eb="13">
      <t>デンショウ</t>
    </rPh>
    <rPh sb="14" eb="15">
      <t>ヤカタ</t>
    </rPh>
    <rPh sb="20" eb="21">
      <t>ノウ</t>
    </rPh>
    <rPh sb="21" eb="22">
      <t>ラク</t>
    </rPh>
    <rPh sb="22" eb="23">
      <t>ドウ</t>
    </rPh>
    <rPh sb="24" eb="26">
      <t>リヨウ</t>
    </rPh>
    <rPh sb="26" eb="28">
      <t>ジョウキョウ</t>
    </rPh>
    <phoneticPr fontId="43"/>
  </si>
  <si>
    <t>（単位：件、人）</t>
  </si>
  <si>
    <t>年度</t>
  </si>
  <si>
    <t>利用件数</t>
  </si>
  <si>
    <t>利用者数</t>
  </si>
  <si>
    <t>平成29</t>
    <phoneticPr fontId="43"/>
  </si>
  <si>
    <t>10-31. 図書館分類別蔵書冊数</t>
    <rPh sb="7" eb="10">
      <t>トショカン</t>
    </rPh>
    <rPh sb="10" eb="11">
      <t>ブン</t>
    </rPh>
    <rPh sb="11" eb="13">
      <t>ルイベツ</t>
    </rPh>
    <rPh sb="13" eb="15">
      <t>ゾウショ</t>
    </rPh>
    <rPh sb="15" eb="17">
      <t>サッスウ</t>
    </rPh>
    <phoneticPr fontId="43"/>
  </si>
  <si>
    <t>（単位：冊）</t>
    <rPh sb="1" eb="3">
      <t>タンイ</t>
    </rPh>
    <rPh sb="4" eb="5">
      <t>サツ</t>
    </rPh>
    <phoneticPr fontId="43"/>
  </si>
  <si>
    <t>分　類</t>
    <rPh sb="0" eb="1">
      <t>ブン</t>
    </rPh>
    <rPh sb="2" eb="3">
      <t>タグイ</t>
    </rPh>
    <phoneticPr fontId="43"/>
  </si>
  <si>
    <t>平成29年度</t>
    <rPh sb="0" eb="2">
      <t>ヘー</t>
    </rPh>
    <rPh sb="4" eb="6">
      <t>ネンド</t>
    </rPh>
    <phoneticPr fontId="43"/>
  </si>
  <si>
    <t>総  数</t>
    <rPh sb="0" eb="1">
      <t>フサ</t>
    </rPh>
    <rPh sb="3" eb="4">
      <t>カズ</t>
    </rPh>
    <phoneticPr fontId="43"/>
  </si>
  <si>
    <t>総　記</t>
    <rPh sb="0" eb="1">
      <t>フサ</t>
    </rPh>
    <rPh sb="2" eb="3">
      <t>キ</t>
    </rPh>
    <phoneticPr fontId="43"/>
  </si>
  <si>
    <t>哲　学</t>
    <rPh sb="0" eb="1">
      <t>テツ</t>
    </rPh>
    <rPh sb="2" eb="3">
      <t>ガク</t>
    </rPh>
    <phoneticPr fontId="43"/>
  </si>
  <si>
    <t>歴　史</t>
    <rPh sb="0" eb="1">
      <t>レキ</t>
    </rPh>
    <rPh sb="2" eb="3">
      <t>シ</t>
    </rPh>
    <phoneticPr fontId="43"/>
  </si>
  <si>
    <t>社会科学</t>
    <rPh sb="0" eb="4">
      <t>シャカイカガク</t>
    </rPh>
    <phoneticPr fontId="43"/>
  </si>
  <si>
    <t>自然科学</t>
    <rPh sb="0" eb="2">
      <t>シゼン</t>
    </rPh>
    <rPh sb="2" eb="4">
      <t>カガク</t>
    </rPh>
    <phoneticPr fontId="43"/>
  </si>
  <si>
    <t>技　術</t>
    <rPh sb="0" eb="1">
      <t>ワザ</t>
    </rPh>
    <rPh sb="2" eb="3">
      <t>ジュツ</t>
    </rPh>
    <phoneticPr fontId="43"/>
  </si>
  <si>
    <t>産　業</t>
    <rPh sb="0" eb="1">
      <t>サン</t>
    </rPh>
    <rPh sb="2" eb="3">
      <t>ギョウ</t>
    </rPh>
    <phoneticPr fontId="43"/>
  </si>
  <si>
    <t>芸　術</t>
    <rPh sb="0" eb="1">
      <t>ゲイ</t>
    </rPh>
    <rPh sb="2" eb="3">
      <t>ジュツ</t>
    </rPh>
    <phoneticPr fontId="43"/>
  </si>
  <si>
    <t>言　語</t>
    <rPh sb="0" eb="1">
      <t>ゲン</t>
    </rPh>
    <rPh sb="2" eb="3">
      <t>ゴ</t>
    </rPh>
    <phoneticPr fontId="43"/>
  </si>
  <si>
    <t>文　学</t>
    <rPh sb="0" eb="1">
      <t>ブン</t>
    </rPh>
    <rPh sb="2" eb="3">
      <t>ガク</t>
    </rPh>
    <phoneticPr fontId="43"/>
  </si>
  <si>
    <t>Y</t>
    <phoneticPr fontId="43"/>
  </si>
  <si>
    <t>ヤング</t>
    <phoneticPr fontId="43"/>
  </si>
  <si>
    <t>G</t>
    <phoneticPr fontId="43"/>
  </si>
  <si>
    <t>洋　書</t>
    <rPh sb="0" eb="1">
      <t>ヨウ</t>
    </rPh>
    <rPh sb="2" eb="3">
      <t>ショ</t>
    </rPh>
    <phoneticPr fontId="43"/>
  </si>
  <si>
    <t>L</t>
    <phoneticPr fontId="43"/>
  </si>
  <si>
    <t>郷土資料</t>
    <rPh sb="0" eb="2">
      <t>キョウドシリョウ</t>
    </rPh>
    <rPh sb="2" eb="4">
      <t>シリョウ</t>
    </rPh>
    <phoneticPr fontId="43"/>
  </si>
  <si>
    <t>R</t>
    <phoneticPr fontId="43"/>
  </si>
  <si>
    <t>参考図書</t>
    <rPh sb="0" eb="2">
      <t>サンコウ</t>
    </rPh>
    <rPh sb="2" eb="4">
      <t>トショ</t>
    </rPh>
    <phoneticPr fontId="43"/>
  </si>
  <si>
    <t>K</t>
    <phoneticPr fontId="43"/>
  </si>
  <si>
    <t>障害奉仕</t>
    <phoneticPr fontId="43"/>
  </si>
  <si>
    <t>児童書</t>
    <phoneticPr fontId="43"/>
  </si>
  <si>
    <t>紙芝居</t>
    <phoneticPr fontId="43"/>
  </si>
  <si>
    <t>資料：教育委員会・図書館</t>
    <rPh sb="0" eb="2">
      <t>シリョウ</t>
    </rPh>
    <rPh sb="3" eb="5">
      <t>キョウイク</t>
    </rPh>
    <rPh sb="5" eb="8">
      <t>イインカイ</t>
    </rPh>
    <rPh sb="9" eb="12">
      <t>トショカン</t>
    </rPh>
    <phoneticPr fontId="43"/>
  </si>
  <si>
    <t>10-32. 図書館サービス指標</t>
    <rPh sb="7" eb="10">
      <t>トショカン</t>
    </rPh>
    <rPh sb="14" eb="16">
      <t>シヒョウ</t>
    </rPh>
    <phoneticPr fontId="43"/>
  </si>
  <si>
    <t>サービス指標</t>
    <rPh sb="4" eb="6">
      <t>シヒョウ</t>
    </rPh>
    <phoneticPr fontId="43"/>
  </si>
  <si>
    <t>平成29年度</t>
    <rPh sb="0" eb="2">
      <t>ヘー</t>
    </rPh>
    <phoneticPr fontId="43"/>
  </si>
  <si>
    <t>人口1人当たり貸出冊数（貸出冊数/人口）</t>
    <rPh sb="0" eb="2">
      <t>ジンコウ</t>
    </rPh>
    <rPh sb="3" eb="5">
      <t>ヒトアタ</t>
    </rPh>
    <rPh sb="7" eb="9">
      <t>カシダシ</t>
    </rPh>
    <rPh sb="9" eb="11">
      <t>サッスウ</t>
    </rPh>
    <rPh sb="12" eb="14">
      <t>カシダシ</t>
    </rPh>
    <rPh sb="14" eb="16">
      <t>サッスウ</t>
    </rPh>
    <rPh sb="17" eb="19">
      <t>ジンコウ</t>
    </rPh>
    <phoneticPr fontId="43"/>
  </si>
  <si>
    <t>登録率（登録者数/人口×100）</t>
    <rPh sb="0" eb="2">
      <t>トウロク</t>
    </rPh>
    <rPh sb="2" eb="3">
      <t>リツ</t>
    </rPh>
    <rPh sb="4" eb="8">
      <t>トウロクシャスウ</t>
    </rPh>
    <rPh sb="9" eb="11">
      <t>ジンコウ</t>
    </rPh>
    <phoneticPr fontId="43"/>
  </si>
  <si>
    <t>実質貸出密度（貸出冊数/登録者数）</t>
    <rPh sb="0" eb="2">
      <t>ジッシツ</t>
    </rPh>
    <rPh sb="2" eb="4">
      <t>カシダシ</t>
    </rPh>
    <rPh sb="4" eb="6">
      <t>ミツド</t>
    </rPh>
    <rPh sb="7" eb="9">
      <t>カシダシ</t>
    </rPh>
    <rPh sb="9" eb="11">
      <t>サッスウ</t>
    </rPh>
    <rPh sb="12" eb="16">
      <t>トウロクシャスウ</t>
    </rPh>
    <phoneticPr fontId="43"/>
  </si>
  <si>
    <t>蔵書回転率（貸出冊数/蔵書冊数×100）</t>
    <rPh sb="0" eb="2">
      <t>ゾウショ</t>
    </rPh>
    <rPh sb="2" eb="4">
      <t>カイテンスウ</t>
    </rPh>
    <rPh sb="4" eb="5">
      <t>リツ</t>
    </rPh>
    <rPh sb="6" eb="8">
      <t>カシダシ</t>
    </rPh>
    <rPh sb="8" eb="10">
      <t>サッスウ</t>
    </rPh>
    <rPh sb="11" eb="13">
      <t>ゾウショ</t>
    </rPh>
    <rPh sb="13" eb="15">
      <t>サッスウ</t>
    </rPh>
    <phoneticPr fontId="43"/>
  </si>
  <si>
    <t>人口1人当たり蔵書冊数（蔵書冊数/人口）</t>
    <rPh sb="0" eb="2">
      <t>ジンコウ</t>
    </rPh>
    <rPh sb="3" eb="4">
      <t>ヒト</t>
    </rPh>
    <rPh sb="4" eb="5">
      <t>アタ</t>
    </rPh>
    <rPh sb="7" eb="9">
      <t>ゾウショ</t>
    </rPh>
    <rPh sb="9" eb="11">
      <t>サッスウ</t>
    </rPh>
    <rPh sb="12" eb="14">
      <t>ゾウショ</t>
    </rPh>
    <rPh sb="14" eb="16">
      <t>サッスウ</t>
    </rPh>
    <rPh sb="17" eb="19">
      <t>ジンコウ</t>
    </rPh>
    <phoneticPr fontId="43"/>
  </si>
  <si>
    <t>人口1人当たり図書購入費（図書購入費/人口）</t>
    <rPh sb="0" eb="2">
      <t>ジンコウ</t>
    </rPh>
    <rPh sb="3" eb="4">
      <t>ヒト</t>
    </rPh>
    <rPh sb="4" eb="5">
      <t>アタ</t>
    </rPh>
    <rPh sb="7" eb="9">
      <t>トショ</t>
    </rPh>
    <rPh sb="9" eb="12">
      <t>コウニュウヒ</t>
    </rPh>
    <rPh sb="13" eb="15">
      <t>トショ</t>
    </rPh>
    <rPh sb="15" eb="17">
      <t>コウニュウ</t>
    </rPh>
    <rPh sb="17" eb="18">
      <t>ヒ</t>
    </rPh>
    <rPh sb="19" eb="21">
      <t>ジンコウ</t>
    </rPh>
    <phoneticPr fontId="43"/>
  </si>
  <si>
    <t>貸出コスト（図書館総経費/貸出冊数）</t>
    <rPh sb="0" eb="2">
      <t>カシダシ</t>
    </rPh>
    <rPh sb="6" eb="9">
      <t>トショカン</t>
    </rPh>
    <rPh sb="9" eb="10">
      <t>ソウケイヒ</t>
    </rPh>
    <rPh sb="11" eb="12">
      <t>ヒ</t>
    </rPh>
    <rPh sb="13" eb="15">
      <t>カシダシ</t>
    </rPh>
    <rPh sb="15" eb="17">
      <t>サッスウ</t>
    </rPh>
    <phoneticPr fontId="43"/>
  </si>
  <si>
    <t>（注1）貸出冊数には広域利用者への貸出を含む。</t>
    <phoneticPr fontId="43"/>
  </si>
  <si>
    <t>（注2）登録者数には広域利用者を含む。</t>
    <phoneticPr fontId="43"/>
  </si>
  <si>
    <t>10-33. 図書館利用状況</t>
    <rPh sb="7" eb="10">
      <t>トショカン</t>
    </rPh>
    <rPh sb="10" eb="12">
      <t>リヨウ</t>
    </rPh>
    <rPh sb="12" eb="14">
      <t>ジョウキョウ</t>
    </rPh>
    <phoneticPr fontId="43"/>
  </si>
  <si>
    <t>（1）本　館</t>
    <phoneticPr fontId="43"/>
  </si>
  <si>
    <t>区　分</t>
    <rPh sb="0" eb="1">
      <t>ク</t>
    </rPh>
    <rPh sb="2" eb="3">
      <t>ブン</t>
    </rPh>
    <phoneticPr fontId="43"/>
  </si>
  <si>
    <t>平成29年度</t>
    <phoneticPr fontId="43"/>
  </si>
  <si>
    <t>入館者数</t>
  </si>
  <si>
    <t>開館日数</t>
  </si>
  <si>
    <t>登録者数</t>
  </si>
  <si>
    <t>貸出冊数</t>
  </si>
  <si>
    <t>一般書</t>
  </si>
  <si>
    <t>児童書</t>
  </si>
  <si>
    <t>紙芝居</t>
  </si>
  <si>
    <t>参考図書・郷土資料</t>
  </si>
  <si>
    <t>雑　誌</t>
    <phoneticPr fontId="43"/>
  </si>
  <si>
    <t>その他</t>
  </si>
  <si>
    <t>計</t>
  </si>
  <si>
    <t>視聴覚資料貸出数（ＣＤ・ＤＶＤ、枚）</t>
    <phoneticPr fontId="43"/>
  </si>
  <si>
    <t>視覚障害者用貸出数</t>
  </si>
  <si>
    <t>録音テープ（巻）</t>
  </si>
  <si>
    <t>ＣＤ（枚）</t>
  </si>
  <si>
    <t>点字図書（冊）</t>
  </si>
  <si>
    <t>資料：教育委員会・図書館</t>
    <rPh sb="3" eb="5">
      <t>キョウイク</t>
    </rPh>
    <rPh sb="5" eb="8">
      <t>イインカイ</t>
    </rPh>
    <phoneticPr fontId="1"/>
  </si>
  <si>
    <t>（2）北部市民会館図書室</t>
    <rPh sb="3" eb="5">
      <t>ホクブ</t>
    </rPh>
    <rPh sb="5" eb="9">
      <t>シミンカイカン</t>
    </rPh>
    <rPh sb="9" eb="12">
      <t>トショシツ</t>
    </rPh>
    <phoneticPr fontId="43"/>
  </si>
  <si>
    <t>30年度</t>
    <rPh sb="2" eb="3">
      <t>ネン</t>
    </rPh>
    <phoneticPr fontId="43"/>
  </si>
  <si>
    <t>開室日数</t>
  </si>
  <si>
    <t>資料：教育委員会・図書館</t>
    <rPh sb="3" eb="5">
      <t>キョウイク</t>
    </rPh>
    <rPh sb="5" eb="8">
      <t>イインカイ</t>
    </rPh>
    <phoneticPr fontId="41"/>
  </si>
  <si>
    <t>（3）南部図書室</t>
    <phoneticPr fontId="43"/>
  </si>
  <si>
    <t>資料：教育委員会・図書館</t>
    <rPh sb="3" eb="5">
      <t>キョウイク</t>
    </rPh>
    <rPh sb="5" eb="8">
      <t>イインカイ</t>
    </rPh>
    <phoneticPr fontId="43"/>
  </si>
  <si>
    <t>（4）中央図書室</t>
    <rPh sb="3" eb="5">
      <t>チュウオウ</t>
    </rPh>
    <rPh sb="5" eb="8">
      <t>トショシツ</t>
    </rPh>
    <phoneticPr fontId="43"/>
  </si>
  <si>
    <t>令和元年度</t>
    <rPh sb="0" eb="5">
      <t>レイワガンネンド</t>
    </rPh>
    <phoneticPr fontId="43"/>
  </si>
  <si>
    <t>開室日数</t>
    <rPh sb="0" eb="1">
      <t>カイ</t>
    </rPh>
    <rPh sb="1" eb="2">
      <t>シツ</t>
    </rPh>
    <rPh sb="2" eb="3">
      <t>ヒ</t>
    </rPh>
    <rPh sb="3" eb="4">
      <t>カズ</t>
    </rPh>
    <phoneticPr fontId="43"/>
  </si>
  <si>
    <t>利用者数</t>
    <rPh sb="0" eb="1">
      <t>リ</t>
    </rPh>
    <rPh sb="1" eb="2">
      <t>ヨウ</t>
    </rPh>
    <rPh sb="2" eb="3">
      <t>シャ</t>
    </rPh>
    <rPh sb="3" eb="4">
      <t>カズ</t>
    </rPh>
    <phoneticPr fontId="43"/>
  </si>
  <si>
    <t>貸出冊数</t>
    <rPh sb="0" eb="2">
      <t>カシダシ</t>
    </rPh>
    <rPh sb="2" eb="4">
      <t>サッスウ</t>
    </rPh>
    <phoneticPr fontId="43"/>
  </si>
  <si>
    <t>一般書</t>
    <rPh sb="0" eb="3">
      <t>イッパンショ</t>
    </rPh>
    <phoneticPr fontId="43"/>
  </si>
  <si>
    <t>児童書</t>
    <rPh sb="0" eb="3">
      <t>ジドウショ</t>
    </rPh>
    <phoneticPr fontId="43"/>
  </si>
  <si>
    <t>紙芝居</t>
    <rPh sb="0" eb="3">
      <t>カミシバイ</t>
    </rPh>
    <phoneticPr fontId="43"/>
  </si>
  <si>
    <t>参考図書・郷土資料</t>
    <rPh sb="0" eb="4">
      <t>サンコウトショ</t>
    </rPh>
    <rPh sb="5" eb="7">
      <t>キョウド</t>
    </rPh>
    <rPh sb="7" eb="9">
      <t>シリョウ</t>
    </rPh>
    <phoneticPr fontId="43"/>
  </si>
  <si>
    <t>その他</t>
    <rPh sb="0" eb="3">
      <t>ソノタ</t>
    </rPh>
    <phoneticPr fontId="43"/>
  </si>
  <si>
    <t>資料：教育委員会・図書館</t>
    <rPh sb="0" eb="2">
      <t>シリョウ</t>
    </rPh>
    <rPh sb="3" eb="5">
      <t>キョウイク</t>
    </rPh>
    <rPh sb="5" eb="8">
      <t>イインカイ</t>
    </rPh>
    <rPh sb="9" eb="12">
      <t>トショカン</t>
    </rPh>
    <phoneticPr fontId="41"/>
  </si>
  <si>
    <t>（5）団体貸出（配本所を含む）</t>
    <phoneticPr fontId="43"/>
  </si>
  <si>
    <t>30年度</t>
    <rPh sb="2" eb="4">
      <t>ネンド</t>
    </rPh>
    <phoneticPr fontId="3"/>
  </si>
  <si>
    <t>延べ利用団体数</t>
  </si>
  <si>
    <t>一般書</t>
    <phoneticPr fontId="43"/>
  </si>
  <si>
    <t>10-34. 移動図書館「しらこばと号」利用状況</t>
    <rPh sb="7" eb="9">
      <t>イドウ</t>
    </rPh>
    <rPh sb="9" eb="12">
      <t>トショカン</t>
    </rPh>
    <rPh sb="18" eb="19">
      <t>ゴウ</t>
    </rPh>
    <rPh sb="20" eb="22">
      <t>リヨウ</t>
    </rPh>
    <rPh sb="22" eb="24">
      <t>ジョウキョウ</t>
    </rPh>
    <phoneticPr fontId="43"/>
  </si>
  <si>
    <t>駐車場数</t>
  </si>
  <si>
    <t>10-35. 科学技術体験センター「ミラクル」利用状況</t>
    <rPh sb="7" eb="9">
      <t>カガク</t>
    </rPh>
    <rPh sb="9" eb="11">
      <t>ギジュツ</t>
    </rPh>
    <rPh sb="11" eb="13">
      <t>タイケン</t>
    </rPh>
    <phoneticPr fontId="43"/>
  </si>
  <si>
    <t>（1）入館者数</t>
    <rPh sb="3" eb="6">
      <t>ニュウカンシャ</t>
    </rPh>
    <rPh sb="6" eb="7">
      <t>カズ</t>
    </rPh>
    <phoneticPr fontId="43"/>
  </si>
  <si>
    <t>年　度</t>
    <rPh sb="0" eb="1">
      <t>トシ</t>
    </rPh>
    <rPh sb="2" eb="3">
      <t>ド</t>
    </rPh>
    <phoneticPr fontId="43"/>
  </si>
  <si>
    <t>総入館者数</t>
    <rPh sb="0" eb="1">
      <t>ソウ</t>
    </rPh>
    <rPh sb="1" eb="4">
      <t>ニュウカンシャ</t>
    </rPh>
    <rPh sb="4" eb="5">
      <t>スウ</t>
    </rPh>
    <phoneticPr fontId="43"/>
  </si>
  <si>
    <t>開館日数
(日)</t>
    <rPh sb="0" eb="2">
      <t>カイカン</t>
    </rPh>
    <rPh sb="2" eb="4">
      <t>ニッスウ</t>
    </rPh>
    <rPh sb="6" eb="7">
      <t>ニチ</t>
    </rPh>
    <phoneticPr fontId="43"/>
  </si>
  <si>
    <t>1日平均
入館者数</t>
    <rPh sb="1" eb="2">
      <t>ニチ</t>
    </rPh>
    <rPh sb="2" eb="4">
      <t>ヘイキン</t>
    </rPh>
    <rPh sb="5" eb="8">
      <t>ニュウカンシャ</t>
    </rPh>
    <rPh sb="8" eb="9">
      <t>カズ</t>
    </rPh>
    <phoneticPr fontId="43"/>
  </si>
  <si>
    <t>団体利用</t>
    <rPh sb="0" eb="2">
      <t>ダンタイ</t>
    </rPh>
    <rPh sb="2" eb="4">
      <t>リヨウ</t>
    </rPh>
    <phoneticPr fontId="43"/>
  </si>
  <si>
    <t>貸室利用者数</t>
    <rPh sb="0" eb="2">
      <t>カシシツ</t>
    </rPh>
    <rPh sb="2" eb="5">
      <t>リヨウシャ</t>
    </rPh>
    <rPh sb="5" eb="6">
      <t>カズ</t>
    </rPh>
    <phoneticPr fontId="43"/>
  </si>
  <si>
    <t>学校利用</t>
    <rPh sb="0" eb="2">
      <t>ガッコウ</t>
    </rPh>
    <rPh sb="2" eb="4">
      <t>リヨウ</t>
    </rPh>
    <phoneticPr fontId="43"/>
  </si>
  <si>
    <t>一般利用</t>
    <rPh sb="0" eb="2">
      <t>イッパン</t>
    </rPh>
    <rPh sb="2" eb="4">
      <t>リヨウ</t>
    </rPh>
    <phoneticPr fontId="43"/>
  </si>
  <si>
    <t>平成29</t>
    <rPh sb="0" eb="2">
      <t>ヘイセイ</t>
    </rPh>
    <phoneticPr fontId="43"/>
  </si>
  <si>
    <t>令和元</t>
    <rPh sb="0" eb="2">
      <t>レイワ</t>
    </rPh>
    <rPh sb="2" eb="3">
      <t>ガン</t>
    </rPh>
    <phoneticPr fontId="3"/>
  </si>
  <si>
    <t>（注）団体利用については合計の内数（再掲）</t>
    <rPh sb="5" eb="7">
      <t>リヨウ</t>
    </rPh>
    <phoneticPr fontId="43"/>
  </si>
  <si>
    <t>資料：科学技術体験センター</t>
    <rPh sb="3" eb="5">
      <t>カガク</t>
    </rPh>
    <rPh sb="5" eb="7">
      <t>ギジュツ</t>
    </rPh>
    <rPh sb="7" eb="9">
      <t>タイケン</t>
    </rPh>
    <phoneticPr fontId="43"/>
  </si>
  <si>
    <t>（2）事業体験者数</t>
    <rPh sb="3" eb="5">
      <t>ジギョウ</t>
    </rPh>
    <rPh sb="5" eb="8">
      <t>タイケンシャ</t>
    </rPh>
    <rPh sb="8" eb="9">
      <t>カズ</t>
    </rPh>
    <phoneticPr fontId="43"/>
  </si>
  <si>
    <t xml:space="preserve">体験者総数
</t>
    <rPh sb="0" eb="3">
      <t>タイケンシャ</t>
    </rPh>
    <rPh sb="3" eb="5">
      <t>ソウスウ</t>
    </rPh>
    <phoneticPr fontId="43"/>
  </si>
  <si>
    <t>体験者率
（％）</t>
    <rPh sb="0" eb="3">
      <t>タイケンシャ</t>
    </rPh>
    <rPh sb="3" eb="4">
      <t>リツ</t>
    </rPh>
    <phoneticPr fontId="43"/>
  </si>
  <si>
    <t xml:space="preserve">学校利用
</t>
    <rPh sb="0" eb="2">
      <t>ガッコウ</t>
    </rPh>
    <rPh sb="2" eb="3">
      <t>リ</t>
    </rPh>
    <rPh sb="3" eb="4">
      <t>ヨウ</t>
    </rPh>
    <phoneticPr fontId="43"/>
  </si>
  <si>
    <t>主催事業</t>
    <rPh sb="0" eb="2">
      <t>シュサイ</t>
    </rPh>
    <rPh sb="2" eb="4">
      <t>ジギョウ</t>
    </rPh>
    <phoneticPr fontId="43"/>
  </si>
  <si>
    <t>委託事業</t>
    <rPh sb="0" eb="2">
      <t>イタク</t>
    </rPh>
    <rPh sb="2" eb="4">
      <t>ジギョウ</t>
    </rPh>
    <phoneticPr fontId="43"/>
  </si>
  <si>
    <t>実験体験</t>
    <rPh sb="0" eb="1">
      <t>ジツ</t>
    </rPh>
    <rPh sb="1" eb="2">
      <t>シルシ</t>
    </rPh>
    <rPh sb="2" eb="3">
      <t>カラダ</t>
    </rPh>
    <rPh sb="3" eb="4">
      <t>シルシ</t>
    </rPh>
    <phoneticPr fontId="43"/>
  </si>
  <si>
    <t xml:space="preserve">工作体験
</t>
    <rPh sb="0" eb="1">
      <t>コウ</t>
    </rPh>
    <rPh sb="1" eb="2">
      <t>サク</t>
    </rPh>
    <rPh sb="2" eb="3">
      <t>カラダ</t>
    </rPh>
    <rPh sb="3" eb="4">
      <t>シルシ</t>
    </rPh>
    <phoneticPr fontId="43"/>
  </si>
  <si>
    <t>科学講演会
イベント他</t>
    <rPh sb="0" eb="2">
      <t>カガク</t>
    </rPh>
    <rPh sb="2" eb="4">
      <t>コウエン</t>
    </rPh>
    <rPh sb="4" eb="5">
      <t>カイ</t>
    </rPh>
    <rPh sb="10" eb="11">
      <t>ホカ</t>
    </rPh>
    <phoneticPr fontId="43"/>
  </si>
  <si>
    <t>通年事業</t>
    <rPh sb="0" eb="2">
      <t>ツウネン</t>
    </rPh>
    <rPh sb="2" eb="4">
      <t>ジギョウ</t>
    </rPh>
    <phoneticPr fontId="43"/>
  </si>
  <si>
    <t>特別事業</t>
    <rPh sb="0" eb="2">
      <t>トクベツ</t>
    </rPh>
    <rPh sb="2" eb="4">
      <t>ジギョウ</t>
    </rPh>
    <phoneticPr fontId="43"/>
  </si>
  <si>
    <t>令和元</t>
    <rPh sb="0" eb="1">
      <t>レイワ</t>
    </rPh>
    <rPh sb="1" eb="2">
      <t>ガン</t>
    </rPh>
    <phoneticPr fontId="3"/>
  </si>
  <si>
    <t>10-36. あだたら高原少年自然の家利用者数</t>
    <rPh sb="11" eb="13">
      <t>コウゲン</t>
    </rPh>
    <rPh sb="13" eb="15">
      <t>ショウネンシ</t>
    </rPh>
    <rPh sb="15" eb="17">
      <t>シゼン</t>
    </rPh>
    <rPh sb="18" eb="19">
      <t>イエ</t>
    </rPh>
    <rPh sb="19" eb="23">
      <t>リヨウシャスウ</t>
    </rPh>
    <phoneticPr fontId="43"/>
  </si>
  <si>
    <t>年度</t>
    <rPh sb="0" eb="2">
      <t>ネンド</t>
    </rPh>
    <phoneticPr fontId="43"/>
  </si>
  <si>
    <t>小・中学校</t>
    <rPh sb="0" eb="1">
      <t>ショウ</t>
    </rPh>
    <rPh sb="2" eb="5">
      <t>チュウガッコウ</t>
    </rPh>
    <phoneticPr fontId="43"/>
  </si>
  <si>
    <t>一  般</t>
    <rPh sb="0" eb="4">
      <t>イッパン</t>
    </rPh>
    <phoneticPr fontId="43"/>
  </si>
  <si>
    <t>実人数</t>
    <rPh sb="0" eb="1">
      <t>ジツ</t>
    </rPh>
    <rPh sb="1" eb="2">
      <t>ヒト</t>
    </rPh>
    <rPh sb="2" eb="3">
      <t>スウ</t>
    </rPh>
    <phoneticPr fontId="43"/>
  </si>
  <si>
    <t>延人数</t>
    <rPh sb="0" eb="1">
      <t>ノ</t>
    </rPh>
    <rPh sb="1" eb="3">
      <t>ニンズウ</t>
    </rPh>
    <phoneticPr fontId="43"/>
  </si>
  <si>
    <t>（注1）実人数は利用者の数、延人数は1泊の利用につき1人と数える。　　</t>
    <rPh sb="1" eb="2">
      <t>チュウ</t>
    </rPh>
    <rPh sb="4" eb="5">
      <t>ジツ</t>
    </rPh>
    <rPh sb="5" eb="7">
      <t>ニンズウ</t>
    </rPh>
    <rPh sb="8" eb="11">
      <t>リヨウシャスウ</t>
    </rPh>
    <rPh sb="12" eb="13">
      <t>カズ</t>
    </rPh>
    <rPh sb="14" eb="15">
      <t>ノ</t>
    </rPh>
    <rPh sb="15" eb="17">
      <t>ニンズウ</t>
    </rPh>
    <rPh sb="18" eb="20">
      <t>１パク</t>
    </rPh>
    <rPh sb="21" eb="23">
      <t>リヨウ</t>
    </rPh>
    <rPh sb="27" eb="28">
      <t>ヒト</t>
    </rPh>
    <rPh sb="29" eb="30">
      <t>カゾ</t>
    </rPh>
    <phoneticPr fontId="43"/>
  </si>
  <si>
    <t>資料：教育委員会･生涯学習課</t>
    <rPh sb="0" eb="2">
      <t>シリョウ</t>
    </rPh>
    <rPh sb="3" eb="8">
      <t>キョウイクイインカイ</t>
    </rPh>
    <rPh sb="9" eb="11">
      <t>ショウガイ</t>
    </rPh>
    <rPh sb="11" eb="13">
      <t>ガクシュウ</t>
    </rPh>
    <rPh sb="13" eb="14">
      <t>カ</t>
    </rPh>
    <phoneticPr fontId="43"/>
  </si>
  <si>
    <t>（注2）あだたら高原少年自然の家は令和3年3月31日をもって廃止。</t>
    <rPh sb="8" eb="10">
      <t>コウゲン</t>
    </rPh>
    <rPh sb="10" eb="12">
      <t>ショウネン</t>
    </rPh>
    <rPh sb="12" eb="14">
      <t>シゼン</t>
    </rPh>
    <rPh sb="15" eb="16">
      <t>イエ</t>
    </rPh>
    <rPh sb="17" eb="19">
      <t>レイワ</t>
    </rPh>
    <rPh sb="20" eb="21">
      <t>ネン</t>
    </rPh>
    <rPh sb="22" eb="23">
      <t>ガツ</t>
    </rPh>
    <rPh sb="25" eb="26">
      <t>ニチ</t>
    </rPh>
    <rPh sb="30" eb="32">
      <t>ハイシ</t>
    </rPh>
    <phoneticPr fontId="49"/>
  </si>
  <si>
    <t>10-37. 分収造林「越谷市ふれあいの森」</t>
    <phoneticPr fontId="43"/>
  </si>
  <si>
    <t>区  分</t>
  </si>
  <si>
    <t>地  区</t>
  </si>
  <si>
    <t>実施年度</t>
  </si>
  <si>
    <t>面　積(ha)</t>
    <phoneticPr fontId="43"/>
  </si>
  <si>
    <t>樹種・本数(本)</t>
  </si>
  <si>
    <t>第１期</t>
  </si>
  <si>
    <t>二本松地区（第1期）</t>
  </si>
  <si>
    <t>昭和61</t>
  </si>
  <si>
    <t>ヒノキ　</t>
  </si>
  <si>
    <t>第２期</t>
  </si>
  <si>
    <t>二本松地区（第2期）</t>
  </si>
  <si>
    <t>昭和62</t>
  </si>
  <si>
    <t>第３期</t>
  </si>
  <si>
    <t>二本松地区（第3期）</t>
  </si>
  <si>
    <t>昭和63</t>
  </si>
  <si>
    <t>第４期</t>
  </si>
  <si>
    <t>会津若松地区</t>
  </si>
  <si>
    <t>平成元</t>
  </si>
  <si>
    <t>スギ　</t>
  </si>
  <si>
    <t>ケヤキ</t>
  </si>
  <si>
    <t>第５期</t>
  </si>
  <si>
    <t>浪江地区（第1期）</t>
  </si>
  <si>
    <t>平成2</t>
  </si>
  <si>
    <t>スギ　　</t>
  </si>
  <si>
    <t>第６期</t>
  </si>
  <si>
    <t>浪江地区（第2期）</t>
  </si>
  <si>
    <t>平成3</t>
  </si>
  <si>
    <t>第７期</t>
  </si>
  <si>
    <t>浪江地区（第3期）</t>
  </si>
  <si>
    <t>平成4</t>
  </si>
  <si>
    <t>第８期</t>
  </si>
  <si>
    <t>浪江地区（第4期）</t>
  </si>
  <si>
    <t>平成5</t>
  </si>
  <si>
    <t>第９期</t>
  </si>
  <si>
    <t>浪江地区（第5期）</t>
  </si>
  <si>
    <t>平成6</t>
  </si>
  <si>
    <t>第10期</t>
  </si>
  <si>
    <t>浪江地区（第6期）</t>
  </si>
  <si>
    <t>平成7</t>
  </si>
  <si>
    <t>第11期</t>
  </si>
  <si>
    <t>浪江地区（第7期）</t>
  </si>
  <si>
    <t>平成8</t>
  </si>
  <si>
    <t>第12期</t>
  </si>
  <si>
    <t>浪江地区（第8期）</t>
  </si>
  <si>
    <t>平成9</t>
  </si>
  <si>
    <t>第13期</t>
  </si>
  <si>
    <t>福島地区（第1期）</t>
  </si>
  <si>
    <t>平成10</t>
  </si>
  <si>
    <t>第14期</t>
  </si>
  <si>
    <t>福島地区（第2期）</t>
  </si>
  <si>
    <t>平成11</t>
  </si>
  <si>
    <t>第15期</t>
  </si>
  <si>
    <t>福島地区（第3期）</t>
  </si>
  <si>
    <t>平成12</t>
  </si>
  <si>
    <t>第16期</t>
  </si>
  <si>
    <t>福島地区（第4期）</t>
  </si>
  <si>
    <t>平成13</t>
  </si>
  <si>
    <t>スギ</t>
  </si>
  <si>
    <t>第17期</t>
  </si>
  <si>
    <t>福島地区（第5期）</t>
  </si>
  <si>
    <t>平成14</t>
  </si>
  <si>
    <t>第18期</t>
  </si>
  <si>
    <t>福島地区（第6期）</t>
  </si>
  <si>
    <t>平成15</t>
  </si>
  <si>
    <t>第19期</t>
  </si>
  <si>
    <t>福島地区（第7期）</t>
  </si>
  <si>
    <t>平成16</t>
  </si>
  <si>
    <t>第20期</t>
  </si>
  <si>
    <t>福島地区（第8期）</t>
  </si>
  <si>
    <t>平成17</t>
  </si>
  <si>
    <t>合  計</t>
  </si>
  <si>
    <t>４地区20期</t>
  </si>
  <si>
    <t>20年間</t>
  </si>
  <si>
    <t>10-38. 越谷市の文化財件数</t>
    <rPh sb="7" eb="10">
      <t>コシガヤシ</t>
    </rPh>
    <rPh sb="11" eb="14">
      <t>ブンカザイ</t>
    </rPh>
    <rPh sb="14" eb="16">
      <t>ケンスウ</t>
    </rPh>
    <phoneticPr fontId="43"/>
  </si>
  <si>
    <t>令和2年12月1日</t>
    <rPh sb="0" eb="2">
      <t>レイワ</t>
    </rPh>
    <rPh sb="3" eb="4">
      <t>ネン</t>
    </rPh>
    <rPh sb="4" eb="5">
      <t>ヘイネン</t>
    </rPh>
    <rPh sb="6" eb="7">
      <t>ガツ</t>
    </rPh>
    <rPh sb="8" eb="9">
      <t>ニチ</t>
    </rPh>
    <phoneticPr fontId="43"/>
  </si>
  <si>
    <t>種別･種類</t>
    <rPh sb="0" eb="2">
      <t>シュベツ</t>
    </rPh>
    <rPh sb="3" eb="5">
      <t>シュルイ</t>
    </rPh>
    <phoneticPr fontId="43"/>
  </si>
  <si>
    <t>国指定</t>
    <rPh sb="0" eb="1">
      <t>クニ</t>
    </rPh>
    <rPh sb="1" eb="3">
      <t>シテイ</t>
    </rPh>
    <phoneticPr fontId="43"/>
  </si>
  <si>
    <t>県指定</t>
    <rPh sb="0" eb="1">
      <t>ケン</t>
    </rPh>
    <rPh sb="1" eb="3">
      <t>シテイ</t>
    </rPh>
    <phoneticPr fontId="43"/>
  </si>
  <si>
    <t>市指定</t>
    <rPh sb="0" eb="1">
      <t>シ</t>
    </rPh>
    <rPh sb="1" eb="3">
      <t>シテイ</t>
    </rPh>
    <phoneticPr fontId="43"/>
  </si>
  <si>
    <t>国登録</t>
    <rPh sb="0" eb="1">
      <t>クニ</t>
    </rPh>
    <rPh sb="1" eb="3">
      <t>トウロク</t>
    </rPh>
    <phoneticPr fontId="43"/>
  </si>
  <si>
    <t>国  宝</t>
    <rPh sb="0" eb="4">
      <t>コクホウ</t>
    </rPh>
    <phoneticPr fontId="43"/>
  </si>
  <si>
    <t>有形文化財・建造物</t>
    <rPh sb="0" eb="2">
      <t>ユウケイ</t>
    </rPh>
    <rPh sb="2" eb="5">
      <t>ブンカザイ</t>
    </rPh>
    <rPh sb="6" eb="9">
      <t>ケンゾウブツ</t>
    </rPh>
    <phoneticPr fontId="43"/>
  </si>
  <si>
    <t>有形文化財・絵画</t>
    <rPh sb="0" eb="2">
      <t>ユウケイ</t>
    </rPh>
    <rPh sb="2" eb="5">
      <t>ブンカザイ</t>
    </rPh>
    <rPh sb="6" eb="8">
      <t>カイガ</t>
    </rPh>
    <phoneticPr fontId="43"/>
  </si>
  <si>
    <t>有形文化財・彫刻</t>
    <rPh sb="0" eb="2">
      <t>ユウケイ</t>
    </rPh>
    <rPh sb="2" eb="5">
      <t>ブンカザイ</t>
    </rPh>
    <rPh sb="6" eb="8">
      <t>チョウコク</t>
    </rPh>
    <phoneticPr fontId="43"/>
  </si>
  <si>
    <t>有形文化財・工芸品</t>
    <rPh sb="0" eb="2">
      <t>ユウケイ</t>
    </rPh>
    <rPh sb="2" eb="5">
      <t>ブンカザイ</t>
    </rPh>
    <rPh sb="6" eb="9">
      <t>コウゲイヒン</t>
    </rPh>
    <phoneticPr fontId="43"/>
  </si>
  <si>
    <t>有形文化財・書籍・典籍・古文書</t>
    <rPh sb="0" eb="2">
      <t>ユウケイ</t>
    </rPh>
    <rPh sb="2" eb="5">
      <t>ブンカザイ</t>
    </rPh>
    <rPh sb="6" eb="8">
      <t>ショセキ</t>
    </rPh>
    <rPh sb="9" eb="11">
      <t>テンセキ</t>
    </rPh>
    <rPh sb="12" eb="15">
      <t>コモンジョ</t>
    </rPh>
    <phoneticPr fontId="43"/>
  </si>
  <si>
    <t>有形文化財・考古資料</t>
    <rPh sb="0" eb="2">
      <t>ユウケイ</t>
    </rPh>
    <rPh sb="2" eb="5">
      <t>ブンカザイ</t>
    </rPh>
    <rPh sb="6" eb="8">
      <t>コウコ</t>
    </rPh>
    <rPh sb="8" eb="10">
      <t>シリョウ</t>
    </rPh>
    <phoneticPr fontId="43"/>
  </si>
  <si>
    <t>有形文化財・歴史資料</t>
    <rPh sb="0" eb="2">
      <t>ユウケイ</t>
    </rPh>
    <rPh sb="2" eb="5">
      <t>ブンカザイ</t>
    </rPh>
    <rPh sb="6" eb="10">
      <t>レキシシリョウ</t>
    </rPh>
    <phoneticPr fontId="43"/>
  </si>
  <si>
    <t>無形文化財</t>
    <rPh sb="0" eb="5">
      <t>ムケイブンカザイ</t>
    </rPh>
    <phoneticPr fontId="43"/>
  </si>
  <si>
    <t>有形民俗文化財</t>
    <rPh sb="0" eb="2">
      <t>ユウケイ</t>
    </rPh>
    <rPh sb="2" eb="4">
      <t>ミンゾク</t>
    </rPh>
    <rPh sb="4" eb="7">
      <t>ブンカザイ</t>
    </rPh>
    <phoneticPr fontId="43"/>
  </si>
  <si>
    <t>無形民俗文化財</t>
    <rPh sb="0" eb="2">
      <t>ムケイ</t>
    </rPh>
    <rPh sb="2" eb="4">
      <t>ミンゾク</t>
    </rPh>
    <rPh sb="4" eb="6">
      <t>ブンカ</t>
    </rPh>
    <rPh sb="6" eb="7">
      <t>ザイ</t>
    </rPh>
    <phoneticPr fontId="43"/>
  </si>
  <si>
    <t>記念物・史跡</t>
    <rPh sb="0" eb="3">
      <t>キネンブツ</t>
    </rPh>
    <rPh sb="4" eb="6">
      <t>シセキ</t>
    </rPh>
    <phoneticPr fontId="43"/>
  </si>
  <si>
    <t>記念物・旧跡</t>
    <rPh sb="0" eb="3">
      <t>キネンブツ</t>
    </rPh>
    <rPh sb="4" eb="6">
      <t>キュウセキ</t>
    </rPh>
    <phoneticPr fontId="43"/>
  </si>
  <si>
    <t>記念物・名勝</t>
    <rPh sb="0" eb="3">
      <t>キネンブツ</t>
    </rPh>
    <rPh sb="4" eb="6">
      <t>メイショウ</t>
    </rPh>
    <phoneticPr fontId="43"/>
  </si>
  <si>
    <t>記念物・天然記念物</t>
    <rPh sb="0" eb="3">
      <t>キネンブツ</t>
    </rPh>
    <rPh sb="4" eb="9">
      <t>テンネンキネンブツ</t>
    </rPh>
    <phoneticPr fontId="43"/>
  </si>
  <si>
    <t>資料：教育委員会・生涯学習課</t>
    <rPh sb="0" eb="2">
      <t>シリョウ</t>
    </rPh>
    <rPh sb="3" eb="8">
      <t>キョウイクイインカイ</t>
    </rPh>
    <rPh sb="9" eb="11">
      <t>ショウガイ</t>
    </rPh>
    <rPh sb="11" eb="13">
      <t>ガクシュウ</t>
    </rPh>
    <rPh sb="13" eb="14">
      <t>カ</t>
    </rPh>
    <phoneticPr fontId="43"/>
  </si>
  <si>
    <t>10-39. 体育施設の利用状況</t>
    <rPh sb="12" eb="14">
      <t>リヨウ</t>
    </rPh>
    <rPh sb="14" eb="16">
      <t>ジョウキョウ</t>
    </rPh>
    <phoneticPr fontId="43"/>
  </si>
  <si>
    <t>（1）野球場</t>
    <rPh sb="3" eb="6">
      <t>ヤキュウジョウ</t>
    </rPh>
    <phoneticPr fontId="43"/>
  </si>
  <si>
    <t>平成29年度</t>
    <rPh sb="0" eb="2">
      <t>ヘイセイ</t>
    </rPh>
    <phoneticPr fontId="43"/>
  </si>
  <si>
    <t>件　数</t>
    <rPh sb="0" eb="1">
      <t>ケン</t>
    </rPh>
    <rPh sb="2" eb="3">
      <t>スウ</t>
    </rPh>
    <phoneticPr fontId="43"/>
  </si>
  <si>
    <t>人　数</t>
    <rPh sb="0" eb="1">
      <t>ヒト</t>
    </rPh>
    <rPh sb="2" eb="3">
      <t>スウ</t>
    </rPh>
    <phoneticPr fontId="43"/>
  </si>
  <si>
    <t>市民球場</t>
    <rPh sb="0" eb="2">
      <t>シミン</t>
    </rPh>
    <rPh sb="2" eb="4">
      <t>キュウジョウ</t>
    </rPh>
    <phoneticPr fontId="43"/>
  </si>
  <si>
    <t>北越谷第五公園</t>
    <rPh sb="0" eb="1">
      <t>キタ</t>
    </rPh>
    <rPh sb="1" eb="3">
      <t>コシガヤ</t>
    </rPh>
    <rPh sb="3" eb="4">
      <t>ダイ</t>
    </rPh>
    <rPh sb="4" eb="5">
      <t>ゴ</t>
    </rPh>
    <rPh sb="5" eb="7">
      <t>コウエン</t>
    </rPh>
    <phoneticPr fontId="43"/>
  </si>
  <si>
    <t>千間台第四公園</t>
    <rPh sb="0" eb="1">
      <t>セン</t>
    </rPh>
    <rPh sb="1" eb="2">
      <t>アイダ</t>
    </rPh>
    <rPh sb="2" eb="3">
      <t>ダイ</t>
    </rPh>
    <rPh sb="3" eb="4">
      <t>ダイ</t>
    </rPh>
    <rPh sb="4" eb="5">
      <t>ヨン</t>
    </rPh>
    <rPh sb="5" eb="7">
      <t>コウエン</t>
    </rPh>
    <phoneticPr fontId="43"/>
  </si>
  <si>
    <t>川柳公園</t>
    <rPh sb="0" eb="2">
      <t>カワヤナギ</t>
    </rPh>
    <rPh sb="2" eb="4">
      <t>コウエン</t>
    </rPh>
    <phoneticPr fontId="43"/>
  </si>
  <si>
    <t>大杉公園</t>
    <rPh sb="0" eb="2">
      <t>オオスギ</t>
    </rPh>
    <rPh sb="2" eb="4">
      <t>コウエン</t>
    </rPh>
    <phoneticPr fontId="43"/>
  </si>
  <si>
    <t>しらこばと運動公園</t>
    <rPh sb="5" eb="7">
      <t>ウンドウ</t>
    </rPh>
    <rPh sb="7" eb="9">
      <t>コウエン</t>
    </rPh>
    <phoneticPr fontId="43"/>
  </si>
  <si>
    <t>平方公園</t>
    <rPh sb="0" eb="2">
      <t>ヒラカタ</t>
    </rPh>
    <rPh sb="2" eb="4">
      <t>コウエン</t>
    </rPh>
    <phoneticPr fontId="43"/>
  </si>
  <si>
    <t>吉川地区江戸川(4面)</t>
    <rPh sb="0" eb="2">
      <t>ヨシカワ</t>
    </rPh>
    <rPh sb="2" eb="4">
      <t>チク</t>
    </rPh>
    <rPh sb="4" eb="7">
      <t>エドガワ</t>
    </rPh>
    <rPh sb="9" eb="10">
      <t>メン</t>
    </rPh>
    <phoneticPr fontId="43"/>
  </si>
  <si>
    <t>資料：教育委員会・スポーツ振興課</t>
    <rPh sb="0" eb="2">
      <t>シリョウ</t>
    </rPh>
    <rPh sb="3" eb="8">
      <t>キョウイクイインカイ</t>
    </rPh>
    <rPh sb="13" eb="15">
      <t>シンコウ</t>
    </rPh>
    <rPh sb="15" eb="16">
      <t>カ</t>
    </rPh>
    <phoneticPr fontId="43"/>
  </si>
  <si>
    <t>（2）庭球場</t>
    <rPh sb="3" eb="4">
      <t>ニワ</t>
    </rPh>
    <rPh sb="4" eb="6">
      <t>ヤキュウジョウ</t>
    </rPh>
    <phoneticPr fontId="43"/>
  </si>
  <si>
    <t>東越谷第二公園</t>
    <rPh sb="0" eb="1">
      <t>ヒガシ</t>
    </rPh>
    <rPh sb="1" eb="2">
      <t>コシ</t>
    </rPh>
    <rPh sb="2" eb="3">
      <t>タニ</t>
    </rPh>
    <rPh sb="3" eb="4">
      <t>ダイ</t>
    </rPh>
    <rPh sb="4" eb="5">
      <t>ニ</t>
    </rPh>
    <rPh sb="5" eb="7">
      <t>コウエン</t>
    </rPh>
    <phoneticPr fontId="43"/>
  </si>
  <si>
    <t>越谷総合公園</t>
    <rPh sb="0" eb="2">
      <t>コシガヤ</t>
    </rPh>
    <rPh sb="2" eb="4">
      <t>ソウゴウ</t>
    </rPh>
    <rPh sb="4" eb="6">
      <t>コウエン</t>
    </rPh>
    <phoneticPr fontId="43"/>
  </si>
  <si>
    <t>市立北体育館</t>
    <rPh sb="0" eb="2">
      <t>シリツ</t>
    </rPh>
    <rPh sb="2" eb="3">
      <t>キタ</t>
    </rPh>
    <rPh sb="3" eb="5">
      <t>タイイク</t>
    </rPh>
    <rPh sb="5" eb="6">
      <t>カン</t>
    </rPh>
    <phoneticPr fontId="43"/>
  </si>
  <si>
    <t>出羽公園</t>
    <rPh sb="0" eb="2">
      <t>デワ</t>
    </rPh>
    <rPh sb="2" eb="4">
      <t>コウエン</t>
    </rPh>
    <phoneticPr fontId="43"/>
  </si>
  <si>
    <t>（3）体育館</t>
    <rPh sb="3" eb="6">
      <t>タイイクカン</t>
    </rPh>
    <phoneticPr fontId="43"/>
  </si>
  <si>
    <t>回　数</t>
    <rPh sb="0" eb="1">
      <t>カイ</t>
    </rPh>
    <rPh sb="2" eb="3">
      <t>スウ</t>
    </rPh>
    <phoneticPr fontId="43"/>
  </si>
  <si>
    <t>第１体育館</t>
    <rPh sb="0" eb="1">
      <t>ダイ</t>
    </rPh>
    <rPh sb="2" eb="5">
      <t>タイイクカン</t>
    </rPh>
    <phoneticPr fontId="43"/>
  </si>
  <si>
    <t>第２体育館</t>
    <rPh sb="0" eb="1">
      <t>ダイ</t>
    </rPh>
    <rPh sb="2" eb="5">
      <t>タイイクカン</t>
    </rPh>
    <phoneticPr fontId="43"/>
  </si>
  <si>
    <t>北体育館</t>
    <rPh sb="0" eb="1">
      <t>キタ</t>
    </rPh>
    <rPh sb="1" eb="4">
      <t>タイイクカン</t>
    </rPh>
    <phoneticPr fontId="43"/>
  </si>
  <si>
    <t>南体育館</t>
    <rPh sb="0" eb="1">
      <t>ミナミ</t>
    </rPh>
    <rPh sb="1" eb="4">
      <t>タイイクカン</t>
    </rPh>
    <phoneticPr fontId="43"/>
  </si>
  <si>
    <t>西体育館</t>
    <rPh sb="0" eb="1">
      <t>ニシ</t>
    </rPh>
    <rPh sb="1" eb="4">
      <t>タイイクカン</t>
    </rPh>
    <phoneticPr fontId="43"/>
  </si>
  <si>
    <t>総合体育館</t>
    <rPh sb="0" eb="2">
      <t>ソウゴウ</t>
    </rPh>
    <rPh sb="2" eb="5">
      <t>タイイクカン</t>
    </rPh>
    <phoneticPr fontId="43"/>
  </si>
  <si>
    <t>資料：教育委員会・スポーツ振興課</t>
  </si>
  <si>
    <t>（4）市民プール</t>
    <rPh sb="3" eb="5">
      <t>シミン</t>
    </rPh>
    <phoneticPr fontId="43"/>
  </si>
  <si>
    <t>温水プール</t>
    <rPh sb="0" eb="2">
      <t>オンスイ</t>
    </rPh>
    <phoneticPr fontId="43"/>
  </si>
  <si>
    <t>トレーニングルーム</t>
  </si>
  <si>
    <t>（5）その他の体育施設</t>
    <rPh sb="5" eb="6">
      <t>ホカ</t>
    </rPh>
    <rPh sb="7" eb="9">
      <t>タイイク</t>
    </rPh>
    <rPh sb="9" eb="11">
      <t>シセツ</t>
    </rPh>
    <phoneticPr fontId="43"/>
  </si>
  <si>
    <t>しらこばと運動公園
ソフトボール場</t>
    <rPh sb="5" eb="9">
      <t>ウンドウコウエン</t>
    </rPh>
    <rPh sb="16" eb="17">
      <t>バ</t>
    </rPh>
    <phoneticPr fontId="43"/>
  </si>
  <si>
    <t>越谷流通公園
サッカー場</t>
    <rPh sb="0" eb="2">
      <t>コシガヤ</t>
    </rPh>
    <rPh sb="2" eb="4">
      <t>リュウツウ</t>
    </rPh>
    <rPh sb="4" eb="6">
      <t>コウエン</t>
    </rPh>
    <rPh sb="11" eb="12">
      <t>バ</t>
    </rPh>
    <phoneticPr fontId="43"/>
  </si>
  <si>
    <t>北越谷第五公園
洋弓場</t>
    <rPh sb="0" eb="1">
      <t>キタ</t>
    </rPh>
    <rPh sb="1" eb="3">
      <t>コシガヤ</t>
    </rPh>
    <rPh sb="3" eb="4">
      <t>ダイ</t>
    </rPh>
    <rPh sb="4" eb="5">
      <t>５</t>
    </rPh>
    <rPh sb="5" eb="7">
      <t>コウエン</t>
    </rPh>
    <rPh sb="8" eb="10">
      <t>ヨウキュウ</t>
    </rPh>
    <rPh sb="10" eb="11">
      <t>バ</t>
    </rPh>
    <phoneticPr fontId="43"/>
  </si>
  <si>
    <t>越谷総合公園
多目的運動場</t>
    <rPh sb="0" eb="2">
      <t>コシガヤ</t>
    </rPh>
    <rPh sb="2" eb="4">
      <t>ソウゴウ</t>
    </rPh>
    <rPh sb="4" eb="6">
      <t>コウエン</t>
    </rPh>
    <rPh sb="7" eb="10">
      <t>タモクテキ</t>
    </rPh>
    <rPh sb="10" eb="13">
      <t>ウンドウジョウ</t>
    </rPh>
    <phoneticPr fontId="43"/>
  </si>
  <si>
    <t>緑の森公園
弓道場</t>
    <rPh sb="0" eb="1">
      <t>ミドリ</t>
    </rPh>
    <rPh sb="2" eb="3">
      <t>モリ</t>
    </rPh>
    <rPh sb="3" eb="5">
      <t>コウエン</t>
    </rPh>
    <rPh sb="6" eb="9">
      <t>キュウドウジョウ</t>
    </rPh>
    <phoneticPr fontId="43"/>
  </si>
  <si>
    <t>出羽公園
相撲場</t>
    <rPh sb="0" eb="2">
      <t>デワ</t>
    </rPh>
    <rPh sb="2" eb="4">
      <t>コウエン</t>
    </rPh>
    <rPh sb="5" eb="7">
      <t>スモウ</t>
    </rPh>
    <rPh sb="7" eb="8">
      <t>バ</t>
    </rPh>
    <phoneticPr fontId="43"/>
  </si>
  <si>
    <t>しらこばと運動公園
競技場</t>
    <rPh sb="5" eb="9">
      <t>ウンドウコウエン</t>
    </rPh>
    <rPh sb="10" eb="13">
      <t>キョウギジョウ</t>
    </rPh>
    <phoneticPr fontId="43"/>
  </si>
  <si>
    <t>しらこばと運動公園
第２競技場</t>
    <rPh sb="5" eb="9">
      <t>ウンドウコウエン</t>
    </rPh>
    <rPh sb="10" eb="11">
      <t>ダイ</t>
    </rPh>
    <rPh sb="12" eb="15">
      <t>キョウギジョウ</t>
    </rPh>
    <phoneticPr fontId="43"/>
  </si>
  <si>
    <t>目次</t>
  </si>
  <si>
    <t>目次へもどる</t>
  </si>
  <si>
    <t>10-1. 市内教育機関の状況</t>
  </si>
  <si>
    <t>10-2. 幼稚園の状況</t>
  </si>
  <si>
    <t>10-3. 私立幼稚園就園奨励費補助の状況</t>
  </si>
  <si>
    <t>10-4. 幼保連携型認定こども園（１号）の状況</t>
  </si>
  <si>
    <t>10-5. 市立小学校の状況</t>
  </si>
  <si>
    <t>10-6. 市立小学校別児童数・学級数・児童１人当り施設面積</t>
  </si>
  <si>
    <t>10-7. 特別支援教育の状況</t>
  </si>
  <si>
    <t>10-8. 市立中学校の状況</t>
  </si>
  <si>
    <t>10-9. 市立中学校別生徒数・学級数・生徒１人当り施設面積</t>
  </si>
  <si>
    <t>10-10. 市立小・中学校児童・生徒１人当りの教育費（公費負担分）</t>
  </si>
  <si>
    <t>10-11. 市立小・中学校就学援助費受給者数</t>
  </si>
  <si>
    <t>10-12. 市立中学校卒業者の進路状況</t>
  </si>
  <si>
    <t>10-13. 市立小・中学校保健関係職員数</t>
  </si>
  <si>
    <t>10-14. 市立小・中学校児童・生徒の体位平均値</t>
  </si>
  <si>
    <t>10-15. 学校給食センターの概要</t>
  </si>
  <si>
    <t>10-16. 学校給食の実施状況</t>
  </si>
  <si>
    <t>10-17. １人１食当りの給食基準額</t>
  </si>
  <si>
    <t>10-18. 市内の高等学校の状況</t>
  </si>
  <si>
    <t>10-19. 市内高等学校別入学者・生徒数・教員数</t>
  </si>
  <si>
    <t>10-20. 大学の概況　（1）文教大学</t>
  </si>
  <si>
    <t>10-20. 大学の概況　（2）埼玉県立大学</t>
  </si>
  <si>
    <t>10-21. 生涯学習施設等の概要</t>
  </si>
  <si>
    <t>10-22. 越谷コミュニティセンター施設の概要</t>
  </si>
  <si>
    <t>10-23. 地区センター・公民館利用状況</t>
  </si>
  <si>
    <t>10-24. 地区センター・公民館別利用状況</t>
  </si>
  <si>
    <t>10-25. 越谷コミュニティセンター利用状況</t>
  </si>
  <si>
    <t>10-26. 交流館別利用状況</t>
  </si>
  <si>
    <t>10-27. 北部市民会館利用状況</t>
  </si>
  <si>
    <t>10-28. 中央市民会館利用状況</t>
  </si>
  <si>
    <t>10-29. 市民活動支援センター利用状況</t>
  </si>
  <si>
    <t>10-30. 日本文化伝承の館「こしがや能楽堂」利用状況</t>
  </si>
  <si>
    <t>10-31. 図書館分類別蔵書冊数</t>
  </si>
  <si>
    <t>10-32. 図書館サービス指標</t>
  </si>
  <si>
    <t>10-33. 図書館利用状況　（1）本　館</t>
  </si>
  <si>
    <t>10-33. 図書館利用状況　（2）北部市民会館図書室</t>
  </si>
  <si>
    <t>10-33. 図書館利用状況　（3）南部図書室</t>
  </si>
  <si>
    <t>10-33. 図書館利用状況　（4）中央図書室</t>
  </si>
  <si>
    <t>10-33. 図書館利用状況　（5）団体貸出（配本所を含む）</t>
  </si>
  <si>
    <t>10-34. 移動図書館「しらこばと号」利用状況</t>
  </si>
  <si>
    <t>10-35. 科学技術体験センター「ミラクル」利用状況　（1）入館者数</t>
  </si>
  <si>
    <t>10-35. 科学技術体験センター「ミラクル」利用状況　（2）事業体験者数</t>
  </si>
  <si>
    <t>10-36. あだたら高原少年自然の家利用者数</t>
  </si>
  <si>
    <t>10-37. 分収造林「越谷市ふれあいの森」</t>
  </si>
  <si>
    <t>10-38. 越谷市の文化財件数</t>
  </si>
  <si>
    <t>10-39. 体育施設の利用状況　（1）野球場</t>
  </si>
  <si>
    <t>10-39. 体育施設の利用状況　（2）庭球場</t>
  </si>
  <si>
    <t>10-39. 体育施設の利用状況　（3）体育館</t>
  </si>
  <si>
    <t>10-39. 体育施設の利用状況　（4）市民プール</t>
  </si>
  <si>
    <t>10-39. 体育施設の利用状況　（5）その他の体育施設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</si>
</sst>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176" formatCode="#,##0;\-#,##0;&quot;-&quot;"/>
    <numFmt numFmtId="177" formatCode="[$-411]ge\.m\.d;@"/>
    <numFmt numFmtId="178" formatCode="#,##0_ "/>
    <numFmt numFmtId="179" formatCode="#,##0\ ;\-#,##0\ ;&quot;‐&quot;"/>
    <numFmt numFmtId="180" formatCode="#,##0.0_ "/>
    <numFmt numFmtId="181" formatCode="\(#,##0\)"/>
    <numFmt numFmtId="182" formatCode="0.0_ "/>
    <numFmt numFmtId="183" formatCode="#,##0.0000_ "/>
  </numFmts>
  <fonts count="62">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9"/>
      <name val="ＭＳ 明朝"/>
      <family val="1"/>
      <charset val="128"/>
    </font>
    <font>
      <u/>
      <sz val="11"/>
      <color indexed="12"/>
      <name val="ＭＳ Ｐゴシック"/>
      <family val="3"/>
      <charset val="128"/>
    </font>
    <font>
      <u/>
      <sz val="13.75"/>
      <color indexed="12"/>
      <name val="ＭＳ Ｐゴシック"/>
      <family val="3"/>
      <charset val="128"/>
    </font>
    <font>
      <u/>
      <sz val="12.1"/>
      <color indexed="12"/>
      <name val="ＭＳ Ｐゴシック"/>
      <family val="3"/>
      <charset val="128"/>
    </font>
    <font>
      <sz val="11"/>
      <color theme="1"/>
      <name val="ＭＳ Ｐゴシック"/>
      <family val="2"/>
      <charset val="128"/>
      <scheme val="minor"/>
    </font>
    <font>
      <sz val="10"/>
      <color indexed="8"/>
      <name val="Arial"/>
      <family val="2"/>
    </font>
    <font>
      <b/>
      <sz val="12"/>
      <name val="Arial"/>
      <family val="2"/>
    </font>
    <font>
      <sz val="10"/>
      <name val="Arial"/>
      <family val="2"/>
    </font>
    <font>
      <u/>
      <sz val="9"/>
      <color indexed="12"/>
      <name val="ＭＳ 明朝"/>
      <family val="1"/>
      <charset val="128"/>
    </font>
    <font>
      <u/>
      <sz val="10"/>
      <color indexed="12"/>
      <name val="ＭＳ 明朝"/>
      <family val="1"/>
      <charset val="128"/>
    </font>
    <font>
      <u/>
      <sz val="8.25"/>
      <color indexed="12"/>
      <name val="ＭＳ Ｐゴシック"/>
      <family val="3"/>
      <charset val="128"/>
    </font>
    <font>
      <u/>
      <sz val="9"/>
      <color indexed="12"/>
      <name val="ＭＳ Ｐゴシック"/>
      <family val="3"/>
      <charset val="128"/>
    </font>
    <font>
      <u/>
      <sz val="12.65"/>
      <color indexed="12"/>
      <name val="ＭＳ Ｐゴシック"/>
      <family val="3"/>
      <charset val="128"/>
    </font>
    <font>
      <sz val="9"/>
      <name val="ＭＳ Ｐゴシック"/>
      <family val="3"/>
      <charset val="128"/>
    </font>
    <font>
      <sz val="11"/>
      <color rgb="FFFA7D00"/>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theme="1"/>
      <name val="ＭＳ Ｐゴシック"/>
      <family val="2"/>
      <charset val="128"/>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0"/>
      <color theme="1"/>
      <name val="ＭＳ ゴシック"/>
      <family val="2"/>
      <charset val="128"/>
    </font>
    <font>
      <sz val="10"/>
      <color theme="1"/>
      <name val="ＭＳ Ｐゴシック"/>
      <family val="2"/>
      <charset val="128"/>
      <scheme val="minor"/>
    </font>
    <font>
      <sz val="11"/>
      <color rgb="FF006100"/>
      <name val="ＭＳ Ｐゴシック"/>
      <family val="3"/>
      <charset val="128"/>
      <scheme val="minor"/>
    </font>
    <font>
      <sz val="10"/>
      <name val="ＭＳ Ｐゴシック"/>
      <family val="3"/>
      <charset val="128"/>
    </font>
    <font>
      <sz val="10"/>
      <name val="ＭＳ ゴシック"/>
      <family val="3"/>
      <charset val="128"/>
    </font>
    <font>
      <sz val="6"/>
      <name val="ＭＳ Ｐゴシック"/>
      <family val="3"/>
      <charset val="128"/>
    </font>
    <font>
      <sz val="10"/>
      <color theme="1"/>
      <name val="ＭＳ 明朝"/>
      <family val="1"/>
      <charset val="128"/>
    </font>
    <font>
      <sz val="6"/>
      <name val="ＭＳ 明朝"/>
      <family val="1"/>
      <charset val="128"/>
    </font>
    <font>
      <sz val="12"/>
      <name val="ＭＳ Ｐゴシック"/>
      <family val="3"/>
      <charset val="128"/>
    </font>
    <font>
      <sz val="9.5"/>
      <name val="ＭＳ 明朝"/>
      <family val="1"/>
      <charset val="128"/>
    </font>
    <font>
      <sz val="12"/>
      <name val="ＭＳ 明朝"/>
      <family val="1"/>
      <charset val="128"/>
    </font>
    <font>
      <sz val="6"/>
      <name val="ＭＳ Ｐゴシック"/>
      <family val="2"/>
      <charset val="128"/>
    </font>
    <font>
      <sz val="6"/>
      <name val="ＭＳ Ｐゴシック"/>
      <family val="3"/>
      <charset val="128"/>
      <scheme val="minor"/>
    </font>
    <font>
      <sz val="8"/>
      <name val="ＭＳ 明朝"/>
      <family val="1"/>
      <charset val="128"/>
    </font>
    <font>
      <sz val="10"/>
      <name val="ｺﾞｼｯｸ"/>
      <family val="3"/>
      <charset val="128"/>
    </font>
    <font>
      <sz val="11"/>
      <name val="ＭＳ Ｐゴシック"/>
      <family val="2"/>
      <charset val="128"/>
    </font>
    <font>
      <sz val="11"/>
      <name val="ＭＳ 明朝"/>
      <family val="1"/>
      <charset val="128"/>
    </font>
    <font>
      <b/>
      <sz val="10"/>
      <name val="ＭＳ Ｐゴシック"/>
      <family val="3"/>
      <charset val="128"/>
    </font>
    <font>
      <b/>
      <sz val="10"/>
      <color indexed="10"/>
      <name val="ＭＳ Ｐゴシック"/>
      <family val="3"/>
      <charset val="128"/>
    </font>
    <font>
      <sz val="11"/>
      <name val="ＭＳ ゴシック"/>
      <family val="3"/>
      <charset val="128"/>
    </font>
    <font>
      <sz val="10"/>
      <color theme="1"/>
      <name val="ＭＳ ゴシック"/>
      <family val="3"/>
      <charset val="128"/>
    </font>
    <font>
      <b/>
      <sz val="10"/>
      <color rgb="FFFF0000"/>
      <name val="ＭＳ 明朝"/>
      <family val="1"/>
      <charset val="128"/>
    </font>
    <font>
      <sz val="10"/>
      <name val="HGｺﾞｼｯｸM"/>
      <family val="3"/>
      <charset val="128"/>
    </font>
    <font>
      <u/>
      <sz val="11"/>
      <color theme="10"/>
      <name val="ＭＳ Ｐ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s>
  <borders count="36">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auto="1"/>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273">
    <xf numFmtId="0" fontId="0" fillId="0" borderId="0">
      <alignment vertical="center"/>
    </xf>
    <xf numFmtId="0" fontId="4" fillId="0" borderId="0">
      <alignment vertical="center"/>
    </xf>
    <xf numFmtId="38" fontId="4" fillId="0" borderId="0" applyFont="0" applyFill="0" applyBorder="0" applyAlignment="0" applyProtection="0"/>
    <xf numFmtId="0" fontId="5" fillId="0" borderId="0" applyNumberForma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xf numFmtId="0" fontId="6" fillId="0" borderId="0"/>
    <xf numFmtId="0" fontId="4" fillId="0" borderId="0"/>
    <xf numFmtId="38" fontId="4" fillId="0" borderId="0" applyFont="0" applyFill="0" applyBorder="0" applyAlignment="0" applyProtection="0"/>
    <xf numFmtId="0" fontId="8" fillId="0" borderId="0" applyNumberFormat="0" applyFill="0" applyBorder="0" applyAlignment="0" applyProtection="0">
      <alignment vertical="top"/>
      <protection locked="0"/>
    </xf>
    <xf numFmtId="0" fontId="4" fillId="0" borderId="0"/>
    <xf numFmtId="0" fontId="4" fillId="0" borderId="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9" fontId="4" fillId="0" borderId="0" applyFont="0" applyFill="0" applyBorder="0" applyAlignment="0" applyProtection="0"/>
    <xf numFmtId="176" fontId="12" fillId="0" borderId="0" applyFill="0" applyBorder="0" applyAlignment="0"/>
    <xf numFmtId="0" fontId="13" fillId="0" borderId="2" applyNumberFormat="0" applyAlignment="0" applyProtection="0">
      <alignment horizontal="left" vertical="center"/>
    </xf>
    <xf numFmtId="0" fontId="13" fillId="0" borderId="1">
      <alignment horizontal="left" vertical="center"/>
    </xf>
    <xf numFmtId="0" fontId="14" fillId="0" borderId="0"/>
    <xf numFmtId="0" fontId="4" fillId="0" borderId="0"/>
    <xf numFmtId="0" fontId="4" fillId="0" borderId="0"/>
    <xf numFmtId="0" fontId="11" fillId="0" borderId="0">
      <alignment vertical="center"/>
    </xf>
    <xf numFmtId="0" fontId="15"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6" fontId="4" fillId="0" borderId="0" applyFont="0" applyFill="0" applyBorder="0" applyAlignment="0" applyProtection="0">
      <alignment vertical="center"/>
    </xf>
    <xf numFmtId="0" fontId="19" fillId="0" borderId="0" applyNumberFormat="0" applyFill="0" applyBorder="0" applyAlignment="0" applyProtection="0">
      <alignment vertical="top"/>
      <protection locked="0"/>
    </xf>
    <xf numFmtId="9" fontId="4" fillId="0" borderId="0" applyFont="0" applyFill="0" applyBorder="0" applyAlignment="0" applyProtection="0">
      <alignment vertical="center"/>
    </xf>
    <xf numFmtId="177" fontId="4" fillId="0" borderId="0">
      <alignment vertical="center"/>
    </xf>
    <xf numFmtId="177" fontId="22" fillId="10" borderId="0" applyNumberFormat="0" applyBorder="0" applyAlignment="0" applyProtection="0">
      <alignment vertical="center"/>
    </xf>
    <xf numFmtId="177" fontId="22" fillId="10" borderId="0" applyNumberFormat="0" applyBorder="0" applyAlignment="0" applyProtection="0">
      <alignment vertical="center"/>
    </xf>
    <xf numFmtId="177" fontId="22" fillId="14" borderId="0" applyNumberFormat="0" applyBorder="0" applyAlignment="0" applyProtection="0">
      <alignment vertical="center"/>
    </xf>
    <xf numFmtId="177" fontId="22" fillId="14" borderId="0" applyNumberFormat="0" applyBorder="0" applyAlignment="0" applyProtection="0">
      <alignment vertical="center"/>
    </xf>
    <xf numFmtId="177" fontId="22" fillId="18" borderId="0" applyNumberFormat="0" applyBorder="0" applyAlignment="0" applyProtection="0">
      <alignment vertical="center"/>
    </xf>
    <xf numFmtId="177" fontId="22" fillId="18" borderId="0" applyNumberFormat="0" applyBorder="0" applyAlignment="0" applyProtection="0">
      <alignment vertical="center"/>
    </xf>
    <xf numFmtId="177" fontId="22" fillId="22" borderId="0" applyNumberFormat="0" applyBorder="0" applyAlignment="0" applyProtection="0">
      <alignment vertical="center"/>
    </xf>
    <xf numFmtId="177" fontId="22" fillId="22" borderId="0" applyNumberFormat="0" applyBorder="0" applyAlignment="0" applyProtection="0">
      <alignment vertical="center"/>
    </xf>
    <xf numFmtId="177" fontId="22" fillId="26" borderId="0" applyNumberFormat="0" applyBorder="0" applyAlignment="0" applyProtection="0">
      <alignment vertical="center"/>
    </xf>
    <xf numFmtId="177" fontId="22" fillId="26" borderId="0" applyNumberFormat="0" applyBorder="0" applyAlignment="0" applyProtection="0">
      <alignment vertical="center"/>
    </xf>
    <xf numFmtId="177" fontId="22" fillId="30" borderId="0" applyNumberFormat="0" applyBorder="0" applyAlignment="0" applyProtection="0">
      <alignment vertical="center"/>
    </xf>
    <xf numFmtId="177" fontId="22" fillId="30" borderId="0" applyNumberFormat="0" applyBorder="0" applyAlignment="0" applyProtection="0">
      <alignment vertical="center"/>
    </xf>
    <xf numFmtId="177" fontId="22" fillId="11" borderId="0" applyNumberFormat="0" applyBorder="0" applyAlignment="0" applyProtection="0">
      <alignment vertical="center"/>
    </xf>
    <xf numFmtId="177" fontId="22" fillId="11" borderId="0" applyNumberFormat="0" applyBorder="0" applyAlignment="0" applyProtection="0">
      <alignment vertical="center"/>
    </xf>
    <xf numFmtId="177" fontId="22" fillId="15" borderId="0" applyNumberFormat="0" applyBorder="0" applyAlignment="0" applyProtection="0">
      <alignment vertical="center"/>
    </xf>
    <xf numFmtId="177" fontId="22" fillId="15" borderId="0" applyNumberFormat="0" applyBorder="0" applyAlignment="0" applyProtection="0">
      <alignment vertical="center"/>
    </xf>
    <xf numFmtId="177" fontId="22" fillId="19" borderId="0" applyNumberFormat="0" applyBorder="0" applyAlignment="0" applyProtection="0">
      <alignment vertical="center"/>
    </xf>
    <xf numFmtId="177" fontId="22" fillId="19" borderId="0" applyNumberFormat="0" applyBorder="0" applyAlignment="0" applyProtection="0">
      <alignment vertical="center"/>
    </xf>
    <xf numFmtId="177" fontId="22" fillId="23" borderId="0" applyNumberFormat="0" applyBorder="0" applyAlignment="0" applyProtection="0">
      <alignment vertical="center"/>
    </xf>
    <xf numFmtId="177" fontId="22" fillId="23" borderId="0" applyNumberFormat="0" applyBorder="0" applyAlignment="0" applyProtection="0">
      <alignment vertical="center"/>
    </xf>
    <xf numFmtId="177" fontId="22" fillId="27" borderId="0" applyNumberFormat="0" applyBorder="0" applyAlignment="0" applyProtection="0">
      <alignment vertical="center"/>
    </xf>
    <xf numFmtId="177" fontId="22" fillId="27" borderId="0" applyNumberFormat="0" applyBorder="0" applyAlignment="0" applyProtection="0">
      <alignment vertical="center"/>
    </xf>
    <xf numFmtId="177" fontId="22" fillId="31" borderId="0" applyNumberFormat="0" applyBorder="0" applyAlignment="0" applyProtection="0">
      <alignment vertical="center"/>
    </xf>
    <xf numFmtId="177" fontId="22" fillId="31" borderId="0" applyNumberFormat="0" applyBorder="0" applyAlignment="0" applyProtection="0">
      <alignment vertical="center"/>
    </xf>
    <xf numFmtId="177" fontId="23" fillId="12" borderId="0" applyNumberFormat="0" applyBorder="0" applyAlignment="0" applyProtection="0">
      <alignment vertical="center"/>
    </xf>
    <xf numFmtId="177" fontId="23" fillId="12" borderId="0" applyNumberFormat="0" applyBorder="0" applyAlignment="0" applyProtection="0">
      <alignment vertical="center"/>
    </xf>
    <xf numFmtId="177" fontId="23" fillId="16" borderId="0" applyNumberFormat="0" applyBorder="0" applyAlignment="0" applyProtection="0">
      <alignment vertical="center"/>
    </xf>
    <xf numFmtId="177" fontId="23" fillId="16" borderId="0" applyNumberFormat="0" applyBorder="0" applyAlignment="0" applyProtection="0">
      <alignment vertical="center"/>
    </xf>
    <xf numFmtId="177" fontId="23" fillId="20" borderId="0" applyNumberFormat="0" applyBorder="0" applyAlignment="0" applyProtection="0">
      <alignment vertical="center"/>
    </xf>
    <xf numFmtId="177" fontId="23" fillId="20" borderId="0" applyNumberFormat="0" applyBorder="0" applyAlignment="0" applyProtection="0">
      <alignment vertical="center"/>
    </xf>
    <xf numFmtId="177" fontId="23" fillId="24" borderId="0" applyNumberFormat="0" applyBorder="0" applyAlignment="0" applyProtection="0">
      <alignment vertical="center"/>
    </xf>
    <xf numFmtId="177" fontId="23" fillId="24" borderId="0" applyNumberFormat="0" applyBorder="0" applyAlignment="0" applyProtection="0">
      <alignment vertical="center"/>
    </xf>
    <xf numFmtId="177" fontId="23" fillId="28" borderId="0" applyNumberFormat="0" applyBorder="0" applyAlignment="0" applyProtection="0">
      <alignment vertical="center"/>
    </xf>
    <xf numFmtId="177" fontId="23" fillId="28" borderId="0" applyNumberFormat="0" applyBorder="0" applyAlignment="0" applyProtection="0">
      <alignment vertical="center"/>
    </xf>
    <xf numFmtId="177" fontId="23" fillId="32" borderId="0" applyNumberFormat="0" applyBorder="0" applyAlignment="0" applyProtection="0">
      <alignment vertical="center"/>
    </xf>
    <xf numFmtId="177" fontId="23" fillId="32" borderId="0" applyNumberFormat="0" applyBorder="0" applyAlignment="0" applyProtection="0">
      <alignment vertical="center"/>
    </xf>
    <xf numFmtId="177" fontId="23" fillId="9" borderId="0" applyNumberFormat="0" applyBorder="0" applyAlignment="0" applyProtection="0">
      <alignment vertical="center"/>
    </xf>
    <xf numFmtId="177" fontId="23" fillId="9" borderId="0" applyNumberFormat="0" applyBorder="0" applyAlignment="0" applyProtection="0">
      <alignment vertical="center"/>
    </xf>
    <xf numFmtId="177" fontId="23" fillId="13" borderId="0" applyNumberFormat="0" applyBorder="0" applyAlignment="0" applyProtection="0">
      <alignment vertical="center"/>
    </xf>
    <xf numFmtId="177" fontId="23" fillId="13" borderId="0" applyNumberFormat="0" applyBorder="0" applyAlignment="0" applyProtection="0">
      <alignment vertical="center"/>
    </xf>
    <xf numFmtId="177" fontId="23" fillId="17" borderId="0" applyNumberFormat="0" applyBorder="0" applyAlignment="0" applyProtection="0">
      <alignment vertical="center"/>
    </xf>
    <xf numFmtId="177" fontId="23" fillId="17" borderId="0" applyNumberFormat="0" applyBorder="0" applyAlignment="0" applyProtection="0">
      <alignment vertical="center"/>
    </xf>
    <xf numFmtId="177" fontId="23" fillId="21" borderId="0" applyNumberFormat="0" applyBorder="0" applyAlignment="0" applyProtection="0">
      <alignment vertical="center"/>
    </xf>
    <xf numFmtId="177" fontId="23" fillId="21" borderId="0" applyNumberFormat="0" applyBorder="0" applyAlignment="0" applyProtection="0">
      <alignment vertical="center"/>
    </xf>
    <xf numFmtId="177" fontId="23" fillId="25" borderId="0" applyNumberFormat="0" applyBorder="0" applyAlignment="0" applyProtection="0">
      <alignment vertical="center"/>
    </xf>
    <xf numFmtId="177" fontId="23" fillId="25" borderId="0" applyNumberFormat="0" applyBorder="0" applyAlignment="0" applyProtection="0">
      <alignment vertical="center"/>
    </xf>
    <xf numFmtId="177" fontId="23" fillId="29" borderId="0" applyNumberFormat="0" applyBorder="0" applyAlignment="0" applyProtection="0">
      <alignment vertical="center"/>
    </xf>
    <xf numFmtId="177" fontId="23" fillId="29" borderId="0" applyNumberFormat="0" applyBorder="0" applyAlignment="0" applyProtection="0">
      <alignment vertical="center"/>
    </xf>
    <xf numFmtId="177" fontId="24" fillId="0" borderId="0" applyNumberFormat="0" applyFill="0" applyBorder="0" applyAlignment="0" applyProtection="0">
      <alignment vertical="center"/>
    </xf>
    <xf numFmtId="177" fontId="24" fillId="0" borderId="0" applyNumberFormat="0" applyFill="0" applyBorder="0" applyAlignment="0" applyProtection="0">
      <alignment vertical="center"/>
    </xf>
    <xf numFmtId="177" fontId="25" fillId="7" borderId="9" applyNumberFormat="0" applyAlignment="0" applyProtection="0">
      <alignment vertical="center"/>
    </xf>
    <xf numFmtId="177" fontId="25" fillId="7" borderId="9" applyNumberFormat="0" applyAlignment="0" applyProtection="0">
      <alignment vertical="center"/>
    </xf>
    <xf numFmtId="177" fontId="26" fillId="4" borderId="0" applyNumberFormat="0" applyBorder="0" applyAlignment="0" applyProtection="0">
      <alignment vertical="center"/>
    </xf>
    <xf numFmtId="177" fontId="26" fillId="4" borderId="0" applyNumberFormat="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alignment vertical="center"/>
    </xf>
    <xf numFmtId="177" fontId="4" fillId="33" borderId="12" applyNumberFormat="0" applyFont="0" applyAlignment="0" applyProtection="0">
      <alignment vertical="center"/>
    </xf>
    <xf numFmtId="177" fontId="27" fillId="8" borderId="10" applyNumberFormat="0" applyFont="0" applyAlignment="0" applyProtection="0">
      <alignment vertical="center"/>
    </xf>
    <xf numFmtId="177" fontId="27" fillId="8" borderId="10" applyNumberFormat="0" applyFont="0" applyAlignment="0" applyProtection="0">
      <alignment vertical="center"/>
    </xf>
    <xf numFmtId="177" fontId="21" fillId="0" borderId="8" applyNumberFormat="0" applyFill="0" applyAlignment="0" applyProtection="0">
      <alignment vertical="center"/>
    </xf>
    <xf numFmtId="177" fontId="21" fillId="0" borderId="8" applyNumberFormat="0" applyFill="0" applyAlignment="0" applyProtection="0">
      <alignment vertical="center"/>
    </xf>
    <xf numFmtId="177" fontId="28" fillId="3" borderId="0" applyNumberFormat="0" applyBorder="0" applyAlignment="0" applyProtection="0">
      <alignment vertical="center"/>
    </xf>
    <xf numFmtId="177" fontId="28" fillId="3" borderId="0" applyNumberFormat="0" applyBorder="0" applyAlignment="0" applyProtection="0">
      <alignment vertical="center"/>
    </xf>
    <xf numFmtId="177" fontId="29" fillId="6" borderId="6" applyNumberFormat="0" applyAlignment="0" applyProtection="0">
      <alignment vertical="center"/>
    </xf>
    <xf numFmtId="177" fontId="29" fillId="6" borderId="6" applyNumberFormat="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6" fillId="0" borderId="0" applyFont="0" applyFill="0" applyBorder="0" applyAlignment="0" applyProtection="0">
      <alignment vertical="center"/>
    </xf>
    <xf numFmtId="38" fontId="4" fillId="0" borderId="0" applyFont="0" applyFill="0" applyBorder="0" applyAlignment="0" applyProtection="0"/>
    <xf numFmtId="177" fontId="31" fillId="0" borderId="3" applyNumberFormat="0" applyFill="0" applyAlignment="0" applyProtection="0">
      <alignment vertical="center"/>
    </xf>
    <xf numFmtId="177" fontId="31" fillId="0" borderId="3" applyNumberFormat="0" applyFill="0" applyAlignment="0" applyProtection="0">
      <alignment vertical="center"/>
    </xf>
    <xf numFmtId="177" fontId="32" fillId="0" borderId="4" applyNumberFormat="0" applyFill="0" applyAlignment="0" applyProtection="0">
      <alignment vertical="center"/>
    </xf>
    <xf numFmtId="177" fontId="32" fillId="0" borderId="4" applyNumberFormat="0" applyFill="0" applyAlignment="0" applyProtection="0">
      <alignment vertical="center"/>
    </xf>
    <xf numFmtId="177" fontId="33" fillId="0" borderId="5" applyNumberFormat="0" applyFill="0" applyAlignment="0" applyProtection="0">
      <alignment vertical="center"/>
    </xf>
    <xf numFmtId="177" fontId="33" fillId="0" borderId="5" applyNumberFormat="0" applyFill="0" applyAlignment="0" applyProtection="0">
      <alignment vertical="center"/>
    </xf>
    <xf numFmtId="177" fontId="33" fillId="0" borderId="0" applyNumberFormat="0" applyFill="0" applyBorder="0" applyAlignment="0" applyProtection="0">
      <alignment vertical="center"/>
    </xf>
    <xf numFmtId="177" fontId="33" fillId="0" borderId="0" applyNumberFormat="0" applyFill="0" applyBorder="0" applyAlignment="0" applyProtection="0">
      <alignment vertical="center"/>
    </xf>
    <xf numFmtId="177" fontId="34" fillId="0" borderId="11" applyNumberFormat="0" applyFill="0" applyAlignment="0" applyProtection="0">
      <alignment vertical="center"/>
    </xf>
    <xf numFmtId="177" fontId="34" fillId="0" borderId="11" applyNumberFormat="0" applyFill="0" applyAlignment="0" applyProtection="0">
      <alignment vertical="center"/>
    </xf>
    <xf numFmtId="177" fontId="35" fillId="6" borderId="7" applyNumberFormat="0" applyAlignment="0" applyProtection="0">
      <alignment vertical="center"/>
    </xf>
    <xf numFmtId="177" fontId="35" fillId="6" borderId="7" applyNumberFormat="0" applyAlignment="0" applyProtection="0">
      <alignment vertical="center"/>
    </xf>
    <xf numFmtId="177" fontId="36" fillId="0" borderId="0" applyNumberFormat="0" applyFill="0" applyBorder="0" applyAlignment="0" applyProtection="0">
      <alignment vertical="center"/>
    </xf>
    <xf numFmtId="177" fontId="36" fillId="0" borderId="0" applyNumberFormat="0" applyFill="0" applyBorder="0" applyAlignment="0" applyProtection="0">
      <alignment vertical="center"/>
    </xf>
    <xf numFmtId="177" fontId="37" fillId="5" borderId="6" applyNumberFormat="0" applyAlignment="0" applyProtection="0">
      <alignment vertical="center"/>
    </xf>
    <xf numFmtId="177" fontId="37" fillId="5" borderId="6" applyNumberFormat="0" applyAlignment="0" applyProtection="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38" fillId="0" borderId="0">
      <alignment vertical="center"/>
    </xf>
    <xf numFmtId="177" fontId="38" fillId="0" borderId="0">
      <alignment vertical="center"/>
    </xf>
    <xf numFmtId="177" fontId="38" fillId="0" borderId="0">
      <alignment vertical="center"/>
    </xf>
    <xf numFmtId="177" fontId="38" fillId="0" borderId="0">
      <alignment vertical="center"/>
    </xf>
    <xf numFmtId="177" fontId="38" fillId="0" borderId="0">
      <alignment vertical="center"/>
    </xf>
    <xf numFmtId="177" fontId="38" fillId="0" borderId="0">
      <alignment vertical="center"/>
    </xf>
    <xf numFmtId="177" fontId="38" fillId="0" borderId="0">
      <alignment vertical="center"/>
    </xf>
    <xf numFmtId="177" fontId="11" fillId="0" borderId="0">
      <alignment vertical="center"/>
    </xf>
    <xf numFmtId="177" fontId="11"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11" fillId="0" borderId="0">
      <alignment vertical="center"/>
    </xf>
    <xf numFmtId="177" fontId="27" fillId="0" borderId="0">
      <alignment vertical="center"/>
    </xf>
    <xf numFmtId="177" fontId="27" fillId="0" borderId="0">
      <alignment vertical="center"/>
    </xf>
    <xf numFmtId="177" fontId="27"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7" fillId="0" borderId="0"/>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4" fillId="0" borderId="0">
      <alignment vertical="center"/>
    </xf>
    <xf numFmtId="177" fontId="4"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20" fillId="0" borderId="0"/>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39"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40" fillId="2" borderId="0" applyNumberFormat="0" applyBorder="0" applyAlignment="0" applyProtection="0">
      <alignment vertical="center"/>
    </xf>
    <xf numFmtId="177" fontId="40" fillId="2" borderId="0" applyNumberFormat="0" applyBorder="0" applyAlignment="0" applyProtection="0">
      <alignment vertical="center"/>
    </xf>
    <xf numFmtId="0" fontId="2" fillId="0" borderId="0">
      <alignment vertical="center"/>
    </xf>
    <xf numFmtId="177" fontId="4" fillId="0" borderId="0"/>
    <xf numFmtId="177" fontId="6" fillId="0" borderId="0"/>
    <xf numFmtId="177" fontId="1" fillId="0" borderId="0">
      <alignment vertical="center"/>
    </xf>
    <xf numFmtId="0" fontId="61" fillId="0" borderId="0" applyNumberFormat="0" applyFill="0" applyBorder="0" applyAlignment="0" applyProtection="0">
      <alignment vertical="center"/>
    </xf>
  </cellStyleXfs>
  <cellXfs count="579">
    <xf numFmtId="0" fontId="0" fillId="0" borderId="0" xfId="0">
      <alignment vertical="center"/>
    </xf>
    <xf numFmtId="0" fontId="42" fillId="0" borderId="0" xfId="269" applyNumberFormat="1" applyFont="1" applyFill="1" applyAlignment="1" applyProtection="1">
      <alignment vertical="center"/>
    </xf>
    <xf numFmtId="0" fontId="41" fillId="0" borderId="0" xfId="269" applyNumberFormat="1" applyFont="1" applyFill="1" applyAlignment="1" applyProtection="1">
      <alignment horizontal="right" vertical="center"/>
    </xf>
    <xf numFmtId="0" fontId="41" fillId="0" borderId="0" xfId="269" applyNumberFormat="1" applyFont="1" applyFill="1" applyAlignment="1" applyProtection="1">
      <alignment horizontal="right"/>
    </xf>
    <xf numFmtId="0" fontId="6" fillId="0" borderId="13" xfId="269" applyNumberFormat="1" applyFont="1" applyFill="1" applyBorder="1" applyAlignment="1" applyProtection="1">
      <alignment horizontal="left" vertical="center" indent="1"/>
    </xf>
    <xf numFmtId="0" fontId="6" fillId="0" borderId="0" xfId="269" applyNumberFormat="1" applyFont="1" applyFill="1" applyAlignment="1" applyProtection="1">
      <alignment horizontal="right"/>
    </xf>
    <xf numFmtId="0" fontId="6" fillId="0" borderId="0" xfId="269" applyNumberFormat="1" applyFont="1" applyFill="1" applyAlignment="1" applyProtection="1">
      <alignment horizontal="center" vertical="center"/>
    </xf>
    <xf numFmtId="0" fontId="6" fillId="0" borderId="18" xfId="182" applyNumberFormat="1" applyFont="1" applyFill="1" applyBorder="1" applyAlignment="1" applyProtection="1">
      <alignment horizontal="center" vertical="center"/>
    </xf>
    <xf numFmtId="0" fontId="6" fillId="0" borderId="17" xfId="182" applyNumberFormat="1" applyFont="1" applyFill="1" applyBorder="1" applyAlignment="1" applyProtection="1">
      <alignment horizontal="center" vertical="center"/>
    </xf>
    <xf numFmtId="0" fontId="6" fillId="0" borderId="0" xfId="269" applyNumberFormat="1" applyFont="1" applyFill="1" applyBorder="1" applyAlignment="1" applyProtection="1">
      <alignment horizontal="center" vertical="center"/>
    </xf>
    <xf numFmtId="0" fontId="6" fillId="0" borderId="19" xfId="269" applyNumberFormat="1" applyFont="1" applyFill="1" applyBorder="1" applyAlignment="1" applyProtection="1">
      <alignment horizontal="left" vertical="center" indent="1"/>
    </xf>
    <xf numFmtId="178" fontId="6" fillId="0" borderId="0" xfId="182" applyNumberFormat="1" applyFont="1" applyFill="1" applyBorder="1" applyAlignment="1" applyProtection="1">
      <alignment horizontal="right" vertical="center"/>
    </xf>
    <xf numFmtId="179" fontId="6" fillId="0" borderId="0" xfId="182" applyNumberFormat="1" applyFont="1" applyFill="1" applyBorder="1" applyAlignment="1" applyProtection="1">
      <alignment horizontal="right" vertical="center"/>
    </xf>
    <xf numFmtId="178" fontId="6" fillId="0" borderId="0" xfId="182" quotePrefix="1" applyNumberFormat="1" applyFont="1" applyFill="1" applyBorder="1" applyAlignment="1" applyProtection="1">
      <alignment horizontal="right" vertical="center"/>
    </xf>
    <xf numFmtId="0" fontId="6" fillId="0" borderId="19" xfId="269" applyNumberFormat="1" applyFont="1" applyFill="1" applyBorder="1" applyAlignment="1" applyProtection="1">
      <alignment horizontal="left" vertical="center" indent="1" shrinkToFit="1"/>
    </xf>
    <xf numFmtId="178" fontId="6" fillId="0" borderId="0" xfId="182" applyNumberFormat="1" applyFont="1" applyFill="1" applyAlignment="1" applyProtection="1">
      <alignment horizontal="right" vertical="center"/>
    </xf>
    <xf numFmtId="0" fontId="6" fillId="0" borderId="19" xfId="269" applyNumberFormat="1" applyFont="1" applyFill="1" applyBorder="1" applyAlignment="1" applyProtection="1">
      <alignment horizontal="left" vertical="center" indent="2"/>
    </xf>
    <xf numFmtId="178" fontId="6" fillId="0" borderId="0" xfId="182" applyNumberFormat="1" applyFont="1" applyFill="1" applyBorder="1" applyAlignment="1" applyProtection="1">
      <alignment vertical="center"/>
    </xf>
    <xf numFmtId="0" fontId="6" fillId="0" borderId="14" xfId="269" applyNumberFormat="1" applyFont="1" applyFill="1" applyBorder="1" applyAlignment="1" applyProtection="1">
      <alignment vertical="center"/>
    </xf>
    <xf numFmtId="0" fontId="6" fillId="0" borderId="14" xfId="269" applyNumberFormat="1" applyFont="1" applyFill="1" applyBorder="1" applyAlignment="1" applyProtection="1">
      <alignment horizontal="right" vertical="center"/>
    </xf>
    <xf numFmtId="0" fontId="42" fillId="0" borderId="0" xfId="269" applyNumberFormat="1" applyFont="1" applyAlignment="1" applyProtection="1">
      <alignment vertical="center"/>
    </xf>
    <xf numFmtId="0" fontId="41" fillId="0" borderId="0" xfId="269" applyNumberFormat="1" applyFont="1" applyAlignment="1" applyProtection="1">
      <alignment vertical="center"/>
    </xf>
    <xf numFmtId="0" fontId="6" fillId="0" borderId="0" xfId="103" applyNumberFormat="1" applyFont="1" applyFill="1" applyAlignment="1" applyProtection="1">
      <alignment horizontal="left" vertical="center" indent="1"/>
    </xf>
    <xf numFmtId="0" fontId="6" fillId="0" borderId="0" xfId="269" applyNumberFormat="1" applyFont="1" applyAlignment="1" applyProtection="1">
      <alignment vertical="center"/>
    </xf>
    <xf numFmtId="0" fontId="6" fillId="0" borderId="0" xfId="269" applyNumberFormat="1" applyFont="1" applyAlignment="1" applyProtection="1">
      <alignment horizontal="right"/>
    </xf>
    <xf numFmtId="0" fontId="6" fillId="0" borderId="21" xfId="269" applyNumberFormat="1" applyFont="1" applyBorder="1" applyAlignment="1" applyProtection="1">
      <alignment horizontal="center" vertical="center"/>
    </xf>
    <xf numFmtId="0" fontId="6" fillId="0" borderId="17" xfId="269" applyNumberFormat="1" applyFont="1" applyBorder="1" applyAlignment="1" applyProtection="1">
      <alignment horizontal="center" vertical="center"/>
    </xf>
    <xf numFmtId="0" fontId="6" fillId="0" borderId="19" xfId="182" quotePrefix="1" applyNumberFormat="1" applyFont="1" applyBorder="1" applyAlignment="1" applyProtection="1">
      <alignment horizontal="right" vertical="center" indent="1"/>
    </xf>
    <xf numFmtId="178" fontId="6" fillId="0" borderId="0" xfId="103" applyNumberFormat="1" applyFont="1" applyBorder="1" applyAlignment="1" applyProtection="1">
      <alignment vertical="center"/>
    </xf>
    <xf numFmtId="178" fontId="6" fillId="0" borderId="0" xfId="103" applyNumberFormat="1" applyFont="1" applyBorder="1" applyAlignment="1" applyProtection="1">
      <alignment horizontal="right" vertical="center"/>
    </xf>
    <xf numFmtId="178" fontId="6" fillId="0" borderId="0" xfId="103" applyNumberFormat="1" applyFont="1" applyFill="1" applyBorder="1" applyAlignment="1" applyProtection="1">
      <alignment vertical="center"/>
    </xf>
    <xf numFmtId="178" fontId="6" fillId="0" borderId="0" xfId="103" applyNumberFormat="1" applyFont="1" applyFill="1" applyBorder="1" applyAlignment="1" applyProtection="1">
      <alignment horizontal="right" vertical="center"/>
    </xf>
    <xf numFmtId="0" fontId="6" fillId="0" borderId="0" xfId="269" applyNumberFormat="1" applyFont="1" applyFill="1" applyAlignment="1" applyProtection="1">
      <alignment vertical="center"/>
    </xf>
    <xf numFmtId="0" fontId="6" fillId="0" borderId="19" xfId="182" quotePrefix="1" applyNumberFormat="1" applyFont="1" applyFill="1" applyBorder="1" applyAlignment="1" applyProtection="1">
      <alignment horizontal="right" vertical="center" indent="1"/>
    </xf>
    <xf numFmtId="0" fontId="6" fillId="0" borderId="22" xfId="182" quotePrefix="1" applyNumberFormat="1" applyFont="1" applyFill="1" applyBorder="1" applyAlignment="1" applyProtection="1">
      <alignment horizontal="right" vertical="center" indent="1"/>
    </xf>
    <xf numFmtId="178" fontId="6" fillId="0" borderId="21" xfId="103" applyNumberFormat="1" applyFont="1" applyFill="1" applyBorder="1" applyAlignment="1" applyProtection="1">
      <alignment vertical="center"/>
    </xf>
    <xf numFmtId="178" fontId="6" fillId="0" borderId="13" xfId="103" applyNumberFormat="1" applyFont="1" applyFill="1" applyBorder="1" applyAlignment="1" applyProtection="1">
      <alignment vertical="center"/>
    </xf>
    <xf numFmtId="178" fontId="6" fillId="0" borderId="13" xfId="103" applyNumberFormat="1" applyFont="1" applyFill="1" applyBorder="1" applyAlignment="1" applyProtection="1">
      <alignment horizontal="right" vertical="center"/>
    </xf>
    <xf numFmtId="0" fontId="6" fillId="0" borderId="0" xfId="269" applyNumberFormat="1" applyFont="1" applyFill="1" applyAlignment="1" applyProtection="1">
      <alignment horizontal="right" vertical="center"/>
    </xf>
    <xf numFmtId="0" fontId="42" fillId="0" borderId="0" xfId="269" applyNumberFormat="1" applyFont="1" applyFill="1" applyBorder="1" applyAlignment="1" applyProtection="1">
      <alignment vertical="center"/>
    </xf>
    <xf numFmtId="0" fontId="41" fillId="0" borderId="0" xfId="269" applyNumberFormat="1" applyFont="1" applyFill="1" applyBorder="1" applyAlignment="1" applyProtection="1">
      <alignment vertical="center"/>
    </xf>
    <xf numFmtId="0" fontId="41" fillId="0" borderId="0" xfId="269" applyNumberFormat="1" applyFont="1" applyFill="1" applyAlignment="1" applyProtection="1">
      <alignment vertical="center"/>
    </xf>
    <xf numFmtId="0" fontId="6" fillId="0" borderId="13" xfId="269" applyNumberFormat="1" applyFont="1" applyFill="1" applyBorder="1" applyAlignment="1" applyProtection="1">
      <alignment vertical="center"/>
    </xf>
    <xf numFmtId="0" fontId="6" fillId="0" borderId="0" xfId="269" applyNumberFormat="1" applyFont="1" applyFill="1" applyBorder="1" applyAlignment="1" applyProtection="1">
      <alignment vertical="center"/>
    </xf>
    <xf numFmtId="0" fontId="7" fillId="0" borderId="18" xfId="269" applyNumberFormat="1" applyFont="1" applyFill="1" applyBorder="1" applyAlignment="1" applyProtection="1">
      <alignment horizontal="center" vertical="center" wrapText="1"/>
    </xf>
    <xf numFmtId="0" fontId="7" fillId="0" borderId="17" xfId="269" applyNumberFormat="1" applyFont="1" applyFill="1" applyBorder="1" applyAlignment="1" applyProtection="1">
      <alignment horizontal="center" vertical="center" wrapText="1"/>
    </xf>
    <xf numFmtId="0" fontId="6" fillId="0" borderId="18" xfId="269" applyNumberFormat="1" applyFont="1" applyFill="1" applyBorder="1" applyAlignment="1" applyProtection="1">
      <alignment horizontal="center" vertical="center" wrapText="1"/>
    </xf>
    <xf numFmtId="0" fontId="6" fillId="0" borderId="16" xfId="269" applyNumberFormat="1" applyFont="1" applyFill="1" applyBorder="1" applyAlignment="1" applyProtection="1">
      <alignment horizontal="center" vertical="center" wrapText="1"/>
    </xf>
    <xf numFmtId="178" fontId="6" fillId="0" borderId="14" xfId="2" applyNumberFormat="1" applyFont="1" applyFill="1" applyBorder="1" applyAlignment="1" applyProtection="1">
      <alignment horizontal="right" vertical="center"/>
    </xf>
    <xf numFmtId="0" fontId="6" fillId="0" borderId="19" xfId="269" applyNumberFormat="1" applyFont="1" applyFill="1" applyBorder="1" applyAlignment="1" applyProtection="1">
      <alignment horizontal="center" vertical="center" wrapText="1"/>
    </xf>
    <xf numFmtId="178" fontId="6" fillId="0" borderId="0" xfId="2" applyNumberFormat="1" applyFont="1" applyFill="1" applyBorder="1" applyAlignment="1" applyProtection="1">
      <alignment horizontal="right" vertical="center"/>
    </xf>
    <xf numFmtId="0" fontId="6" fillId="0" borderId="25" xfId="269" applyNumberFormat="1" applyFont="1" applyFill="1" applyBorder="1" applyAlignment="1" applyProtection="1">
      <alignment horizontal="center" vertical="center" wrapText="1"/>
    </xf>
    <xf numFmtId="178" fontId="6" fillId="0" borderId="26" xfId="2" applyNumberFormat="1" applyFont="1" applyFill="1" applyBorder="1" applyAlignment="1" applyProtection="1">
      <alignment horizontal="right" vertical="center"/>
    </xf>
    <xf numFmtId="178" fontId="6" fillId="0" borderId="27" xfId="2" applyNumberFormat="1" applyFont="1" applyFill="1" applyBorder="1" applyAlignment="1" applyProtection="1">
      <alignment horizontal="right" vertical="center"/>
    </xf>
    <xf numFmtId="0" fontId="6" fillId="0" borderId="22" xfId="269" applyNumberFormat="1" applyFont="1" applyFill="1" applyBorder="1" applyAlignment="1" applyProtection="1">
      <alignment horizontal="center" vertical="center" wrapText="1"/>
    </xf>
    <xf numFmtId="178" fontId="6" fillId="0" borderId="13" xfId="2" applyNumberFormat="1" applyFont="1" applyFill="1" applyBorder="1" applyAlignment="1" applyProtection="1">
      <alignment horizontal="right" vertical="center"/>
    </xf>
    <xf numFmtId="178" fontId="6" fillId="0" borderId="29" xfId="2" applyNumberFormat="1" applyFont="1" applyFill="1" applyBorder="1" applyAlignment="1" applyProtection="1">
      <alignment horizontal="right" vertical="center"/>
    </xf>
    <xf numFmtId="178" fontId="6" fillId="0" borderId="21" xfId="2" applyNumberFormat="1" applyFont="1" applyFill="1" applyBorder="1" applyAlignment="1" applyProtection="1">
      <alignment horizontal="right" vertical="center"/>
    </xf>
    <xf numFmtId="0" fontId="6" fillId="0" borderId="0" xfId="269" applyNumberFormat="1" applyFont="1" applyFill="1" applyBorder="1" applyAlignment="1" applyProtection="1">
      <alignment horizontal="left" vertical="center"/>
    </xf>
    <xf numFmtId="0" fontId="6" fillId="0" borderId="0" xfId="2" applyNumberFormat="1" applyFont="1" applyFill="1" applyBorder="1" applyAlignment="1" applyProtection="1">
      <alignment horizontal="right" vertical="center"/>
    </xf>
    <xf numFmtId="0" fontId="6" fillId="0" borderId="0" xfId="269" applyNumberFormat="1" applyFont="1" applyFill="1" applyBorder="1" applyAlignment="1" applyProtection="1">
      <alignment horizontal="right" vertical="center"/>
    </xf>
    <xf numFmtId="0" fontId="6" fillId="0" borderId="13" xfId="270" applyNumberFormat="1" applyFont="1" applyFill="1" applyBorder="1" applyAlignment="1" applyProtection="1">
      <alignment horizontal="left" vertical="center" indent="1"/>
    </xf>
    <xf numFmtId="0" fontId="6" fillId="0" borderId="21" xfId="269" applyNumberFormat="1" applyFont="1" applyFill="1" applyBorder="1" applyAlignment="1" applyProtection="1">
      <alignment horizontal="center" vertical="center"/>
    </xf>
    <xf numFmtId="0" fontId="6" fillId="0" borderId="16" xfId="269" quotePrefix="1" applyNumberFormat="1" applyFont="1" applyFill="1" applyBorder="1" applyAlignment="1" applyProtection="1">
      <alignment horizontal="right" vertical="center" indent="1"/>
    </xf>
    <xf numFmtId="178" fontId="6" fillId="0" borderId="14" xfId="8" applyNumberFormat="1" applyFont="1" applyFill="1" applyBorder="1" applyAlignment="1" applyProtection="1">
      <alignment vertical="center"/>
    </xf>
    <xf numFmtId="0" fontId="44" fillId="0" borderId="19" xfId="269" quotePrefix="1" applyNumberFormat="1" applyFont="1" applyFill="1" applyBorder="1" applyAlignment="1" applyProtection="1">
      <alignment horizontal="right" vertical="center" indent="1"/>
    </xf>
    <xf numFmtId="178" fontId="6" fillId="0" borderId="0" xfId="8" applyNumberFormat="1" applyFont="1" applyFill="1" applyBorder="1" applyAlignment="1" applyProtection="1">
      <alignment vertical="center"/>
    </xf>
    <xf numFmtId="0" fontId="44" fillId="0" borderId="22" xfId="269" quotePrefix="1" applyNumberFormat="1" applyFont="1" applyFill="1" applyBorder="1" applyAlignment="1" applyProtection="1">
      <alignment horizontal="right" vertical="center" indent="1"/>
    </xf>
    <xf numFmtId="178" fontId="6" fillId="0" borderId="13" xfId="8" applyNumberFormat="1" applyFont="1" applyFill="1" applyBorder="1" applyAlignment="1" applyProtection="1">
      <alignment vertical="center"/>
    </xf>
    <xf numFmtId="0" fontId="44" fillId="0" borderId="14" xfId="269" applyNumberFormat="1" applyFont="1" applyFill="1" applyBorder="1" applyAlignment="1" applyProtection="1">
      <alignment vertical="center"/>
    </xf>
    <xf numFmtId="0" fontId="6" fillId="0" borderId="14" xfId="269" applyNumberFormat="1" applyFont="1" applyFill="1" applyBorder="1" applyAlignment="1" applyProtection="1">
      <alignment vertical="center" wrapText="1"/>
    </xf>
    <xf numFmtId="0" fontId="44" fillId="0" borderId="0" xfId="269" applyNumberFormat="1" applyFont="1" applyFill="1" applyAlignment="1" applyProtection="1">
      <alignment horizontal="right" vertical="center"/>
    </xf>
    <xf numFmtId="0" fontId="6" fillId="0" borderId="17" xfId="269" applyNumberFormat="1" applyFont="1" applyFill="1" applyBorder="1" applyAlignment="1" applyProtection="1">
      <alignment horizontal="center" vertical="center"/>
    </xf>
    <xf numFmtId="0" fontId="6" fillId="0" borderId="0" xfId="269" applyNumberFormat="1" applyFont="1" applyFill="1" applyBorder="1" applyAlignment="1" applyProtection="1">
      <alignment horizontal="right" vertical="center" indent="1"/>
    </xf>
    <xf numFmtId="178" fontId="6" fillId="0" borderId="29" xfId="2" applyNumberFormat="1" applyFont="1" applyFill="1" applyBorder="1" applyAlignment="1" applyProtection="1">
      <alignment vertical="center"/>
    </xf>
    <xf numFmtId="178" fontId="6" fillId="0" borderId="0" xfId="2" applyNumberFormat="1" applyFont="1" applyFill="1" applyBorder="1" applyAlignment="1" applyProtection="1">
      <alignment vertical="center"/>
    </xf>
    <xf numFmtId="180" fontId="6" fillId="0" borderId="0" xfId="2" applyNumberFormat="1" applyFont="1" applyFill="1" applyBorder="1" applyAlignment="1" applyProtection="1">
      <alignment vertical="center"/>
    </xf>
    <xf numFmtId="0" fontId="6" fillId="0" borderId="19" xfId="269" quotePrefix="1" applyNumberFormat="1" applyFont="1" applyFill="1" applyBorder="1" applyAlignment="1" applyProtection="1">
      <alignment horizontal="right" vertical="center" indent="1"/>
    </xf>
    <xf numFmtId="0" fontId="4" fillId="0" borderId="0" xfId="269" applyNumberFormat="1" applyFont="1" applyFill="1" applyAlignment="1" applyProtection="1">
      <alignment vertical="center"/>
    </xf>
    <xf numFmtId="0" fontId="6" fillId="0" borderId="13" xfId="269" quotePrefix="1" applyNumberFormat="1" applyFont="1" applyFill="1" applyBorder="1" applyAlignment="1" applyProtection="1">
      <alignment horizontal="left" vertical="center" indent="1"/>
    </xf>
    <xf numFmtId="0" fontId="4" fillId="0" borderId="13" xfId="269" applyNumberFormat="1" applyFont="1" applyFill="1" applyBorder="1" applyAlignment="1">
      <alignment horizontal="left" vertical="center" indent="1"/>
    </xf>
    <xf numFmtId="0" fontId="46" fillId="0" borderId="13" xfId="269" applyNumberFormat="1" applyFont="1" applyFill="1" applyBorder="1" applyAlignment="1" applyProtection="1">
      <alignment vertical="center"/>
    </xf>
    <xf numFmtId="0" fontId="7" fillId="0" borderId="21" xfId="269" applyNumberFormat="1" applyFont="1" applyFill="1" applyBorder="1" applyAlignment="1" applyProtection="1">
      <alignment horizontal="center" vertical="center"/>
    </xf>
    <xf numFmtId="0" fontId="7" fillId="0" borderId="17" xfId="269" applyNumberFormat="1" applyFont="1" applyFill="1" applyBorder="1" applyAlignment="1" applyProtection="1">
      <alignment horizontal="center" vertical="center"/>
    </xf>
    <xf numFmtId="0" fontId="7" fillId="0" borderId="17" xfId="269" applyNumberFormat="1" applyFont="1" applyFill="1" applyBorder="1" applyAlignment="1" applyProtection="1">
      <alignment horizontal="distributed" vertical="center" wrapText="1"/>
    </xf>
    <xf numFmtId="178" fontId="42" fillId="0" borderId="14" xfId="2" applyNumberFormat="1" applyFont="1" applyFill="1" applyBorder="1" applyAlignment="1" applyProtection="1">
      <alignment vertical="center"/>
    </xf>
    <xf numFmtId="181" fontId="42" fillId="0" borderId="14" xfId="2" applyNumberFormat="1" applyFont="1" applyFill="1" applyBorder="1" applyAlignment="1" applyProtection="1">
      <alignment vertical="center"/>
    </xf>
    <xf numFmtId="180" fontId="42" fillId="0" borderId="14" xfId="2" applyNumberFormat="1" applyFont="1" applyFill="1" applyBorder="1" applyAlignment="1" applyProtection="1">
      <alignment vertical="center"/>
    </xf>
    <xf numFmtId="0" fontId="6" fillId="0" borderId="19" xfId="269" applyNumberFormat="1" applyFont="1" applyFill="1" applyBorder="1" applyAlignment="1" applyProtection="1">
      <alignment vertical="center"/>
    </xf>
    <xf numFmtId="178" fontId="6" fillId="0" borderId="0" xfId="2" applyNumberFormat="1" applyFont="1" applyFill="1" applyBorder="1" applyAlignment="1">
      <alignment vertical="center"/>
    </xf>
    <xf numFmtId="181" fontId="6" fillId="0" borderId="0" xfId="269" applyNumberFormat="1" applyFont="1" applyFill="1" applyAlignment="1">
      <alignment vertical="center" shrinkToFit="1"/>
    </xf>
    <xf numFmtId="178" fontId="6" fillId="0" borderId="0" xfId="269" applyNumberFormat="1" applyFont="1" applyFill="1" applyBorder="1" applyAlignment="1">
      <alignment vertical="center"/>
    </xf>
    <xf numFmtId="178" fontId="6" fillId="0" borderId="0" xfId="269" applyNumberFormat="1" applyFont="1" applyFill="1" applyAlignment="1" applyProtection="1">
      <alignment horizontal="right" vertical="center"/>
    </xf>
    <xf numFmtId="181" fontId="6" fillId="0" borderId="0" xfId="269" applyNumberFormat="1" applyFont="1" applyFill="1" applyAlignment="1" applyProtection="1">
      <alignment vertical="center" shrinkToFit="1"/>
    </xf>
    <xf numFmtId="180" fontId="6" fillId="0" borderId="0" xfId="269" applyNumberFormat="1" applyFont="1" applyFill="1" applyAlignment="1" applyProtection="1">
      <alignment vertical="center"/>
    </xf>
    <xf numFmtId="181" fontId="6" fillId="0" borderId="0" xfId="269" applyNumberFormat="1" applyFont="1" applyFill="1" applyBorder="1" applyAlignment="1">
      <alignment vertical="center" shrinkToFit="1"/>
    </xf>
    <xf numFmtId="181" fontId="6" fillId="0" borderId="0" xfId="269" applyNumberFormat="1" applyFont="1" applyFill="1" applyBorder="1" applyAlignment="1" applyProtection="1">
      <alignment vertical="center" shrinkToFit="1"/>
    </xf>
    <xf numFmtId="0" fontId="7" fillId="0" borderId="19" xfId="269" applyNumberFormat="1" applyFont="1" applyFill="1" applyBorder="1" applyAlignment="1" applyProtection="1">
      <alignment vertical="center"/>
    </xf>
    <xf numFmtId="178" fontId="6" fillId="0" borderId="0" xfId="269" applyNumberFormat="1" applyFont="1" applyFill="1" applyBorder="1" applyAlignment="1" applyProtection="1">
      <alignment horizontal="right" vertical="center"/>
    </xf>
    <xf numFmtId="0" fontId="6" fillId="0" borderId="0" xfId="269" quotePrefix="1" applyNumberFormat="1" applyFont="1" applyFill="1" applyAlignment="1" applyProtection="1">
      <alignment horizontal="left" vertical="center" indent="1"/>
    </xf>
    <xf numFmtId="0" fontId="6" fillId="0" borderId="15" xfId="269" applyNumberFormat="1" applyFont="1" applyFill="1" applyBorder="1" applyAlignment="1" applyProtection="1">
      <alignment vertical="center"/>
    </xf>
    <xf numFmtId="0" fontId="6" fillId="0" borderId="28" xfId="269" applyNumberFormat="1" applyFont="1" applyFill="1" applyBorder="1" applyAlignment="1" applyProtection="1">
      <alignment horizontal="center" vertical="top" textRotation="255"/>
    </xf>
    <xf numFmtId="0" fontId="7" fillId="0" borderId="17" xfId="269" applyNumberFormat="1" applyFont="1" applyFill="1" applyBorder="1" applyAlignment="1" applyProtection="1">
      <alignment vertical="top" textRotation="255" indent="1"/>
    </xf>
    <xf numFmtId="0" fontId="6" fillId="0" borderId="17" xfId="269" applyNumberFormat="1" applyFont="1" applyFill="1" applyBorder="1" applyAlignment="1" applyProtection="1">
      <alignment vertical="top" textRotation="255" indent="1"/>
    </xf>
    <xf numFmtId="0" fontId="42" fillId="0" borderId="16" xfId="269" applyNumberFormat="1" applyFont="1" applyFill="1" applyBorder="1" applyAlignment="1" applyProtection="1">
      <alignment horizontal="center" vertical="center"/>
    </xf>
    <xf numFmtId="178" fontId="42" fillId="0" borderId="14" xfId="269" applyNumberFormat="1" applyFont="1" applyFill="1" applyBorder="1" applyAlignment="1" applyProtection="1">
      <alignment horizontal="right" vertical="center"/>
    </xf>
    <xf numFmtId="0" fontId="6" fillId="0" borderId="0" xfId="269" applyNumberFormat="1" applyFont="1" applyFill="1" applyAlignment="1" applyProtection="1">
      <alignment horizontal="left" vertical="center" indent="1"/>
    </xf>
    <xf numFmtId="178" fontId="6" fillId="0" borderId="29" xfId="269" applyNumberFormat="1" applyFont="1" applyFill="1" applyBorder="1" applyAlignment="1" applyProtection="1">
      <alignment horizontal="right" vertical="center"/>
    </xf>
    <xf numFmtId="178" fontId="6" fillId="0" borderId="0" xfId="269" quotePrefix="1" applyNumberFormat="1" applyFont="1" applyFill="1" applyBorder="1" applyAlignment="1" applyProtection="1">
      <alignment horizontal="right" vertical="center"/>
    </xf>
    <xf numFmtId="178" fontId="6" fillId="0" borderId="13" xfId="269" applyNumberFormat="1" applyFont="1" applyFill="1" applyBorder="1" applyAlignment="1" applyProtection="1">
      <alignment horizontal="right" vertical="center"/>
    </xf>
    <xf numFmtId="0" fontId="47" fillId="0" borderId="14" xfId="269" applyNumberFormat="1" applyFont="1" applyFill="1" applyBorder="1" applyAlignment="1" applyProtection="1">
      <alignment horizontal="left" vertical="center" indent="1"/>
    </xf>
    <xf numFmtId="0" fontId="7" fillId="0" borderId="14" xfId="269" applyNumberFormat="1" applyFont="1" applyFill="1" applyBorder="1" applyAlignment="1" applyProtection="1">
      <alignment vertical="center"/>
    </xf>
    <xf numFmtId="0" fontId="6" fillId="0" borderId="0" xfId="269" quotePrefix="1" applyNumberFormat="1" applyFont="1" applyFill="1" applyBorder="1" applyAlignment="1" applyProtection="1">
      <alignment horizontal="right" vertical="center" indent="1"/>
    </xf>
    <xf numFmtId="0" fontId="46" fillId="0" borderId="0" xfId="269" applyNumberFormat="1" applyFont="1" applyFill="1" applyAlignment="1" applyProtection="1">
      <alignment vertical="center"/>
    </xf>
    <xf numFmtId="0" fontId="6" fillId="0" borderId="0" xfId="269" quotePrefix="1" applyNumberFormat="1" applyFont="1" applyFill="1" applyBorder="1" applyAlignment="1" applyProtection="1">
      <alignment horizontal="left" vertical="center" indent="1"/>
    </xf>
    <xf numFmtId="0" fontId="4" fillId="0" borderId="0" xfId="269" applyNumberFormat="1" applyFont="1" applyFill="1" applyBorder="1" applyAlignment="1">
      <alignment vertical="center"/>
    </xf>
    <xf numFmtId="0" fontId="48" fillId="0" borderId="0" xfId="269" applyNumberFormat="1" applyFont="1" applyFill="1" applyAlignment="1" applyProtection="1">
      <alignment vertical="center"/>
    </xf>
    <xf numFmtId="0" fontId="7" fillId="0" borderId="18" xfId="269" applyNumberFormat="1" applyFont="1" applyFill="1" applyBorder="1" applyAlignment="1" applyProtection="1">
      <alignment horizontal="center" vertical="center"/>
    </xf>
    <xf numFmtId="178" fontId="42" fillId="0" borderId="0" xfId="2" applyNumberFormat="1" applyFont="1" applyFill="1" applyBorder="1" applyAlignment="1">
      <alignment vertical="center"/>
    </xf>
    <xf numFmtId="181" fontId="42" fillId="0" borderId="0" xfId="2" applyNumberFormat="1" applyFont="1" applyFill="1" applyBorder="1" applyAlignment="1">
      <alignment vertical="center"/>
    </xf>
    <xf numFmtId="182" fontId="42" fillId="0" borderId="0" xfId="269" applyNumberFormat="1" applyFont="1" applyFill="1" applyBorder="1" applyAlignment="1" applyProtection="1">
      <alignment vertical="center"/>
    </xf>
    <xf numFmtId="182" fontId="6" fillId="0" borderId="0" xfId="269" applyNumberFormat="1" applyFont="1" applyFill="1" applyAlignment="1" applyProtection="1">
      <alignment vertical="center"/>
    </xf>
    <xf numFmtId="178" fontId="6" fillId="0" borderId="0" xfId="269" applyNumberFormat="1" applyFont="1" applyFill="1" applyAlignment="1" applyProtection="1">
      <alignment vertical="center"/>
    </xf>
    <xf numFmtId="178" fontId="6" fillId="0" borderId="0" xfId="269" applyNumberFormat="1" applyFont="1" applyFill="1" applyBorder="1" applyAlignment="1" applyProtection="1">
      <alignment vertical="center"/>
    </xf>
    <xf numFmtId="0" fontId="42" fillId="0" borderId="0" xfId="2" applyNumberFormat="1" applyFont="1" applyFill="1" applyAlignment="1" applyProtection="1">
      <alignment vertical="center"/>
    </xf>
    <xf numFmtId="0" fontId="41" fillId="0" borderId="0" xfId="2" applyNumberFormat="1" applyFont="1" applyFill="1" applyAlignment="1" applyProtection="1">
      <alignment vertical="center"/>
    </xf>
    <xf numFmtId="0" fontId="6" fillId="0" borderId="0" xfId="2" applyNumberFormat="1" applyFont="1" applyFill="1" applyAlignment="1" applyProtection="1">
      <alignment vertical="center"/>
    </xf>
    <xf numFmtId="0" fontId="6" fillId="0" borderId="0" xfId="2" applyNumberFormat="1" applyFont="1" applyFill="1" applyAlignment="1" applyProtection="1">
      <alignment horizontal="right"/>
    </xf>
    <xf numFmtId="0" fontId="41" fillId="0" borderId="20" xfId="2" applyNumberFormat="1" applyFont="1" applyFill="1" applyBorder="1" applyAlignment="1" applyProtection="1">
      <alignment vertical="center"/>
    </xf>
    <xf numFmtId="0" fontId="6" fillId="0" borderId="17" xfId="2" applyNumberFormat="1" applyFont="1" applyFill="1" applyBorder="1" applyAlignment="1" applyProtection="1">
      <alignment horizontal="center" vertical="center"/>
    </xf>
    <xf numFmtId="0" fontId="6" fillId="0" borderId="18" xfId="2" applyNumberFormat="1" applyFont="1" applyFill="1" applyBorder="1" applyAlignment="1" applyProtection="1">
      <alignment horizontal="center" vertical="center"/>
    </xf>
    <xf numFmtId="0" fontId="6" fillId="0" borderId="19" xfId="2" applyNumberFormat="1" applyFont="1" applyFill="1" applyBorder="1" applyAlignment="1" applyProtection="1">
      <alignment horizontal="center" vertical="center"/>
    </xf>
    <xf numFmtId="178" fontId="6" fillId="0" borderId="14" xfId="2" applyNumberFormat="1" applyFont="1" applyFill="1" applyBorder="1" applyAlignment="1" applyProtection="1">
      <alignment vertical="center"/>
    </xf>
    <xf numFmtId="0" fontId="6" fillId="0" borderId="22" xfId="2" applyNumberFormat="1" applyFont="1" applyFill="1" applyBorder="1" applyAlignment="1" applyProtection="1">
      <alignment horizontal="center" vertical="center"/>
    </xf>
    <xf numFmtId="178" fontId="6" fillId="0" borderId="13" xfId="2" applyNumberFormat="1" applyFont="1" applyFill="1" applyBorder="1" applyAlignment="1" applyProtection="1">
      <alignment vertical="center"/>
    </xf>
    <xf numFmtId="0" fontId="6" fillId="0" borderId="0" xfId="2" applyNumberFormat="1" applyFont="1" applyFill="1" applyAlignment="1" applyProtection="1">
      <alignment horizontal="right" vertical="center"/>
    </xf>
    <xf numFmtId="0" fontId="6" fillId="0" borderId="13" xfId="2" applyNumberFormat="1" applyFont="1" applyFill="1" applyBorder="1" applyAlignment="1" applyProtection="1">
      <alignment horizontal="right"/>
    </xf>
    <xf numFmtId="0" fontId="42" fillId="0" borderId="17" xfId="2" applyNumberFormat="1" applyFont="1" applyFill="1" applyBorder="1" applyAlignment="1" applyProtection="1">
      <alignment horizontal="center" vertical="center" shrinkToFit="1"/>
    </xf>
    <xf numFmtId="0" fontId="42" fillId="0" borderId="18" xfId="2" applyNumberFormat="1" applyFont="1" applyFill="1" applyBorder="1" applyAlignment="1" applyProtection="1">
      <alignment horizontal="center" vertical="center" shrinkToFit="1"/>
    </xf>
    <xf numFmtId="0" fontId="6" fillId="0" borderId="18" xfId="2" applyNumberFormat="1" applyFont="1" applyFill="1" applyBorder="1" applyAlignment="1" applyProtection="1">
      <alignment horizontal="center" vertical="center" shrinkToFit="1"/>
    </xf>
    <xf numFmtId="0" fontId="6" fillId="0" borderId="1" xfId="2" applyNumberFormat="1" applyFont="1" applyFill="1" applyBorder="1" applyAlignment="1" applyProtection="1">
      <alignment horizontal="center" vertical="center" shrinkToFit="1"/>
    </xf>
    <xf numFmtId="0" fontId="6" fillId="0" borderId="19" xfId="2" applyNumberFormat="1" applyFont="1" applyFill="1" applyBorder="1" applyAlignment="1" applyProtection="1">
      <alignment horizontal="left" vertical="center" indent="1"/>
    </xf>
    <xf numFmtId="178" fontId="42" fillId="0" borderId="29" xfId="2" applyNumberFormat="1" applyFont="1" applyFill="1" applyBorder="1" applyAlignment="1" applyProtection="1">
      <alignment vertical="center"/>
    </xf>
    <xf numFmtId="178" fontId="42" fillId="0" borderId="0" xfId="2" applyNumberFormat="1" applyFont="1" applyFill="1" applyBorder="1" applyAlignment="1" applyProtection="1">
      <alignment vertical="center"/>
    </xf>
    <xf numFmtId="178" fontId="42" fillId="0" borderId="19" xfId="2" applyNumberFormat="1" applyFont="1" applyFill="1" applyBorder="1" applyAlignment="1" applyProtection="1">
      <alignment vertical="center"/>
    </xf>
    <xf numFmtId="178" fontId="6" fillId="0" borderId="16" xfId="2" applyNumberFormat="1" applyFont="1" applyFill="1" applyBorder="1" applyAlignment="1" applyProtection="1">
      <alignment vertical="center"/>
    </xf>
    <xf numFmtId="178" fontId="6" fillId="0" borderId="0" xfId="2" applyNumberFormat="1" applyFont="1" applyFill="1" applyAlignment="1" applyProtection="1">
      <alignment vertical="center"/>
    </xf>
    <xf numFmtId="0" fontId="6" fillId="0" borderId="19" xfId="2" applyNumberFormat="1" applyFont="1" applyFill="1" applyBorder="1" applyAlignment="1" applyProtection="1">
      <alignment horizontal="left" vertical="center" indent="1" shrinkToFit="1"/>
    </xf>
    <xf numFmtId="178" fontId="6" fillId="0" borderId="19" xfId="2" applyNumberFormat="1" applyFont="1" applyFill="1" applyBorder="1" applyAlignment="1" applyProtection="1">
      <alignment vertical="center"/>
    </xf>
    <xf numFmtId="0" fontId="6" fillId="0" borderId="19" xfId="2" applyNumberFormat="1" applyFont="1" applyFill="1" applyBorder="1" applyAlignment="1" applyProtection="1">
      <alignment horizontal="left" vertical="center" wrapText="1" indent="1"/>
    </xf>
    <xf numFmtId="0" fontId="6" fillId="0" borderId="0" xfId="2" applyNumberFormat="1" applyFont="1" applyFill="1" applyBorder="1" applyAlignment="1" applyProtection="1">
      <alignment horizontal="left" vertical="center" wrapText="1" indent="1"/>
    </xf>
    <xf numFmtId="178" fontId="42" fillId="0" borderId="29" xfId="2" applyNumberFormat="1" applyFont="1" applyFill="1" applyBorder="1" applyAlignment="1" applyProtection="1">
      <alignment horizontal="right" vertical="center"/>
    </xf>
    <xf numFmtId="0" fontId="6" fillId="0" borderId="13" xfId="2" applyNumberFormat="1" applyFont="1" applyFill="1" applyBorder="1" applyAlignment="1" applyProtection="1">
      <alignment horizontal="left" vertical="center" wrapText="1" indent="1"/>
    </xf>
    <xf numFmtId="178" fontId="42" fillId="0" borderId="21" xfId="2" applyNumberFormat="1" applyFont="1" applyFill="1" applyBorder="1" applyAlignment="1" applyProtection="1">
      <alignment horizontal="right" vertical="center"/>
    </xf>
    <xf numFmtId="178" fontId="42" fillId="0" borderId="0" xfId="2" applyNumberFormat="1" applyFont="1" applyFill="1" applyBorder="1" applyAlignment="1" applyProtection="1">
      <alignment horizontal="right" vertical="center"/>
    </xf>
    <xf numFmtId="178" fontId="42" fillId="0" borderId="22" xfId="2" applyNumberFormat="1" applyFont="1" applyFill="1" applyBorder="1" applyAlignment="1" applyProtection="1">
      <alignment vertical="center"/>
    </xf>
    <xf numFmtId="178" fontId="6" fillId="0" borderId="22" xfId="2" applyNumberFormat="1" applyFont="1" applyFill="1" applyBorder="1" applyAlignment="1" applyProtection="1">
      <alignment vertical="center"/>
    </xf>
    <xf numFmtId="0" fontId="6" fillId="0" borderId="14" xfId="2" applyNumberFormat="1" applyFont="1" applyFill="1" applyBorder="1" applyAlignment="1" applyProtection="1">
      <alignment vertical="center"/>
    </xf>
    <xf numFmtId="0" fontId="6" fillId="0" borderId="0" xfId="2" applyNumberFormat="1" applyFont="1" applyFill="1" applyBorder="1" applyAlignment="1" applyProtection="1">
      <alignment vertical="center"/>
    </xf>
    <xf numFmtId="0" fontId="6" fillId="0" borderId="0" xfId="2" applyNumberFormat="1" applyFont="1" applyFill="1" applyAlignment="1" applyProtection="1">
      <alignment horizontal="left" vertical="center" indent="1"/>
    </xf>
    <xf numFmtId="0" fontId="6" fillId="0" borderId="21" xfId="2" applyNumberFormat="1" applyFont="1" applyFill="1" applyBorder="1" applyAlignment="1" applyProtection="1">
      <alignment horizontal="center" vertical="center" wrapText="1"/>
    </xf>
    <xf numFmtId="0" fontId="6" fillId="0" borderId="18" xfId="2" applyNumberFormat="1" applyFont="1" applyFill="1" applyBorder="1" applyAlignment="1" applyProtection="1">
      <alignment horizontal="center" vertical="center" wrapText="1"/>
    </xf>
    <xf numFmtId="0" fontId="6" fillId="0" borderId="13" xfId="2" applyNumberFormat="1" applyFont="1" applyFill="1" applyBorder="1" applyAlignment="1" applyProtection="1">
      <alignment horizontal="center" vertical="center" wrapText="1"/>
    </xf>
    <xf numFmtId="0" fontId="6" fillId="0" borderId="28" xfId="2" applyNumberFormat="1" applyFont="1" applyFill="1" applyBorder="1" applyAlignment="1" applyProtection="1">
      <alignment horizontal="center" vertical="center" wrapText="1"/>
    </xf>
    <xf numFmtId="0" fontId="6" fillId="0" borderId="16" xfId="2" quotePrefix="1" applyNumberFormat="1" applyFont="1" applyFill="1" applyBorder="1" applyAlignment="1" applyProtection="1">
      <alignment horizontal="right" vertical="center" indent="1"/>
    </xf>
    <xf numFmtId="178" fontId="6" fillId="0" borderId="0" xfId="2" quotePrefix="1" applyNumberFormat="1" applyFont="1" applyFill="1" applyBorder="1" applyAlignment="1" applyProtection="1">
      <alignment horizontal="right" vertical="center"/>
    </xf>
    <xf numFmtId="182" fontId="6" fillId="0" borderId="0" xfId="2" applyNumberFormat="1" applyFont="1" applyFill="1" applyBorder="1" applyAlignment="1" applyProtection="1">
      <alignment vertical="center"/>
    </xf>
    <xf numFmtId="0" fontId="6" fillId="0" borderId="19" xfId="2" quotePrefix="1" applyNumberFormat="1" applyFont="1" applyFill="1" applyBorder="1" applyAlignment="1" applyProtection="1">
      <alignment horizontal="right" vertical="center" indent="1"/>
    </xf>
    <xf numFmtId="0" fontId="6" fillId="0" borderId="14" xfId="2" applyNumberFormat="1" applyFont="1" applyFill="1" applyBorder="1" applyAlignment="1" applyProtection="1">
      <alignment horizontal="right" vertical="center"/>
    </xf>
    <xf numFmtId="0" fontId="6" fillId="0" borderId="16" xfId="2" applyNumberFormat="1" applyFont="1" applyFill="1" applyBorder="1" applyAlignment="1" applyProtection="1">
      <alignment horizontal="right" vertical="center" indent="1"/>
    </xf>
    <xf numFmtId="0" fontId="6" fillId="0" borderId="23" xfId="2" applyNumberFormat="1" applyFont="1" applyFill="1" applyBorder="1" applyAlignment="1" applyProtection="1">
      <alignment horizontal="center" vertical="center"/>
    </xf>
    <xf numFmtId="180" fontId="6" fillId="0" borderId="14" xfId="2" applyNumberFormat="1" applyFont="1" applyFill="1" applyBorder="1" applyAlignment="1" applyProtection="1">
      <alignment vertical="center"/>
    </xf>
    <xf numFmtId="0" fontId="6" fillId="0" borderId="30" xfId="2" applyNumberFormat="1" applyFont="1" applyFill="1" applyBorder="1" applyAlignment="1" applyProtection="1">
      <alignment horizontal="center" vertical="center"/>
    </xf>
    <xf numFmtId="0" fontId="6" fillId="0" borderId="31" xfId="2" applyNumberFormat="1" applyFont="1" applyFill="1" applyBorder="1" applyAlignment="1" applyProtection="1">
      <alignment horizontal="center" vertical="center"/>
    </xf>
    <xf numFmtId="180" fontId="6" fillId="0" borderId="32" xfId="2" applyNumberFormat="1" applyFont="1" applyFill="1" applyBorder="1" applyAlignment="1" applyProtection="1">
      <alignment vertical="center"/>
    </xf>
    <xf numFmtId="180" fontId="6" fillId="0" borderId="0" xfId="2" applyNumberFormat="1" applyFont="1" applyFill="1" applyAlignment="1" applyProtection="1">
      <alignment vertical="center"/>
    </xf>
    <xf numFmtId="180" fontId="6" fillId="0" borderId="13" xfId="2" applyNumberFormat="1" applyFont="1" applyFill="1" applyBorder="1" applyAlignment="1" applyProtection="1">
      <alignment vertical="center"/>
    </xf>
    <xf numFmtId="0" fontId="6" fillId="0" borderId="33" xfId="2" applyNumberFormat="1" applyFont="1" applyFill="1" applyBorder="1" applyAlignment="1" applyProtection="1">
      <alignment horizontal="center" vertical="center"/>
    </xf>
    <xf numFmtId="180" fontId="6" fillId="0" borderId="27" xfId="2" applyNumberFormat="1" applyFont="1" applyFill="1" applyBorder="1" applyAlignment="1" applyProtection="1">
      <alignment vertical="center"/>
    </xf>
    <xf numFmtId="0" fontId="6" fillId="0" borderId="28" xfId="2" applyNumberFormat="1" applyFont="1" applyFill="1" applyBorder="1" applyAlignment="1" applyProtection="1">
      <alignment horizontal="center" vertical="center"/>
    </xf>
    <xf numFmtId="0" fontId="6" fillId="0" borderId="13" xfId="2" quotePrefix="1" applyNumberFormat="1" applyFont="1" applyFill="1" applyBorder="1" applyAlignment="1" applyProtection="1">
      <alignment horizontal="left" vertical="center" indent="1"/>
    </xf>
    <xf numFmtId="0" fontId="6" fillId="0" borderId="13" xfId="2" applyNumberFormat="1" applyFont="1" applyFill="1" applyBorder="1" applyAlignment="1" applyProtection="1">
      <alignment vertical="center"/>
    </xf>
    <xf numFmtId="0" fontId="6" fillId="0" borderId="17" xfId="2" applyNumberFormat="1" applyFont="1" applyFill="1" applyBorder="1" applyAlignment="1" applyProtection="1">
      <alignment horizontal="center" vertical="center" shrinkToFit="1"/>
    </xf>
    <xf numFmtId="0" fontId="51" fillId="0" borderId="17" xfId="2" applyNumberFormat="1" applyFont="1" applyFill="1" applyBorder="1" applyAlignment="1" applyProtection="1">
      <alignment horizontal="center" vertical="center" wrapText="1" shrinkToFit="1"/>
    </xf>
    <xf numFmtId="0" fontId="42" fillId="0" borderId="17" xfId="2" applyNumberFormat="1" applyFont="1" applyFill="1" applyBorder="1" applyAlignment="1" applyProtection="1">
      <alignment horizontal="center" vertical="center"/>
    </xf>
    <xf numFmtId="178" fontId="6" fillId="0" borderId="15" xfId="2" applyNumberFormat="1" applyFont="1" applyFill="1" applyBorder="1" applyAlignment="1" applyProtection="1">
      <alignment vertical="center"/>
    </xf>
    <xf numFmtId="178" fontId="42" fillId="0" borderId="0" xfId="2" applyNumberFormat="1" applyFont="1" applyFill="1" applyAlignment="1" applyProtection="1">
      <alignment vertical="center"/>
    </xf>
    <xf numFmtId="0" fontId="6" fillId="0" borderId="13" xfId="2" applyNumberFormat="1" applyFont="1" applyFill="1" applyBorder="1" applyAlignment="1" applyProtection="1">
      <alignment horizontal="left" vertical="center" indent="1"/>
    </xf>
    <xf numFmtId="178" fontId="6" fillId="0" borderId="21" xfId="2" applyNumberFormat="1" applyFont="1" applyFill="1" applyBorder="1" applyAlignment="1" applyProtection="1">
      <alignment vertical="center"/>
    </xf>
    <xf numFmtId="0" fontId="6" fillId="0" borderId="0" xfId="2" applyNumberFormat="1" applyFont="1" applyFill="1" applyAlignment="1" applyProtection="1">
      <alignment horizontal="center" vertical="center"/>
    </xf>
    <xf numFmtId="58" fontId="6" fillId="0" borderId="13" xfId="2" applyNumberFormat="1" applyFont="1" applyFill="1" applyBorder="1" applyAlignment="1" applyProtection="1">
      <alignment horizontal="left" vertical="center" indent="1"/>
    </xf>
    <xf numFmtId="0" fontId="42" fillId="0" borderId="1" xfId="2" applyNumberFormat="1" applyFont="1" applyFill="1" applyBorder="1" applyAlignment="1" applyProtection="1">
      <alignment horizontal="center" vertical="center"/>
    </xf>
    <xf numFmtId="0" fontId="6" fillId="0" borderId="16" xfId="2" applyNumberFormat="1" applyFont="1" applyFill="1" applyBorder="1" applyAlignment="1" applyProtection="1">
      <alignment horizontal="left" vertical="center" indent="1"/>
    </xf>
    <xf numFmtId="0" fontId="42" fillId="0" borderId="22" xfId="2" applyNumberFormat="1" applyFont="1" applyFill="1" applyBorder="1" applyAlignment="1" applyProtection="1">
      <alignment horizontal="center" vertical="center"/>
    </xf>
    <xf numFmtId="178" fontId="42" fillId="0" borderId="13" xfId="2" applyNumberFormat="1" applyFont="1" applyFill="1" applyBorder="1" applyAlignment="1" applyProtection="1">
      <alignment vertical="center"/>
    </xf>
    <xf numFmtId="0" fontId="42" fillId="0" borderId="0" xfId="103" applyNumberFormat="1" applyFont="1" applyFill="1" applyAlignment="1" applyProtection="1">
      <alignment vertical="center"/>
    </xf>
    <xf numFmtId="0" fontId="41" fillId="0" borderId="0" xfId="103" applyNumberFormat="1" applyFont="1" applyFill="1" applyAlignment="1" applyProtection="1">
      <alignment vertical="center"/>
    </xf>
    <xf numFmtId="0" fontId="6" fillId="0" borderId="0" xfId="103" applyNumberFormat="1" applyFont="1" applyFill="1" applyAlignment="1" applyProtection="1">
      <alignment vertical="center"/>
    </xf>
    <xf numFmtId="0" fontId="6" fillId="0" borderId="0" xfId="103" applyNumberFormat="1" applyFont="1" applyFill="1" applyAlignment="1" applyProtection="1">
      <alignment horizontal="right"/>
    </xf>
    <xf numFmtId="0" fontId="6" fillId="0" borderId="21" xfId="103" applyNumberFormat="1" applyFont="1" applyFill="1" applyBorder="1" applyAlignment="1" applyProtection="1">
      <alignment horizontal="center" vertical="center"/>
    </xf>
    <xf numFmtId="0" fontId="6" fillId="0" borderId="17" xfId="103" applyNumberFormat="1" applyFont="1" applyFill="1" applyBorder="1" applyAlignment="1" applyProtection="1">
      <alignment horizontal="center" vertical="center"/>
    </xf>
    <xf numFmtId="0" fontId="6" fillId="0" borderId="19" xfId="103" applyNumberFormat="1" applyFont="1" applyFill="1" applyBorder="1" applyAlignment="1" applyProtection="1">
      <alignment horizontal="right" vertical="center" indent="1"/>
    </xf>
    <xf numFmtId="0" fontId="6" fillId="0" borderId="19" xfId="103" quotePrefix="1" applyNumberFormat="1" applyFont="1" applyFill="1" applyBorder="1" applyAlignment="1" applyProtection="1">
      <alignment horizontal="right" vertical="center" indent="1"/>
    </xf>
    <xf numFmtId="178" fontId="6" fillId="0" borderId="29" xfId="103" applyNumberFormat="1" applyFont="1" applyFill="1" applyBorder="1" applyAlignment="1" applyProtection="1">
      <alignment vertical="center"/>
    </xf>
    <xf numFmtId="0" fontId="47" fillId="0" borderId="14" xfId="103" applyNumberFormat="1" applyFont="1" applyFill="1" applyBorder="1" applyAlignment="1" applyProtection="1">
      <alignment vertical="center"/>
    </xf>
    <xf numFmtId="0" fontId="6" fillId="0" borderId="14" xfId="103" applyNumberFormat="1" applyFont="1" applyFill="1" applyBorder="1" applyAlignment="1" applyProtection="1">
      <alignment vertical="center"/>
    </xf>
    <xf numFmtId="0" fontId="6" fillId="0" borderId="14" xfId="103" applyNumberFormat="1" applyFont="1" applyFill="1" applyBorder="1" applyAlignment="1" applyProtection="1">
      <alignment horizontal="right" vertical="center"/>
    </xf>
    <xf numFmtId="0" fontId="4" fillId="0" borderId="0" xfId="2" applyNumberFormat="1" applyFont="1" applyFill="1" applyAlignment="1" applyProtection="1">
      <alignment vertical="center"/>
    </xf>
    <xf numFmtId="0" fontId="6" fillId="0" borderId="0" xfId="2" quotePrefix="1" applyNumberFormat="1" applyFont="1" applyFill="1" applyAlignment="1" applyProtection="1">
      <alignment horizontal="left" vertical="center" indent="1"/>
    </xf>
    <xf numFmtId="0" fontId="6" fillId="0" borderId="23" xfId="2" applyNumberFormat="1" applyFont="1" applyFill="1" applyBorder="1" applyAlignment="1" applyProtection="1">
      <alignment horizontal="left" vertical="center" shrinkToFit="1"/>
    </xf>
    <xf numFmtId="0" fontId="6" fillId="0" borderId="30" xfId="2" applyNumberFormat="1" applyFont="1" applyFill="1" applyBorder="1" applyAlignment="1" applyProtection="1">
      <alignment horizontal="left" vertical="center" indent="1" shrinkToFit="1"/>
    </xf>
    <xf numFmtId="0" fontId="6" fillId="0" borderId="31" xfId="2" applyNumberFormat="1" applyFont="1" applyFill="1" applyBorder="1" applyAlignment="1" applyProtection="1">
      <alignment horizontal="left" vertical="center" indent="1" shrinkToFit="1"/>
    </xf>
    <xf numFmtId="178" fontId="6" fillId="0" borderId="32" xfId="2" applyNumberFormat="1" applyFont="1" applyFill="1" applyBorder="1" applyAlignment="1" applyProtection="1">
      <alignment horizontal="right" vertical="center"/>
    </xf>
    <xf numFmtId="178" fontId="6" fillId="0" borderId="32" xfId="2" applyNumberFormat="1" applyFont="1" applyFill="1" applyBorder="1" applyAlignment="1" applyProtection="1">
      <alignment vertical="center"/>
    </xf>
    <xf numFmtId="0" fontId="6" fillId="0" borderId="30" xfId="2" applyNumberFormat="1" applyFont="1" applyFill="1" applyBorder="1" applyAlignment="1" applyProtection="1">
      <alignment horizontal="left" vertical="center" shrinkToFit="1"/>
    </xf>
    <xf numFmtId="0" fontId="6" fillId="0" borderId="33" xfId="2" applyNumberFormat="1" applyFont="1" applyFill="1" applyBorder="1" applyAlignment="1" applyProtection="1">
      <alignment horizontal="left" vertical="center" shrinkToFit="1"/>
    </xf>
    <xf numFmtId="178" fontId="6" fillId="0" borderId="27" xfId="2" applyNumberFormat="1" applyFont="1" applyFill="1" applyBorder="1" applyAlignment="1" applyProtection="1">
      <alignment vertical="center"/>
    </xf>
    <xf numFmtId="178" fontId="6" fillId="0" borderId="32" xfId="2" quotePrefix="1" applyNumberFormat="1" applyFont="1" applyFill="1" applyBorder="1" applyAlignment="1" applyProtection="1">
      <alignment horizontal="right" vertical="center"/>
    </xf>
    <xf numFmtId="0" fontId="6" fillId="0" borderId="28" xfId="2" applyNumberFormat="1" applyFont="1" applyFill="1" applyBorder="1" applyAlignment="1" applyProtection="1">
      <alignment horizontal="left" vertical="center" indent="1" shrinkToFit="1"/>
    </xf>
    <xf numFmtId="38" fontId="6" fillId="0" borderId="30" xfId="2" applyFont="1" applyFill="1" applyBorder="1" applyAlignment="1" applyProtection="1">
      <alignment horizontal="left" vertical="center" shrinkToFit="1"/>
    </xf>
    <xf numFmtId="38" fontId="6" fillId="0" borderId="0" xfId="2" applyFont="1" applyFill="1" applyAlignment="1" applyProtection="1">
      <alignment vertical="center"/>
    </xf>
    <xf numFmtId="38" fontId="6" fillId="0" borderId="30" xfId="2" applyFont="1" applyFill="1" applyBorder="1" applyAlignment="1" applyProtection="1">
      <alignment horizontal="left" vertical="center" indent="1" shrinkToFit="1"/>
    </xf>
    <xf numFmtId="178" fontId="6" fillId="0" borderId="13" xfId="2" quotePrefix="1" applyNumberFormat="1" applyFont="1" applyFill="1" applyBorder="1" applyAlignment="1" applyProtection="1">
      <alignment horizontal="right" vertical="center"/>
    </xf>
    <xf numFmtId="178" fontId="42" fillId="0" borderId="1" xfId="2" applyNumberFormat="1" applyFont="1" applyFill="1" applyBorder="1" applyAlignment="1" applyProtection="1">
      <alignment horizontal="right" vertical="center"/>
    </xf>
    <xf numFmtId="178" fontId="42" fillId="0" borderId="1" xfId="2" applyNumberFormat="1" applyFont="1" applyFill="1" applyBorder="1" applyAlignment="1" applyProtection="1">
      <alignment vertical="center"/>
    </xf>
    <xf numFmtId="0" fontId="6" fillId="0" borderId="0" xfId="269" applyNumberFormat="1" applyFont="1" applyFill="1" applyAlignment="1" applyProtection="1">
      <alignment horizontal="left" vertical="center"/>
    </xf>
    <xf numFmtId="0" fontId="6" fillId="0" borderId="13" xfId="269" quotePrefix="1" applyNumberFormat="1" applyFont="1" applyFill="1" applyBorder="1" applyAlignment="1" applyProtection="1">
      <alignment vertical="center"/>
    </xf>
    <xf numFmtId="0" fontId="6" fillId="0" borderId="18" xfId="269" applyNumberFormat="1" applyFont="1" applyFill="1" applyBorder="1" applyAlignment="1" applyProtection="1">
      <alignment horizontal="center" vertical="center"/>
    </xf>
    <xf numFmtId="0" fontId="6" fillId="0" borderId="20" xfId="269" applyNumberFormat="1" applyFont="1" applyFill="1" applyBorder="1" applyAlignment="1" applyProtection="1">
      <alignment horizontal="center" vertical="center"/>
    </xf>
    <xf numFmtId="0" fontId="6" fillId="0" borderId="28" xfId="269" applyNumberFormat="1" applyFont="1" applyFill="1" applyBorder="1" applyAlignment="1" applyProtection="1">
      <alignment horizontal="center" vertical="center"/>
    </xf>
    <xf numFmtId="0" fontId="6" fillId="0" borderId="13" xfId="269" applyNumberFormat="1" applyFont="1" applyFill="1" applyBorder="1" applyAlignment="1" applyProtection="1">
      <alignment horizontal="center" vertical="center"/>
    </xf>
    <xf numFmtId="0" fontId="52" fillId="0" borderId="16" xfId="269" applyNumberFormat="1" applyFont="1" applyFill="1" applyBorder="1" applyAlignment="1" applyProtection="1">
      <alignment horizontal="center" vertical="center"/>
    </xf>
    <xf numFmtId="178" fontId="52" fillId="0" borderId="0" xfId="2" applyNumberFormat="1" applyFont="1" applyFill="1" applyBorder="1" applyAlignment="1" applyProtection="1">
      <alignment vertical="center"/>
    </xf>
    <xf numFmtId="0" fontId="7" fillId="0" borderId="34" xfId="269" applyNumberFormat="1" applyFont="1" applyFill="1" applyBorder="1" applyAlignment="1" applyProtection="1">
      <alignment horizontal="left" vertical="center" indent="1"/>
    </xf>
    <xf numFmtId="178" fontId="6" fillId="0" borderId="35" xfId="2" applyNumberFormat="1" applyFont="1" applyFill="1" applyBorder="1" applyAlignment="1" applyProtection="1">
      <alignment vertical="center"/>
    </xf>
    <xf numFmtId="178" fontId="6" fillId="0" borderId="0" xfId="271" applyNumberFormat="1" applyFont="1" applyFill="1" applyBorder="1" applyAlignment="1" applyProtection="1">
      <alignment horizontal="right" vertical="center"/>
    </xf>
    <xf numFmtId="178" fontId="6" fillId="0" borderId="0" xfId="271" applyNumberFormat="1" applyFont="1" applyFill="1" applyAlignment="1" applyProtection="1">
      <alignment horizontal="right" vertical="center"/>
    </xf>
    <xf numFmtId="0" fontId="6" fillId="0" borderId="0" xfId="271" applyNumberFormat="1" applyFont="1" applyFill="1" applyAlignment="1" applyProtection="1"/>
    <xf numFmtId="0" fontId="6" fillId="0" borderId="0" xfId="269" applyNumberFormat="1" applyFont="1" applyFill="1" applyProtection="1"/>
    <xf numFmtId="178" fontId="6" fillId="0" borderId="0" xfId="271" quotePrefix="1" applyNumberFormat="1" applyFont="1" applyFill="1" applyBorder="1" applyAlignment="1" applyProtection="1">
      <alignment horizontal="right" vertical="center"/>
    </xf>
    <xf numFmtId="0" fontId="6" fillId="0" borderId="0" xfId="271" applyNumberFormat="1" applyFont="1" applyFill="1" applyAlignment="1" applyProtection="1">
      <alignment vertical="center"/>
    </xf>
    <xf numFmtId="0" fontId="6" fillId="0" borderId="0" xfId="271" applyNumberFormat="1" applyFont="1" applyFill="1" applyAlignment="1" applyProtection="1">
      <alignment horizontal="right" vertical="center"/>
    </xf>
    <xf numFmtId="0" fontId="6" fillId="0" borderId="19" xfId="271" applyNumberFormat="1" applyFont="1" applyFill="1" applyBorder="1" applyAlignment="1" applyProtection="1">
      <alignment horizontal="left" vertical="center" indent="1"/>
    </xf>
    <xf numFmtId="0" fontId="6" fillId="0" borderId="19" xfId="271" applyNumberFormat="1" applyFont="1" applyFill="1" applyBorder="1" applyAlignment="1" applyProtection="1">
      <alignment vertical="center" shrinkToFit="1"/>
    </xf>
    <xf numFmtId="0" fontId="6" fillId="0" borderId="0" xfId="271" applyNumberFormat="1" applyFont="1" applyFill="1" applyAlignment="1" applyProtection="1">
      <alignment horizontal="left" vertical="center" indent="2"/>
    </xf>
    <xf numFmtId="0" fontId="6" fillId="0" borderId="35" xfId="271" applyNumberFormat="1" applyFont="1" applyFill="1" applyBorder="1" applyAlignment="1" applyProtection="1">
      <alignment horizontal="left" vertical="center" indent="1"/>
    </xf>
    <xf numFmtId="0" fontId="6" fillId="0" borderId="34" xfId="271" applyNumberFormat="1" applyFont="1" applyFill="1" applyBorder="1" applyAlignment="1" applyProtection="1">
      <alignment horizontal="left" vertical="center" indent="2"/>
    </xf>
    <xf numFmtId="178" fontId="6" fillId="0" borderId="35" xfId="271" applyNumberFormat="1" applyFont="1" applyFill="1" applyBorder="1" applyAlignment="1" applyProtection="1">
      <alignment horizontal="right" vertical="center"/>
    </xf>
    <xf numFmtId="178" fontId="6" fillId="0" borderId="18" xfId="269" applyNumberFormat="1" applyFont="1" applyFill="1" applyBorder="1" applyAlignment="1" applyProtection="1">
      <alignment horizontal="center" vertical="center"/>
    </xf>
    <xf numFmtId="178" fontId="6" fillId="0" borderId="17" xfId="269" applyNumberFormat="1" applyFont="1" applyFill="1" applyBorder="1" applyAlignment="1" applyProtection="1">
      <alignment horizontal="center" vertical="center"/>
    </xf>
    <xf numFmtId="0" fontId="6" fillId="0" borderId="16" xfId="269" applyNumberFormat="1" applyFont="1" applyFill="1" applyBorder="1" applyAlignment="1" applyProtection="1">
      <alignment horizontal="left" vertical="center" indent="1"/>
    </xf>
    <xf numFmtId="0" fontId="6" fillId="0" borderId="14" xfId="269" applyNumberFormat="1" applyFont="1" applyFill="1" applyBorder="1" applyAlignment="1" applyProtection="1">
      <alignment horizontal="left" vertical="center"/>
    </xf>
    <xf numFmtId="0" fontId="6" fillId="0" borderId="18" xfId="271" applyNumberFormat="1" applyFont="1" applyFill="1" applyBorder="1" applyAlignment="1" applyProtection="1">
      <alignment horizontal="center" vertical="center"/>
    </xf>
    <xf numFmtId="0" fontId="6" fillId="0" borderId="17" xfId="271" applyNumberFormat="1" applyFont="1" applyFill="1" applyBorder="1" applyAlignment="1" applyProtection="1">
      <alignment horizontal="center" vertical="center"/>
    </xf>
    <xf numFmtId="0" fontId="6" fillId="0" borderId="20" xfId="269" applyNumberFormat="1" applyFont="1" applyFill="1" applyBorder="1" applyAlignment="1" applyProtection="1">
      <alignment horizontal="left" vertical="center" indent="1"/>
    </xf>
    <xf numFmtId="178" fontId="6" fillId="0" borderId="17" xfId="2" applyNumberFormat="1" applyFont="1" applyFill="1" applyBorder="1" applyAlignment="1" applyProtection="1">
      <alignment vertical="center"/>
    </xf>
    <xf numFmtId="178" fontId="6" fillId="0" borderId="1" xfId="2" applyNumberFormat="1" applyFont="1" applyFill="1" applyBorder="1" applyAlignment="1" applyProtection="1">
      <alignment vertical="center"/>
    </xf>
    <xf numFmtId="0" fontId="41" fillId="0" borderId="0" xfId="269" applyNumberFormat="1" applyFont="1" applyFill="1" applyAlignment="1">
      <alignment vertical="center"/>
    </xf>
    <xf numFmtId="0" fontId="42" fillId="0" borderId="0" xfId="269" applyNumberFormat="1" applyFont="1" applyFill="1" applyAlignment="1">
      <alignment vertical="center"/>
    </xf>
    <xf numFmtId="0" fontId="6" fillId="0" borderId="0" xfId="269" applyNumberFormat="1" applyFont="1" applyFill="1" applyAlignment="1">
      <alignment vertical="center"/>
    </xf>
    <xf numFmtId="0" fontId="54" fillId="0" borderId="0" xfId="269" applyNumberFormat="1" applyFont="1" applyFill="1" applyAlignment="1">
      <alignment vertical="center"/>
    </xf>
    <xf numFmtId="0" fontId="6" fillId="0" borderId="0" xfId="269" applyNumberFormat="1" applyFont="1" applyFill="1" applyAlignment="1">
      <alignment horizontal="left" vertical="center"/>
    </xf>
    <xf numFmtId="0" fontId="6" fillId="0" borderId="13" xfId="269" quotePrefix="1" applyNumberFormat="1" applyFont="1" applyFill="1" applyBorder="1" applyAlignment="1">
      <alignment horizontal="left" vertical="center" indent="1"/>
    </xf>
    <xf numFmtId="0" fontId="6" fillId="0" borderId="13" xfId="269" applyNumberFormat="1" applyFont="1" applyFill="1" applyBorder="1" applyAlignment="1">
      <alignment vertical="center"/>
    </xf>
    <xf numFmtId="0" fontId="6" fillId="0" borderId="0" xfId="269" quotePrefix="1" applyNumberFormat="1" applyFont="1" applyFill="1" applyAlignment="1">
      <alignment vertical="center"/>
    </xf>
    <xf numFmtId="0" fontId="6" fillId="0" borderId="0" xfId="269" applyNumberFormat="1" applyFont="1" applyFill="1" applyAlignment="1">
      <alignment horizontal="right"/>
    </xf>
    <xf numFmtId="0" fontId="6" fillId="0" borderId="1" xfId="269" applyNumberFormat="1" applyFont="1" applyFill="1" applyBorder="1" applyAlignment="1">
      <alignment horizontal="center" vertical="center"/>
    </xf>
    <xf numFmtId="0" fontId="6" fillId="0" borderId="18" xfId="269" applyNumberFormat="1" applyFont="1" applyFill="1" applyBorder="1" applyAlignment="1">
      <alignment horizontal="center" vertical="center"/>
    </xf>
    <xf numFmtId="0" fontId="6" fillId="0" borderId="17" xfId="269" applyNumberFormat="1" applyFont="1" applyFill="1" applyBorder="1" applyAlignment="1">
      <alignment horizontal="center" vertical="center" wrapText="1"/>
    </xf>
    <xf numFmtId="0" fontId="6" fillId="0" borderId="1" xfId="269" applyNumberFormat="1" applyFont="1" applyFill="1" applyBorder="1" applyAlignment="1">
      <alignment horizontal="center" vertical="center" wrapText="1"/>
    </xf>
    <xf numFmtId="0" fontId="6" fillId="0" borderId="17" xfId="269" applyNumberFormat="1" applyFont="1" applyFill="1" applyBorder="1" applyAlignment="1">
      <alignment horizontal="center" vertical="center"/>
    </xf>
    <xf numFmtId="0" fontId="7" fillId="0" borderId="0" xfId="271" applyNumberFormat="1" applyFont="1" applyFill="1" applyBorder="1" applyAlignment="1">
      <alignment vertical="center" shrinkToFit="1"/>
    </xf>
    <xf numFmtId="0" fontId="7" fillId="0" borderId="29" xfId="271" applyNumberFormat="1" applyFont="1" applyFill="1" applyBorder="1" applyAlignment="1">
      <alignment vertical="center"/>
    </xf>
    <xf numFmtId="0" fontId="7" fillId="0" borderId="29" xfId="271" quotePrefix="1" applyNumberFormat="1" applyFont="1" applyFill="1" applyBorder="1" applyAlignment="1">
      <alignment horizontal="right" vertical="center"/>
    </xf>
    <xf numFmtId="2" fontId="7" fillId="0" borderId="0" xfId="2" applyNumberFormat="1" applyFont="1" applyFill="1" applyAlignment="1">
      <alignment horizontal="right" vertical="center"/>
    </xf>
    <xf numFmtId="0" fontId="6" fillId="0" borderId="29" xfId="271" applyNumberFormat="1" applyFont="1" applyFill="1" applyBorder="1" applyAlignment="1">
      <alignment horizontal="left" vertical="center" shrinkToFit="1"/>
    </xf>
    <xf numFmtId="0" fontId="6" fillId="0" borderId="0" xfId="271" applyNumberFormat="1" applyFont="1" applyFill="1" applyAlignment="1">
      <alignment vertical="center"/>
    </xf>
    <xf numFmtId="0" fontId="7" fillId="0" borderId="0" xfId="271" applyNumberFormat="1" applyFont="1" applyFill="1" applyAlignment="1">
      <alignment vertical="center" shrinkToFit="1"/>
    </xf>
    <xf numFmtId="0" fontId="7" fillId="0" borderId="30" xfId="271" applyNumberFormat="1" applyFont="1" applyFill="1" applyBorder="1" applyAlignment="1">
      <alignment vertical="center"/>
    </xf>
    <xf numFmtId="2" fontId="7" fillId="0" borderId="0" xfId="2" quotePrefix="1" applyNumberFormat="1" applyFont="1" applyFill="1" applyAlignment="1">
      <alignment horizontal="right" vertical="center"/>
    </xf>
    <xf numFmtId="0" fontId="7" fillId="0" borderId="0" xfId="269" applyNumberFormat="1" applyFont="1" applyFill="1" applyAlignment="1">
      <alignment vertical="center"/>
    </xf>
    <xf numFmtId="0" fontId="7" fillId="0" borderId="30" xfId="269" applyNumberFormat="1" applyFont="1" applyFill="1" applyBorder="1" applyAlignment="1">
      <alignment vertical="center"/>
    </xf>
    <xf numFmtId="0" fontId="6" fillId="0" borderId="29" xfId="269" applyNumberFormat="1" applyFont="1" applyFill="1" applyBorder="1" applyAlignment="1">
      <alignment horizontal="left" vertical="center" shrinkToFit="1"/>
    </xf>
    <xf numFmtId="0" fontId="7" fillId="0" borderId="0" xfId="269" applyNumberFormat="1" applyFont="1" applyFill="1" applyAlignment="1">
      <alignment vertical="center" shrinkToFit="1"/>
    </xf>
    <xf numFmtId="0" fontId="7" fillId="0" borderId="30" xfId="269" applyNumberFormat="1" applyFont="1" applyFill="1" applyBorder="1" applyAlignment="1">
      <alignment vertical="center" wrapText="1"/>
    </xf>
    <xf numFmtId="0" fontId="7" fillId="0" borderId="0" xfId="269" applyNumberFormat="1" applyFont="1" applyFill="1" applyAlignment="1">
      <alignment vertical="center" wrapText="1"/>
    </xf>
    <xf numFmtId="2" fontId="7" fillId="0" borderId="0" xfId="269" applyNumberFormat="1" applyFont="1" applyFill="1" applyAlignment="1">
      <alignment horizontal="right" vertical="center"/>
    </xf>
    <xf numFmtId="0" fontId="7" fillId="0" borderId="0" xfId="269" applyNumberFormat="1" applyFont="1" applyFill="1" applyBorder="1" applyAlignment="1">
      <alignment vertical="center" shrinkToFit="1"/>
    </xf>
    <xf numFmtId="2" fontId="7" fillId="0" borderId="0" xfId="269" applyNumberFormat="1" applyFont="1" applyFill="1" applyBorder="1" applyAlignment="1">
      <alignment horizontal="right" vertical="center"/>
    </xf>
    <xf numFmtId="0" fontId="7" fillId="0" borderId="19" xfId="269" applyNumberFormat="1" applyFont="1" applyFill="1" applyBorder="1" applyAlignment="1">
      <alignment vertical="center"/>
    </xf>
    <xf numFmtId="0" fontId="7" fillId="0" borderId="0" xfId="269" applyNumberFormat="1" applyFont="1" applyFill="1" applyBorder="1" applyAlignment="1">
      <alignment vertical="center"/>
    </xf>
    <xf numFmtId="2" fontId="7" fillId="0" borderId="19" xfId="269" applyNumberFormat="1" applyFont="1" applyFill="1" applyBorder="1" applyAlignment="1">
      <alignment horizontal="right" vertical="center"/>
    </xf>
    <xf numFmtId="0" fontId="6" fillId="0" borderId="0" xfId="269" applyNumberFormat="1" applyFont="1" applyFill="1" applyBorder="1" applyAlignment="1">
      <alignment horizontal="left" vertical="center" shrinkToFit="1"/>
    </xf>
    <xf numFmtId="0" fontId="41" fillId="0" borderId="14" xfId="269" applyNumberFormat="1" applyFont="1" applyFill="1" applyBorder="1" applyAlignment="1">
      <alignment vertical="center"/>
    </xf>
    <xf numFmtId="0" fontId="6" fillId="0" borderId="14" xfId="269" applyNumberFormat="1" applyFont="1" applyFill="1" applyBorder="1" applyAlignment="1">
      <alignment horizontal="right" vertical="center"/>
    </xf>
    <xf numFmtId="0" fontId="41" fillId="0" borderId="0" xfId="269" applyNumberFormat="1" applyFont="1" applyFill="1" applyAlignment="1">
      <alignment horizontal="left" vertical="center"/>
    </xf>
    <xf numFmtId="0" fontId="48" fillId="0" borderId="0" xfId="269" applyNumberFormat="1" applyFont="1" applyFill="1" applyAlignment="1">
      <alignment vertical="center"/>
    </xf>
    <xf numFmtId="0" fontId="6" fillId="0" borderId="13" xfId="269" applyNumberFormat="1" applyFont="1" applyFill="1" applyBorder="1" applyAlignment="1">
      <alignment horizontal="right" vertical="center"/>
    </xf>
    <xf numFmtId="0" fontId="6" fillId="0" borderId="0" xfId="269" applyNumberFormat="1" applyFont="1" applyFill="1" applyBorder="1" applyAlignment="1">
      <alignment horizontal="left" vertical="center"/>
    </xf>
    <xf numFmtId="0" fontId="6" fillId="0" borderId="0" xfId="269" applyNumberFormat="1" applyFont="1" applyFill="1" applyBorder="1" applyAlignment="1">
      <alignment vertical="center"/>
    </xf>
    <xf numFmtId="0" fontId="6" fillId="0" borderId="19" xfId="269" applyNumberFormat="1" applyFont="1" applyFill="1" applyBorder="1" applyAlignment="1">
      <alignment horizontal="left" vertical="center"/>
    </xf>
    <xf numFmtId="0" fontId="6" fillId="0" borderId="29" xfId="269" applyNumberFormat="1" applyFont="1" applyFill="1" applyBorder="1" applyAlignment="1">
      <alignment vertical="center"/>
    </xf>
    <xf numFmtId="0" fontId="6" fillId="0" borderId="19" xfId="269" applyNumberFormat="1" applyFont="1" applyFill="1" applyBorder="1" applyAlignment="1">
      <alignment vertical="center"/>
    </xf>
    <xf numFmtId="0" fontId="6" fillId="0" borderId="22" xfId="269" applyNumberFormat="1" applyFont="1" applyFill="1" applyBorder="1" applyAlignment="1">
      <alignment vertical="center"/>
    </xf>
    <xf numFmtId="0" fontId="6" fillId="0" borderId="21" xfId="269" applyNumberFormat="1" applyFont="1" applyFill="1" applyBorder="1" applyAlignment="1">
      <alignment vertical="center"/>
    </xf>
    <xf numFmtId="0" fontId="6" fillId="0" borderId="22" xfId="269" applyNumberFormat="1" applyFont="1" applyFill="1" applyBorder="1" applyAlignment="1">
      <alignment horizontal="left" vertical="center"/>
    </xf>
    <xf numFmtId="0" fontId="6" fillId="0" borderId="0" xfId="269" applyNumberFormat="1" applyFont="1" applyFill="1" applyAlignment="1">
      <alignment horizontal="right" vertical="center"/>
    </xf>
    <xf numFmtId="0" fontId="6" fillId="0" borderId="0" xfId="269" applyNumberFormat="1" applyFont="1" applyFill="1" applyAlignment="1">
      <alignment horizontal="left" vertical="center" indent="4"/>
    </xf>
    <xf numFmtId="0" fontId="6" fillId="0" borderId="0" xfId="269" applyNumberFormat="1" applyFont="1" applyFill="1"/>
    <xf numFmtId="0" fontId="55" fillId="0" borderId="0" xfId="269" applyNumberFormat="1" applyFont="1" applyFill="1" applyAlignment="1" applyProtection="1">
      <alignment horizontal="right" vertical="center"/>
    </xf>
    <xf numFmtId="0" fontId="56" fillId="0" borderId="0" xfId="269" applyNumberFormat="1" applyFont="1" applyFill="1" applyAlignment="1" applyProtection="1">
      <alignment vertical="center"/>
    </xf>
    <xf numFmtId="0" fontId="55" fillId="0" borderId="0" xfId="269" applyNumberFormat="1" applyFont="1" applyFill="1" applyAlignment="1" applyProtection="1">
      <alignment vertical="center"/>
    </xf>
    <xf numFmtId="0" fontId="6" fillId="0" borderId="19" xfId="269" applyNumberFormat="1" applyFont="1" applyFill="1" applyBorder="1" applyAlignment="1" applyProtection="1">
      <alignment horizontal="left" vertical="center" wrapText="1" indent="1"/>
    </xf>
    <xf numFmtId="0" fontId="6" fillId="0" borderId="22" xfId="269" applyNumberFormat="1" applyFont="1" applyFill="1" applyBorder="1" applyAlignment="1" applyProtection="1">
      <alignment horizontal="left" vertical="center" wrapText="1" indent="1"/>
    </xf>
    <xf numFmtId="0" fontId="6" fillId="0" borderId="15" xfId="2" applyNumberFormat="1" applyFont="1" applyFill="1" applyBorder="1" applyAlignment="1" applyProtection="1">
      <alignment horizontal="center" vertical="center"/>
    </xf>
    <xf numFmtId="0" fontId="42" fillId="0" borderId="16" xfId="2" applyNumberFormat="1" applyFont="1" applyFill="1" applyBorder="1" applyAlignment="1" applyProtection="1">
      <alignment horizontal="center" vertical="center"/>
    </xf>
    <xf numFmtId="0" fontId="6" fillId="0" borderId="22" xfId="2" applyNumberFormat="1" applyFont="1" applyFill="1" applyBorder="1" applyAlignment="1" applyProtection="1">
      <alignment horizontal="left" vertical="center" indent="1" shrinkToFit="1"/>
    </xf>
    <xf numFmtId="0" fontId="54" fillId="0" borderId="0" xfId="269" applyNumberFormat="1" applyFont="1" applyFill="1" applyAlignment="1" applyProtection="1">
      <alignment vertical="center"/>
    </xf>
    <xf numFmtId="0" fontId="57" fillId="0" borderId="0" xfId="269" applyNumberFormat="1" applyFont="1" applyFill="1" applyAlignment="1" applyProtection="1">
      <alignment vertical="center"/>
    </xf>
    <xf numFmtId="0" fontId="6" fillId="0" borderId="1" xfId="269" applyNumberFormat="1" applyFont="1" applyFill="1" applyBorder="1" applyAlignment="1" applyProtection="1">
      <alignment horizontal="center" vertical="center"/>
    </xf>
    <xf numFmtId="178" fontId="58" fillId="0" borderId="14" xfId="2" applyNumberFormat="1" applyFont="1" applyFill="1" applyBorder="1" applyAlignment="1" applyProtection="1">
      <alignment vertical="center"/>
    </xf>
    <xf numFmtId="178" fontId="44" fillId="0" borderId="0" xfId="2" applyNumberFormat="1" applyFont="1" applyFill="1" applyAlignment="1" applyProtection="1">
      <alignment vertical="center"/>
    </xf>
    <xf numFmtId="178" fontId="44" fillId="0" borderId="0" xfId="2" quotePrefix="1" applyNumberFormat="1" applyFont="1" applyFill="1" applyBorder="1" applyAlignment="1" applyProtection="1">
      <alignment horizontal="right" vertical="center"/>
    </xf>
    <xf numFmtId="0" fontId="6" fillId="0" borderId="22" xfId="269" applyNumberFormat="1" applyFont="1" applyFill="1" applyBorder="1" applyAlignment="1" applyProtection="1">
      <alignment horizontal="left" vertical="center" indent="1" shrinkToFit="1"/>
    </xf>
    <xf numFmtId="178" fontId="44" fillId="0" borderId="13" xfId="2" quotePrefix="1" applyNumberFormat="1" applyFont="1" applyFill="1" applyBorder="1" applyAlignment="1" applyProtection="1">
      <alignment horizontal="right" vertical="center"/>
    </xf>
    <xf numFmtId="178" fontId="42" fillId="0" borderId="14" xfId="271" applyNumberFormat="1" applyFont="1" applyFill="1" applyBorder="1" applyAlignment="1" applyProtection="1">
      <alignment vertical="center"/>
    </xf>
    <xf numFmtId="178" fontId="6" fillId="0" borderId="0" xfId="271" applyNumberFormat="1" applyFont="1" applyFill="1" applyAlignment="1" applyProtection="1">
      <alignment vertical="center"/>
    </xf>
    <xf numFmtId="178" fontId="6" fillId="0" borderId="0" xfId="271" applyNumberFormat="1" applyFont="1" applyFill="1" applyBorder="1" applyAlignment="1" applyProtection="1">
      <alignment vertical="center"/>
    </xf>
    <xf numFmtId="0" fontId="6" fillId="0" borderId="22" xfId="269" applyNumberFormat="1" applyFont="1" applyFill="1" applyBorder="1" applyAlignment="1" applyProtection="1">
      <alignment horizontal="left" vertical="center" indent="1"/>
    </xf>
    <xf numFmtId="178" fontId="6" fillId="0" borderId="13" xfId="271" applyNumberFormat="1" applyFont="1" applyFill="1" applyBorder="1" applyAlignment="1" applyProtection="1">
      <alignment vertical="center"/>
    </xf>
    <xf numFmtId="178" fontId="52" fillId="0" borderId="14" xfId="2" applyNumberFormat="1" applyFont="1" applyFill="1" applyBorder="1" applyAlignment="1" applyProtection="1">
      <alignment vertical="center"/>
    </xf>
    <xf numFmtId="178" fontId="6" fillId="0" borderId="0" xfId="2" applyNumberFormat="1" applyFont="1" applyFill="1" applyAlignment="1" applyProtection="1">
      <alignment horizontal="right" vertical="center"/>
    </xf>
    <xf numFmtId="178" fontId="6" fillId="0" borderId="14" xfId="2" quotePrefix="1" applyNumberFormat="1" applyFont="1" applyFill="1" applyBorder="1" applyAlignment="1" applyProtection="1">
      <alignment horizontal="right" vertical="center"/>
    </xf>
    <xf numFmtId="0" fontId="42" fillId="0" borderId="0" xfId="269" applyNumberFormat="1" applyFont="1" applyFill="1" applyProtection="1"/>
    <xf numFmtId="0" fontId="6" fillId="0" borderId="13" xfId="269" applyNumberFormat="1" applyFont="1" applyFill="1" applyBorder="1" applyProtection="1"/>
    <xf numFmtId="0" fontId="6" fillId="0" borderId="13" xfId="269" applyNumberFormat="1" applyFont="1" applyFill="1" applyBorder="1" applyAlignment="1" applyProtection="1">
      <alignment horizontal="right"/>
    </xf>
    <xf numFmtId="0" fontId="6" fillId="0" borderId="16" xfId="269" applyNumberFormat="1" applyFont="1" applyFill="1" applyBorder="1" applyAlignment="1" applyProtection="1">
      <alignment horizontal="right" vertical="center" indent="1"/>
    </xf>
    <xf numFmtId="0" fontId="6" fillId="0" borderId="22" xfId="269" quotePrefix="1" applyNumberFormat="1" applyFont="1" applyFill="1" applyBorder="1" applyAlignment="1" applyProtection="1">
      <alignment horizontal="right" vertical="center" indent="1"/>
    </xf>
    <xf numFmtId="178" fontId="42" fillId="0" borderId="14" xfId="2" applyNumberFormat="1" applyFont="1" applyFill="1" applyBorder="1" applyAlignment="1" applyProtection="1">
      <alignment horizontal="right" vertical="center"/>
    </xf>
    <xf numFmtId="0" fontId="6" fillId="0" borderId="19" xfId="269" applyNumberFormat="1" applyFont="1" applyFill="1" applyBorder="1" applyAlignment="1" applyProtection="1">
      <alignment horizontal="left" vertical="center"/>
    </xf>
    <xf numFmtId="0" fontId="6" fillId="0" borderId="13" xfId="269" applyNumberFormat="1" applyFont="1" applyFill="1" applyBorder="1" applyAlignment="1" applyProtection="1">
      <alignment horizontal="left" vertical="center"/>
    </xf>
    <xf numFmtId="178" fontId="6" fillId="0" borderId="21" xfId="2" quotePrefix="1" applyNumberFormat="1" applyFont="1" applyFill="1" applyBorder="1" applyAlignment="1" applyProtection="1">
      <alignment horizontal="right" vertical="center"/>
    </xf>
    <xf numFmtId="0" fontId="6" fillId="0" borderId="18" xfId="269" applyNumberFormat="1" applyFont="1" applyFill="1" applyBorder="1" applyAlignment="1" applyProtection="1">
      <alignment horizontal="left" vertical="center" indent="1"/>
    </xf>
    <xf numFmtId="0" fontId="6" fillId="0" borderId="14" xfId="269" applyNumberFormat="1" applyFont="1" applyFill="1" applyBorder="1" applyAlignment="1" applyProtection="1"/>
    <xf numFmtId="0" fontId="6" fillId="0" borderId="30" xfId="269" applyNumberFormat="1" applyFont="1" applyFill="1" applyBorder="1" applyAlignment="1" applyProtection="1">
      <alignment horizontal="left" vertical="center" indent="1"/>
    </xf>
    <xf numFmtId="178" fontId="6" fillId="0" borderId="15" xfId="8" applyNumberFormat="1" applyFont="1" applyFill="1" applyBorder="1" applyAlignment="1" applyProtection="1">
      <alignment horizontal="right" vertical="center"/>
    </xf>
    <xf numFmtId="178" fontId="6" fillId="0" borderId="29" xfId="8" applyNumberFormat="1" applyFont="1" applyFill="1" applyBorder="1" applyAlignment="1" applyProtection="1">
      <alignment vertical="center"/>
    </xf>
    <xf numFmtId="178" fontId="6" fillId="0" borderId="21" xfId="8" applyNumberFormat="1" applyFont="1" applyFill="1" applyBorder="1" applyAlignment="1" applyProtection="1">
      <alignment vertical="center"/>
    </xf>
    <xf numFmtId="0" fontId="59" fillId="0" borderId="0" xfId="269" applyNumberFormat="1" applyFont="1" applyFill="1" applyAlignment="1" applyProtection="1">
      <alignment vertical="center"/>
    </xf>
    <xf numFmtId="178" fontId="6" fillId="0" borderId="0" xfId="8" applyNumberFormat="1" applyFont="1" applyFill="1" applyAlignment="1" applyProtection="1">
      <alignment vertical="center"/>
    </xf>
    <xf numFmtId="0" fontId="6" fillId="0" borderId="23" xfId="269" applyNumberFormat="1" applyFont="1" applyFill="1" applyBorder="1" applyAlignment="1" applyProtection="1">
      <alignment horizontal="left" vertical="center" indent="1"/>
    </xf>
    <xf numFmtId="0" fontId="6" fillId="0" borderId="14" xfId="269" applyNumberFormat="1" applyFont="1" applyFill="1" applyBorder="1" applyAlignment="1">
      <alignment horizontal="left" vertical="center"/>
    </xf>
    <xf numFmtId="0" fontId="6" fillId="0" borderId="14" xfId="269" applyNumberFormat="1" applyFont="1" applyFill="1" applyBorder="1" applyProtection="1"/>
    <xf numFmtId="0" fontId="6" fillId="0" borderId="0" xfId="269" applyNumberFormat="1" applyFont="1" applyFill="1" applyBorder="1" applyAlignment="1" applyProtection="1">
      <alignment horizontal="right"/>
    </xf>
    <xf numFmtId="0" fontId="6" fillId="0" borderId="23" xfId="269" applyNumberFormat="1" applyFont="1" applyFill="1" applyBorder="1" applyAlignment="1">
      <alignment horizontal="center" vertical="center"/>
    </xf>
    <xf numFmtId="0" fontId="6" fillId="0" borderId="14" xfId="269" applyNumberFormat="1" applyFont="1" applyFill="1" applyBorder="1" applyAlignment="1">
      <alignment horizontal="right" vertical="center" indent="1"/>
    </xf>
    <xf numFmtId="178" fontId="42" fillId="0" borderId="15" xfId="269" applyNumberFormat="1" applyFont="1" applyFill="1" applyBorder="1" applyAlignment="1">
      <alignment vertical="center"/>
    </xf>
    <xf numFmtId="178" fontId="6" fillId="0" borderId="14" xfId="269" applyNumberFormat="1" applyFont="1" applyFill="1" applyBorder="1" applyAlignment="1">
      <alignment vertical="center"/>
    </xf>
    <xf numFmtId="178" fontId="6" fillId="0" borderId="14" xfId="269" applyNumberFormat="1" applyFont="1" applyFill="1" applyBorder="1" applyAlignment="1">
      <alignment horizontal="right" vertical="center"/>
    </xf>
    <xf numFmtId="0" fontId="6" fillId="0" borderId="0" xfId="269" quotePrefix="1" applyNumberFormat="1" applyFont="1" applyFill="1" applyBorder="1" applyAlignment="1">
      <alignment horizontal="right" vertical="center" indent="1"/>
    </xf>
    <xf numFmtId="178" fontId="42" fillId="0" borderId="29" xfId="269" applyNumberFormat="1" applyFont="1" applyFill="1" applyBorder="1" applyAlignment="1">
      <alignment vertical="center"/>
    </xf>
    <xf numFmtId="178" fontId="6" fillId="0" borderId="0" xfId="269" applyNumberFormat="1" applyFont="1" applyFill="1" applyBorder="1" applyAlignment="1">
      <alignment horizontal="right" vertical="center"/>
    </xf>
    <xf numFmtId="0" fontId="7" fillId="0" borderId="18" xfId="269" applyNumberFormat="1" applyFont="1" applyFill="1" applyBorder="1" applyAlignment="1">
      <alignment horizontal="center" vertical="center" wrapText="1"/>
    </xf>
    <xf numFmtId="0" fontId="6" fillId="0" borderId="14" xfId="269" applyNumberFormat="1" applyFont="1" applyFill="1" applyBorder="1" applyAlignment="1">
      <alignment horizontal="center" vertical="center" wrapText="1"/>
    </xf>
    <xf numFmtId="180" fontId="6" fillId="0" borderId="14" xfId="269" applyNumberFormat="1" applyFont="1" applyFill="1" applyBorder="1" applyAlignment="1">
      <alignment vertical="center"/>
    </xf>
    <xf numFmtId="178" fontId="6" fillId="0" borderId="14" xfId="2" applyNumberFormat="1" applyFont="1" applyFill="1" applyBorder="1" applyAlignment="1">
      <alignment vertical="center"/>
    </xf>
    <xf numFmtId="180" fontId="6" fillId="0" borderId="0" xfId="269" applyNumberFormat="1" applyFont="1" applyFill="1" applyBorder="1" applyAlignment="1">
      <alignment vertical="center"/>
    </xf>
    <xf numFmtId="0" fontId="6" fillId="0" borderId="22" xfId="269" quotePrefix="1" applyNumberFormat="1" applyFont="1" applyFill="1" applyBorder="1" applyAlignment="1">
      <alignment horizontal="right" vertical="center" indent="1"/>
    </xf>
    <xf numFmtId="178" fontId="42" fillId="0" borderId="21" xfId="269" applyNumberFormat="1" applyFont="1" applyFill="1" applyBorder="1" applyAlignment="1">
      <alignment vertical="center"/>
    </xf>
    <xf numFmtId="180" fontId="6" fillId="0" borderId="13" xfId="269" applyNumberFormat="1" applyFont="1" applyFill="1" applyBorder="1" applyAlignment="1">
      <alignment vertical="center"/>
    </xf>
    <xf numFmtId="178" fontId="6" fillId="0" borderId="13" xfId="2" applyNumberFormat="1" applyFont="1" applyFill="1" applyBorder="1" applyAlignment="1">
      <alignment vertical="center"/>
    </xf>
    <xf numFmtId="178" fontId="6" fillId="0" borderId="29" xfId="2" quotePrefix="1" applyNumberFormat="1" applyFont="1" applyFill="1" applyBorder="1" applyAlignment="1" applyProtection="1">
      <alignment horizontal="right" vertical="center"/>
    </xf>
    <xf numFmtId="0" fontId="6" fillId="0" borderId="29" xfId="269" applyNumberFormat="1" applyFont="1" applyFill="1" applyBorder="1" applyAlignment="1" applyProtection="1">
      <alignment horizontal="left" vertical="center" indent="1"/>
    </xf>
    <xf numFmtId="183" fontId="6" fillId="0" borderId="0" xfId="269" applyNumberFormat="1" applyFont="1" applyFill="1" applyAlignment="1" applyProtection="1">
      <alignment vertical="center"/>
    </xf>
    <xf numFmtId="183" fontId="6" fillId="0" borderId="0" xfId="269" applyNumberFormat="1" applyFont="1" applyFill="1" applyBorder="1" applyAlignment="1" applyProtection="1">
      <alignment vertical="center"/>
    </xf>
    <xf numFmtId="0" fontId="6" fillId="0" borderId="0" xfId="269" applyNumberFormat="1" applyFont="1" applyFill="1" applyBorder="1" applyAlignment="1" applyProtection="1">
      <alignment horizontal="left" vertical="center" indent="1"/>
    </xf>
    <xf numFmtId="0" fontId="52" fillId="0" borderId="19" xfId="269" applyNumberFormat="1" applyFont="1" applyFill="1" applyBorder="1" applyAlignment="1" applyProtection="1">
      <alignment horizontal="center" vertical="center"/>
    </xf>
    <xf numFmtId="0" fontId="52" fillId="0" borderId="29" xfId="269" applyNumberFormat="1" applyFont="1" applyFill="1" applyBorder="1" applyAlignment="1" applyProtection="1">
      <alignment horizontal="left" vertical="center" indent="1"/>
    </xf>
    <xf numFmtId="0" fontId="52" fillId="0" borderId="0" xfId="269" applyNumberFormat="1" applyFont="1" applyFill="1" applyBorder="1" applyAlignment="1" applyProtection="1">
      <alignment horizontal="center" vertical="center"/>
    </xf>
    <xf numFmtId="183" fontId="52" fillId="0" borderId="0" xfId="269" applyNumberFormat="1" applyFont="1" applyFill="1" applyBorder="1" applyAlignment="1" applyProtection="1">
      <alignment vertical="center"/>
    </xf>
    <xf numFmtId="0" fontId="52" fillId="0" borderId="0" xfId="269" applyNumberFormat="1" applyFont="1" applyFill="1" applyBorder="1" applyAlignment="1" applyProtection="1">
      <alignment horizontal="left" vertical="center" indent="1"/>
    </xf>
    <xf numFmtId="0" fontId="52" fillId="0" borderId="0" xfId="269" applyNumberFormat="1" applyFont="1" applyFill="1" applyBorder="1" applyAlignment="1" applyProtection="1">
      <alignment vertical="center"/>
    </xf>
    <xf numFmtId="0" fontId="52" fillId="0" borderId="13" xfId="269" applyNumberFormat="1" applyFont="1" applyFill="1" applyBorder="1" applyAlignment="1" applyProtection="1">
      <alignment vertical="center"/>
    </xf>
    <xf numFmtId="0" fontId="52" fillId="0" borderId="21" xfId="269" applyNumberFormat="1" applyFont="1" applyFill="1" applyBorder="1" applyAlignment="1" applyProtection="1">
      <alignment horizontal="left" vertical="center" indent="1"/>
    </xf>
    <xf numFmtId="183" fontId="52" fillId="0" borderId="13" xfId="269" applyNumberFormat="1" applyFont="1" applyFill="1" applyBorder="1" applyAlignment="1" applyProtection="1">
      <alignment vertical="center"/>
    </xf>
    <xf numFmtId="0" fontId="52" fillId="0" borderId="13" xfId="269" applyNumberFormat="1" applyFont="1" applyFill="1" applyBorder="1" applyAlignment="1" applyProtection="1">
      <alignment horizontal="left" vertical="center" indent="1"/>
    </xf>
    <xf numFmtId="178" fontId="52" fillId="0" borderId="13" xfId="2" applyNumberFormat="1" applyFont="1" applyFill="1" applyBorder="1" applyAlignment="1" applyProtection="1">
      <alignment vertical="center"/>
    </xf>
    <xf numFmtId="0" fontId="54" fillId="0" borderId="0" xfId="269" applyNumberFormat="1" applyFont="1" applyFill="1" applyProtection="1"/>
    <xf numFmtId="178" fontId="6" fillId="0" borderId="0" xfId="269" quotePrefix="1" applyNumberFormat="1" applyFont="1" applyFill="1" applyAlignment="1" applyProtection="1">
      <alignment horizontal="right" vertical="center"/>
    </xf>
    <xf numFmtId="178" fontId="44" fillId="0" borderId="0" xfId="269" applyNumberFormat="1" applyFont="1" applyFill="1" applyAlignment="1" applyProtection="1">
      <alignment horizontal="right" vertical="center"/>
    </xf>
    <xf numFmtId="0" fontId="52" fillId="0" borderId="22" xfId="269" applyNumberFormat="1" applyFont="1" applyFill="1" applyBorder="1" applyAlignment="1" applyProtection="1">
      <alignment horizontal="center" vertical="center"/>
    </xf>
    <xf numFmtId="178" fontId="52" fillId="0" borderId="13" xfId="269" applyNumberFormat="1" applyFont="1" applyFill="1" applyBorder="1" applyAlignment="1" applyProtection="1">
      <alignment horizontal="right" vertical="center"/>
    </xf>
    <xf numFmtId="0" fontId="42" fillId="0" borderId="0" xfId="2" applyNumberFormat="1" applyFont="1" applyFill="1" applyAlignment="1">
      <alignment vertical="center"/>
    </xf>
    <xf numFmtId="0" fontId="6" fillId="0" borderId="0" xfId="2" applyNumberFormat="1" applyFont="1" applyFill="1" applyAlignment="1">
      <alignment vertical="center"/>
    </xf>
    <xf numFmtId="0" fontId="6" fillId="0" borderId="0" xfId="2" applyNumberFormat="1" applyFont="1" applyFill="1" applyBorder="1" applyAlignment="1">
      <alignment horizontal="right" vertical="center"/>
    </xf>
    <xf numFmtId="0" fontId="6" fillId="0" borderId="0" xfId="2" applyNumberFormat="1" applyFont="1" applyFill="1" applyBorder="1" applyAlignment="1">
      <alignment horizontal="right"/>
    </xf>
    <xf numFmtId="0" fontId="6" fillId="0" borderId="20" xfId="2" applyNumberFormat="1" applyFont="1" applyFill="1" applyBorder="1" applyAlignment="1">
      <alignment horizontal="center" vertical="center"/>
    </xf>
    <xf numFmtId="0" fontId="6" fillId="0" borderId="18" xfId="2" applyNumberFormat="1" applyFont="1" applyFill="1" applyBorder="1" applyAlignment="1">
      <alignment horizontal="center" vertical="center"/>
    </xf>
    <xf numFmtId="0" fontId="6" fillId="0" borderId="17" xfId="2" applyNumberFormat="1" applyFont="1" applyFill="1" applyBorder="1" applyAlignment="1">
      <alignment horizontal="center" vertical="center"/>
    </xf>
    <xf numFmtId="0" fontId="6" fillId="0" borderId="19" xfId="2" applyNumberFormat="1" applyFont="1" applyFill="1" applyBorder="1" applyAlignment="1">
      <alignment horizontal="left" vertical="center" indent="1"/>
    </xf>
    <xf numFmtId="0" fontId="6" fillId="0" borderId="19" xfId="2" applyNumberFormat="1" applyFont="1" applyFill="1" applyBorder="1" applyAlignment="1">
      <alignment horizontal="left" vertical="center" wrapText="1" indent="1"/>
    </xf>
    <xf numFmtId="0" fontId="42" fillId="0" borderId="22" xfId="2" applyNumberFormat="1" applyFont="1" applyFill="1" applyBorder="1" applyAlignment="1">
      <alignment horizontal="center" vertical="center"/>
    </xf>
    <xf numFmtId="178" fontId="42" fillId="0" borderId="13" xfId="2" applyNumberFormat="1" applyFont="1" applyFill="1" applyBorder="1" applyAlignment="1" applyProtection="1">
      <alignment vertical="center"/>
      <protection locked="0"/>
    </xf>
    <xf numFmtId="0" fontId="6" fillId="0" borderId="0" xfId="2" applyNumberFormat="1" applyFont="1" applyFill="1" applyAlignment="1">
      <alignment horizontal="left" vertical="center" indent="2"/>
    </xf>
    <xf numFmtId="0" fontId="6" fillId="0" borderId="0" xfId="2" applyNumberFormat="1" applyFont="1" applyFill="1" applyBorder="1" applyAlignment="1">
      <alignment vertical="center"/>
    </xf>
    <xf numFmtId="0" fontId="4" fillId="0" borderId="0" xfId="269" applyNumberFormat="1" applyFill="1"/>
    <xf numFmtId="0" fontId="6" fillId="0" borderId="13" xfId="269" applyNumberFormat="1" applyFont="1" applyFill="1" applyBorder="1" applyAlignment="1">
      <alignment horizontal="center" vertical="center"/>
    </xf>
    <xf numFmtId="0" fontId="6" fillId="0" borderId="19" xfId="269" applyNumberFormat="1" applyFont="1" applyFill="1" applyBorder="1" applyAlignment="1">
      <alignment horizontal="left" vertical="center" indent="1"/>
    </xf>
    <xf numFmtId="178" fontId="6" fillId="0" borderId="0" xfId="2" applyNumberFormat="1" applyFont="1" applyFill="1" applyAlignment="1" applyProtection="1">
      <alignment vertical="center"/>
      <protection locked="0"/>
    </xf>
    <xf numFmtId="178" fontId="6" fillId="0" borderId="0" xfId="2" applyNumberFormat="1" applyFont="1" applyFill="1" applyBorder="1" applyAlignment="1" applyProtection="1">
      <alignment vertical="center"/>
      <protection locked="0"/>
    </xf>
    <xf numFmtId="0" fontId="42" fillId="0" borderId="22" xfId="269" applyNumberFormat="1" applyFont="1" applyFill="1" applyBorder="1" applyAlignment="1">
      <alignment horizontal="center" vertical="center"/>
    </xf>
    <xf numFmtId="0" fontId="60" fillId="0" borderId="0" xfId="2" applyNumberFormat="1" applyFont="1" applyFill="1" applyAlignment="1">
      <alignment vertical="center"/>
    </xf>
    <xf numFmtId="178" fontId="6" fillId="0" borderId="15" xfId="2" applyNumberFormat="1" applyFont="1" applyFill="1" applyBorder="1" applyAlignment="1">
      <alignment vertical="center"/>
    </xf>
    <xf numFmtId="178" fontId="6" fillId="0" borderId="29" xfId="2" applyNumberFormat="1" applyFont="1" applyFill="1" applyBorder="1" applyAlignment="1">
      <alignment vertical="center"/>
    </xf>
    <xf numFmtId="178" fontId="42" fillId="0" borderId="21" xfId="2" applyNumberFormat="1" applyFont="1" applyFill="1" applyBorder="1" applyAlignment="1" applyProtection="1">
      <alignment vertical="center"/>
      <protection locked="0"/>
    </xf>
    <xf numFmtId="0" fontId="6" fillId="0" borderId="0" xfId="2" applyNumberFormat="1" applyFont="1" applyFill="1" applyAlignment="1">
      <alignment horizontal="left" vertical="center" indent="1"/>
    </xf>
    <xf numFmtId="178" fontId="42" fillId="0" borderId="13" xfId="2" applyNumberFormat="1" applyFont="1" applyFill="1" applyBorder="1" applyAlignment="1">
      <alignment vertical="center"/>
    </xf>
    <xf numFmtId="0" fontId="6" fillId="0" borderId="0" xfId="269" applyNumberFormat="1" applyFont="1" applyFill="1" applyBorder="1" applyAlignment="1">
      <alignment horizontal="right" vertical="center"/>
    </xf>
    <xf numFmtId="0" fontId="61" fillId="0" borderId="0" xfId="272" applyNumberFormat="1" applyFill="1" applyAlignment="1" applyProtection="1">
      <alignment vertical="center"/>
    </xf>
    <xf numFmtId="0" fontId="61" fillId="0" borderId="0" xfId="272">
      <alignment vertical="center"/>
    </xf>
    <xf numFmtId="0" fontId="61" fillId="0" borderId="0" xfId="272" applyNumberFormat="1" applyAlignment="1" applyProtection="1">
      <alignment vertical="center"/>
    </xf>
    <xf numFmtId="0" fontId="61" fillId="0" borderId="0" xfId="272" applyNumberFormat="1" applyFill="1" applyAlignment="1">
      <alignment vertical="center"/>
    </xf>
    <xf numFmtId="0" fontId="4" fillId="0" borderId="0" xfId="269" applyNumberFormat="1" applyFill="1" applyAlignment="1">
      <alignment vertical="center"/>
    </xf>
    <xf numFmtId="0" fontId="61" fillId="0" borderId="0" xfId="272" applyNumberFormat="1" applyFill="1" applyBorder="1" applyAlignment="1">
      <alignment vertical="center"/>
    </xf>
    <xf numFmtId="0" fontId="6" fillId="0" borderId="14" xfId="269" applyNumberFormat="1" applyFont="1" applyFill="1" applyBorder="1" applyAlignment="1" applyProtection="1">
      <alignment horizontal="center" vertical="center"/>
    </xf>
    <xf numFmtId="0" fontId="4" fillId="0" borderId="13" xfId="269" applyNumberFormat="1" applyBorder="1" applyAlignment="1">
      <alignment horizontal="center" vertical="center"/>
    </xf>
    <xf numFmtId="0" fontId="6" fillId="0" borderId="15" xfId="269" applyNumberFormat="1" applyFont="1" applyFill="1" applyBorder="1" applyAlignment="1" applyProtection="1">
      <alignment horizontal="center" vertical="center"/>
    </xf>
    <xf numFmtId="0" fontId="6" fillId="0" borderId="16" xfId="269" applyNumberFormat="1" applyFont="1" applyFill="1" applyBorder="1" applyAlignment="1" applyProtection="1">
      <alignment horizontal="center" vertical="center"/>
    </xf>
    <xf numFmtId="0" fontId="6" fillId="0" borderId="17" xfId="269" applyNumberFormat="1" applyFont="1" applyFill="1" applyBorder="1" applyAlignment="1" applyProtection="1">
      <alignment horizontal="center" vertical="center"/>
    </xf>
    <xf numFmtId="0" fontId="6" fillId="0" borderId="1" xfId="269" applyNumberFormat="1" applyFont="1" applyFill="1" applyBorder="1" applyAlignment="1" applyProtection="1">
      <alignment horizontal="center" vertical="center"/>
    </xf>
    <xf numFmtId="0" fontId="6" fillId="0" borderId="15" xfId="269" applyNumberFormat="1" applyFont="1" applyBorder="1" applyAlignment="1" applyProtection="1">
      <alignment horizontal="center" vertical="center"/>
    </xf>
    <xf numFmtId="0" fontId="6" fillId="0" borderId="21" xfId="269" applyNumberFormat="1" applyFont="1" applyBorder="1" applyAlignment="1" applyProtection="1">
      <alignment horizontal="center" vertical="center"/>
    </xf>
    <xf numFmtId="0" fontId="6" fillId="0" borderId="14" xfId="269" applyNumberFormat="1" applyFont="1" applyBorder="1" applyAlignment="1" applyProtection="1">
      <alignment horizontal="center" vertical="center" wrapText="1"/>
    </xf>
    <xf numFmtId="0" fontId="6" fillId="0" borderId="13" xfId="269" applyNumberFormat="1" applyFont="1" applyBorder="1" applyAlignment="1" applyProtection="1">
      <alignment horizontal="center" vertical="center" wrapText="1"/>
    </xf>
    <xf numFmtId="0" fontId="6" fillId="0" borderId="17" xfId="269" applyNumberFormat="1" applyFont="1" applyBorder="1" applyAlignment="1" applyProtection="1">
      <alignment horizontal="center" vertical="center"/>
    </xf>
    <xf numFmtId="0" fontId="6" fillId="0" borderId="1" xfId="269" applyNumberFormat="1" applyFont="1" applyBorder="1" applyAlignment="1" applyProtection="1">
      <alignment horizontal="center" vertical="center"/>
    </xf>
    <xf numFmtId="0" fontId="6" fillId="0" borderId="20" xfId="269" applyNumberFormat="1" applyFont="1" applyBorder="1" applyAlignment="1" applyProtection="1">
      <alignment horizontal="center" vertical="center"/>
    </xf>
    <xf numFmtId="0" fontId="6" fillId="0" borderId="20" xfId="269" applyNumberFormat="1" applyFont="1" applyFill="1" applyBorder="1" applyAlignment="1" applyProtection="1">
      <alignment horizontal="center" vertical="center" wrapText="1"/>
    </xf>
    <xf numFmtId="0" fontId="6" fillId="0" borderId="28" xfId="269" applyNumberFormat="1" applyFont="1" applyFill="1" applyBorder="1" applyAlignment="1" applyProtection="1">
      <alignment horizontal="center" vertical="center" wrapText="1"/>
    </xf>
    <xf numFmtId="0" fontId="6" fillId="0" borderId="18" xfId="269" applyNumberFormat="1" applyFont="1" applyFill="1" applyBorder="1" applyAlignment="1" applyProtection="1">
      <alignment horizontal="center" vertical="center" wrapText="1"/>
    </xf>
    <xf numFmtId="0" fontId="6" fillId="0" borderId="23" xfId="269" applyNumberFormat="1" applyFont="1" applyFill="1" applyBorder="1" applyAlignment="1" applyProtection="1">
      <alignment horizontal="center" vertical="center" wrapText="1"/>
    </xf>
    <xf numFmtId="0" fontId="6" fillId="0" borderId="24" xfId="269" applyNumberFormat="1" applyFont="1" applyFill="1" applyBorder="1" applyAlignment="1" applyProtection="1">
      <alignment horizontal="center" vertical="center" wrapText="1"/>
    </xf>
    <xf numFmtId="0" fontId="6" fillId="0" borderId="13" xfId="269" applyNumberFormat="1" applyFont="1" applyFill="1" applyBorder="1" applyAlignment="1" applyProtection="1">
      <alignment horizontal="center" vertical="center"/>
    </xf>
    <xf numFmtId="0" fontId="6" fillId="0" borderId="22" xfId="269" applyNumberFormat="1" applyFont="1" applyFill="1" applyBorder="1" applyAlignment="1" applyProtection="1">
      <alignment horizontal="center" vertical="center"/>
    </xf>
    <xf numFmtId="0" fontId="6" fillId="0" borderId="14" xfId="269" applyNumberFormat="1" applyFont="1" applyFill="1" applyBorder="1" applyAlignment="1" applyProtection="1">
      <alignment horizontal="center" vertical="center" wrapText="1"/>
    </xf>
    <xf numFmtId="0" fontId="6" fillId="0" borderId="13" xfId="269" applyNumberFormat="1" applyFont="1" applyFill="1" applyBorder="1" applyAlignment="1" applyProtection="1">
      <alignment horizontal="center" vertical="center" wrapText="1"/>
    </xf>
    <xf numFmtId="0" fontId="6" fillId="0" borderId="21" xfId="269" applyNumberFormat="1" applyFont="1" applyFill="1" applyBorder="1" applyAlignment="1" applyProtection="1">
      <alignment horizontal="center" vertical="center"/>
    </xf>
    <xf numFmtId="0" fontId="6" fillId="0" borderId="28" xfId="269" applyNumberFormat="1" applyFont="1" applyFill="1" applyBorder="1" applyAlignment="1" applyProtection="1">
      <alignment horizontal="center" vertical="center"/>
    </xf>
    <xf numFmtId="0" fontId="6" fillId="0" borderId="16" xfId="269" applyNumberFormat="1" applyFont="1" applyFill="1" applyBorder="1" applyAlignment="1" applyProtection="1">
      <alignment horizontal="center" vertical="center" wrapText="1"/>
    </xf>
    <xf numFmtId="0" fontId="6" fillId="0" borderId="22" xfId="269" applyNumberFormat="1" applyFont="1" applyFill="1" applyBorder="1" applyAlignment="1" applyProtection="1">
      <alignment horizontal="center" vertical="center" wrapText="1"/>
    </xf>
    <xf numFmtId="0" fontId="6" fillId="0" borderId="20" xfId="269" applyNumberFormat="1" applyFont="1" applyFill="1" applyBorder="1" applyAlignment="1" applyProtection="1">
      <alignment horizontal="center" vertical="center"/>
    </xf>
    <xf numFmtId="0" fontId="6" fillId="0" borderId="15" xfId="269" applyNumberFormat="1" applyFont="1" applyFill="1" applyBorder="1" applyAlignment="1" applyProtection="1">
      <alignment horizontal="center" vertical="center" wrapText="1"/>
    </xf>
    <xf numFmtId="0" fontId="6" fillId="0" borderId="21" xfId="269" applyNumberFormat="1" applyFont="1" applyFill="1" applyBorder="1" applyAlignment="1" applyProtection="1">
      <alignment horizontal="center" vertical="center" wrapText="1"/>
    </xf>
    <xf numFmtId="0" fontId="42" fillId="0" borderId="14" xfId="269" applyNumberFormat="1" applyFont="1" applyFill="1" applyBorder="1" applyAlignment="1" applyProtection="1">
      <alignment horizontal="center" vertical="center"/>
    </xf>
    <xf numFmtId="0" fontId="42" fillId="0" borderId="16" xfId="269" applyNumberFormat="1" applyFont="1" applyFill="1" applyBorder="1" applyAlignment="1" applyProtection="1">
      <alignment horizontal="center" vertical="center"/>
    </xf>
    <xf numFmtId="0" fontId="6" fillId="0" borderId="21" xfId="269" applyNumberFormat="1" applyFont="1" applyFill="1" applyBorder="1" applyAlignment="1" applyProtection="1">
      <alignment horizontal="center" vertical="top" shrinkToFit="1"/>
    </xf>
    <xf numFmtId="0" fontId="6" fillId="0" borderId="22" xfId="269" applyNumberFormat="1" applyFont="1" applyFill="1" applyBorder="1" applyAlignment="1" applyProtection="1">
      <alignment horizontal="center" vertical="top" shrinkToFit="1"/>
    </xf>
    <xf numFmtId="0" fontId="42" fillId="0" borderId="0" xfId="269" applyNumberFormat="1" applyFont="1" applyFill="1" applyBorder="1" applyAlignment="1" applyProtection="1">
      <alignment horizontal="center" vertical="center"/>
    </xf>
    <xf numFmtId="0" fontId="42" fillId="0" borderId="19" xfId="269" applyNumberFormat="1" applyFont="1" applyFill="1" applyBorder="1" applyAlignment="1" applyProtection="1">
      <alignment horizontal="center" vertical="center"/>
    </xf>
    <xf numFmtId="0" fontId="6" fillId="0" borderId="18" xfId="269" applyNumberFormat="1" applyFont="1" applyFill="1" applyBorder="1" applyAlignment="1" applyProtection="1">
      <alignment horizontal="center" vertical="center"/>
    </xf>
    <xf numFmtId="0" fontId="6" fillId="0" borderId="28" xfId="269" applyNumberFormat="1" applyFont="1" applyFill="1" applyBorder="1" applyAlignment="1" applyProtection="1">
      <alignment horizontal="center" vertical="top" shrinkToFit="1"/>
    </xf>
    <xf numFmtId="0" fontId="6" fillId="0" borderId="16" xfId="2" applyNumberFormat="1" applyFont="1" applyFill="1" applyBorder="1" applyAlignment="1" applyProtection="1">
      <alignment horizontal="center" vertical="center"/>
    </xf>
    <xf numFmtId="0" fontId="6" fillId="0" borderId="22" xfId="2" applyNumberFormat="1" applyFont="1" applyFill="1" applyBorder="1" applyAlignment="1" applyProtection="1">
      <alignment horizontal="center" vertical="center"/>
    </xf>
    <xf numFmtId="0" fontId="42" fillId="0" borderId="17" xfId="2" applyNumberFormat="1" applyFont="1" applyFill="1" applyBorder="1" applyAlignment="1" applyProtection="1">
      <alignment horizontal="center" vertical="center"/>
    </xf>
    <xf numFmtId="0" fontId="42" fillId="0" borderId="1" xfId="2" applyNumberFormat="1" applyFont="1" applyFill="1" applyBorder="1" applyAlignment="1" applyProtection="1">
      <alignment horizontal="center" vertical="center"/>
    </xf>
    <xf numFmtId="0" fontId="42" fillId="0" borderId="20" xfId="2" applyNumberFormat="1" applyFont="1" applyFill="1" applyBorder="1" applyAlignment="1" applyProtection="1">
      <alignment horizontal="center" vertical="center"/>
    </xf>
    <xf numFmtId="0" fontId="6" fillId="0" borderId="1" xfId="2" applyNumberFormat="1" applyFont="1" applyFill="1" applyBorder="1" applyAlignment="1" applyProtection="1">
      <alignment horizontal="center" vertical="center"/>
    </xf>
    <xf numFmtId="0" fontId="6" fillId="0" borderId="20" xfId="2" applyNumberFormat="1" applyFont="1" applyFill="1" applyBorder="1" applyAlignment="1" applyProtection="1">
      <alignment horizontal="center" vertical="center"/>
    </xf>
    <xf numFmtId="0" fontId="6" fillId="0" borderId="17" xfId="2" applyNumberFormat="1" applyFont="1" applyFill="1" applyBorder="1" applyAlignment="1" applyProtection="1">
      <alignment horizontal="center" vertical="center"/>
    </xf>
    <xf numFmtId="0" fontId="7" fillId="0" borderId="23" xfId="2" applyNumberFormat="1" applyFont="1" applyFill="1" applyBorder="1" applyAlignment="1" applyProtection="1">
      <alignment horizontal="center" vertical="center" wrapText="1"/>
    </xf>
    <xf numFmtId="0" fontId="7" fillId="0" borderId="28" xfId="2" applyNumberFormat="1" applyFont="1" applyFill="1" applyBorder="1" applyAlignment="1" applyProtection="1">
      <alignment horizontal="center" vertical="center" wrapText="1"/>
    </xf>
    <xf numFmtId="0" fontId="7" fillId="0" borderId="15" xfId="2" applyNumberFormat="1" applyFont="1" applyFill="1" applyBorder="1" applyAlignment="1" applyProtection="1">
      <alignment horizontal="center" vertical="center" wrapText="1"/>
    </xf>
    <xf numFmtId="0" fontId="7" fillId="0" borderId="21" xfId="2" applyNumberFormat="1" applyFont="1" applyFill="1" applyBorder="1" applyAlignment="1" applyProtection="1">
      <alignment horizontal="center" vertical="center" wrapText="1"/>
    </xf>
    <xf numFmtId="0" fontId="6" fillId="0" borderId="14" xfId="2" applyNumberFormat="1" applyFont="1" applyFill="1" applyBorder="1" applyAlignment="1" applyProtection="1">
      <alignment horizontal="center" vertical="center" wrapText="1"/>
    </xf>
    <xf numFmtId="0" fontId="6" fillId="0" borderId="13" xfId="2" applyNumberFormat="1" applyFont="1" applyFill="1" applyBorder="1" applyAlignment="1" applyProtection="1">
      <alignment horizontal="center" vertical="center" wrapText="1"/>
    </xf>
    <xf numFmtId="0" fontId="42" fillId="0" borderId="23" xfId="2" applyNumberFormat="1" applyFont="1" applyFill="1" applyBorder="1" applyAlignment="1" applyProtection="1">
      <alignment horizontal="center" vertical="center" wrapText="1"/>
    </xf>
    <xf numFmtId="0" fontId="42" fillId="0" borderId="28" xfId="2" applyNumberFormat="1" applyFont="1" applyFill="1" applyBorder="1" applyAlignment="1" applyProtection="1">
      <alignment horizontal="center" vertical="center" wrapText="1"/>
    </xf>
    <xf numFmtId="0" fontId="6" fillId="0" borderId="17" xfId="2" applyNumberFormat="1" applyFont="1" applyFill="1" applyBorder="1" applyAlignment="1" applyProtection="1">
      <alignment horizontal="center" vertical="center" wrapText="1"/>
    </xf>
    <xf numFmtId="0" fontId="6" fillId="0" borderId="1" xfId="2" applyNumberFormat="1" applyFont="1" applyFill="1" applyBorder="1" applyAlignment="1" applyProtection="1">
      <alignment horizontal="center" vertical="center" wrapText="1"/>
    </xf>
    <xf numFmtId="0" fontId="6" fillId="0" borderId="20" xfId="2" applyNumberFormat="1" applyFont="1" applyFill="1" applyBorder="1" applyAlignment="1" applyProtection="1">
      <alignment horizontal="center" vertical="center" wrapText="1"/>
    </xf>
    <xf numFmtId="0" fontId="6" fillId="0" borderId="15" xfId="2" applyNumberFormat="1" applyFont="1" applyFill="1" applyBorder="1" applyAlignment="1" applyProtection="1">
      <alignment horizontal="center" vertical="center"/>
    </xf>
    <xf numFmtId="0" fontId="6" fillId="0" borderId="21" xfId="2" applyNumberFormat="1" applyFont="1" applyFill="1" applyBorder="1" applyAlignment="1" applyProtection="1">
      <alignment horizontal="center" vertical="center"/>
    </xf>
    <xf numFmtId="0" fontId="6" fillId="0" borderId="16" xfId="2" applyNumberFormat="1" applyFont="1" applyFill="1" applyBorder="1" applyAlignment="1" applyProtection="1">
      <alignment horizontal="center" vertical="center" wrapText="1"/>
    </xf>
    <xf numFmtId="0" fontId="6" fillId="0" borderId="22" xfId="2" applyNumberFormat="1" applyFont="1" applyFill="1" applyBorder="1" applyAlignment="1" applyProtection="1">
      <alignment horizontal="center" vertical="center" wrapText="1"/>
    </xf>
    <xf numFmtId="0" fontId="6" fillId="0" borderId="23" xfId="2" applyNumberFormat="1" applyFont="1" applyFill="1" applyBorder="1" applyAlignment="1" applyProtection="1">
      <alignment horizontal="center" vertical="center"/>
    </xf>
    <xf numFmtId="0" fontId="6" fillId="0" borderId="28" xfId="2" applyNumberFormat="1" applyFont="1" applyFill="1" applyBorder="1" applyAlignment="1" applyProtection="1">
      <alignment horizontal="center" vertical="center"/>
    </xf>
    <xf numFmtId="0" fontId="6" fillId="0" borderId="16" xfId="2" applyNumberFormat="1" applyFont="1" applyFill="1" applyBorder="1" applyAlignment="1" applyProtection="1">
      <alignment horizontal="center" vertical="center" textRotation="255"/>
    </xf>
    <xf numFmtId="0" fontId="6" fillId="0" borderId="19" xfId="2" applyNumberFormat="1" applyFont="1" applyFill="1" applyBorder="1" applyAlignment="1" applyProtection="1">
      <alignment horizontal="center" vertical="center" textRotation="255"/>
    </xf>
    <xf numFmtId="0" fontId="6" fillId="0" borderId="22" xfId="2" applyNumberFormat="1" applyFont="1" applyFill="1" applyBorder="1" applyAlignment="1" applyProtection="1">
      <alignment horizontal="center" vertical="center" textRotation="255"/>
    </xf>
    <xf numFmtId="0" fontId="6" fillId="0" borderId="23" xfId="269" applyNumberFormat="1" applyFont="1" applyFill="1" applyBorder="1" applyAlignment="1" applyProtection="1">
      <alignment horizontal="center" vertical="center"/>
    </xf>
    <xf numFmtId="0" fontId="6" fillId="0" borderId="30" xfId="269" applyNumberFormat="1" applyFont="1" applyFill="1" applyBorder="1" applyAlignment="1" applyProtection="1">
      <alignment horizontal="center" vertical="center"/>
    </xf>
    <xf numFmtId="0" fontId="6" fillId="0" borderId="31" xfId="269" applyNumberFormat="1" applyFont="1" applyFill="1" applyBorder="1" applyAlignment="1" applyProtection="1">
      <alignment horizontal="center" vertical="center"/>
    </xf>
    <xf numFmtId="0" fontId="6" fillId="0" borderId="33" xfId="269" applyNumberFormat="1" applyFont="1" applyFill="1" applyBorder="1" applyAlignment="1" applyProtection="1">
      <alignment horizontal="center" vertical="center"/>
    </xf>
    <xf numFmtId="0" fontId="6" fillId="0" borderId="23" xfId="2" applyNumberFormat="1" applyFont="1" applyFill="1" applyBorder="1" applyAlignment="1" applyProtection="1">
      <alignment horizontal="center" vertical="center" wrapText="1"/>
    </xf>
    <xf numFmtId="0" fontId="6" fillId="0" borderId="30" xfId="2" applyNumberFormat="1" applyFont="1" applyFill="1" applyBorder="1" applyAlignment="1" applyProtection="1">
      <alignment horizontal="center" vertical="center" wrapText="1"/>
    </xf>
    <xf numFmtId="0" fontId="6" fillId="0" borderId="14" xfId="103" applyNumberFormat="1" applyFont="1" applyFill="1" applyBorder="1" applyAlignment="1" applyProtection="1">
      <alignment horizontal="center" vertical="center" wrapText="1"/>
    </xf>
    <xf numFmtId="0" fontId="6" fillId="0" borderId="13" xfId="103" applyNumberFormat="1" applyFont="1" applyFill="1" applyBorder="1" applyAlignment="1" applyProtection="1">
      <alignment horizontal="center" vertical="center"/>
    </xf>
    <xf numFmtId="0" fontId="6" fillId="0" borderId="15" xfId="103" applyNumberFormat="1" applyFont="1" applyFill="1" applyBorder="1" applyAlignment="1" applyProtection="1">
      <alignment horizontal="center" vertical="center"/>
    </xf>
    <xf numFmtId="0" fontId="6" fillId="0" borderId="21" xfId="103" applyNumberFormat="1" applyFont="1" applyFill="1" applyBorder="1" applyAlignment="1" applyProtection="1">
      <alignment horizontal="center" vertical="center"/>
    </xf>
    <xf numFmtId="0" fontId="6" fillId="0" borderId="17" xfId="103" applyNumberFormat="1" applyFont="1" applyFill="1" applyBorder="1" applyAlignment="1" applyProtection="1">
      <alignment horizontal="center" vertical="center"/>
    </xf>
    <xf numFmtId="0" fontId="6" fillId="0" borderId="1" xfId="103" applyNumberFormat="1" applyFont="1" applyFill="1" applyBorder="1" applyAlignment="1" applyProtection="1">
      <alignment horizontal="center" vertical="center"/>
    </xf>
    <xf numFmtId="0" fontId="6" fillId="0" borderId="14" xfId="2" applyNumberFormat="1" applyFont="1" applyFill="1" applyBorder="1" applyAlignment="1" applyProtection="1">
      <alignment horizontal="center" vertical="center"/>
    </xf>
    <xf numFmtId="0" fontId="6" fillId="0" borderId="13" xfId="2" applyNumberFormat="1" applyFont="1" applyFill="1" applyBorder="1" applyAlignment="1" applyProtection="1">
      <alignment horizontal="center" vertical="center"/>
    </xf>
    <xf numFmtId="0" fontId="7" fillId="0" borderId="23" xfId="2" applyNumberFormat="1" applyFont="1" applyFill="1" applyBorder="1" applyAlignment="1" applyProtection="1">
      <alignment horizontal="center" vertical="center"/>
    </xf>
    <xf numFmtId="0" fontId="7" fillId="0" borderId="28" xfId="2" applyNumberFormat="1" applyFont="1" applyFill="1" applyBorder="1" applyAlignment="1" applyProtection="1">
      <alignment horizontal="center" vertical="center"/>
    </xf>
    <xf numFmtId="0" fontId="7" fillId="0" borderId="16" xfId="2" applyNumberFormat="1" applyFont="1" applyFill="1" applyBorder="1" applyAlignment="1" applyProtection="1">
      <alignment horizontal="center" vertical="center"/>
    </xf>
    <xf numFmtId="0" fontId="7" fillId="0" borderId="22" xfId="2" applyNumberFormat="1" applyFont="1" applyFill="1" applyBorder="1" applyAlignment="1" applyProtection="1">
      <alignment horizontal="center" vertical="center"/>
    </xf>
    <xf numFmtId="0" fontId="7" fillId="0" borderId="14" xfId="2" applyNumberFormat="1" applyFont="1" applyFill="1" applyBorder="1" applyAlignment="1" applyProtection="1">
      <alignment horizontal="center" vertical="center"/>
    </xf>
    <xf numFmtId="0" fontId="7" fillId="0" borderId="13" xfId="2" applyNumberFormat="1" applyFont="1" applyFill="1" applyBorder="1" applyAlignment="1" applyProtection="1">
      <alignment horizontal="center" vertical="center"/>
    </xf>
    <xf numFmtId="178" fontId="6" fillId="0" borderId="0" xfId="2" applyNumberFormat="1" applyFont="1" applyFill="1" applyBorder="1" applyAlignment="1" applyProtection="1">
      <alignment horizontal="right" vertical="center"/>
    </xf>
    <xf numFmtId="178" fontId="6" fillId="0" borderId="13" xfId="2" applyNumberFormat="1" applyFont="1" applyFill="1" applyBorder="1" applyAlignment="1" applyProtection="1">
      <alignment horizontal="right" vertical="center"/>
    </xf>
    <xf numFmtId="178" fontId="6" fillId="0" borderId="29" xfId="2" applyNumberFormat="1" applyFont="1" applyFill="1" applyBorder="1" applyAlignment="1" applyProtection="1">
      <alignment horizontal="right" vertical="center"/>
    </xf>
    <xf numFmtId="178" fontId="6" fillId="0" borderId="21" xfId="2" applyNumberFormat="1" applyFont="1" applyFill="1" applyBorder="1" applyAlignment="1" applyProtection="1">
      <alignment horizontal="right" vertical="center"/>
    </xf>
    <xf numFmtId="0" fontId="6" fillId="0" borderId="14" xfId="2" applyNumberFormat="1" applyFont="1" applyFill="1" applyBorder="1" applyAlignment="1" applyProtection="1">
      <alignment horizontal="center" vertical="center" textRotation="255"/>
    </xf>
    <xf numFmtId="0" fontId="6" fillId="0" borderId="0" xfId="2" applyNumberFormat="1" applyFont="1" applyFill="1" applyBorder="1" applyAlignment="1" applyProtection="1">
      <alignment horizontal="center" vertical="center" textRotation="255"/>
    </xf>
    <xf numFmtId="0" fontId="6" fillId="0" borderId="13" xfId="2" applyNumberFormat="1" applyFont="1" applyFill="1" applyBorder="1" applyAlignment="1" applyProtection="1">
      <alignment horizontal="center" vertical="center" textRotation="255"/>
    </xf>
    <xf numFmtId="178" fontId="6" fillId="0" borderId="32" xfId="2" applyNumberFormat="1" applyFont="1" applyFill="1" applyBorder="1" applyAlignment="1" applyProtection="1">
      <alignment horizontal="right" vertical="center"/>
    </xf>
    <xf numFmtId="0" fontId="6" fillId="0" borderId="0" xfId="271" applyNumberFormat="1" applyFont="1" applyFill="1" applyBorder="1" applyAlignment="1" applyProtection="1">
      <alignment horizontal="left" vertical="center" indent="2"/>
    </xf>
    <xf numFmtId="0" fontId="6" fillId="0" borderId="19" xfId="271" applyNumberFormat="1" applyFont="1" applyFill="1" applyBorder="1" applyAlignment="1" applyProtection="1">
      <alignment horizontal="left" vertical="center" indent="2"/>
    </xf>
    <xf numFmtId="0" fontId="6" fillId="0" borderId="0" xfId="271" applyNumberFormat="1" applyFont="1" applyFill="1" applyBorder="1" applyAlignment="1" applyProtection="1">
      <alignment horizontal="left" vertical="center" indent="1"/>
    </xf>
    <xf numFmtId="0" fontId="6" fillId="0" borderId="19" xfId="271" applyNumberFormat="1" applyFont="1" applyFill="1" applyBorder="1" applyAlignment="1" applyProtection="1">
      <alignment horizontal="left" vertical="center" indent="1"/>
    </xf>
    <xf numFmtId="0" fontId="6" fillId="0" borderId="17" xfId="271" applyNumberFormat="1" applyFont="1" applyFill="1" applyBorder="1" applyAlignment="1" applyProtection="1">
      <alignment horizontal="center" vertical="center"/>
    </xf>
    <xf numFmtId="0" fontId="6" fillId="0" borderId="1" xfId="271" applyNumberFormat="1" applyFont="1" applyFill="1" applyBorder="1" applyAlignment="1" applyProtection="1">
      <alignment horizontal="center" vertical="center"/>
    </xf>
    <xf numFmtId="0" fontId="53" fillId="0" borderId="1" xfId="271" applyNumberFormat="1" applyFont="1" applyFill="1" applyBorder="1" applyAlignment="1">
      <alignment vertical="center"/>
    </xf>
    <xf numFmtId="178" fontId="6" fillId="0" borderId="18" xfId="269" applyNumberFormat="1" applyFont="1" applyFill="1" applyBorder="1" applyAlignment="1" applyProtection="1">
      <alignment horizontal="center" vertical="center" wrapText="1"/>
    </xf>
    <xf numFmtId="178" fontId="6" fillId="0" borderId="18" xfId="269" applyNumberFormat="1" applyFont="1" applyFill="1" applyBorder="1" applyAlignment="1" applyProtection="1">
      <alignment horizontal="center" vertical="center"/>
    </xf>
    <xf numFmtId="178" fontId="6" fillId="0" borderId="17" xfId="269" applyNumberFormat="1" applyFont="1" applyFill="1" applyBorder="1" applyAlignment="1" applyProtection="1">
      <alignment horizontal="center" vertical="center"/>
    </xf>
    <xf numFmtId="0" fontId="7" fillId="0" borderId="19" xfId="271" applyNumberFormat="1" applyFont="1" applyFill="1" applyBorder="1" applyAlignment="1">
      <alignment horizontal="left" vertical="center" shrinkToFit="1"/>
    </xf>
    <xf numFmtId="0" fontId="7" fillId="0" borderId="30" xfId="271" applyNumberFormat="1" applyFont="1" applyFill="1" applyBorder="1" applyAlignment="1">
      <alignment horizontal="left" vertical="center"/>
    </xf>
    <xf numFmtId="0" fontId="7" fillId="0" borderId="29" xfId="271" quotePrefix="1" applyNumberFormat="1" applyFont="1" applyFill="1" applyBorder="1" applyAlignment="1">
      <alignment horizontal="right" vertical="center"/>
    </xf>
    <xf numFmtId="2" fontId="7" fillId="0" borderId="0" xfId="2" applyNumberFormat="1" applyFont="1" applyFill="1" applyAlignment="1">
      <alignment horizontal="right" vertical="center"/>
    </xf>
    <xf numFmtId="2" fontId="7" fillId="0" borderId="19" xfId="2" applyNumberFormat="1" applyFont="1" applyFill="1" applyBorder="1" applyAlignment="1">
      <alignment horizontal="right" vertical="center"/>
    </xf>
    <xf numFmtId="2" fontId="7" fillId="0" borderId="0" xfId="2" quotePrefix="1" applyNumberFormat="1" applyFont="1" applyFill="1" applyAlignment="1">
      <alignment horizontal="right" vertical="center"/>
    </xf>
    <xf numFmtId="0" fontId="6" fillId="0" borderId="1" xfId="269" applyNumberFormat="1" applyFont="1" applyFill="1" applyBorder="1" applyAlignment="1">
      <alignment horizontal="center" vertical="center"/>
    </xf>
    <xf numFmtId="0" fontId="6" fillId="0" borderId="20" xfId="269" applyNumberFormat="1" applyFont="1" applyFill="1" applyBorder="1" applyAlignment="1">
      <alignment horizontal="center" vertical="center"/>
    </xf>
    <xf numFmtId="0" fontId="6" fillId="0" borderId="17" xfId="269" applyNumberFormat="1" applyFont="1" applyFill="1" applyBorder="1" applyAlignment="1">
      <alignment horizontal="center" vertical="center"/>
    </xf>
    <xf numFmtId="0" fontId="6" fillId="0" borderId="14" xfId="2" applyNumberFormat="1" applyFont="1" applyFill="1" applyBorder="1" applyAlignment="1" applyProtection="1">
      <alignment vertical="center" shrinkToFit="1"/>
    </xf>
    <xf numFmtId="0" fontId="6" fillId="0" borderId="13" xfId="269" applyNumberFormat="1" applyFont="1" applyFill="1" applyBorder="1" applyAlignment="1" applyProtection="1">
      <alignment horizontal="left"/>
    </xf>
    <xf numFmtId="0" fontId="4" fillId="0" borderId="13" xfId="269" applyNumberFormat="1" applyFont="1" applyFill="1" applyBorder="1" applyAlignment="1" applyProtection="1">
      <alignment horizontal="left"/>
    </xf>
    <xf numFmtId="0" fontId="6" fillId="0" borderId="0" xfId="269" applyNumberFormat="1" applyFont="1" applyFill="1" applyBorder="1" applyAlignment="1" applyProtection="1">
      <alignment horizontal="center" vertical="center"/>
    </xf>
    <xf numFmtId="0" fontId="6" fillId="0" borderId="1" xfId="269" applyNumberFormat="1" applyFont="1" applyFill="1" applyBorder="1" applyAlignment="1" applyProtection="1">
      <alignment horizontal="center" vertical="center" shrinkToFit="1"/>
    </xf>
    <xf numFmtId="0" fontId="6" fillId="0" borderId="20" xfId="269" applyNumberFormat="1" applyFont="1" applyFill="1" applyBorder="1" applyAlignment="1" applyProtection="1">
      <alignment horizontal="center" vertical="center" shrinkToFit="1"/>
    </xf>
    <xf numFmtId="0" fontId="6" fillId="0" borderId="16" xfId="269" applyNumberFormat="1" applyFont="1" applyFill="1" applyBorder="1" applyAlignment="1" applyProtection="1">
      <alignment vertical="center" wrapText="1"/>
    </xf>
    <xf numFmtId="0" fontId="6" fillId="0" borderId="19" xfId="269" applyNumberFormat="1" applyFont="1" applyFill="1" applyBorder="1" applyAlignment="1" applyProtection="1">
      <alignment vertical="center" wrapText="1"/>
    </xf>
    <xf numFmtId="0" fontId="6" fillId="0" borderId="22" xfId="269" applyNumberFormat="1" applyFont="1" applyFill="1" applyBorder="1" applyAlignment="1" applyProtection="1">
      <alignment vertical="center" wrapText="1"/>
    </xf>
    <xf numFmtId="0" fontId="6" fillId="0" borderId="14" xfId="269" applyNumberFormat="1" applyFont="1" applyFill="1" applyBorder="1" applyAlignment="1" applyProtection="1">
      <alignment horizontal="distributed" vertical="center" indent="2"/>
    </xf>
    <xf numFmtId="0" fontId="6" fillId="0" borderId="16" xfId="269" applyNumberFormat="1" applyFont="1" applyFill="1" applyBorder="1" applyAlignment="1" applyProtection="1">
      <alignment horizontal="distributed" vertical="center" indent="2"/>
    </xf>
    <xf numFmtId="0" fontId="6" fillId="0" borderId="0" xfId="269" applyNumberFormat="1" applyFont="1" applyFill="1" applyBorder="1" applyAlignment="1" applyProtection="1">
      <alignment horizontal="distributed" vertical="center" indent="2"/>
    </xf>
    <xf numFmtId="0" fontId="6" fillId="0" borderId="19" xfId="269" applyNumberFormat="1" applyFont="1" applyFill="1" applyBorder="1" applyAlignment="1" applyProtection="1">
      <alignment horizontal="distributed" vertical="center" indent="2"/>
    </xf>
    <xf numFmtId="0" fontId="6" fillId="0" borderId="13" xfId="269" applyNumberFormat="1" applyFont="1" applyFill="1" applyBorder="1" applyAlignment="1" applyProtection="1">
      <alignment horizontal="distributed" vertical="center" indent="2"/>
    </xf>
    <xf numFmtId="0" fontId="6" fillId="0" borderId="22" xfId="269" applyNumberFormat="1" applyFont="1" applyFill="1" applyBorder="1" applyAlignment="1" applyProtection="1">
      <alignment horizontal="distributed" vertical="center" indent="2"/>
    </xf>
    <xf numFmtId="0" fontId="6" fillId="0" borderId="16" xfId="269" applyNumberFormat="1" applyFont="1" applyFill="1" applyBorder="1" applyAlignment="1" applyProtection="1">
      <alignment horizontal="center" vertical="center" textRotation="255"/>
    </xf>
    <xf numFmtId="0" fontId="6" fillId="0" borderId="19" xfId="269" applyNumberFormat="1" applyFont="1" applyFill="1" applyBorder="1" applyAlignment="1" applyProtection="1">
      <alignment horizontal="center" vertical="center" textRotation="255"/>
    </xf>
    <xf numFmtId="0" fontId="6" fillId="0" borderId="22" xfId="269" applyNumberFormat="1" applyFont="1" applyFill="1" applyBorder="1" applyAlignment="1" applyProtection="1">
      <alignment horizontal="center" vertical="center" textRotation="255"/>
    </xf>
    <xf numFmtId="0" fontId="6" fillId="0" borderId="14" xfId="269" applyNumberFormat="1" applyFont="1" applyFill="1" applyBorder="1" applyAlignment="1" applyProtection="1">
      <alignment horizontal="distributed" vertical="center" indent="3"/>
    </xf>
    <xf numFmtId="0" fontId="6" fillId="0" borderId="16" xfId="269" applyNumberFormat="1" applyFont="1" applyFill="1" applyBorder="1" applyAlignment="1" applyProtection="1">
      <alignment horizontal="distributed" vertical="center" indent="3"/>
    </xf>
    <xf numFmtId="0" fontId="6" fillId="0" borderId="13" xfId="269" applyNumberFormat="1" applyFont="1" applyFill="1" applyBorder="1" applyAlignment="1" applyProtection="1">
      <alignment horizontal="distributed" vertical="center" indent="3"/>
    </xf>
    <xf numFmtId="0" fontId="6" fillId="0" borderId="22" xfId="269" applyNumberFormat="1" applyFont="1" applyFill="1" applyBorder="1" applyAlignment="1" applyProtection="1">
      <alignment horizontal="distributed" vertical="center" indent="3"/>
    </xf>
    <xf numFmtId="0" fontId="6" fillId="0" borderId="15" xfId="269" applyNumberFormat="1" applyFont="1" applyFill="1" applyBorder="1" applyAlignment="1">
      <alignment horizontal="center" vertical="center"/>
    </xf>
    <xf numFmtId="0" fontId="6" fillId="0" borderId="29" xfId="269" applyNumberFormat="1" applyFont="1" applyFill="1" applyBorder="1" applyAlignment="1">
      <alignment horizontal="center" vertical="center"/>
    </xf>
    <xf numFmtId="0" fontId="6" fillId="0" borderId="16" xfId="269" applyNumberFormat="1" applyFont="1" applyFill="1" applyBorder="1" applyAlignment="1">
      <alignment horizontal="center" vertical="center"/>
    </xf>
    <xf numFmtId="0" fontId="6" fillId="0" borderId="19" xfId="269" applyNumberFormat="1" applyFont="1" applyFill="1" applyBorder="1" applyAlignment="1">
      <alignment horizontal="center" vertical="center"/>
    </xf>
    <xf numFmtId="0" fontId="42" fillId="0" borderId="23" xfId="269" applyNumberFormat="1" applyFont="1" applyFill="1" applyBorder="1" applyAlignment="1">
      <alignment horizontal="center" vertical="center"/>
    </xf>
    <xf numFmtId="0" fontId="42" fillId="0" borderId="30" xfId="269" applyNumberFormat="1" applyFont="1" applyFill="1" applyBorder="1" applyAlignment="1">
      <alignment horizontal="center" vertical="center"/>
    </xf>
    <xf numFmtId="0" fontId="6" fillId="0" borderId="23" xfId="269" applyNumberFormat="1" applyFont="1" applyFill="1" applyBorder="1" applyAlignment="1">
      <alignment horizontal="center" vertical="center"/>
    </xf>
    <xf numFmtId="0" fontId="6" fillId="0" borderId="30" xfId="269" applyNumberFormat="1" applyFont="1" applyFill="1" applyBorder="1" applyAlignment="1">
      <alignment horizontal="center" vertical="center"/>
    </xf>
    <xf numFmtId="0" fontId="6" fillId="0" borderId="23" xfId="269" applyNumberFormat="1" applyFont="1" applyFill="1" applyBorder="1" applyAlignment="1">
      <alignment horizontal="center" vertical="center" wrapText="1"/>
    </xf>
    <xf numFmtId="0" fontId="6" fillId="0" borderId="14" xfId="269" applyNumberFormat="1" applyFont="1" applyFill="1" applyBorder="1" applyAlignment="1">
      <alignment horizontal="center" vertical="center"/>
    </xf>
    <xf numFmtId="0" fontId="6" fillId="0" borderId="0" xfId="269" applyNumberFormat="1" applyFont="1" applyFill="1" applyBorder="1" applyAlignment="1">
      <alignment horizontal="center" vertical="center"/>
    </xf>
    <xf numFmtId="0" fontId="42" fillId="0" borderId="15" xfId="269" applyNumberFormat="1" applyFont="1" applyFill="1" applyBorder="1" applyAlignment="1">
      <alignment horizontal="center" vertical="center"/>
    </xf>
    <xf numFmtId="0" fontId="42" fillId="0" borderId="29" xfId="269" applyNumberFormat="1" applyFont="1" applyFill="1" applyBorder="1" applyAlignment="1">
      <alignment horizontal="center" vertical="center"/>
    </xf>
    <xf numFmtId="0" fontId="6" fillId="0" borderId="18" xfId="269" applyNumberFormat="1" applyFont="1" applyFill="1" applyBorder="1" applyAlignment="1">
      <alignment horizontal="center" vertical="center" wrapText="1"/>
    </xf>
    <xf numFmtId="0" fontId="6" fillId="0" borderId="18" xfId="269" applyNumberFormat="1" applyFont="1" applyFill="1" applyBorder="1" applyAlignment="1">
      <alignment horizontal="center" vertical="center"/>
    </xf>
    <xf numFmtId="0" fontId="6" fillId="0" borderId="20" xfId="2" applyNumberFormat="1" applyFont="1" applyFill="1" applyBorder="1" applyAlignment="1">
      <alignment horizontal="center" vertical="center"/>
    </xf>
    <xf numFmtId="0" fontId="6" fillId="0" borderId="18" xfId="2" applyNumberFormat="1" applyFont="1" applyFill="1" applyBorder="1" applyAlignment="1">
      <alignment horizontal="center" vertical="center"/>
    </xf>
    <xf numFmtId="0" fontId="6" fillId="0" borderId="17" xfId="2" applyNumberFormat="1" applyFont="1" applyFill="1" applyBorder="1" applyAlignment="1">
      <alignment horizontal="center" vertical="center"/>
    </xf>
    <xf numFmtId="0" fontId="6" fillId="0" borderId="22" xfId="269" applyNumberFormat="1" applyFont="1" applyFill="1" applyBorder="1" applyAlignment="1">
      <alignment horizontal="center" vertical="center"/>
    </xf>
    <xf numFmtId="0" fontId="6" fillId="0" borderId="16" xfId="2" applyNumberFormat="1" applyFont="1" applyFill="1" applyBorder="1" applyAlignment="1">
      <alignment horizontal="center" vertical="center"/>
    </xf>
    <xf numFmtId="0" fontId="6" fillId="0" borderId="22" xfId="2" applyNumberFormat="1" applyFont="1" applyFill="1" applyBorder="1" applyAlignment="1">
      <alignment horizontal="center" vertical="center"/>
    </xf>
  </cellXfs>
  <cellStyles count="273">
    <cellStyle name="20% - アクセント 1 2" xfId="31"/>
    <cellStyle name="20% - アクセント 1 3" xfId="32"/>
    <cellStyle name="20% - アクセント 2 2" xfId="33"/>
    <cellStyle name="20% - アクセント 2 3" xfId="34"/>
    <cellStyle name="20% - アクセント 3 2" xfId="35"/>
    <cellStyle name="20% - アクセント 3 3" xfId="36"/>
    <cellStyle name="20% - アクセント 4 2" xfId="37"/>
    <cellStyle name="20% - アクセント 4 3" xfId="38"/>
    <cellStyle name="20% - アクセント 5 2" xfId="39"/>
    <cellStyle name="20% - アクセント 5 3" xfId="40"/>
    <cellStyle name="20% - アクセント 6 2" xfId="41"/>
    <cellStyle name="20% - アクセント 6 3" xfId="42"/>
    <cellStyle name="40% - アクセント 1 2" xfId="43"/>
    <cellStyle name="40% - アクセント 1 3" xfId="44"/>
    <cellStyle name="40% - アクセント 2 2" xfId="45"/>
    <cellStyle name="40% - アクセント 2 3" xfId="46"/>
    <cellStyle name="40% - アクセント 3 2" xfId="47"/>
    <cellStyle name="40% - アクセント 3 3" xfId="48"/>
    <cellStyle name="40% - アクセント 4 2" xfId="49"/>
    <cellStyle name="40% - アクセント 4 3" xfId="50"/>
    <cellStyle name="40% - アクセント 5 2" xfId="51"/>
    <cellStyle name="40% - アクセント 5 3" xfId="52"/>
    <cellStyle name="40% - アクセント 6 2" xfId="53"/>
    <cellStyle name="40% - アクセント 6 3" xfId="54"/>
    <cellStyle name="60% - アクセント 1 2" xfId="55"/>
    <cellStyle name="60% - アクセント 1 3" xfId="56"/>
    <cellStyle name="60% - アクセント 2 2" xfId="57"/>
    <cellStyle name="60% - アクセント 2 3" xfId="58"/>
    <cellStyle name="60% - アクセント 3 2" xfId="59"/>
    <cellStyle name="60% - アクセント 3 3" xfId="60"/>
    <cellStyle name="60% - アクセント 4 2" xfId="61"/>
    <cellStyle name="60% - アクセント 4 3" xfId="62"/>
    <cellStyle name="60% - アクセント 5 2" xfId="63"/>
    <cellStyle name="60% - アクセント 5 3" xfId="64"/>
    <cellStyle name="60% - アクセント 6 2" xfId="65"/>
    <cellStyle name="60% - アクセント 6 3" xfId="66"/>
    <cellStyle name="Calc Currency (0)" xfId="15"/>
    <cellStyle name="Header1" xfId="16"/>
    <cellStyle name="Header2" xfId="17"/>
    <cellStyle name="Normal_#18-Internet" xfId="18"/>
    <cellStyle name="アクセント 1 2" xfId="67"/>
    <cellStyle name="アクセント 1 3" xfId="68"/>
    <cellStyle name="アクセント 2 2" xfId="69"/>
    <cellStyle name="アクセント 2 3" xfId="70"/>
    <cellStyle name="アクセント 3 2" xfId="71"/>
    <cellStyle name="アクセント 3 3" xfId="72"/>
    <cellStyle name="アクセント 4 2" xfId="73"/>
    <cellStyle name="アクセント 4 3" xfId="74"/>
    <cellStyle name="アクセント 5 2" xfId="75"/>
    <cellStyle name="アクセント 5 3" xfId="76"/>
    <cellStyle name="アクセント 6 2" xfId="77"/>
    <cellStyle name="アクセント 6 3" xfId="78"/>
    <cellStyle name="タイトル 2" xfId="79"/>
    <cellStyle name="タイトル 3" xfId="80"/>
    <cellStyle name="チェック セル 2" xfId="81"/>
    <cellStyle name="チェック セル 3" xfId="82"/>
    <cellStyle name="どちらでもない 2" xfId="83"/>
    <cellStyle name="どちらでもない 3" xfId="84"/>
    <cellStyle name="パーセント 2" xfId="14"/>
    <cellStyle name="パーセント 2 2" xfId="85"/>
    <cellStyle name="パーセント 2 3" xfId="86"/>
    <cellStyle name="パーセント 3" xfId="29"/>
    <cellStyle name="ハイパーリンク" xfId="272" builtinId="8"/>
    <cellStyle name="ハイパーリンク 10" xfId="28"/>
    <cellStyle name="ハイパーリンク 2" xfId="3"/>
    <cellStyle name="ハイパーリンク 3" xfId="9"/>
    <cellStyle name="ハイパーリンク 4" xfId="12"/>
    <cellStyle name="ハイパーリンク 5" xfId="13"/>
    <cellStyle name="ハイパーリンク 6" xfId="22"/>
    <cellStyle name="ハイパーリンク 7" xfId="24"/>
    <cellStyle name="ハイパーリンク 8" xfId="25"/>
    <cellStyle name="ハイパーリンク 9" xfId="26"/>
    <cellStyle name="メモ 2" xfId="87"/>
    <cellStyle name="メモ 3" xfId="88"/>
    <cellStyle name="メモ 3 2" xfId="89"/>
    <cellStyle name="リンク セル 2" xfId="90"/>
    <cellStyle name="リンク セル 3" xfId="91"/>
    <cellStyle name="悪い 2" xfId="92"/>
    <cellStyle name="悪い 3" xfId="93"/>
    <cellStyle name="計算 2" xfId="94"/>
    <cellStyle name="計算 3" xfId="95"/>
    <cellStyle name="警告文 2" xfId="96"/>
    <cellStyle name="警告文 3" xfId="97"/>
    <cellStyle name="桁区切り 2" xfId="2"/>
    <cellStyle name="桁区切り 2 2" xfId="4"/>
    <cellStyle name="桁区切り 2 2 2" xfId="8"/>
    <cellStyle name="桁区切り 2 2 3" xfId="98"/>
    <cellStyle name="桁区切り 2 3" xfId="99"/>
    <cellStyle name="桁区切り 3" xfId="5"/>
    <cellStyle name="桁区切り 3 2" xfId="100"/>
    <cellStyle name="桁区切り 3 3" xfId="101"/>
    <cellStyle name="桁区切り 3 4" xfId="102"/>
    <cellStyle name="桁区切り 4" xfId="23"/>
    <cellStyle name="桁区切り 4 2" xfId="103"/>
    <cellStyle name="見出し 1 2" xfId="104"/>
    <cellStyle name="見出し 1 3" xfId="105"/>
    <cellStyle name="見出し 2 2" xfId="106"/>
    <cellStyle name="見出し 2 3" xfId="107"/>
    <cellStyle name="見出し 3 2" xfId="108"/>
    <cellStyle name="見出し 3 3" xfId="109"/>
    <cellStyle name="見出し 4 2" xfId="110"/>
    <cellStyle name="見出し 4 3" xfId="111"/>
    <cellStyle name="集計 2" xfId="112"/>
    <cellStyle name="集計 3" xfId="113"/>
    <cellStyle name="出力 2" xfId="114"/>
    <cellStyle name="出力 3" xfId="115"/>
    <cellStyle name="説明文 2" xfId="116"/>
    <cellStyle name="説明文 3" xfId="117"/>
    <cellStyle name="通貨 2" xfId="27"/>
    <cellStyle name="入力 2" xfId="118"/>
    <cellStyle name="入力 3" xfId="119"/>
    <cellStyle name="標準" xfId="0" builtinId="0"/>
    <cellStyle name="標準 10" xfId="120"/>
    <cellStyle name="標準 100" xfId="121"/>
    <cellStyle name="標準 101" xfId="122"/>
    <cellStyle name="標準 102" xfId="123"/>
    <cellStyle name="標準 103" xfId="124"/>
    <cellStyle name="標準 104" xfId="125"/>
    <cellStyle name="標準 105" xfId="126"/>
    <cellStyle name="標準 106" xfId="127"/>
    <cellStyle name="標準 107" xfId="128"/>
    <cellStyle name="標準 108" xfId="129"/>
    <cellStyle name="標準 109" xfId="130"/>
    <cellStyle name="標準 11" xfId="131"/>
    <cellStyle name="標準 110" xfId="132"/>
    <cellStyle name="標準 111" xfId="133"/>
    <cellStyle name="標準 112" xfId="134"/>
    <cellStyle name="標準 113" xfId="135"/>
    <cellStyle name="標準 114" xfId="136"/>
    <cellStyle name="標準 115" xfId="137"/>
    <cellStyle name="標準 116" xfId="138"/>
    <cellStyle name="標準 117" xfId="139"/>
    <cellStyle name="標準 118" xfId="140"/>
    <cellStyle name="標準 119" xfId="141"/>
    <cellStyle name="標準 12" xfId="142"/>
    <cellStyle name="標準 120" xfId="143"/>
    <cellStyle name="標準 121" xfId="144"/>
    <cellStyle name="標準 122" xfId="145"/>
    <cellStyle name="標準 123" xfId="146"/>
    <cellStyle name="標準 124" xfId="147"/>
    <cellStyle name="標準 125" xfId="148"/>
    <cellStyle name="標準 126" xfId="149"/>
    <cellStyle name="標準 127" xfId="150"/>
    <cellStyle name="標準 128" xfId="151"/>
    <cellStyle name="標準 129" xfId="152"/>
    <cellStyle name="標準 13" xfId="153"/>
    <cellStyle name="標準 130" xfId="154"/>
    <cellStyle name="標準 131" xfId="155"/>
    <cellStyle name="標準 131 2" xfId="156"/>
    <cellStyle name="標準 132" xfId="157"/>
    <cellStyle name="標準 132 2" xfId="158"/>
    <cellStyle name="標準 133" xfId="159"/>
    <cellStyle name="標準 133 2" xfId="160"/>
    <cellStyle name="標準 134" xfId="161"/>
    <cellStyle name="標準 134 2" xfId="162"/>
    <cellStyle name="標準 135" xfId="163"/>
    <cellStyle name="標準 135 2" xfId="164"/>
    <cellStyle name="標準 136" xfId="165"/>
    <cellStyle name="標準 136 2" xfId="166"/>
    <cellStyle name="標準 137" xfId="167"/>
    <cellStyle name="標準 137 2" xfId="168"/>
    <cellStyle name="標準 138" xfId="169"/>
    <cellStyle name="標準 138 2" xfId="170"/>
    <cellStyle name="標準 139" xfId="171"/>
    <cellStyle name="標準 139 2" xfId="172"/>
    <cellStyle name="標準 14" xfId="173"/>
    <cellStyle name="標準 140" xfId="174"/>
    <cellStyle name="標準 140 2" xfId="175"/>
    <cellStyle name="標準 141" xfId="176"/>
    <cellStyle name="標準 141 2" xfId="271"/>
    <cellStyle name="標準 142" xfId="268"/>
    <cellStyle name="標準 15" xfId="177"/>
    <cellStyle name="標準 16" xfId="178"/>
    <cellStyle name="標準 17" xfId="179"/>
    <cellStyle name="標準 18" xfId="180"/>
    <cellStyle name="標準 19" xfId="181"/>
    <cellStyle name="標準 2" xfId="1"/>
    <cellStyle name="標準 2 2" xfId="7"/>
    <cellStyle name="標準 2 2 2" xfId="182"/>
    <cellStyle name="標準 2 2 3" xfId="269"/>
    <cellStyle name="標準 2 3" xfId="30"/>
    <cellStyle name="標準 20" xfId="183"/>
    <cellStyle name="標準 21" xfId="184"/>
    <cellStyle name="標準 22" xfId="185"/>
    <cellStyle name="標準 23" xfId="186"/>
    <cellStyle name="標準 24" xfId="187"/>
    <cellStyle name="標準 25" xfId="188"/>
    <cellStyle name="標準 26" xfId="189"/>
    <cellStyle name="標準 27" xfId="190"/>
    <cellStyle name="標準 28" xfId="191"/>
    <cellStyle name="標準 29" xfId="192"/>
    <cellStyle name="標準 3" xfId="6"/>
    <cellStyle name="標準 3 2" xfId="21"/>
    <cellStyle name="標準 3 3" xfId="270"/>
    <cellStyle name="標準 30" xfId="193"/>
    <cellStyle name="標準 31" xfId="194"/>
    <cellStyle name="標準 32" xfId="195"/>
    <cellStyle name="標準 33" xfId="196"/>
    <cellStyle name="標準 34" xfId="197"/>
    <cellStyle name="標準 35" xfId="198"/>
    <cellStyle name="標準 36" xfId="199"/>
    <cellStyle name="標準 37" xfId="200"/>
    <cellStyle name="標準 38" xfId="201"/>
    <cellStyle name="標準 39" xfId="202"/>
    <cellStyle name="標準 4" xfId="10"/>
    <cellStyle name="標準 4 2" xfId="203"/>
    <cellStyle name="標準 40" xfId="204"/>
    <cellStyle name="標準 41" xfId="205"/>
    <cellStyle name="標準 42" xfId="206"/>
    <cellStyle name="標準 43" xfId="207"/>
    <cellStyle name="標準 44" xfId="208"/>
    <cellStyle name="標準 45" xfId="209"/>
    <cellStyle name="標準 46" xfId="210"/>
    <cellStyle name="標準 47" xfId="211"/>
    <cellStyle name="標準 48" xfId="212"/>
    <cellStyle name="標準 49" xfId="213"/>
    <cellStyle name="標準 5" xfId="11"/>
    <cellStyle name="標準 50" xfId="214"/>
    <cellStyle name="標準 51" xfId="215"/>
    <cellStyle name="標準 52" xfId="216"/>
    <cellStyle name="標準 53" xfId="217"/>
    <cellStyle name="標準 54" xfId="218"/>
    <cellStyle name="標準 55" xfId="219"/>
    <cellStyle name="標準 56" xfId="220"/>
    <cellStyle name="標準 57" xfId="221"/>
    <cellStyle name="標準 58" xfId="222"/>
    <cellStyle name="標準 59" xfId="223"/>
    <cellStyle name="標準 6" xfId="19"/>
    <cellStyle name="標準 60" xfId="224"/>
    <cellStyle name="標準 61" xfId="225"/>
    <cellStyle name="標準 62" xfId="226"/>
    <cellStyle name="標準 63" xfId="227"/>
    <cellStyle name="標準 64" xfId="228"/>
    <cellStyle name="標準 65" xfId="229"/>
    <cellStyle name="標準 66" xfId="230"/>
    <cellStyle name="標準 67" xfId="231"/>
    <cellStyle name="標準 68" xfId="232"/>
    <cellStyle name="標準 69" xfId="233"/>
    <cellStyle name="標準 7" xfId="20"/>
    <cellStyle name="標準 70" xfId="234"/>
    <cellStyle name="標準 71" xfId="235"/>
    <cellStyle name="標準 72" xfId="236"/>
    <cellStyle name="標準 73" xfId="237"/>
    <cellStyle name="標準 74" xfId="238"/>
    <cellStyle name="標準 75" xfId="239"/>
    <cellStyle name="標準 76" xfId="240"/>
    <cellStyle name="標準 77" xfId="241"/>
    <cellStyle name="標準 78" xfId="242"/>
    <cellStyle name="標準 79" xfId="243"/>
    <cellStyle name="標準 8" xfId="244"/>
    <cellStyle name="標準 80" xfId="245"/>
    <cellStyle name="標準 81" xfId="246"/>
    <cellStyle name="標準 82" xfId="247"/>
    <cellStyle name="標準 83" xfId="248"/>
    <cellStyle name="標準 84" xfId="249"/>
    <cellStyle name="標準 85" xfId="250"/>
    <cellStyle name="標準 86" xfId="251"/>
    <cellStyle name="標準 87" xfId="252"/>
    <cellStyle name="標準 88" xfId="253"/>
    <cellStyle name="標準 89" xfId="254"/>
    <cellStyle name="標準 9" xfId="255"/>
    <cellStyle name="標準 90" xfId="256"/>
    <cellStyle name="標準 91" xfId="257"/>
    <cellStyle name="標準 92" xfId="258"/>
    <cellStyle name="標準 93" xfId="259"/>
    <cellStyle name="標準 94" xfId="260"/>
    <cellStyle name="標準 95" xfId="261"/>
    <cellStyle name="標準 96" xfId="262"/>
    <cellStyle name="標準 97" xfId="263"/>
    <cellStyle name="標準 98" xfId="264"/>
    <cellStyle name="標準 99" xfId="265"/>
    <cellStyle name="良い 2" xfId="266"/>
    <cellStyle name="良い 3" xfId="2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695325</xdr:colOff>
      <xdr:row>12</xdr:row>
      <xdr:rowOff>0</xdr:rowOff>
    </xdr:from>
    <xdr:to>
      <xdr:col>3</xdr:col>
      <xdr:colOff>0</xdr:colOff>
      <xdr:row>13</xdr:row>
      <xdr:rowOff>11257</xdr:rowOff>
    </xdr:to>
    <xdr:sp macro="" textlink="">
      <xdr:nvSpPr>
        <xdr:cNvPr id="2" name="Text Box 1"/>
        <xdr:cNvSpPr txBox="1">
          <a:spLocks noChangeArrowheads="1"/>
        </xdr:cNvSpPr>
      </xdr:nvSpPr>
      <xdr:spPr bwMode="auto">
        <a:xfrm>
          <a:off x="3219450" y="2286000"/>
          <a:ext cx="114300" cy="2017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695325</xdr:colOff>
      <xdr:row>12</xdr:row>
      <xdr:rowOff>0</xdr:rowOff>
    </xdr:from>
    <xdr:to>
      <xdr:col>3</xdr:col>
      <xdr:colOff>0</xdr:colOff>
      <xdr:row>13</xdr:row>
      <xdr:rowOff>11257</xdr:rowOff>
    </xdr:to>
    <xdr:sp macro="" textlink="">
      <xdr:nvSpPr>
        <xdr:cNvPr id="3" name="Text Box 1"/>
        <xdr:cNvSpPr txBox="1">
          <a:spLocks noChangeArrowheads="1"/>
        </xdr:cNvSpPr>
      </xdr:nvSpPr>
      <xdr:spPr bwMode="auto">
        <a:xfrm>
          <a:off x="3219450" y="2286000"/>
          <a:ext cx="114300" cy="2017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tabSelected="1" zoomScale="115" zoomScaleNormal="115" workbookViewId="0"/>
  </sheetViews>
  <sheetFormatPr defaultRowHeight="13.5"/>
  <sheetData>
    <row r="1" spans="1:1">
      <c r="A1" t="s">
        <v>825</v>
      </c>
    </row>
    <row r="2" spans="1:1">
      <c r="A2" s="419" t="s">
        <v>827</v>
      </c>
    </row>
    <row r="3" spans="1:1">
      <c r="A3" s="419" t="s">
        <v>828</v>
      </c>
    </row>
    <row r="4" spans="1:1">
      <c r="A4" s="419" t="s">
        <v>829</v>
      </c>
    </row>
    <row r="5" spans="1:1">
      <c r="A5" s="419" t="s">
        <v>830</v>
      </c>
    </row>
    <row r="6" spans="1:1">
      <c r="A6" s="419" t="s">
        <v>831</v>
      </c>
    </row>
    <row r="7" spans="1:1">
      <c r="A7" s="419" t="s">
        <v>832</v>
      </c>
    </row>
    <row r="8" spans="1:1">
      <c r="A8" s="419" t="s">
        <v>833</v>
      </c>
    </row>
    <row r="9" spans="1:1">
      <c r="A9" s="419" t="s">
        <v>834</v>
      </c>
    </row>
    <row r="10" spans="1:1">
      <c r="A10" s="419" t="s">
        <v>835</v>
      </c>
    </row>
    <row r="11" spans="1:1">
      <c r="A11" s="419" t="s">
        <v>836</v>
      </c>
    </row>
    <row r="12" spans="1:1">
      <c r="A12" s="419" t="s">
        <v>837</v>
      </c>
    </row>
    <row r="13" spans="1:1">
      <c r="A13" s="419" t="s">
        <v>838</v>
      </c>
    </row>
    <row r="14" spans="1:1">
      <c r="A14" s="419" t="s">
        <v>839</v>
      </c>
    </row>
    <row r="15" spans="1:1">
      <c r="A15" s="419" t="s">
        <v>840</v>
      </c>
    </row>
    <row r="16" spans="1:1">
      <c r="A16" s="419" t="s">
        <v>841</v>
      </c>
    </row>
    <row r="17" spans="1:1">
      <c r="A17" s="419" t="s">
        <v>842</v>
      </c>
    </row>
    <row r="18" spans="1:1">
      <c r="A18" s="419" t="s">
        <v>843</v>
      </c>
    </row>
    <row r="19" spans="1:1">
      <c r="A19" s="419" t="s">
        <v>844</v>
      </c>
    </row>
    <row r="20" spans="1:1">
      <c r="A20" s="419" t="s">
        <v>845</v>
      </c>
    </row>
    <row r="21" spans="1:1">
      <c r="A21" s="419" t="s">
        <v>846</v>
      </c>
    </row>
    <row r="22" spans="1:1">
      <c r="A22" s="419" t="s">
        <v>847</v>
      </c>
    </row>
    <row r="23" spans="1:1">
      <c r="A23" s="419" t="s">
        <v>848</v>
      </c>
    </row>
    <row r="24" spans="1:1">
      <c r="A24" s="419" t="s">
        <v>849</v>
      </c>
    </row>
    <row r="25" spans="1:1">
      <c r="A25" s="419" t="s">
        <v>850</v>
      </c>
    </row>
    <row r="26" spans="1:1">
      <c r="A26" s="419" t="s">
        <v>851</v>
      </c>
    </row>
    <row r="27" spans="1:1">
      <c r="A27" s="419" t="s">
        <v>852</v>
      </c>
    </row>
    <row r="28" spans="1:1">
      <c r="A28" s="419" t="s">
        <v>853</v>
      </c>
    </row>
    <row r="29" spans="1:1">
      <c r="A29" s="419" t="s">
        <v>854</v>
      </c>
    </row>
    <row r="30" spans="1:1">
      <c r="A30" s="419" t="s">
        <v>855</v>
      </c>
    </row>
    <row r="31" spans="1:1">
      <c r="A31" s="419" t="s">
        <v>856</v>
      </c>
    </row>
    <row r="32" spans="1:1">
      <c r="A32" s="419" t="s">
        <v>857</v>
      </c>
    </row>
    <row r="33" spans="1:1">
      <c r="A33" s="419" t="s">
        <v>858</v>
      </c>
    </row>
    <row r="34" spans="1:1">
      <c r="A34" s="419" t="s">
        <v>859</v>
      </c>
    </row>
    <row r="35" spans="1:1">
      <c r="A35" s="419" t="s">
        <v>860</v>
      </c>
    </row>
    <row r="36" spans="1:1">
      <c r="A36" s="419" t="s">
        <v>861</v>
      </c>
    </row>
    <row r="37" spans="1:1">
      <c r="A37" s="419" t="s">
        <v>862</v>
      </c>
    </row>
    <row r="38" spans="1:1">
      <c r="A38" s="419" t="s">
        <v>863</v>
      </c>
    </row>
    <row r="39" spans="1:1">
      <c r="A39" s="419" t="s">
        <v>864</v>
      </c>
    </row>
    <row r="40" spans="1:1">
      <c r="A40" s="419" t="s">
        <v>865</v>
      </c>
    </row>
    <row r="41" spans="1:1">
      <c r="A41" s="419" t="s">
        <v>866</v>
      </c>
    </row>
    <row r="42" spans="1:1">
      <c r="A42" s="419" t="s">
        <v>867</v>
      </c>
    </row>
    <row r="43" spans="1:1">
      <c r="A43" s="419" t="s">
        <v>868</v>
      </c>
    </row>
    <row r="44" spans="1:1">
      <c r="A44" s="419" t="s">
        <v>869</v>
      </c>
    </row>
    <row r="45" spans="1:1">
      <c r="A45" s="419" t="s">
        <v>870</v>
      </c>
    </row>
    <row r="46" spans="1:1">
      <c r="A46" s="419" t="s">
        <v>871</v>
      </c>
    </row>
    <row r="47" spans="1:1">
      <c r="A47" s="419" t="s">
        <v>872</v>
      </c>
    </row>
    <row r="48" spans="1:1">
      <c r="A48" s="419" t="s">
        <v>873</v>
      </c>
    </row>
    <row r="49" spans="1:1">
      <c r="A49" s="419" t="s">
        <v>874</v>
      </c>
    </row>
    <row r="50" spans="1:1">
      <c r="A50" s="419" t="s">
        <v>875</v>
      </c>
    </row>
  </sheetData>
  <phoneticPr fontId="3"/>
  <hyperlinks>
    <hyperlink ref="A2" location="'10-1'!A1" display="10-1. 市内教育機関の状況"/>
    <hyperlink ref="A3" location="'10-2'!A1" display="10-2. 幼稚園の状況"/>
    <hyperlink ref="A4" location="'10-3'!A1" display="10-3. 私立幼稚園就園奨励費補助の状況"/>
    <hyperlink ref="A5" location="'10-4'!A1" display="10-4. 幼保連携型認定こども園（１号）の状況"/>
    <hyperlink ref="A6" location="'10-5'!A1" display="10-5. 市立小学校の状況"/>
    <hyperlink ref="A7" location="'10-6'!A1" display="10-6. 市立小学校別児童数・学級数・児童１人当り施設面積"/>
    <hyperlink ref="A8" location="'10-7'!A1" display="10-7. 特別支援教育の状況"/>
    <hyperlink ref="A9" location="'10-8'!A1" display="10-8. 市立中学校の状況"/>
    <hyperlink ref="A10" location="'10-9'!A1" display="10-9. 市立中学校別生徒数・学級数・生徒１人当り施設面積"/>
    <hyperlink ref="A11" location="'10-10'!A1" display="10-10. 市立小・中学校児童・生徒１人当りの教育費（公費負担分）"/>
    <hyperlink ref="A12" location="'10-11'!A1" display="10-11. 市立小・中学校就学援助費受給者数"/>
    <hyperlink ref="A13" location="'10-12'!A1" display="10-12. 市立中学校卒業者の進路状況"/>
    <hyperlink ref="A14" location="'10-13'!A1" display="10-13. 市立小・中学校保健関係職員数"/>
    <hyperlink ref="A15" location="'10-14'!A1" display="10-14. 市立小・中学校児童・生徒の体位平均値"/>
    <hyperlink ref="A16" location="'10-15'!A1" display="10-15. 学校給食センターの概要"/>
    <hyperlink ref="A17" location="'10-16'!A1" display="10-16. 学校給食の実施状況"/>
    <hyperlink ref="A18" location="'10-17'!A1" display="10-17. １人１食当りの給食基準額"/>
    <hyperlink ref="A19" location="'10-18'!A1" display="10-18. 市内の高等学校の状況"/>
    <hyperlink ref="A20" location="'10-19'!A1" display="10-19. 市内高等学校別入学者・生徒数・教員数"/>
    <hyperlink ref="A21" location="'10-20(1)'!A1" display="10-20. 大学の概況　（1）文教大学"/>
    <hyperlink ref="A22" location="'10-20(2)'!A1" display="10-20. 大学の概況　（2）埼玉県立大学"/>
    <hyperlink ref="A23" location="'10-21'!A1" display="10-21. 生涯学習施設等の概要"/>
    <hyperlink ref="A24" location="'10-22'!A1" display="10-22. 越谷コミュニティセンター施設の概要"/>
    <hyperlink ref="A25" location="'10-23'!A1" display="10-23. 地区センター・公民館利用状況"/>
    <hyperlink ref="A26" location="'10-24'!A1" display="10-24. 地区センター・公民館別利用状況"/>
    <hyperlink ref="A27" location="'10-25'!A1" display="10-25. 越谷コミュニティセンター利用状況"/>
    <hyperlink ref="A28" location="'10-26'!A1" display="10-26. 交流館別利用状況"/>
    <hyperlink ref="A29" location="'10-27'!A1" display="10-27. 北部市民会館利用状況"/>
    <hyperlink ref="A30" location="'10-28'!A1" display="10-28. 中央市民会館利用状況"/>
    <hyperlink ref="A31" location="'10-29'!A1" display="10-29. 市民活動支援センター利用状況"/>
    <hyperlink ref="A32" location="'10-30'!A1" display="10-30. 日本文化伝承の館「こしがや能楽堂」利用状況"/>
    <hyperlink ref="A33" location="'10-31'!A1" display="10-31. 図書館分類別蔵書冊数"/>
    <hyperlink ref="A34" location="'10-32'!A1" display="10-32. 図書館サービス指標"/>
    <hyperlink ref="A35" location="'10-33(1)'!A1" display="10-33. 図書館利用状況　（1）本　館"/>
    <hyperlink ref="A36" location="'10-33(2)'!A1" display="10-33. 図書館利用状況　（2）北部市民会館図書室"/>
    <hyperlink ref="A37" location="'10-33(3)'!A1" display="10-33. 図書館利用状況　（3）南部図書室"/>
    <hyperlink ref="A38" location="'10-33(4)'!A1" display="10-33. 図書館利用状況　（4）中央図書室"/>
    <hyperlink ref="A39" location="'10-33(5)'!A1" display="10-33. 図書館利用状況　（5）団体貸出（配本所を含む）"/>
    <hyperlink ref="A40" location="'10-34'!A1" display="10-34. 移動図書館「しらこばと号」利用状況"/>
    <hyperlink ref="A41" location="'10-35(1)'!A1" display="10-35. 科学技術体験センター「ミラクル」利用状況　（1）入館者数"/>
    <hyperlink ref="A42" location="'10-35(2)'!A1" display="10-35. 科学技術体験センター「ミラクル」利用状況　（2）事業体験者数"/>
    <hyperlink ref="A43" location="'10-36'!A1" display="10-36. あだたら高原少年自然の家利用者数"/>
    <hyperlink ref="A44" location="'10-37'!A1" display="10-37. 分収造林「越谷市ふれあいの森」"/>
    <hyperlink ref="A45" location="'10-38'!A1" display="10-38. 越谷市の文化財件数"/>
    <hyperlink ref="A46" location="'10-39(1)'!A1" display="10-39. 体育施設の利用状況　（1）野球場"/>
    <hyperlink ref="A47" location="'10-39(2)'!A1" display="10-39. 体育施設の利用状況　（2）庭球場"/>
    <hyperlink ref="A48" location="'10-39(3)'!A1" display="10-39. 体育施設の利用状況　（3）体育館"/>
    <hyperlink ref="A49" location="'10-39(4)'!A1" display="10-39. 体育施設の利用状況　（4）市民プール"/>
    <hyperlink ref="A50" location="'10-39(5)'!A1" display="10-39. 体育施設の利用状況　（5）その他の体育施設"/>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23"/>
  <sheetViews>
    <sheetView zoomScale="110" zoomScaleNormal="110" workbookViewId="0"/>
  </sheetViews>
  <sheetFormatPr defaultColWidth="8.875" defaultRowHeight="15" customHeight="1"/>
  <cols>
    <col min="1" max="1" width="2.5" style="41" customWidth="1"/>
    <col min="2" max="2" width="12.125" style="41" customWidth="1"/>
    <col min="3" max="3" width="7" style="41" customWidth="1"/>
    <col min="4" max="4" width="6.125" style="41" bestFit="1" customWidth="1"/>
    <col min="5" max="5" width="7.375" style="41" customWidth="1"/>
    <col min="6" max="6" width="5" style="41" customWidth="1"/>
    <col min="7" max="7" width="7.375" style="41" customWidth="1"/>
    <col min="8" max="8" width="5" style="41" customWidth="1"/>
    <col min="9" max="9" width="6.25" style="41" customWidth="1"/>
    <col min="10" max="10" width="5" style="41" customWidth="1"/>
    <col min="11" max="13" width="7.5" style="41" customWidth="1"/>
    <col min="14" max="16384" width="8.875" style="41"/>
  </cols>
  <sheetData>
    <row r="1" spans="1:15" ht="15" customHeight="1">
      <c r="A1" s="418" t="s">
        <v>826</v>
      </c>
    </row>
    <row r="3" spans="1:15" ht="15" customHeight="1">
      <c r="A3" s="1" t="s">
        <v>152</v>
      </c>
      <c r="I3" s="113"/>
    </row>
    <row r="4" spans="1:15" s="32" customFormat="1" ht="15" customHeight="1">
      <c r="A4" s="114" t="s">
        <v>153</v>
      </c>
      <c r="B4" s="43"/>
      <c r="E4" s="115"/>
      <c r="F4" s="116"/>
    </row>
    <row r="5" spans="1:15" s="32" customFormat="1" ht="15" customHeight="1">
      <c r="A5" s="450" t="s">
        <v>91</v>
      </c>
      <c r="B5" s="459"/>
      <c r="C5" s="459" t="s">
        <v>154</v>
      </c>
      <c r="D5" s="459"/>
      <c r="E5" s="459"/>
      <c r="F5" s="459"/>
      <c r="G5" s="459"/>
      <c r="H5" s="459"/>
      <c r="I5" s="440" t="s">
        <v>32</v>
      </c>
      <c r="J5" s="440"/>
      <c r="K5" s="459" t="s">
        <v>155</v>
      </c>
      <c r="L5" s="459"/>
      <c r="M5" s="428"/>
    </row>
    <row r="6" spans="1:15" s="32" customFormat="1" ht="30" customHeight="1">
      <c r="A6" s="450"/>
      <c r="B6" s="459"/>
      <c r="C6" s="459" t="s">
        <v>34</v>
      </c>
      <c r="D6" s="459"/>
      <c r="E6" s="459" t="s">
        <v>35</v>
      </c>
      <c r="F6" s="459"/>
      <c r="G6" s="459" t="s">
        <v>36</v>
      </c>
      <c r="H6" s="459"/>
      <c r="I6" s="460" t="s">
        <v>94</v>
      </c>
      <c r="J6" s="460"/>
      <c r="K6" s="117" t="s">
        <v>95</v>
      </c>
      <c r="L6" s="117" t="s">
        <v>96</v>
      </c>
      <c r="M6" s="84" t="s">
        <v>97</v>
      </c>
    </row>
    <row r="7" spans="1:15" s="32" customFormat="1" ht="15" customHeight="1">
      <c r="A7" s="457" t="s">
        <v>98</v>
      </c>
      <c r="B7" s="458"/>
      <c r="C7" s="118">
        <f>SUM(C8:C22)</f>
        <v>8425</v>
      </c>
      <c r="D7" s="119">
        <f t="shared" ref="D7:J7" si="0">SUM(D8:D22)</f>
        <v>144</v>
      </c>
      <c r="E7" s="118">
        <f t="shared" si="0"/>
        <v>4282</v>
      </c>
      <c r="F7" s="119">
        <f t="shared" si="0"/>
        <v>92</v>
      </c>
      <c r="G7" s="118">
        <f t="shared" si="0"/>
        <v>4143</v>
      </c>
      <c r="H7" s="119">
        <f t="shared" si="0"/>
        <v>52</v>
      </c>
      <c r="I7" s="118">
        <f t="shared" si="0"/>
        <v>239</v>
      </c>
      <c r="J7" s="119">
        <f t="shared" si="0"/>
        <v>27</v>
      </c>
      <c r="K7" s="120">
        <f>IFERROR(AVERAGE(K8:K22),0)</f>
        <v>52.406666666666666</v>
      </c>
      <c r="L7" s="120">
        <f>IFERROR(AVERAGE(L8:L22),0)</f>
        <v>12.306666666666667</v>
      </c>
      <c r="M7" s="120">
        <f>IFERROR(AVERAGE(M8:M22),0)</f>
        <v>2.1266666666666665</v>
      </c>
      <c r="O7" s="121"/>
    </row>
    <row r="8" spans="1:15" s="32" customFormat="1" ht="15" customHeight="1">
      <c r="A8" s="32">
        <v>1</v>
      </c>
      <c r="B8" s="88" t="s">
        <v>156</v>
      </c>
      <c r="C8" s="89">
        <v>823</v>
      </c>
      <c r="D8" s="95">
        <v>20</v>
      </c>
      <c r="E8" s="91">
        <v>388</v>
      </c>
      <c r="F8" s="95">
        <v>11</v>
      </c>
      <c r="G8" s="91">
        <v>435</v>
      </c>
      <c r="H8" s="95">
        <v>9</v>
      </c>
      <c r="I8" s="122">
        <v>23</v>
      </c>
      <c r="J8" s="90">
        <v>4</v>
      </c>
      <c r="K8" s="121">
        <v>37</v>
      </c>
      <c r="L8" s="121">
        <v>8.8000000000000007</v>
      </c>
      <c r="M8" s="121">
        <v>1.8</v>
      </c>
    </row>
    <row r="9" spans="1:15" s="32" customFormat="1" ht="15" customHeight="1">
      <c r="A9" s="32">
        <v>2</v>
      </c>
      <c r="B9" s="88" t="s">
        <v>157</v>
      </c>
      <c r="C9" s="89">
        <v>471</v>
      </c>
      <c r="D9" s="95">
        <v>11</v>
      </c>
      <c r="E9" s="91">
        <v>232</v>
      </c>
      <c r="F9" s="95">
        <v>8</v>
      </c>
      <c r="G9" s="91">
        <v>239</v>
      </c>
      <c r="H9" s="95">
        <v>3</v>
      </c>
      <c r="I9" s="122">
        <v>14</v>
      </c>
      <c r="J9" s="90">
        <v>2</v>
      </c>
      <c r="K9" s="121">
        <v>48.3</v>
      </c>
      <c r="L9" s="121">
        <v>12.2</v>
      </c>
      <c r="M9" s="121">
        <v>2.7</v>
      </c>
    </row>
    <row r="10" spans="1:15" s="32" customFormat="1" ht="15" customHeight="1">
      <c r="A10" s="32">
        <v>3</v>
      </c>
      <c r="B10" s="88" t="s">
        <v>158</v>
      </c>
      <c r="C10" s="89">
        <v>547</v>
      </c>
      <c r="D10" s="95">
        <v>18</v>
      </c>
      <c r="E10" s="91">
        <v>282</v>
      </c>
      <c r="F10" s="95">
        <v>10</v>
      </c>
      <c r="G10" s="91">
        <v>265</v>
      </c>
      <c r="H10" s="95">
        <v>8</v>
      </c>
      <c r="I10" s="122">
        <v>15</v>
      </c>
      <c r="J10" s="90">
        <v>3</v>
      </c>
      <c r="K10" s="121">
        <v>48.3</v>
      </c>
      <c r="L10" s="121">
        <v>12.6</v>
      </c>
      <c r="M10" s="121">
        <v>2.4</v>
      </c>
    </row>
    <row r="11" spans="1:15" s="32" customFormat="1" ht="15" customHeight="1">
      <c r="A11" s="32">
        <v>4</v>
      </c>
      <c r="B11" s="88" t="s">
        <v>159</v>
      </c>
      <c r="C11" s="89">
        <v>569</v>
      </c>
      <c r="D11" s="95">
        <v>26</v>
      </c>
      <c r="E11" s="91">
        <v>281</v>
      </c>
      <c r="F11" s="95">
        <v>20</v>
      </c>
      <c r="G11" s="91">
        <v>288</v>
      </c>
      <c r="H11" s="95">
        <v>6</v>
      </c>
      <c r="I11" s="122">
        <v>16</v>
      </c>
      <c r="J11" s="90">
        <v>5</v>
      </c>
      <c r="K11" s="121">
        <v>52.2</v>
      </c>
      <c r="L11" s="121">
        <v>10.9</v>
      </c>
      <c r="M11" s="121">
        <v>1.6</v>
      </c>
    </row>
    <row r="12" spans="1:15" s="32" customFormat="1" ht="15" customHeight="1">
      <c r="A12" s="32">
        <v>5</v>
      </c>
      <c r="B12" s="88" t="s">
        <v>160</v>
      </c>
      <c r="C12" s="89">
        <v>562</v>
      </c>
      <c r="D12" s="95">
        <v>37</v>
      </c>
      <c r="E12" s="91">
        <v>276</v>
      </c>
      <c r="F12" s="95">
        <v>21</v>
      </c>
      <c r="G12" s="91">
        <v>286</v>
      </c>
      <c r="H12" s="95">
        <v>16</v>
      </c>
      <c r="I12" s="122">
        <v>16</v>
      </c>
      <c r="J12" s="90">
        <v>7</v>
      </c>
      <c r="K12" s="121">
        <v>40</v>
      </c>
      <c r="L12" s="121">
        <v>13.3</v>
      </c>
      <c r="M12" s="121">
        <v>1.8</v>
      </c>
    </row>
    <row r="13" spans="1:15" s="32" customFormat="1" ht="15" customHeight="1">
      <c r="A13" s="32">
        <v>6</v>
      </c>
      <c r="B13" s="88" t="s">
        <v>161</v>
      </c>
      <c r="C13" s="89">
        <v>899</v>
      </c>
      <c r="D13" s="95"/>
      <c r="E13" s="91">
        <v>476</v>
      </c>
      <c r="F13" s="95"/>
      <c r="G13" s="91">
        <v>423</v>
      </c>
      <c r="H13" s="95"/>
      <c r="I13" s="122">
        <v>25</v>
      </c>
      <c r="J13" s="90" t="s">
        <v>162</v>
      </c>
      <c r="K13" s="121">
        <v>28.2</v>
      </c>
      <c r="L13" s="121">
        <v>7.9</v>
      </c>
      <c r="M13" s="121">
        <v>1</v>
      </c>
    </row>
    <row r="14" spans="1:15" s="32" customFormat="1" ht="15" customHeight="1">
      <c r="A14" s="32">
        <v>7</v>
      </c>
      <c r="B14" s="88" t="s">
        <v>163</v>
      </c>
      <c r="C14" s="89">
        <v>404</v>
      </c>
      <c r="D14" s="95"/>
      <c r="E14" s="91">
        <v>209</v>
      </c>
      <c r="F14" s="95"/>
      <c r="G14" s="91">
        <v>195</v>
      </c>
      <c r="H14" s="95"/>
      <c r="I14" s="122">
        <v>12</v>
      </c>
      <c r="J14" s="90" t="s">
        <v>162</v>
      </c>
      <c r="K14" s="121">
        <v>62</v>
      </c>
      <c r="L14" s="121">
        <v>16.899999999999999</v>
      </c>
      <c r="M14" s="121">
        <v>2.2000000000000002</v>
      </c>
    </row>
    <row r="15" spans="1:15" s="32" customFormat="1" ht="15" customHeight="1">
      <c r="A15" s="32">
        <v>8</v>
      </c>
      <c r="B15" s="88" t="s">
        <v>164</v>
      </c>
      <c r="C15" s="89">
        <v>760</v>
      </c>
      <c r="D15" s="95">
        <v>7</v>
      </c>
      <c r="E15" s="91">
        <v>383</v>
      </c>
      <c r="F15" s="95">
        <v>5</v>
      </c>
      <c r="G15" s="91">
        <v>377</v>
      </c>
      <c r="H15" s="95">
        <v>2</v>
      </c>
      <c r="I15" s="122">
        <v>21</v>
      </c>
      <c r="J15" s="90">
        <v>1</v>
      </c>
      <c r="K15" s="121">
        <v>36.1</v>
      </c>
      <c r="L15" s="121">
        <v>8.8000000000000007</v>
      </c>
      <c r="M15" s="121">
        <v>1.2</v>
      </c>
    </row>
    <row r="16" spans="1:15" s="32" customFormat="1" ht="15" customHeight="1">
      <c r="A16" s="32">
        <v>9</v>
      </c>
      <c r="B16" s="88" t="s">
        <v>165</v>
      </c>
      <c r="C16" s="89">
        <v>644</v>
      </c>
      <c r="D16" s="95"/>
      <c r="E16" s="91">
        <v>336</v>
      </c>
      <c r="F16" s="95"/>
      <c r="G16" s="91">
        <v>308</v>
      </c>
      <c r="H16" s="95" t="s">
        <v>162</v>
      </c>
      <c r="I16" s="122">
        <v>18</v>
      </c>
      <c r="J16" s="90" t="s">
        <v>162</v>
      </c>
      <c r="K16" s="121">
        <v>35.5</v>
      </c>
      <c r="L16" s="121">
        <v>9.1</v>
      </c>
      <c r="M16" s="121">
        <v>1.7</v>
      </c>
    </row>
    <row r="17" spans="1:13" s="32" customFormat="1" ht="15" customHeight="1">
      <c r="A17" s="32">
        <v>10</v>
      </c>
      <c r="B17" s="88" t="s">
        <v>166</v>
      </c>
      <c r="C17" s="89">
        <v>335</v>
      </c>
      <c r="D17" s="95"/>
      <c r="E17" s="91">
        <v>171</v>
      </c>
      <c r="F17" s="95"/>
      <c r="G17" s="91">
        <v>164</v>
      </c>
      <c r="H17" s="95" t="s">
        <v>162</v>
      </c>
      <c r="I17" s="122">
        <v>9</v>
      </c>
      <c r="J17" s="90" t="s">
        <v>162</v>
      </c>
      <c r="K17" s="121">
        <v>77.3</v>
      </c>
      <c r="L17" s="121">
        <v>18.5</v>
      </c>
      <c r="M17" s="121">
        <v>3.2</v>
      </c>
    </row>
    <row r="18" spans="1:13" s="32" customFormat="1" ht="15" customHeight="1">
      <c r="A18" s="32">
        <v>11</v>
      </c>
      <c r="B18" s="88" t="s">
        <v>167</v>
      </c>
      <c r="C18" s="89">
        <v>318</v>
      </c>
      <c r="D18" s="95">
        <v>2</v>
      </c>
      <c r="E18" s="91">
        <v>161</v>
      </c>
      <c r="F18" s="95">
        <v>2</v>
      </c>
      <c r="G18" s="91">
        <v>157</v>
      </c>
      <c r="H18" s="95" t="s">
        <v>162</v>
      </c>
      <c r="I18" s="122">
        <v>10</v>
      </c>
      <c r="J18" s="90">
        <v>1</v>
      </c>
      <c r="K18" s="121">
        <v>101.3</v>
      </c>
      <c r="L18" s="121">
        <v>15</v>
      </c>
      <c r="M18" s="121">
        <v>3.4</v>
      </c>
    </row>
    <row r="19" spans="1:13" s="32" customFormat="1" ht="15" customHeight="1">
      <c r="A19" s="32">
        <v>12</v>
      </c>
      <c r="B19" s="88" t="s">
        <v>168</v>
      </c>
      <c r="C19" s="89">
        <v>440</v>
      </c>
      <c r="D19" s="95"/>
      <c r="E19" s="91">
        <v>224</v>
      </c>
      <c r="F19" s="95"/>
      <c r="G19" s="91">
        <v>216</v>
      </c>
      <c r="H19" s="95" t="s">
        <v>162</v>
      </c>
      <c r="I19" s="122">
        <v>13</v>
      </c>
      <c r="J19" s="90" t="s">
        <v>162</v>
      </c>
      <c r="K19" s="121">
        <v>67.599999999999994</v>
      </c>
      <c r="L19" s="121">
        <v>12.5</v>
      </c>
      <c r="M19" s="121">
        <v>2.5</v>
      </c>
    </row>
    <row r="20" spans="1:13" s="32" customFormat="1" ht="15" customHeight="1">
      <c r="A20" s="32">
        <v>13</v>
      </c>
      <c r="B20" s="88" t="s">
        <v>169</v>
      </c>
      <c r="C20" s="89">
        <v>374</v>
      </c>
      <c r="D20" s="95">
        <v>13</v>
      </c>
      <c r="E20" s="91">
        <v>181</v>
      </c>
      <c r="F20" s="95">
        <v>10</v>
      </c>
      <c r="G20" s="91">
        <v>193</v>
      </c>
      <c r="H20" s="95">
        <v>3</v>
      </c>
      <c r="I20" s="122">
        <v>12</v>
      </c>
      <c r="J20" s="90">
        <v>2</v>
      </c>
      <c r="K20" s="121">
        <v>58.8</v>
      </c>
      <c r="L20" s="121">
        <v>17</v>
      </c>
      <c r="M20" s="121">
        <v>2.8</v>
      </c>
    </row>
    <row r="21" spans="1:13" s="32" customFormat="1" ht="15" customHeight="1">
      <c r="A21" s="32">
        <v>14</v>
      </c>
      <c r="B21" s="88" t="s">
        <v>170</v>
      </c>
      <c r="C21" s="89">
        <v>759</v>
      </c>
      <c r="D21" s="95">
        <v>10</v>
      </c>
      <c r="E21" s="91">
        <v>405</v>
      </c>
      <c r="F21" s="95">
        <v>5</v>
      </c>
      <c r="G21" s="91">
        <v>354</v>
      </c>
      <c r="H21" s="95">
        <v>5</v>
      </c>
      <c r="I21" s="122">
        <v>21</v>
      </c>
      <c r="J21" s="90">
        <v>2</v>
      </c>
      <c r="K21" s="121">
        <v>37</v>
      </c>
      <c r="L21" s="121">
        <v>8.1</v>
      </c>
      <c r="M21" s="121">
        <v>1.4</v>
      </c>
    </row>
    <row r="22" spans="1:13" s="32" customFormat="1" ht="15" customHeight="1">
      <c r="A22" s="43">
        <v>15</v>
      </c>
      <c r="B22" s="88" t="s">
        <v>171</v>
      </c>
      <c r="C22" s="89">
        <v>520</v>
      </c>
      <c r="D22" s="95"/>
      <c r="E22" s="91">
        <v>277</v>
      </c>
      <c r="F22" s="95"/>
      <c r="G22" s="91">
        <v>243</v>
      </c>
      <c r="H22" s="95" t="s">
        <v>162</v>
      </c>
      <c r="I22" s="123">
        <v>14</v>
      </c>
      <c r="J22" s="95" t="s">
        <v>162</v>
      </c>
      <c r="K22" s="121">
        <v>56.5</v>
      </c>
      <c r="L22" s="121">
        <v>13</v>
      </c>
      <c r="M22" s="121">
        <v>2.2000000000000002</v>
      </c>
    </row>
    <row r="23" spans="1:13" s="32" customFormat="1" ht="15" customHeight="1">
      <c r="A23" s="18" t="s">
        <v>172</v>
      </c>
      <c r="B23" s="18"/>
      <c r="C23" s="18"/>
      <c r="D23" s="18"/>
      <c r="E23" s="18"/>
      <c r="F23" s="18"/>
      <c r="G23" s="18"/>
      <c r="H23" s="18"/>
      <c r="I23" s="18"/>
      <c r="J23" s="18"/>
      <c r="K23" s="18"/>
      <c r="L23" s="18"/>
      <c r="M23" s="19" t="s">
        <v>129</v>
      </c>
    </row>
  </sheetData>
  <mergeCells count="9">
    <mergeCell ref="A7:B7"/>
    <mergeCell ref="A5:B6"/>
    <mergeCell ref="C5:H5"/>
    <mergeCell ref="I5:J5"/>
    <mergeCell ref="K5:M5"/>
    <mergeCell ref="C6:D6"/>
    <mergeCell ref="E6:F6"/>
    <mergeCell ref="G6:H6"/>
    <mergeCell ref="I6:J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fitToHeight="0" orientation="portrait" cellComments="atEn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8"/>
  <sheetViews>
    <sheetView zoomScale="110" zoomScaleNormal="110" workbookViewId="0"/>
  </sheetViews>
  <sheetFormatPr defaultColWidth="8.75" defaultRowHeight="15" customHeight="1"/>
  <cols>
    <col min="1" max="1" width="22.5" style="125" customWidth="1"/>
    <col min="2" max="4" width="21.25" style="125" customWidth="1"/>
    <col min="5" max="16384" width="8.75" style="125"/>
  </cols>
  <sheetData>
    <row r="1" spans="1:4" ht="15" customHeight="1">
      <c r="A1" s="418" t="s">
        <v>826</v>
      </c>
    </row>
    <row r="3" spans="1:4" ht="15" customHeight="1">
      <c r="A3" s="124" t="s">
        <v>173</v>
      </c>
    </row>
    <row r="4" spans="1:4" s="126" customFormat="1" ht="15" customHeight="1">
      <c r="D4" s="127" t="s">
        <v>174</v>
      </c>
    </row>
    <row r="5" spans="1:4" ht="15" customHeight="1">
      <c r="A5" s="128"/>
      <c r="B5" s="129" t="s">
        <v>175</v>
      </c>
      <c r="C5" s="130" t="s">
        <v>176</v>
      </c>
      <c r="D5" s="129" t="s">
        <v>177</v>
      </c>
    </row>
    <row r="6" spans="1:4" ht="15" customHeight="1">
      <c r="A6" s="131" t="s">
        <v>178</v>
      </c>
      <c r="B6" s="132">
        <v>292944</v>
      </c>
      <c r="C6" s="75">
        <v>174362</v>
      </c>
      <c r="D6" s="75">
        <v>202517.35995562951</v>
      </c>
    </row>
    <row r="7" spans="1:4" ht="15" customHeight="1">
      <c r="A7" s="133" t="s">
        <v>179</v>
      </c>
      <c r="B7" s="134">
        <v>311620</v>
      </c>
      <c r="C7" s="134">
        <v>189218</v>
      </c>
      <c r="D7" s="134">
        <v>204831.27325093001</v>
      </c>
    </row>
    <row r="8" spans="1:4" ht="15" customHeight="1">
      <c r="D8" s="135" t="s">
        <v>180</v>
      </c>
    </row>
  </sheetData>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8"/>
  <sheetViews>
    <sheetView zoomScale="110" zoomScaleNormal="110" workbookViewId="0"/>
  </sheetViews>
  <sheetFormatPr defaultColWidth="11.75" defaultRowHeight="15" customHeight="1"/>
  <cols>
    <col min="1" max="1" width="19.125" style="125" customWidth="1"/>
    <col min="2" max="3" width="7.5" style="125" customWidth="1"/>
    <col min="4" max="4" width="7.375" style="125" customWidth="1"/>
    <col min="5" max="6" width="7.5" style="125" customWidth="1"/>
    <col min="7" max="7" width="7.375" style="125" customWidth="1"/>
    <col min="8" max="9" width="7.5" style="125" customWidth="1"/>
    <col min="10" max="10" width="7.375" style="125" customWidth="1"/>
    <col min="11" max="16384" width="11.75" style="125"/>
  </cols>
  <sheetData>
    <row r="1" spans="1:10" ht="15" customHeight="1">
      <c r="A1" s="418" t="s">
        <v>826</v>
      </c>
    </row>
    <row r="3" spans="1:10" ht="15" customHeight="1">
      <c r="A3" s="124" t="s">
        <v>181</v>
      </c>
    </row>
    <row r="4" spans="1:10" s="126" customFormat="1" ht="15" customHeight="1">
      <c r="J4" s="136" t="s">
        <v>27</v>
      </c>
    </row>
    <row r="5" spans="1:10" s="126" customFormat="1" ht="15" customHeight="1">
      <c r="A5" s="461" t="s">
        <v>182</v>
      </c>
      <c r="B5" s="463" t="s">
        <v>183</v>
      </c>
      <c r="C5" s="464"/>
      <c r="D5" s="465"/>
      <c r="E5" s="466" t="s">
        <v>184</v>
      </c>
      <c r="F5" s="466"/>
      <c r="G5" s="467"/>
      <c r="H5" s="468" t="s">
        <v>185</v>
      </c>
      <c r="I5" s="466"/>
      <c r="J5" s="466"/>
    </row>
    <row r="6" spans="1:10" s="126" customFormat="1" ht="15" customHeight="1">
      <c r="A6" s="462"/>
      <c r="B6" s="137" t="s">
        <v>186</v>
      </c>
      <c r="C6" s="137" t="s">
        <v>187</v>
      </c>
      <c r="D6" s="138" t="s">
        <v>43</v>
      </c>
      <c r="E6" s="139" t="str">
        <f t="shared" ref="E6:J6" si="0">B6</f>
        <v>29年度</v>
      </c>
      <c r="F6" s="139" t="str">
        <f t="shared" si="0"/>
        <v>30年度</v>
      </c>
      <c r="G6" s="139" t="str">
        <f t="shared" si="0"/>
        <v>令和元年度</v>
      </c>
      <c r="H6" s="139" t="str">
        <f t="shared" si="0"/>
        <v>29年度</v>
      </c>
      <c r="I6" s="139" t="str">
        <f t="shared" si="0"/>
        <v>30年度</v>
      </c>
      <c r="J6" s="140" t="str">
        <f t="shared" si="0"/>
        <v>令和元年度</v>
      </c>
    </row>
    <row r="7" spans="1:10" s="126" customFormat="1" ht="15" customHeight="1">
      <c r="A7" s="141" t="s">
        <v>188</v>
      </c>
      <c r="B7" s="142">
        <f t="shared" ref="B7:D13" si="1">SUM(E7,H7)</f>
        <v>4912</v>
      </c>
      <c r="C7" s="143">
        <f t="shared" si="1"/>
        <v>4806</v>
      </c>
      <c r="D7" s="144">
        <f t="shared" si="1"/>
        <v>4704</v>
      </c>
      <c r="E7" s="132">
        <v>3072</v>
      </c>
      <c r="F7" s="132">
        <v>2972</v>
      </c>
      <c r="G7" s="145">
        <v>2922</v>
      </c>
      <c r="H7" s="146">
        <v>1840</v>
      </c>
      <c r="I7" s="146">
        <v>1834</v>
      </c>
      <c r="J7" s="146">
        <v>1782</v>
      </c>
    </row>
    <row r="8" spans="1:10" s="126" customFormat="1" ht="15" customHeight="1">
      <c r="A8" s="147" t="s">
        <v>189</v>
      </c>
      <c r="B8" s="142">
        <f t="shared" si="1"/>
        <v>3239</v>
      </c>
      <c r="C8" s="143">
        <f t="shared" si="1"/>
        <v>3299</v>
      </c>
      <c r="D8" s="144">
        <f t="shared" si="1"/>
        <v>2818</v>
      </c>
      <c r="E8" s="75">
        <v>2514</v>
      </c>
      <c r="F8" s="75">
        <v>2521</v>
      </c>
      <c r="G8" s="148">
        <v>2401</v>
      </c>
      <c r="H8" s="146">
        <v>725</v>
      </c>
      <c r="I8" s="146">
        <v>778</v>
      </c>
      <c r="J8" s="146">
        <v>417</v>
      </c>
    </row>
    <row r="9" spans="1:10" s="126" customFormat="1" ht="15" customHeight="1">
      <c r="A9" s="141" t="s">
        <v>190</v>
      </c>
      <c r="B9" s="142">
        <f t="shared" si="1"/>
        <v>1182</v>
      </c>
      <c r="C9" s="143">
        <f t="shared" si="1"/>
        <v>1175</v>
      </c>
      <c r="D9" s="144">
        <f t="shared" si="1"/>
        <v>1102</v>
      </c>
      <c r="E9" s="75">
        <v>586</v>
      </c>
      <c r="F9" s="75">
        <v>563</v>
      </c>
      <c r="G9" s="148">
        <v>561</v>
      </c>
      <c r="H9" s="146">
        <v>596</v>
      </c>
      <c r="I9" s="146">
        <v>612</v>
      </c>
      <c r="J9" s="146">
        <v>541</v>
      </c>
    </row>
    <row r="10" spans="1:10" s="126" customFormat="1" ht="15" customHeight="1">
      <c r="A10" s="147" t="s">
        <v>191</v>
      </c>
      <c r="B10" s="142">
        <f t="shared" si="1"/>
        <v>1030</v>
      </c>
      <c r="C10" s="143">
        <f t="shared" si="1"/>
        <v>1082</v>
      </c>
      <c r="D10" s="144">
        <f t="shared" si="1"/>
        <v>1042</v>
      </c>
      <c r="E10" s="75">
        <v>498</v>
      </c>
      <c r="F10" s="75">
        <v>530</v>
      </c>
      <c r="G10" s="148">
        <v>495</v>
      </c>
      <c r="H10" s="146">
        <v>532</v>
      </c>
      <c r="I10" s="146">
        <v>552</v>
      </c>
      <c r="J10" s="146">
        <v>547</v>
      </c>
    </row>
    <row r="11" spans="1:10" s="126" customFormat="1" ht="15" customHeight="1">
      <c r="A11" s="141" t="s">
        <v>192</v>
      </c>
      <c r="B11" s="142">
        <f t="shared" si="1"/>
        <v>4883</v>
      </c>
      <c r="C11" s="143">
        <f t="shared" si="1"/>
        <v>4770</v>
      </c>
      <c r="D11" s="144">
        <f t="shared" si="1"/>
        <v>4666</v>
      </c>
      <c r="E11" s="75">
        <v>3067</v>
      </c>
      <c r="F11" s="75">
        <v>2964</v>
      </c>
      <c r="G11" s="148">
        <v>2916</v>
      </c>
      <c r="H11" s="146">
        <v>1816</v>
      </c>
      <c r="I11" s="146">
        <v>1806</v>
      </c>
      <c r="J11" s="146">
        <v>1750</v>
      </c>
    </row>
    <row r="12" spans="1:10" s="126" customFormat="1" ht="15" customHeight="1">
      <c r="A12" s="141" t="s">
        <v>193</v>
      </c>
      <c r="B12" s="142">
        <f t="shared" si="1"/>
        <v>7</v>
      </c>
      <c r="C12" s="143">
        <f t="shared" si="1"/>
        <v>4</v>
      </c>
      <c r="D12" s="144">
        <f t="shared" si="1"/>
        <v>2</v>
      </c>
      <c r="E12" s="75">
        <v>4</v>
      </c>
      <c r="F12" s="75">
        <v>1</v>
      </c>
      <c r="G12" s="148">
        <v>2</v>
      </c>
      <c r="H12" s="146">
        <v>3</v>
      </c>
      <c r="I12" s="146">
        <v>3</v>
      </c>
      <c r="J12" s="146">
        <v>0</v>
      </c>
    </row>
    <row r="13" spans="1:10" s="126" customFormat="1" ht="30" customHeight="1">
      <c r="A13" s="149" t="s">
        <v>194</v>
      </c>
      <c r="B13" s="142">
        <f t="shared" si="1"/>
        <v>923</v>
      </c>
      <c r="C13" s="143">
        <f t="shared" si="1"/>
        <v>885</v>
      </c>
      <c r="D13" s="144">
        <f t="shared" si="1"/>
        <v>419</v>
      </c>
      <c r="E13" s="75">
        <v>379</v>
      </c>
      <c r="F13" s="75">
        <v>321</v>
      </c>
      <c r="G13" s="148">
        <v>365</v>
      </c>
      <c r="H13" s="75">
        <v>544</v>
      </c>
      <c r="I13" s="75">
        <v>564</v>
      </c>
      <c r="J13" s="75">
        <v>54</v>
      </c>
    </row>
    <row r="14" spans="1:10" s="126" customFormat="1" ht="30" customHeight="1">
      <c r="A14" s="150" t="s">
        <v>195</v>
      </c>
      <c r="B14" s="151" t="s">
        <v>10</v>
      </c>
      <c r="C14" s="143">
        <f>SUM(F14,I14)</f>
        <v>560</v>
      </c>
      <c r="D14" s="144">
        <f>SUM(G14,J14)</f>
        <v>551</v>
      </c>
      <c r="E14" s="56" t="s">
        <v>10</v>
      </c>
      <c r="F14" s="50">
        <v>560</v>
      </c>
      <c r="G14" s="148">
        <v>551</v>
      </c>
      <c r="H14" s="56" t="s">
        <v>10</v>
      </c>
      <c r="I14" s="50" t="s">
        <v>10</v>
      </c>
      <c r="J14" s="50" t="s">
        <v>196</v>
      </c>
    </row>
    <row r="15" spans="1:10" s="126" customFormat="1" ht="30" customHeight="1">
      <c r="A15" s="152" t="s">
        <v>197</v>
      </c>
      <c r="B15" s="153" t="s">
        <v>10</v>
      </c>
      <c r="C15" s="154" t="s">
        <v>198</v>
      </c>
      <c r="D15" s="155">
        <f>SUM(G15,J15)</f>
        <v>324</v>
      </c>
      <c r="E15" s="57" t="s">
        <v>10</v>
      </c>
      <c r="F15" s="55" t="s">
        <v>10</v>
      </c>
      <c r="G15" s="156">
        <v>324</v>
      </c>
      <c r="H15" s="57" t="s">
        <v>10</v>
      </c>
      <c r="I15" s="55" t="s">
        <v>10</v>
      </c>
      <c r="J15" s="55" t="s">
        <v>196</v>
      </c>
    </row>
    <row r="16" spans="1:10" s="126" customFormat="1" ht="15" customHeight="1">
      <c r="A16" s="157" t="s">
        <v>199</v>
      </c>
      <c r="B16" s="157"/>
      <c r="C16" s="157"/>
      <c r="D16" s="157"/>
      <c r="E16" s="157"/>
      <c r="F16" s="157"/>
      <c r="G16" s="157"/>
      <c r="H16" s="157"/>
      <c r="I16" s="157"/>
      <c r="J16" s="157"/>
    </row>
    <row r="17" spans="1:10" s="126" customFormat="1" ht="13.5" customHeight="1">
      <c r="A17" s="126" t="s">
        <v>200</v>
      </c>
      <c r="B17" s="158"/>
      <c r="C17" s="158"/>
      <c r="D17" s="158"/>
      <c r="E17" s="158"/>
      <c r="F17" s="158"/>
      <c r="G17" s="158"/>
      <c r="H17" s="158"/>
      <c r="I17" s="158"/>
      <c r="J17" s="158"/>
    </row>
    <row r="18" spans="1:10" s="126" customFormat="1" ht="15" customHeight="1">
      <c r="A18" s="126" t="s">
        <v>201</v>
      </c>
      <c r="J18" s="135" t="s">
        <v>88</v>
      </c>
    </row>
  </sheetData>
  <mergeCells count="4">
    <mergeCell ref="A5:A6"/>
    <mergeCell ref="B5:D5"/>
    <mergeCell ref="E5:G5"/>
    <mergeCell ref="H5:J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10"/>
  <sheetViews>
    <sheetView zoomScale="110" zoomScaleNormal="110" workbookViewId="0"/>
  </sheetViews>
  <sheetFormatPr defaultColWidth="8.875" defaultRowHeight="15" customHeight="1"/>
  <cols>
    <col min="1" max="1" width="11.25" style="125" customWidth="1"/>
    <col min="2" max="13" width="6.25" style="125" customWidth="1"/>
    <col min="14" max="16384" width="8.875" style="125"/>
  </cols>
  <sheetData>
    <row r="1" spans="1:13" ht="15" customHeight="1">
      <c r="A1" s="418" t="s">
        <v>826</v>
      </c>
    </row>
    <row r="3" spans="1:13" ht="15" customHeight="1">
      <c r="A3" s="124" t="s">
        <v>202</v>
      </c>
    </row>
    <row r="4" spans="1:13" s="126" customFormat="1" ht="15" customHeight="1">
      <c r="A4" s="159" t="s">
        <v>203</v>
      </c>
      <c r="M4" s="127" t="s">
        <v>27</v>
      </c>
    </row>
    <row r="5" spans="1:13" s="126" customFormat="1" ht="15" customHeight="1">
      <c r="A5" s="473" t="s">
        <v>28</v>
      </c>
      <c r="B5" s="475" t="s">
        <v>204</v>
      </c>
      <c r="C5" s="477" t="s">
        <v>205</v>
      </c>
      <c r="D5" s="478"/>
      <c r="E5" s="478"/>
      <c r="F5" s="478"/>
      <c r="G5" s="478"/>
      <c r="H5" s="479"/>
      <c r="I5" s="469" t="s">
        <v>206</v>
      </c>
      <c r="J5" s="469" t="s">
        <v>207</v>
      </c>
      <c r="K5" s="469" t="s">
        <v>208</v>
      </c>
      <c r="L5" s="469" t="s">
        <v>209</v>
      </c>
      <c r="M5" s="471" t="s">
        <v>210</v>
      </c>
    </row>
    <row r="6" spans="1:13" s="126" customFormat="1" ht="45" customHeight="1">
      <c r="A6" s="474"/>
      <c r="B6" s="476"/>
      <c r="C6" s="160" t="s">
        <v>34</v>
      </c>
      <c r="D6" s="160" t="s">
        <v>211</v>
      </c>
      <c r="E6" s="160" t="s">
        <v>212</v>
      </c>
      <c r="F6" s="161" t="s">
        <v>213</v>
      </c>
      <c r="G6" s="162" t="s">
        <v>22</v>
      </c>
      <c r="H6" s="163" t="s">
        <v>214</v>
      </c>
      <c r="I6" s="470"/>
      <c r="J6" s="470"/>
      <c r="K6" s="470"/>
      <c r="L6" s="470"/>
      <c r="M6" s="472"/>
    </row>
    <row r="7" spans="1:13" s="126" customFormat="1" ht="15" customHeight="1">
      <c r="A7" s="164" t="s">
        <v>87</v>
      </c>
      <c r="B7" s="142">
        <v>2915</v>
      </c>
      <c r="C7" s="75">
        <v>2878</v>
      </c>
      <c r="D7" s="75">
        <v>2675</v>
      </c>
      <c r="E7" s="75">
        <v>43</v>
      </c>
      <c r="F7" s="50">
        <v>3</v>
      </c>
      <c r="G7" s="75">
        <v>32</v>
      </c>
      <c r="H7" s="75">
        <v>125</v>
      </c>
      <c r="I7" s="75">
        <v>5</v>
      </c>
      <c r="J7" s="75">
        <v>8</v>
      </c>
      <c r="K7" s="75">
        <v>24</v>
      </c>
      <c r="L7" s="165">
        <v>1</v>
      </c>
      <c r="M7" s="166">
        <v>98.7</v>
      </c>
    </row>
    <row r="8" spans="1:13" s="126" customFormat="1" ht="15" customHeight="1">
      <c r="A8" s="167">
        <v>31</v>
      </c>
      <c r="B8" s="142">
        <v>2985</v>
      </c>
      <c r="C8" s="75">
        <v>2948</v>
      </c>
      <c r="D8" s="75">
        <v>2722</v>
      </c>
      <c r="E8" s="75">
        <v>44</v>
      </c>
      <c r="F8" s="50">
        <v>2</v>
      </c>
      <c r="G8" s="75">
        <v>39</v>
      </c>
      <c r="H8" s="75">
        <v>141</v>
      </c>
      <c r="I8" s="75">
        <v>7</v>
      </c>
      <c r="J8" s="75">
        <v>7</v>
      </c>
      <c r="K8" s="75">
        <v>23</v>
      </c>
      <c r="L8" s="165">
        <v>1</v>
      </c>
      <c r="M8" s="166">
        <v>98.8</v>
      </c>
    </row>
    <row r="9" spans="1:13" s="126" customFormat="1" ht="15" customHeight="1">
      <c r="A9" s="167" t="s">
        <v>215</v>
      </c>
      <c r="B9" s="142">
        <f>C9+I9+J9+K9</f>
        <v>2743</v>
      </c>
      <c r="C9" s="75">
        <f>SUM(D9:H9)</f>
        <v>2711</v>
      </c>
      <c r="D9" s="75">
        <v>2492</v>
      </c>
      <c r="E9" s="75">
        <v>50</v>
      </c>
      <c r="F9" s="50">
        <v>3</v>
      </c>
      <c r="G9" s="75">
        <v>30</v>
      </c>
      <c r="H9" s="75">
        <v>136</v>
      </c>
      <c r="I9" s="75">
        <v>2</v>
      </c>
      <c r="J9" s="75">
        <v>14</v>
      </c>
      <c r="K9" s="75">
        <v>16</v>
      </c>
      <c r="L9" s="165">
        <v>2</v>
      </c>
      <c r="M9" s="166">
        <v>98.8</v>
      </c>
    </row>
    <row r="10" spans="1:13" s="126" customFormat="1" ht="15" customHeight="1">
      <c r="A10" s="157"/>
      <c r="B10" s="157"/>
      <c r="C10" s="157"/>
      <c r="D10" s="157"/>
      <c r="E10" s="157"/>
      <c r="F10" s="157"/>
      <c r="G10" s="157"/>
      <c r="H10" s="157"/>
      <c r="I10" s="157"/>
      <c r="J10" s="157"/>
      <c r="K10" s="157"/>
      <c r="L10" s="157"/>
      <c r="M10" s="168" t="s">
        <v>216</v>
      </c>
    </row>
  </sheetData>
  <mergeCells count="8">
    <mergeCell ref="L5:L6"/>
    <mergeCell ref="M5:M6"/>
    <mergeCell ref="A5:A6"/>
    <mergeCell ref="B5:B6"/>
    <mergeCell ref="C5:H5"/>
    <mergeCell ref="I5:I6"/>
    <mergeCell ref="J5:J6"/>
    <mergeCell ref="K5:K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10"/>
  <sheetViews>
    <sheetView zoomScale="110" zoomScaleNormal="110" workbookViewId="0"/>
  </sheetViews>
  <sheetFormatPr defaultColWidth="8.875" defaultRowHeight="15" customHeight="1"/>
  <cols>
    <col min="1" max="1" width="11.25" style="125" customWidth="1"/>
    <col min="2" max="5" width="7.5" style="125" customWidth="1"/>
    <col min="6" max="9" width="11.25" style="125" customWidth="1"/>
    <col min="10" max="16384" width="8.875" style="125"/>
  </cols>
  <sheetData>
    <row r="1" spans="1:9" ht="15" customHeight="1">
      <c r="A1" s="418" t="s">
        <v>826</v>
      </c>
    </row>
    <row r="3" spans="1:9" ht="15" customHeight="1">
      <c r="A3" s="124" t="s">
        <v>217</v>
      </c>
    </row>
    <row r="4" spans="1:9" s="126" customFormat="1" ht="15" customHeight="1">
      <c r="A4" s="4" t="s">
        <v>26</v>
      </c>
      <c r="B4" s="42"/>
      <c r="I4" s="127" t="s">
        <v>27</v>
      </c>
    </row>
    <row r="5" spans="1:9" s="126" customFormat="1" ht="15" customHeight="1">
      <c r="A5" s="482" t="s">
        <v>28</v>
      </c>
      <c r="B5" s="468" t="s">
        <v>218</v>
      </c>
      <c r="C5" s="466"/>
      <c r="D5" s="466"/>
      <c r="E5" s="467"/>
      <c r="F5" s="484" t="s">
        <v>219</v>
      </c>
      <c r="G5" s="484" t="s">
        <v>220</v>
      </c>
      <c r="H5" s="484" t="s">
        <v>221</v>
      </c>
      <c r="I5" s="480" t="s">
        <v>222</v>
      </c>
    </row>
    <row r="6" spans="1:9" s="126" customFormat="1" ht="15" customHeight="1">
      <c r="A6" s="483"/>
      <c r="B6" s="129" t="s">
        <v>223</v>
      </c>
      <c r="C6" s="129" t="s">
        <v>224</v>
      </c>
      <c r="D6" s="130" t="s">
        <v>225</v>
      </c>
      <c r="E6" s="130" t="s">
        <v>226</v>
      </c>
      <c r="F6" s="485"/>
      <c r="G6" s="485"/>
      <c r="H6" s="485"/>
      <c r="I6" s="481"/>
    </row>
    <row r="7" spans="1:9" s="126" customFormat="1" ht="15" customHeight="1">
      <c r="A7" s="169" t="s">
        <v>87</v>
      </c>
      <c r="B7" s="74">
        <v>48</v>
      </c>
      <c r="C7" s="75">
        <v>45</v>
      </c>
      <c r="D7" s="75">
        <v>45</v>
      </c>
      <c r="E7" s="165">
        <v>45</v>
      </c>
      <c r="F7" s="75">
        <v>66</v>
      </c>
      <c r="G7" s="75">
        <v>45</v>
      </c>
      <c r="H7" s="75">
        <v>50</v>
      </c>
      <c r="I7" s="75">
        <v>45</v>
      </c>
    </row>
    <row r="8" spans="1:9" s="126" customFormat="1" ht="15" customHeight="1">
      <c r="A8" s="167" t="s">
        <v>227</v>
      </c>
      <c r="B8" s="74">
        <v>48</v>
      </c>
      <c r="C8" s="75">
        <v>45</v>
      </c>
      <c r="D8" s="75">
        <v>45</v>
      </c>
      <c r="E8" s="165">
        <v>45</v>
      </c>
      <c r="F8" s="75">
        <v>66</v>
      </c>
      <c r="G8" s="75">
        <v>45</v>
      </c>
      <c r="H8" s="75">
        <v>51</v>
      </c>
      <c r="I8" s="75">
        <v>45</v>
      </c>
    </row>
    <row r="9" spans="1:9" s="126" customFormat="1" ht="15" customHeight="1">
      <c r="A9" s="167">
        <v>2</v>
      </c>
      <c r="B9" s="74">
        <v>48</v>
      </c>
      <c r="C9" s="75">
        <v>45</v>
      </c>
      <c r="D9" s="75">
        <v>45</v>
      </c>
      <c r="E9" s="75">
        <v>45</v>
      </c>
      <c r="F9" s="75">
        <v>63</v>
      </c>
      <c r="G9" s="75">
        <v>45</v>
      </c>
      <c r="H9" s="75">
        <v>52</v>
      </c>
      <c r="I9" s="75">
        <v>45</v>
      </c>
    </row>
    <row r="10" spans="1:9" s="126" customFormat="1" ht="15" customHeight="1">
      <c r="A10" s="157"/>
      <c r="B10" s="157"/>
      <c r="C10" s="157"/>
      <c r="D10" s="157"/>
      <c r="E10" s="157"/>
      <c r="F10" s="157"/>
      <c r="G10" s="157"/>
      <c r="H10" s="157"/>
      <c r="I10" s="168" t="s">
        <v>88</v>
      </c>
    </row>
  </sheetData>
  <mergeCells count="6">
    <mergeCell ref="I5:I6"/>
    <mergeCell ref="A5:A6"/>
    <mergeCell ref="B5:E5"/>
    <mergeCell ref="F5:F6"/>
    <mergeCell ref="G5:G6"/>
    <mergeCell ref="H5:H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26"/>
  <sheetViews>
    <sheetView zoomScale="110" zoomScaleNormal="110" workbookViewId="0"/>
  </sheetViews>
  <sheetFormatPr defaultColWidth="9.5" defaultRowHeight="15" customHeight="1"/>
  <cols>
    <col min="1" max="3" width="5" style="125" customWidth="1"/>
    <col min="4" max="9" width="11.875" style="125" customWidth="1"/>
    <col min="10" max="16384" width="9.5" style="125"/>
  </cols>
  <sheetData>
    <row r="1" spans="1:9" ht="15" customHeight="1">
      <c r="A1" s="418" t="s">
        <v>826</v>
      </c>
    </row>
    <row r="3" spans="1:9" ht="15" customHeight="1">
      <c r="A3" s="124" t="s">
        <v>228</v>
      </c>
    </row>
    <row r="4" spans="1:9" s="126" customFormat="1" ht="15" customHeight="1">
      <c r="A4" s="159" t="s">
        <v>229</v>
      </c>
      <c r="B4" s="159"/>
      <c r="C4" s="159"/>
      <c r="D4" s="159"/>
    </row>
    <row r="5" spans="1:9" s="126" customFormat="1" ht="15" customHeight="1">
      <c r="A5" s="461" t="s">
        <v>230</v>
      </c>
      <c r="B5" s="484" t="s">
        <v>231</v>
      </c>
      <c r="C5" s="484" t="s">
        <v>232</v>
      </c>
      <c r="D5" s="468" t="s">
        <v>233</v>
      </c>
      <c r="E5" s="466"/>
      <c r="F5" s="467"/>
      <c r="G5" s="468" t="s">
        <v>234</v>
      </c>
      <c r="H5" s="466"/>
      <c r="I5" s="466"/>
    </row>
    <row r="6" spans="1:9" s="126" customFormat="1" ht="15" customHeight="1">
      <c r="A6" s="462"/>
      <c r="B6" s="485"/>
      <c r="C6" s="485"/>
      <c r="D6" s="130" t="s">
        <v>235</v>
      </c>
      <c r="E6" s="130" t="s">
        <v>236</v>
      </c>
      <c r="F6" s="130" t="s">
        <v>237</v>
      </c>
      <c r="G6" s="130" t="str">
        <f>D6</f>
        <v>平成30年</v>
      </c>
      <c r="H6" s="130" t="str">
        <f>E6</f>
        <v>令和元年</v>
      </c>
      <c r="I6" s="129" t="str">
        <f>F6</f>
        <v>令和2年</v>
      </c>
    </row>
    <row r="7" spans="1:9" s="126" customFormat="1" ht="15" customHeight="1">
      <c r="A7" s="486" t="s">
        <v>238</v>
      </c>
      <c r="B7" s="489" t="s">
        <v>35</v>
      </c>
      <c r="C7" s="170">
        <v>1</v>
      </c>
      <c r="D7" s="171">
        <v>116.5</v>
      </c>
      <c r="E7" s="171">
        <v>116.5</v>
      </c>
      <c r="F7" s="171">
        <v>118.1721078779276</v>
      </c>
      <c r="G7" s="171">
        <v>21.3</v>
      </c>
      <c r="H7" s="171">
        <v>21.4</v>
      </c>
      <c r="I7" s="171">
        <v>22.363662171753017</v>
      </c>
    </row>
    <row r="8" spans="1:9" s="126" customFormat="1" ht="15" customHeight="1">
      <c r="A8" s="487"/>
      <c r="B8" s="490"/>
      <c r="C8" s="172">
        <v>2</v>
      </c>
      <c r="D8" s="76">
        <v>122.4</v>
      </c>
      <c r="E8" s="76">
        <v>122.4</v>
      </c>
      <c r="F8" s="76">
        <v>124.19232309746329</v>
      </c>
      <c r="G8" s="76">
        <v>24.1</v>
      </c>
      <c r="H8" s="76">
        <v>24.1</v>
      </c>
      <c r="I8" s="76">
        <v>25.529038718291055</v>
      </c>
    </row>
    <row r="9" spans="1:9" s="126" customFormat="1" ht="15" customHeight="1">
      <c r="A9" s="487"/>
      <c r="B9" s="490"/>
      <c r="C9" s="172">
        <v>3</v>
      </c>
      <c r="D9" s="76">
        <v>127.8</v>
      </c>
      <c r="E9" s="76">
        <v>128.1</v>
      </c>
      <c r="F9" s="76">
        <v>129.67364447494853</v>
      </c>
      <c r="G9" s="76">
        <v>27</v>
      </c>
      <c r="H9" s="76">
        <v>27.4</v>
      </c>
      <c r="I9" s="76">
        <v>28.817982155113249</v>
      </c>
    </row>
    <row r="10" spans="1:9" s="126" customFormat="1" ht="15" customHeight="1">
      <c r="A10" s="487"/>
      <c r="B10" s="490"/>
      <c r="C10" s="172">
        <v>4</v>
      </c>
      <c r="D10" s="76">
        <v>133.69999999999999</v>
      </c>
      <c r="E10" s="76">
        <v>133.1</v>
      </c>
      <c r="F10" s="76">
        <v>135.11975546975546</v>
      </c>
      <c r="G10" s="76">
        <v>30.9</v>
      </c>
      <c r="H10" s="76">
        <v>30.5</v>
      </c>
      <c r="I10" s="76">
        <v>32.814285714285717</v>
      </c>
    </row>
    <row r="11" spans="1:9" s="126" customFormat="1" ht="15" customHeight="1">
      <c r="A11" s="487"/>
      <c r="B11" s="490"/>
      <c r="C11" s="172">
        <v>5</v>
      </c>
      <c r="D11" s="76">
        <v>139</v>
      </c>
      <c r="E11" s="76">
        <v>139</v>
      </c>
      <c r="F11" s="76">
        <v>140.24133597883596</v>
      </c>
      <c r="G11" s="76">
        <v>34.799999999999997</v>
      </c>
      <c r="H11" s="76">
        <v>34.799999999999997</v>
      </c>
      <c r="I11" s="76">
        <v>36.30588624338624</v>
      </c>
    </row>
    <row r="12" spans="1:9" s="126" customFormat="1" ht="15" customHeight="1">
      <c r="A12" s="487"/>
      <c r="B12" s="491"/>
      <c r="C12" s="173">
        <v>6</v>
      </c>
      <c r="D12" s="174">
        <v>145.1</v>
      </c>
      <c r="E12" s="174">
        <v>145</v>
      </c>
      <c r="F12" s="174">
        <v>147.18929040735875</v>
      </c>
      <c r="G12" s="174">
        <v>38.4</v>
      </c>
      <c r="H12" s="174">
        <v>39.200000000000003</v>
      </c>
      <c r="I12" s="174">
        <v>41.746320630749018</v>
      </c>
    </row>
    <row r="13" spans="1:9" s="126" customFormat="1" ht="15" customHeight="1">
      <c r="A13" s="487"/>
      <c r="B13" s="490" t="s">
        <v>36</v>
      </c>
      <c r="C13" s="172">
        <v>1</v>
      </c>
      <c r="D13" s="175">
        <v>115.6</v>
      </c>
      <c r="E13" s="175">
        <v>115.7</v>
      </c>
      <c r="F13" s="175">
        <v>117.19079409697821</v>
      </c>
      <c r="G13" s="76">
        <v>20.8</v>
      </c>
      <c r="H13" s="76">
        <v>21</v>
      </c>
      <c r="I13" s="76">
        <v>21.607097680955729</v>
      </c>
    </row>
    <row r="14" spans="1:9" s="126" customFormat="1" ht="15" customHeight="1">
      <c r="A14" s="487"/>
      <c r="B14" s="490"/>
      <c r="C14" s="172">
        <v>2</v>
      </c>
      <c r="D14" s="175">
        <v>121.5</v>
      </c>
      <c r="E14" s="175">
        <v>121.5</v>
      </c>
      <c r="F14" s="175">
        <v>123.28978752570252</v>
      </c>
      <c r="G14" s="76">
        <v>23.4</v>
      </c>
      <c r="H14" s="76">
        <v>23.5</v>
      </c>
      <c r="I14" s="76">
        <v>24.882727895819055</v>
      </c>
    </row>
    <row r="15" spans="1:9" s="126" customFormat="1" ht="15" customHeight="1">
      <c r="A15" s="487"/>
      <c r="B15" s="490"/>
      <c r="C15" s="172">
        <v>3</v>
      </c>
      <c r="D15" s="175">
        <v>127.6</v>
      </c>
      <c r="E15" s="175">
        <v>127.3</v>
      </c>
      <c r="F15" s="175">
        <v>129.03274523641497</v>
      </c>
      <c r="G15" s="76">
        <v>26.5</v>
      </c>
      <c r="H15" s="76">
        <v>26.5</v>
      </c>
      <c r="I15" s="76">
        <v>27.816866619618914</v>
      </c>
    </row>
    <row r="16" spans="1:9" s="126" customFormat="1" ht="15" customHeight="1">
      <c r="A16" s="487"/>
      <c r="B16" s="490"/>
      <c r="C16" s="172">
        <v>4</v>
      </c>
      <c r="D16" s="175">
        <v>133.5</v>
      </c>
      <c r="E16" s="175">
        <v>133.6</v>
      </c>
      <c r="F16" s="175">
        <v>135.30146443514644</v>
      </c>
      <c r="G16" s="76">
        <v>29.5</v>
      </c>
      <c r="H16" s="76">
        <v>30</v>
      </c>
      <c r="I16" s="76">
        <v>31.620153417015345</v>
      </c>
    </row>
    <row r="17" spans="1:9" s="126" customFormat="1" ht="15" customHeight="1">
      <c r="A17" s="487"/>
      <c r="B17" s="490"/>
      <c r="C17" s="172">
        <v>5</v>
      </c>
      <c r="D17" s="175">
        <v>140.19999999999999</v>
      </c>
      <c r="E17" s="175">
        <v>140</v>
      </c>
      <c r="F17" s="175">
        <v>142.41600265604251</v>
      </c>
      <c r="G17" s="76">
        <v>34.299999999999997</v>
      </c>
      <c r="H17" s="76">
        <v>33.6</v>
      </c>
      <c r="I17" s="76">
        <v>36.139176626826028</v>
      </c>
    </row>
    <row r="18" spans="1:9" s="126" customFormat="1" ht="15" customHeight="1">
      <c r="A18" s="488"/>
      <c r="B18" s="447"/>
      <c r="C18" s="172">
        <v>6</v>
      </c>
      <c r="D18" s="175">
        <v>146.9</v>
      </c>
      <c r="E18" s="175">
        <v>146.69999999999999</v>
      </c>
      <c r="F18" s="175">
        <v>148.29663072776282</v>
      </c>
      <c r="G18" s="176">
        <v>39.1</v>
      </c>
      <c r="H18" s="176">
        <v>39.299999999999997</v>
      </c>
      <c r="I18" s="176">
        <v>40.294609164420486</v>
      </c>
    </row>
    <row r="19" spans="1:9" s="126" customFormat="1" ht="15" customHeight="1">
      <c r="A19" s="486" t="s">
        <v>179</v>
      </c>
      <c r="B19" s="489" t="s">
        <v>35</v>
      </c>
      <c r="C19" s="170">
        <v>1</v>
      </c>
      <c r="D19" s="171">
        <v>152.6</v>
      </c>
      <c r="E19" s="171">
        <v>152.6</v>
      </c>
      <c r="F19" s="171">
        <v>154.62355263157895</v>
      </c>
      <c r="G19" s="171">
        <v>43.9</v>
      </c>
      <c r="H19" s="171">
        <v>43.9</v>
      </c>
      <c r="I19" s="171">
        <v>46.868026315789471</v>
      </c>
    </row>
    <row r="20" spans="1:9" s="126" customFormat="1" ht="15" customHeight="1">
      <c r="A20" s="487"/>
      <c r="B20" s="490"/>
      <c r="C20" s="172">
        <v>2</v>
      </c>
      <c r="D20" s="76">
        <v>159.30000000000001</v>
      </c>
      <c r="E20" s="76">
        <v>159.6</v>
      </c>
      <c r="F20" s="76">
        <v>161.85741279069768</v>
      </c>
      <c r="G20" s="76">
        <v>48.3</v>
      </c>
      <c r="H20" s="76">
        <v>49.3</v>
      </c>
      <c r="I20" s="76">
        <v>51.794113372093022</v>
      </c>
    </row>
    <row r="21" spans="1:9" s="126" customFormat="1" ht="15" customHeight="1">
      <c r="A21" s="487"/>
      <c r="B21" s="490"/>
      <c r="C21" s="172">
        <v>3</v>
      </c>
      <c r="D21" s="76">
        <v>165.4</v>
      </c>
      <c r="E21" s="76">
        <v>165.1</v>
      </c>
      <c r="F21" s="76">
        <v>166.11356932153393</v>
      </c>
      <c r="G21" s="76">
        <v>54</v>
      </c>
      <c r="H21" s="76">
        <v>53.8</v>
      </c>
      <c r="I21" s="76">
        <v>56.277286135693217</v>
      </c>
    </row>
    <row r="22" spans="1:9" s="126" customFormat="1" ht="15" customHeight="1">
      <c r="A22" s="487"/>
      <c r="B22" s="492" t="s">
        <v>36</v>
      </c>
      <c r="C22" s="177">
        <v>1</v>
      </c>
      <c r="D22" s="178">
        <v>151.9</v>
      </c>
      <c r="E22" s="178">
        <v>151.9</v>
      </c>
      <c r="F22" s="178">
        <v>153.00810429880198</v>
      </c>
      <c r="G22" s="178">
        <v>43.5</v>
      </c>
      <c r="H22" s="178">
        <v>44</v>
      </c>
      <c r="I22" s="178">
        <v>45.365327695560254</v>
      </c>
    </row>
    <row r="23" spans="1:9" s="126" customFormat="1" ht="15" customHeight="1">
      <c r="A23" s="487"/>
      <c r="B23" s="490"/>
      <c r="C23" s="172">
        <v>2</v>
      </c>
      <c r="D23" s="76">
        <v>155.30000000000001</v>
      </c>
      <c r="E23" s="76">
        <v>155.1</v>
      </c>
      <c r="F23" s="76">
        <v>155.71548387096774</v>
      </c>
      <c r="G23" s="76">
        <v>47.8</v>
      </c>
      <c r="H23" s="76">
        <v>47.7</v>
      </c>
      <c r="I23" s="76">
        <v>48.975268817204302</v>
      </c>
    </row>
    <row r="24" spans="1:9" s="126" customFormat="1" ht="15" customHeight="1">
      <c r="A24" s="488"/>
      <c r="B24" s="447"/>
      <c r="C24" s="179">
        <v>3</v>
      </c>
      <c r="D24" s="176">
        <v>156.5</v>
      </c>
      <c r="E24" s="176">
        <v>157</v>
      </c>
      <c r="F24" s="176">
        <v>156.882109375</v>
      </c>
      <c r="G24" s="176">
        <v>50.1</v>
      </c>
      <c r="H24" s="176">
        <v>50.7</v>
      </c>
      <c r="I24" s="176">
        <v>50.848281249999999</v>
      </c>
    </row>
    <row r="25" spans="1:9" s="126" customFormat="1" ht="15" customHeight="1">
      <c r="A25" s="126" t="s">
        <v>239</v>
      </c>
      <c r="D25" s="158"/>
      <c r="E25" s="158"/>
    </row>
    <row r="26" spans="1:9" ht="15" customHeight="1">
      <c r="I26" s="135" t="s">
        <v>88</v>
      </c>
    </row>
  </sheetData>
  <mergeCells count="11">
    <mergeCell ref="A19:A24"/>
    <mergeCell ref="B19:B21"/>
    <mergeCell ref="B22:B24"/>
    <mergeCell ref="A5:A6"/>
    <mergeCell ref="B5:B6"/>
    <mergeCell ref="C5:C6"/>
    <mergeCell ref="D5:F5"/>
    <mergeCell ref="G5:I5"/>
    <mergeCell ref="A7:A18"/>
    <mergeCell ref="B7:B12"/>
    <mergeCell ref="B13:B18"/>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10"/>
  <sheetViews>
    <sheetView zoomScale="110" zoomScaleNormal="110" workbookViewId="0"/>
  </sheetViews>
  <sheetFormatPr defaultColWidth="8.75" defaultRowHeight="15" customHeight="1"/>
  <cols>
    <col min="1" max="1" width="22.5" style="125" customWidth="1"/>
    <col min="2" max="4" width="8.125" style="125" customWidth="1"/>
    <col min="5" max="8" width="5" style="125" customWidth="1"/>
    <col min="9" max="10" width="6.875" style="125" customWidth="1"/>
    <col min="11" max="11" width="5.625" style="125" customWidth="1"/>
    <col min="12" max="16384" width="8.75" style="125"/>
  </cols>
  <sheetData>
    <row r="1" spans="1:11" ht="15" customHeight="1">
      <c r="A1" s="418" t="s">
        <v>826</v>
      </c>
    </row>
    <row r="3" spans="1:11" ht="15" customHeight="1">
      <c r="A3" s="124" t="s">
        <v>240</v>
      </c>
    </row>
    <row r="4" spans="1:11" s="126" customFormat="1" ht="15" customHeight="1">
      <c r="A4" s="180" t="s">
        <v>241</v>
      </c>
      <c r="B4" s="181"/>
      <c r="C4" s="181"/>
      <c r="D4" s="181"/>
      <c r="E4" s="181"/>
      <c r="F4" s="181"/>
      <c r="G4" s="181"/>
      <c r="H4" s="181"/>
      <c r="I4" s="181"/>
      <c r="J4" s="181"/>
      <c r="K4" s="181"/>
    </row>
    <row r="5" spans="1:11" s="126" customFormat="1" ht="15" customHeight="1">
      <c r="A5" s="482" t="s">
        <v>242</v>
      </c>
      <c r="B5" s="493" t="s">
        <v>243</v>
      </c>
      <c r="C5" s="468" t="s">
        <v>244</v>
      </c>
      <c r="D5" s="467"/>
      <c r="E5" s="468" t="s">
        <v>245</v>
      </c>
      <c r="F5" s="466"/>
      <c r="G5" s="466"/>
      <c r="H5" s="466"/>
      <c r="I5" s="466"/>
      <c r="J5" s="466"/>
      <c r="K5" s="466"/>
    </row>
    <row r="6" spans="1:11" s="126" customFormat="1" ht="30" customHeight="1">
      <c r="A6" s="483"/>
      <c r="B6" s="494"/>
      <c r="C6" s="129" t="s">
        <v>246</v>
      </c>
      <c r="D6" s="129" t="s">
        <v>247</v>
      </c>
      <c r="E6" s="182" t="s">
        <v>248</v>
      </c>
      <c r="F6" s="182" t="s">
        <v>249</v>
      </c>
      <c r="G6" s="182" t="s">
        <v>250</v>
      </c>
      <c r="H6" s="182" t="s">
        <v>251</v>
      </c>
      <c r="I6" s="182" t="s">
        <v>252</v>
      </c>
      <c r="J6" s="183" t="s">
        <v>253</v>
      </c>
      <c r="K6" s="184" t="s">
        <v>254</v>
      </c>
    </row>
    <row r="7" spans="1:11" s="126" customFormat="1" ht="15" customHeight="1">
      <c r="A7" s="159" t="s">
        <v>255</v>
      </c>
      <c r="B7" s="185">
        <v>15000</v>
      </c>
      <c r="C7" s="75">
        <v>6019</v>
      </c>
      <c r="D7" s="75">
        <v>2657</v>
      </c>
      <c r="E7" s="146">
        <v>1</v>
      </c>
      <c r="F7" s="146">
        <v>1</v>
      </c>
      <c r="G7" s="146">
        <v>6</v>
      </c>
      <c r="H7" s="146">
        <v>47</v>
      </c>
      <c r="I7" s="146">
        <v>1</v>
      </c>
      <c r="J7" s="146">
        <v>1</v>
      </c>
      <c r="K7" s="186">
        <f>SUM(E7:J7)</f>
        <v>57</v>
      </c>
    </row>
    <row r="8" spans="1:11" s="126" customFormat="1" ht="15" customHeight="1">
      <c r="A8" s="159" t="s">
        <v>256</v>
      </c>
      <c r="B8" s="74">
        <v>10000</v>
      </c>
      <c r="C8" s="75">
        <v>7538</v>
      </c>
      <c r="D8" s="75">
        <v>2166</v>
      </c>
      <c r="E8" s="146">
        <v>1</v>
      </c>
      <c r="F8" s="146">
        <v>1</v>
      </c>
      <c r="G8" s="146">
        <v>5</v>
      </c>
      <c r="H8" s="146">
        <v>36</v>
      </c>
      <c r="I8" s="146">
        <v>1</v>
      </c>
      <c r="J8" s="146">
        <v>1</v>
      </c>
      <c r="K8" s="186">
        <f>SUM(E8:J8)</f>
        <v>45</v>
      </c>
    </row>
    <row r="9" spans="1:11" s="126" customFormat="1" ht="15" customHeight="1">
      <c r="A9" s="187" t="s">
        <v>257</v>
      </c>
      <c r="B9" s="188">
        <v>15000</v>
      </c>
      <c r="C9" s="134">
        <v>10138</v>
      </c>
      <c r="D9" s="134">
        <v>3241</v>
      </c>
      <c r="E9" s="134">
        <v>1</v>
      </c>
      <c r="F9" s="134">
        <v>1</v>
      </c>
      <c r="G9" s="134">
        <v>5</v>
      </c>
      <c r="H9" s="134">
        <v>45</v>
      </c>
      <c r="I9" s="134">
        <v>1</v>
      </c>
      <c r="J9" s="134">
        <v>1</v>
      </c>
      <c r="K9" s="186">
        <f>SUM(E9:J9)</f>
        <v>54</v>
      </c>
    </row>
    <row r="10" spans="1:11" s="126" customFormat="1" ht="15" customHeight="1">
      <c r="B10" s="189"/>
      <c r="C10" s="189"/>
      <c r="D10" s="189"/>
      <c r="E10" s="189"/>
      <c r="F10" s="189"/>
      <c r="G10" s="189"/>
      <c r="H10" s="189"/>
      <c r="I10" s="189"/>
      <c r="K10" s="168" t="s">
        <v>258</v>
      </c>
    </row>
  </sheetData>
  <mergeCells count="4">
    <mergeCell ref="A5:A6"/>
    <mergeCell ref="B5:B6"/>
    <mergeCell ref="C5:D5"/>
    <mergeCell ref="E5:K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G10"/>
  <sheetViews>
    <sheetView zoomScale="110" zoomScaleNormal="110" workbookViewId="0"/>
  </sheetViews>
  <sheetFormatPr defaultColWidth="8.75" defaultRowHeight="15" customHeight="1"/>
  <cols>
    <col min="1" max="1" width="22.5" style="125" customWidth="1"/>
    <col min="2" max="7" width="10.625" style="125" customWidth="1"/>
    <col min="8" max="16384" width="8.75" style="125"/>
  </cols>
  <sheetData>
    <row r="1" spans="1:7" ht="15" customHeight="1">
      <c r="A1" s="418" t="s">
        <v>826</v>
      </c>
    </row>
    <row r="3" spans="1:7" ht="15" customHeight="1">
      <c r="A3" s="124" t="s">
        <v>259</v>
      </c>
    </row>
    <row r="4" spans="1:7" s="126" customFormat="1" ht="15" customHeight="1">
      <c r="A4" s="190">
        <v>43952</v>
      </c>
      <c r="B4" s="181"/>
      <c r="C4" s="181"/>
      <c r="D4" s="181"/>
      <c r="E4" s="181"/>
      <c r="F4" s="181"/>
      <c r="G4" s="181"/>
    </row>
    <row r="5" spans="1:7" s="126" customFormat="1" ht="15" customHeight="1">
      <c r="A5" s="461" t="s">
        <v>260</v>
      </c>
      <c r="B5" s="464" t="s">
        <v>261</v>
      </c>
      <c r="C5" s="464"/>
      <c r="D5" s="468" t="s">
        <v>262</v>
      </c>
      <c r="E5" s="466"/>
      <c r="F5" s="468" t="s">
        <v>263</v>
      </c>
      <c r="G5" s="466"/>
    </row>
    <row r="6" spans="1:7" s="126" customFormat="1" ht="15" customHeight="1">
      <c r="A6" s="462"/>
      <c r="B6" s="191" t="s">
        <v>264</v>
      </c>
      <c r="C6" s="184" t="s">
        <v>265</v>
      </c>
      <c r="D6" s="129" t="s">
        <v>264</v>
      </c>
      <c r="E6" s="129" t="s">
        <v>265</v>
      </c>
      <c r="F6" s="129" t="s">
        <v>264</v>
      </c>
      <c r="G6" s="129" t="s">
        <v>265</v>
      </c>
    </row>
    <row r="7" spans="1:7" s="126" customFormat="1" ht="15" customHeight="1">
      <c r="A7" s="141" t="s">
        <v>255</v>
      </c>
      <c r="B7" s="154">
        <f t="shared" ref="B7:C9" si="0">SUM(D7+F7)</f>
        <v>17</v>
      </c>
      <c r="C7" s="154">
        <f t="shared" si="0"/>
        <v>9893</v>
      </c>
      <c r="D7" s="50">
        <v>12</v>
      </c>
      <c r="E7" s="50">
        <v>7083</v>
      </c>
      <c r="F7" s="50">
        <v>5</v>
      </c>
      <c r="G7" s="50">
        <v>2810</v>
      </c>
    </row>
    <row r="8" spans="1:7" s="126" customFormat="1" ht="15" customHeight="1">
      <c r="A8" s="141" t="s">
        <v>266</v>
      </c>
      <c r="B8" s="154">
        <f t="shared" si="0"/>
        <v>12</v>
      </c>
      <c r="C8" s="154">
        <f t="shared" si="0"/>
        <v>6604</v>
      </c>
      <c r="D8" s="50">
        <v>7</v>
      </c>
      <c r="E8" s="50">
        <v>3868</v>
      </c>
      <c r="F8" s="50">
        <v>5</v>
      </c>
      <c r="G8" s="50">
        <v>2736</v>
      </c>
    </row>
    <row r="9" spans="1:7" s="126" customFormat="1" ht="15" customHeight="1">
      <c r="A9" s="141" t="s">
        <v>267</v>
      </c>
      <c r="B9" s="154">
        <f t="shared" si="0"/>
        <v>16</v>
      </c>
      <c r="C9" s="154">
        <f t="shared" si="0"/>
        <v>9852</v>
      </c>
      <c r="D9" s="75">
        <v>11</v>
      </c>
      <c r="E9" s="75">
        <v>6829</v>
      </c>
      <c r="F9" s="75">
        <v>5</v>
      </c>
      <c r="G9" s="75">
        <v>3023</v>
      </c>
    </row>
    <row r="10" spans="1:7" s="126" customFormat="1" ht="15" customHeight="1">
      <c r="A10" s="157"/>
      <c r="B10" s="157"/>
      <c r="C10" s="157"/>
      <c r="D10" s="157"/>
      <c r="E10" s="157"/>
      <c r="F10" s="157"/>
      <c r="G10" s="168" t="s">
        <v>258</v>
      </c>
    </row>
  </sheetData>
  <mergeCells count="4">
    <mergeCell ref="A5:A6"/>
    <mergeCell ref="B5:C5"/>
    <mergeCell ref="D5:E5"/>
    <mergeCell ref="F5:G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11"/>
  <sheetViews>
    <sheetView zoomScale="110" zoomScaleNormal="110" workbookViewId="0"/>
  </sheetViews>
  <sheetFormatPr defaultColWidth="8.75" defaultRowHeight="15" customHeight="1"/>
  <cols>
    <col min="1" max="1" width="22.5" style="125" customWidth="1"/>
    <col min="2" max="7" width="10.625" style="125" customWidth="1"/>
    <col min="8" max="16384" width="8.75" style="125"/>
  </cols>
  <sheetData>
    <row r="1" spans="1:7" ht="15" customHeight="1">
      <c r="A1" s="418" t="s">
        <v>826</v>
      </c>
    </row>
    <row r="3" spans="1:7" ht="15" customHeight="1">
      <c r="A3" s="124" t="s">
        <v>268</v>
      </c>
    </row>
    <row r="4" spans="1:7" s="126" customFormat="1" ht="15" customHeight="1">
      <c r="A4" s="187"/>
      <c r="G4" s="136" t="s">
        <v>174</v>
      </c>
    </row>
    <row r="5" spans="1:7" s="126" customFormat="1" ht="15" customHeight="1">
      <c r="A5" s="461" t="s">
        <v>2</v>
      </c>
      <c r="B5" s="468" t="s">
        <v>262</v>
      </c>
      <c r="C5" s="466"/>
      <c r="D5" s="467"/>
      <c r="E5" s="468" t="s">
        <v>263</v>
      </c>
      <c r="F5" s="466"/>
      <c r="G5" s="466"/>
    </row>
    <row r="6" spans="1:7" s="126" customFormat="1" ht="15" customHeight="1">
      <c r="A6" s="462"/>
      <c r="B6" s="130" t="s">
        <v>269</v>
      </c>
      <c r="C6" s="130" t="s">
        <v>270</v>
      </c>
      <c r="D6" s="130" t="s">
        <v>237</v>
      </c>
      <c r="E6" s="130" t="str">
        <f>B6</f>
        <v>平成30年</v>
      </c>
      <c r="F6" s="130" t="str">
        <f>C6</f>
        <v>31年</v>
      </c>
      <c r="G6" s="129" t="str">
        <f>D6</f>
        <v>令和2年</v>
      </c>
    </row>
    <row r="7" spans="1:7" s="126" customFormat="1" ht="15" customHeight="1">
      <c r="A7" s="192" t="s">
        <v>271</v>
      </c>
      <c r="B7" s="146">
        <v>53</v>
      </c>
      <c r="C7" s="146">
        <v>53</v>
      </c>
      <c r="D7" s="146">
        <v>53</v>
      </c>
      <c r="E7" s="146">
        <v>67</v>
      </c>
      <c r="F7" s="146">
        <v>67</v>
      </c>
      <c r="G7" s="146">
        <v>67</v>
      </c>
    </row>
    <row r="8" spans="1:7" s="126" customFormat="1" ht="15" customHeight="1">
      <c r="A8" s="141" t="s">
        <v>272</v>
      </c>
      <c r="B8" s="146">
        <v>51</v>
      </c>
      <c r="C8" s="146">
        <v>52</v>
      </c>
      <c r="D8" s="146">
        <v>53</v>
      </c>
      <c r="E8" s="146">
        <v>56</v>
      </c>
      <c r="F8" s="146">
        <v>57</v>
      </c>
      <c r="G8" s="146">
        <v>61</v>
      </c>
    </row>
    <row r="9" spans="1:7" s="126" customFormat="1" ht="15" customHeight="1">
      <c r="A9" s="141" t="s">
        <v>273</v>
      </c>
      <c r="B9" s="146">
        <v>144</v>
      </c>
      <c r="C9" s="146">
        <v>146</v>
      </c>
      <c r="D9" s="146">
        <v>131</v>
      </c>
      <c r="E9" s="146">
        <v>178</v>
      </c>
      <c r="F9" s="146">
        <v>180</v>
      </c>
      <c r="G9" s="146">
        <v>160</v>
      </c>
    </row>
    <row r="10" spans="1:7" s="126" customFormat="1" ht="15" customHeight="1">
      <c r="A10" s="193" t="s">
        <v>274</v>
      </c>
      <c r="B10" s="194">
        <f t="shared" ref="B10:G10" si="0">SUM(B7:B9)</f>
        <v>248</v>
      </c>
      <c r="C10" s="194">
        <f t="shared" si="0"/>
        <v>251</v>
      </c>
      <c r="D10" s="194">
        <f t="shared" si="0"/>
        <v>237</v>
      </c>
      <c r="E10" s="194">
        <f t="shared" si="0"/>
        <v>301</v>
      </c>
      <c r="F10" s="194">
        <f t="shared" si="0"/>
        <v>304</v>
      </c>
      <c r="G10" s="194">
        <f t="shared" si="0"/>
        <v>288</v>
      </c>
    </row>
    <row r="11" spans="1:7" s="126" customFormat="1" ht="15" customHeight="1">
      <c r="F11" s="135"/>
      <c r="G11" s="135" t="s">
        <v>258</v>
      </c>
    </row>
  </sheetData>
  <mergeCells count="3">
    <mergeCell ref="A5:A6"/>
    <mergeCell ref="B5:D5"/>
    <mergeCell ref="E5:G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F10"/>
  <sheetViews>
    <sheetView zoomScale="110" zoomScaleNormal="110" workbookViewId="0"/>
  </sheetViews>
  <sheetFormatPr defaultColWidth="8.75" defaultRowHeight="15" customHeight="1"/>
  <cols>
    <col min="1" max="1" width="11.25" style="196" customWidth="1"/>
    <col min="2" max="6" width="15" style="196" customWidth="1"/>
    <col min="7" max="16384" width="8.75" style="196"/>
  </cols>
  <sheetData>
    <row r="1" spans="1:6" ht="15" customHeight="1">
      <c r="A1" s="418" t="s">
        <v>826</v>
      </c>
    </row>
    <row r="3" spans="1:6" ht="15" customHeight="1">
      <c r="A3" s="195" t="s">
        <v>275</v>
      </c>
    </row>
    <row r="4" spans="1:6" s="197" customFormat="1" ht="15" customHeight="1">
      <c r="A4" s="22" t="s">
        <v>26</v>
      </c>
      <c r="F4" s="198" t="s">
        <v>27</v>
      </c>
    </row>
    <row r="5" spans="1:6" s="197" customFormat="1" ht="15" customHeight="1">
      <c r="A5" s="495" t="s">
        <v>28</v>
      </c>
      <c r="B5" s="497" t="s">
        <v>264</v>
      </c>
      <c r="C5" s="499" t="s">
        <v>276</v>
      </c>
      <c r="D5" s="500"/>
      <c r="E5" s="500"/>
      <c r="F5" s="497" t="s">
        <v>33</v>
      </c>
    </row>
    <row r="6" spans="1:6" s="197" customFormat="1" ht="15" customHeight="1">
      <c r="A6" s="496"/>
      <c r="B6" s="498"/>
      <c r="C6" s="199" t="s">
        <v>34</v>
      </c>
      <c r="D6" s="200" t="s">
        <v>35</v>
      </c>
      <c r="E6" s="200" t="s">
        <v>36</v>
      </c>
      <c r="F6" s="498"/>
    </row>
    <row r="7" spans="1:6" s="197" customFormat="1" ht="15" customHeight="1">
      <c r="A7" s="201" t="s">
        <v>87</v>
      </c>
      <c r="B7" s="30">
        <v>8</v>
      </c>
      <c r="C7" s="30">
        <v>8954</v>
      </c>
      <c r="D7" s="30">
        <v>4580</v>
      </c>
      <c r="E7" s="30">
        <v>4374</v>
      </c>
      <c r="F7" s="30">
        <v>514</v>
      </c>
    </row>
    <row r="8" spans="1:6" s="197" customFormat="1" ht="15" customHeight="1">
      <c r="A8" s="202" t="s">
        <v>227</v>
      </c>
      <c r="B8" s="30">
        <v>8</v>
      </c>
      <c r="C8" s="30">
        <v>8843</v>
      </c>
      <c r="D8" s="30">
        <v>4505</v>
      </c>
      <c r="E8" s="30">
        <v>4338</v>
      </c>
      <c r="F8" s="30">
        <v>510</v>
      </c>
    </row>
    <row r="9" spans="1:6" s="197" customFormat="1" ht="15" customHeight="1">
      <c r="A9" s="202">
        <v>2</v>
      </c>
      <c r="B9" s="203">
        <v>8</v>
      </c>
      <c r="C9" s="30">
        <f>SUM(D9:E9)</f>
        <v>8474</v>
      </c>
      <c r="D9" s="30">
        <v>4370</v>
      </c>
      <c r="E9" s="30">
        <v>4104</v>
      </c>
      <c r="F9" s="30">
        <v>505</v>
      </c>
    </row>
    <row r="10" spans="1:6" s="197" customFormat="1" ht="15" customHeight="1">
      <c r="A10" s="204"/>
      <c r="B10" s="205"/>
      <c r="C10" s="205"/>
      <c r="D10" s="205"/>
      <c r="E10" s="205"/>
      <c r="F10" s="206" t="s">
        <v>24</v>
      </c>
    </row>
  </sheetData>
  <mergeCells count="4">
    <mergeCell ref="A5:A6"/>
    <mergeCell ref="B5:B6"/>
    <mergeCell ref="C5:E5"/>
    <mergeCell ref="F5:F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0"/>
  <sheetViews>
    <sheetView zoomScale="110" zoomScaleNormal="110" workbookViewId="0"/>
  </sheetViews>
  <sheetFormatPr defaultColWidth="13.125" defaultRowHeight="15" customHeight="1"/>
  <cols>
    <col min="1" max="1" width="26.25" style="3" customWidth="1"/>
    <col min="2" max="9" width="7.5" style="3" customWidth="1"/>
    <col min="10" max="16384" width="13.125" style="3"/>
  </cols>
  <sheetData>
    <row r="1" spans="1:10" s="41" customFormat="1" ht="15" customHeight="1">
      <c r="A1" s="418" t="s">
        <v>826</v>
      </c>
    </row>
    <row r="2" spans="1:10" s="41" customFormat="1" ht="15" customHeight="1"/>
    <row r="3" spans="1:10" ht="15" customHeight="1">
      <c r="A3" s="1" t="s">
        <v>0</v>
      </c>
      <c r="B3" s="2"/>
    </row>
    <row r="4" spans="1:10" s="5" customFormat="1" ht="15" customHeight="1">
      <c r="A4" s="4" t="s">
        <v>1</v>
      </c>
    </row>
    <row r="5" spans="1:10" s="6" customFormat="1" ht="15" customHeight="1">
      <c r="A5" s="424" t="s">
        <v>2</v>
      </c>
      <c r="B5" s="426" t="s">
        <v>3</v>
      </c>
      <c r="C5" s="427"/>
      <c r="D5" s="426" t="s">
        <v>4</v>
      </c>
      <c r="E5" s="427"/>
      <c r="F5" s="426" t="s">
        <v>5</v>
      </c>
      <c r="G5" s="427"/>
      <c r="H5" s="428" t="s">
        <v>6</v>
      </c>
      <c r="I5" s="429"/>
    </row>
    <row r="6" spans="1:10" s="6" customFormat="1" ht="15" customHeight="1">
      <c r="A6" s="425"/>
      <c r="B6" s="7" t="s">
        <v>7</v>
      </c>
      <c r="C6" s="7" t="s">
        <v>8</v>
      </c>
      <c r="D6" s="7" t="s">
        <v>7</v>
      </c>
      <c r="E6" s="7" t="s">
        <v>8</v>
      </c>
      <c r="F6" s="7" t="s">
        <v>7</v>
      </c>
      <c r="G6" s="7" t="s">
        <v>8</v>
      </c>
      <c r="H6" s="7" t="s">
        <v>7</v>
      </c>
      <c r="I6" s="8" t="s">
        <v>8</v>
      </c>
      <c r="J6" s="9"/>
    </row>
    <row r="7" spans="1:10" s="5" customFormat="1" ht="15" customHeight="1">
      <c r="A7" s="10" t="s">
        <v>9</v>
      </c>
      <c r="B7" s="11">
        <f t="shared" ref="B7:B19" si="0">SUM(D7,F7,H7)</f>
        <v>21</v>
      </c>
      <c r="C7" s="12">
        <f>SUM(E7,G7,I7)</f>
        <v>21</v>
      </c>
      <c r="D7" s="13" t="s">
        <v>10</v>
      </c>
      <c r="E7" s="13" t="s">
        <v>10</v>
      </c>
      <c r="F7" s="13" t="s">
        <v>10</v>
      </c>
      <c r="G7" s="13" t="s">
        <v>10</v>
      </c>
      <c r="H7" s="11">
        <v>21</v>
      </c>
      <c r="I7" s="11">
        <v>21</v>
      </c>
    </row>
    <row r="8" spans="1:10" s="5" customFormat="1" ht="15" customHeight="1">
      <c r="A8" s="14" t="s">
        <v>11</v>
      </c>
      <c r="B8" s="11">
        <f>SUM(D8,F8,H8)</f>
        <v>7</v>
      </c>
      <c r="C8" s="12">
        <f t="shared" ref="C8:C19" si="1">SUM(E8,G8,I8)</f>
        <v>8</v>
      </c>
      <c r="D8" s="13" t="s">
        <v>10</v>
      </c>
      <c r="E8" s="13" t="s">
        <v>10</v>
      </c>
      <c r="F8" s="13" t="s">
        <v>10</v>
      </c>
      <c r="G8" s="13" t="s">
        <v>10</v>
      </c>
      <c r="H8" s="11">
        <v>7</v>
      </c>
      <c r="I8" s="11">
        <v>8</v>
      </c>
    </row>
    <row r="9" spans="1:10" s="5" customFormat="1" ht="15" customHeight="1">
      <c r="A9" s="10" t="s">
        <v>12</v>
      </c>
      <c r="B9" s="15">
        <f t="shared" si="0"/>
        <v>30</v>
      </c>
      <c r="C9" s="12">
        <f t="shared" si="1"/>
        <v>30</v>
      </c>
      <c r="D9" s="13" t="s">
        <v>10</v>
      </c>
      <c r="E9" s="13" t="s">
        <v>10</v>
      </c>
      <c r="F9" s="15">
        <v>30</v>
      </c>
      <c r="G9" s="5">
        <v>30</v>
      </c>
      <c r="H9" s="13" t="s">
        <v>10</v>
      </c>
      <c r="I9" s="13" t="s">
        <v>10</v>
      </c>
    </row>
    <row r="10" spans="1:10" s="5" customFormat="1" ht="15" customHeight="1">
      <c r="A10" s="10" t="s">
        <v>13</v>
      </c>
      <c r="B10" s="11">
        <f t="shared" si="0"/>
        <v>16</v>
      </c>
      <c r="C10" s="12">
        <f t="shared" si="1"/>
        <v>16</v>
      </c>
      <c r="D10" s="13" t="s">
        <v>10</v>
      </c>
      <c r="E10" s="13" t="s">
        <v>10</v>
      </c>
      <c r="F10" s="11">
        <v>15</v>
      </c>
      <c r="G10" s="5">
        <v>15</v>
      </c>
      <c r="H10" s="11">
        <v>1</v>
      </c>
      <c r="I10" s="11">
        <v>1</v>
      </c>
    </row>
    <row r="11" spans="1:10" s="5" customFormat="1" ht="15" customHeight="1">
      <c r="A11" s="10" t="s">
        <v>14</v>
      </c>
      <c r="B11" s="11">
        <f t="shared" si="0"/>
        <v>10</v>
      </c>
      <c r="C11" s="12">
        <f t="shared" si="1"/>
        <v>10</v>
      </c>
      <c r="D11" s="11">
        <v>6</v>
      </c>
      <c r="E11" s="11">
        <v>6</v>
      </c>
      <c r="F11" s="11" t="s">
        <v>10</v>
      </c>
      <c r="G11" s="11" t="s">
        <v>10</v>
      </c>
      <c r="H11" s="11">
        <v>4</v>
      </c>
      <c r="I11" s="11">
        <v>4</v>
      </c>
    </row>
    <row r="12" spans="1:10" s="5" customFormat="1" ht="15" customHeight="1">
      <c r="A12" s="16" t="s">
        <v>15</v>
      </c>
      <c r="B12" s="11">
        <f t="shared" si="0"/>
        <v>7</v>
      </c>
      <c r="C12" s="12">
        <f t="shared" si="1"/>
        <v>7</v>
      </c>
      <c r="D12" s="11">
        <v>5</v>
      </c>
      <c r="E12" s="11">
        <v>5</v>
      </c>
      <c r="F12" s="11" t="s">
        <v>10</v>
      </c>
      <c r="G12" s="11" t="s">
        <v>10</v>
      </c>
      <c r="H12" s="11">
        <v>2</v>
      </c>
      <c r="I12" s="11">
        <v>2</v>
      </c>
    </row>
    <row r="13" spans="1:10" s="5" customFormat="1" ht="15" customHeight="1">
      <c r="A13" s="16" t="s">
        <v>16</v>
      </c>
      <c r="B13" s="11">
        <f t="shared" si="0"/>
        <v>1</v>
      </c>
      <c r="C13" s="12">
        <f t="shared" si="1"/>
        <v>1</v>
      </c>
      <c r="D13" s="11">
        <v>1</v>
      </c>
      <c r="E13" s="11">
        <v>1</v>
      </c>
      <c r="F13" s="11" t="s">
        <v>10</v>
      </c>
      <c r="G13" s="11" t="s">
        <v>10</v>
      </c>
      <c r="H13" s="13" t="s">
        <v>10</v>
      </c>
      <c r="I13" s="13" t="s">
        <v>10</v>
      </c>
    </row>
    <row r="14" spans="1:10" s="5" customFormat="1" ht="15" customHeight="1">
      <c r="A14" s="16" t="s">
        <v>17</v>
      </c>
      <c r="B14" s="11">
        <f t="shared" si="0"/>
        <v>2</v>
      </c>
      <c r="C14" s="12">
        <f t="shared" si="1"/>
        <v>2</v>
      </c>
      <c r="D14" s="13" t="s">
        <v>10</v>
      </c>
      <c r="E14" s="13" t="s">
        <v>10</v>
      </c>
      <c r="F14" s="11" t="s">
        <v>10</v>
      </c>
      <c r="G14" s="11" t="s">
        <v>10</v>
      </c>
      <c r="H14" s="11">
        <v>2</v>
      </c>
      <c r="I14" s="11">
        <v>2</v>
      </c>
    </row>
    <row r="15" spans="1:10" s="5" customFormat="1" ht="15" customHeight="1">
      <c r="A15" s="10" t="s">
        <v>18</v>
      </c>
      <c r="B15" s="11">
        <f t="shared" si="0"/>
        <v>1</v>
      </c>
      <c r="C15" s="12">
        <f t="shared" si="1"/>
        <v>1</v>
      </c>
      <c r="D15" s="13" t="s">
        <v>10</v>
      </c>
      <c r="E15" s="13" t="s">
        <v>10</v>
      </c>
      <c r="F15" s="13" t="s">
        <v>10</v>
      </c>
      <c r="G15" s="13" t="s">
        <v>10</v>
      </c>
      <c r="H15" s="11">
        <v>1</v>
      </c>
      <c r="I15" s="11">
        <v>1</v>
      </c>
    </row>
    <row r="16" spans="1:10" s="5" customFormat="1" ht="15" customHeight="1">
      <c r="A16" s="10" t="s">
        <v>19</v>
      </c>
      <c r="B16" s="11">
        <f t="shared" si="0"/>
        <v>2</v>
      </c>
      <c r="C16" s="12">
        <f t="shared" si="1"/>
        <v>2</v>
      </c>
      <c r="D16" s="11">
        <v>1</v>
      </c>
      <c r="E16" s="11">
        <v>1</v>
      </c>
      <c r="F16" s="11" t="s">
        <v>10</v>
      </c>
      <c r="G16" s="11" t="s">
        <v>10</v>
      </c>
      <c r="H16" s="11">
        <v>1</v>
      </c>
      <c r="I16" s="11">
        <v>1</v>
      </c>
    </row>
    <row r="17" spans="1:9" s="5" customFormat="1" ht="15" customHeight="1">
      <c r="A17" s="10" t="s">
        <v>20</v>
      </c>
      <c r="B17" s="11">
        <f t="shared" si="0"/>
        <v>2</v>
      </c>
      <c r="C17" s="12">
        <f t="shared" si="1"/>
        <v>2</v>
      </c>
      <c r="D17" s="11">
        <v>1</v>
      </c>
      <c r="E17" s="11">
        <v>1</v>
      </c>
      <c r="F17" s="11" t="s">
        <v>10</v>
      </c>
      <c r="G17" s="11" t="s">
        <v>10</v>
      </c>
      <c r="H17" s="17">
        <v>1</v>
      </c>
      <c r="I17" s="17">
        <v>1</v>
      </c>
    </row>
    <row r="18" spans="1:9" s="5" customFormat="1" ht="15" customHeight="1">
      <c r="A18" s="10" t="s">
        <v>21</v>
      </c>
      <c r="B18" s="11">
        <f t="shared" si="0"/>
        <v>4</v>
      </c>
      <c r="C18" s="12">
        <f t="shared" si="1"/>
        <v>4</v>
      </c>
      <c r="D18" s="13" t="s">
        <v>10</v>
      </c>
      <c r="E18" s="13" t="s">
        <v>10</v>
      </c>
      <c r="F18" s="13" t="s">
        <v>10</v>
      </c>
      <c r="G18" s="13" t="s">
        <v>10</v>
      </c>
      <c r="H18" s="11">
        <v>4</v>
      </c>
      <c r="I18" s="11">
        <v>4</v>
      </c>
    </row>
    <row r="19" spans="1:9" s="5" customFormat="1" ht="15" customHeight="1">
      <c r="A19" s="10" t="s">
        <v>22</v>
      </c>
      <c r="B19" s="11">
        <f t="shared" si="0"/>
        <v>2</v>
      </c>
      <c r="C19" s="12">
        <f t="shared" si="1"/>
        <v>2</v>
      </c>
      <c r="D19" s="13">
        <v>2</v>
      </c>
      <c r="E19" s="11">
        <v>2</v>
      </c>
      <c r="F19" s="11" t="s">
        <v>10</v>
      </c>
      <c r="G19" s="11" t="s">
        <v>10</v>
      </c>
      <c r="H19" s="11" t="s">
        <v>10</v>
      </c>
      <c r="I19" s="11" t="s">
        <v>10</v>
      </c>
    </row>
    <row r="20" spans="1:9" s="5" customFormat="1" ht="15" customHeight="1">
      <c r="A20" s="18" t="s">
        <v>23</v>
      </c>
      <c r="B20" s="19"/>
      <c r="C20" s="19"/>
      <c r="D20" s="19"/>
      <c r="E20" s="19"/>
      <c r="F20" s="19"/>
      <c r="G20" s="19"/>
      <c r="H20" s="19"/>
      <c r="I20" s="19" t="s">
        <v>24</v>
      </c>
    </row>
  </sheetData>
  <mergeCells count="5">
    <mergeCell ref="A5:A6"/>
    <mergeCell ref="B5:C5"/>
    <mergeCell ref="D5:E5"/>
    <mergeCell ref="F5:G5"/>
    <mergeCell ref="H5:I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38"/>
  <sheetViews>
    <sheetView zoomScale="110" zoomScaleNormal="110" workbookViewId="0"/>
  </sheetViews>
  <sheetFormatPr defaultColWidth="8.875" defaultRowHeight="14.25" customHeight="1"/>
  <cols>
    <col min="1" max="1" width="5" style="126" customWidth="1"/>
    <col min="2" max="2" width="20.375" style="126" customWidth="1"/>
    <col min="3" max="4" width="8.75" style="126" customWidth="1"/>
    <col min="5" max="5" width="7.75" style="126" customWidth="1"/>
    <col min="6" max="10" width="7.125" style="126" customWidth="1"/>
    <col min="11" max="16384" width="8.875" style="126"/>
  </cols>
  <sheetData>
    <row r="1" spans="1:10" ht="15" customHeight="1">
      <c r="A1" s="418" t="s">
        <v>826</v>
      </c>
    </row>
    <row r="2" spans="1:10" ht="15" customHeight="1"/>
    <row r="3" spans="1:10" ht="15" customHeight="1">
      <c r="A3" s="124" t="s">
        <v>277</v>
      </c>
      <c r="E3" s="207"/>
    </row>
    <row r="4" spans="1:10" ht="15" customHeight="1">
      <c r="A4" s="208" t="s">
        <v>278</v>
      </c>
      <c r="J4" s="127" t="s">
        <v>27</v>
      </c>
    </row>
    <row r="5" spans="1:10" ht="15" customHeight="1">
      <c r="A5" s="501" t="s">
        <v>279</v>
      </c>
      <c r="B5" s="501"/>
      <c r="C5" s="503" t="s">
        <v>280</v>
      </c>
      <c r="D5" s="505" t="s">
        <v>281</v>
      </c>
      <c r="E5" s="468" t="s">
        <v>276</v>
      </c>
      <c r="F5" s="466"/>
      <c r="G5" s="466"/>
      <c r="H5" s="466"/>
      <c r="I5" s="467"/>
      <c r="J5" s="507" t="s">
        <v>282</v>
      </c>
    </row>
    <row r="6" spans="1:10" ht="15" customHeight="1">
      <c r="A6" s="502"/>
      <c r="B6" s="502"/>
      <c r="C6" s="504"/>
      <c r="D6" s="506"/>
      <c r="E6" s="130" t="s">
        <v>283</v>
      </c>
      <c r="F6" s="130" t="s">
        <v>284</v>
      </c>
      <c r="G6" s="130" t="s">
        <v>285</v>
      </c>
      <c r="H6" s="130" t="s">
        <v>286</v>
      </c>
      <c r="I6" s="133" t="s">
        <v>287</v>
      </c>
      <c r="J6" s="508"/>
    </row>
    <row r="7" spans="1:10" ht="15" customHeight="1">
      <c r="A7" s="513" t="s">
        <v>288</v>
      </c>
      <c r="B7" s="209" t="s">
        <v>289</v>
      </c>
      <c r="C7" s="132"/>
      <c r="D7" s="132"/>
      <c r="E7" s="132"/>
      <c r="F7" s="132"/>
      <c r="G7" s="132"/>
      <c r="H7" s="132"/>
      <c r="I7" s="132"/>
      <c r="J7" s="132"/>
    </row>
    <row r="8" spans="1:10" ht="15" customHeight="1">
      <c r="A8" s="514"/>
      <c r="B8" s="210" t="s">
        <v>290</v>
      </c>
      <c r="C8" s="50">
        <v>318</v>
      </c>
      <c r="D8" s="50">
        <v>320</v>
      </c>
      <c r="E8" s="50">
        <f>SUM(F8:I8)</f>
        <v>960</v>
      </c>
      <c r="F8" s="50">
        <v>320</v>
      </c>
      <c r="G8" s="50">
        <v>322</v>
      </c>
      <c r="H8" s="50">
        <v>318</v>
      </c>
      <c r="I8" s="165" t="s">
        <v>62</v>
      </c>
      <c r="J8" s="50">
        <v>67</v>
      </c>
    </row>
    <row r="9" spans="1:10" ht="15" customHeight="1">
      <c r="A9" s="514"/>
      <c r="B9" s="211" t="s">
        <v>291</v>
      </c>
      <c r="C9" s="212">
        <v>80</v>
      </c>
      <c r="D9" s="212">
        <v>43</v>
      </c>
      <c r="E9" s="213">
        <f t="shared" ref="E9:E26" si="0">SUM(F9:I9)</f>
        <v>151</v>
      </c>
      <c r="F9" s="212">
        <v>46</v>
      </c>
      <c r="G9" s="212">
        <v>29</v>
      </c>
      <c r="H9" s="212">
        <v>35</v>
      </c>
      <c r="I9" s="212">
        <v>41</v>
      </c>
      <c r="J9" s="212">
        <v>17</v>
      </c>
    </row>
    <row r="10" spans="1:10" ht="15" customHeight="1">
      <c r="A10" s="514"/>
      <c r="B10" s="214" t="s">
        <v>292</v>
      </c>
      <c r="C10" s="146"/>
      <c r="D10" s="146"/>
      <c r="E10" s="146"/>
      <c r="F10" s="146"/>
      <c r="G10" s="146"/>
      <c r="H10" s="146"/>
      <c r="I10" s="50"/>
      <c r="J10" s="146"/>
    </row>
    <row r="11" spans="1:10" ht="15" customHeight="1">
      <c r="A11" s="514"/>
      <c r="B11" s="210" t="s">
        <v>293</v>
      </c>
      <c r="C11" s="50">
        <v>318</v>
      </c>
      <c r="D11" s="50">
        <v>317</v>
      </c>
      <c r="E11" s="75">
        <f>SUM(F11:I11)</f>
        <v>958</v>
      </c>
      <c r="F11" s="50">
        <v>317</v>
      </c>
      <c r="G11" s="50">
        <v>322</v>
      </c>
      <c r="H11" s="50">
        <v>319</v>
      </c>
      <c r="I11" s="165" t="s">
        <v>10</v>
      </c>
      <c r="J11" s="509">
        <v>68</v>
      </c>
    </row>
    <row r="12" spans="1:10" ht="15" customHeight="1">
      <c r="A12" s="514"/>
      <c r="B12" s="210" t="s">
        <v>294</v>
      </c>
      <c r="C12" s="50">
        <v>40</v>
      </c>
      <c r="D12" s="50">
        <v>40</v>
      </c>
      <c r="E12" s="75">
        <f t="shared" si="0"/>
        <v>119</v>
      </c>
      <c r="F12" s="50">
        <v>40</v>
      </c>
      <c r="G12" s="50">
        <v>39</v>
      </c>
      <c r="H12" s="50">
        <v>40</v>
      </c>
      <c r="I12" s="165" t="s">
        <v>10</v>
      </c>
      <c r="J12" s="516"/>
    </row>
    <row r="13" spans="1:10" ht="15" customHeight="1">
      <c r="A13" s="514"/>
      <c r="B13" s="215" t="s">
        <v>295</v>
      </c>
      <c r="C13" s="216"/>
      <c r="D13" s="216"/>
      <c r="E13" s="216"/>
      <c r="F13" s="216"/>
      <c r="G13" s="216"/>
      <c r="H13" s="216"/>
      <c r="I13" s="216"/>
      <c r="J13" s="216"/>
    </row>
    <row r="14" spans="1:10" ht="15" customHeight="1">
      <c r="A14" s="514"/>
      <c r="B14" s="211" t="s">
        <v>293</v>
      </c>
      <c r="C14" s="212">
        <v>318</v>
      </c>
      <c r="D14" s="212">
        <v>318</v>
      </c>
      <c r="E14" s="213">
        <f>SUM(F14:I14)</f>
        <v>958</v>
      </c>
      <c r="F14" s="212">
        <v>318</v>
      </c>
      <c r="G14" s="212">
        <v>321</v>
      </c>
      <c r="H14" s="212">
        <v>319</v>
      </c>
      <c r="I14" s="217" t="s">
        <v>10</v>
      </c>
      <c r="J14" s="212">
        <v>55</v>
      </c>
    </row>
    <row r="15" spans="1:10" ht="15" customHeight="1">
      <c r="A15" s="514"/>
      <c r="B15" s="214" t="s">
        <v>296</v>
      </c>
      <c r="C15" s="146"/>
      <c r="D15" s="146"/>
      <c r="E15" s="146"/>
      <c r="F15" s="146"/>
      <c r="G15" s="146"/>
      <c r="H15" s="146"/>
      <c r="I15" s="146"/>
      <c r="J15" s="146"/>
    </row>
    <row r="16" spans="1:10" ht="15" customHeight="1">
      <c r="A16" s="514"/>
      <c r="B16" s="210" t="s">
        <v>293</v>
      </c>
      <c r="C16" s="50">
        <v>278</v>
      </c>
      <c r="D16" s="50">
        <v>278</v>
      </c>
      <c r="E16" s="75">
        <f>SUM(F16:I16)</f>
        <v>834</v>
      </c>
      <c r="F16" s="50">
        <v>278</v>
      </c>
      <c r="G16" s="50">
        <v>276</v>
      </c>
      <c r="H16" s="50">
        <v>280</v>
      </c>
      <c r="I16" s="165" t="s">
        <v>10</v>
      </c>
      <c r="J16" s="50">
        <v>51</v>
      </c>
    </row>
    <row r="17" spans="1:10" ht="15" customHeight="1">
      <c r="A17" s="514"/>
      <c r="B17" s="215" t="s">
        <v>297</v>
      </c>
      <c r="C17" s="216"/>
      <c r="D17" s="216"/>
      <c r="E17" s="216"/>
      <c r="F17" s="216"/>
      <c r="G17" s="216"/>
      <c r="H17" s="216"/>
      <c r="I17" s="216"/>
      <c r="J17" s="216"/>
    </row>
    <row r="18" spans="1:10" ht="15" customHeight="1">
      <c r="A18" s="514"/>
      <c r="B18" s="210" t="s">
        <v>293</v>
      </c>
      <c r="C18" s="50">
        <v>318</v>
      </c>
      <c r="D18" s="50">
        <v>318</v>
      </c>
      <c r="E18" s="75">
        <f>SUM(F18:I18)</f>
        <v>995</v>
      </c>
      <c r="F18" s="50">
        <v>318</v>
      </c>
      <c r="G18" s="50">
        <v>320</v>
      </c>
      <c r="H18" s="50">
        <v>357</v>
      </c>
      <c r="I18" s="165" t="s">
        <v>10</v>
      </c>
      <c r="J18" s="509">
        <v>64</v>
      </c>
    </row>
    <row r="19" spans="1:10" ht="15" customHeight="1">
      <c r="A19" s="514"/>
      <c r="B19" s="211" t="s">
        <v>298</v>
      </c>
      <c r="C19" s="212">
        <v>40</v>
      </c>
      <c r="D19" s="212">
        <v>40</v>
      </c>
      <c r="E19" s="213">
        <f t="shared" si="0"/>
        <v>119</v>
      </c>
      <c r="F19" s="212">
        <v>40</v>
      </c>
      <c r="G19" s="212">
        <v>40</v>
      </c>
      <c r="H19" s="212">
        <v>39</v>
      </c>
      <c r="I19" s="217" t="s">
        <v>10</v>
      </c>
      <c r="J19" s="516"/>
    </row>
    <row r="20" spans="1:10" ht="15" customHeight="1">
      <c r="A20" s="514"/>
      <c r="B20" s="214" t="s">
        <v>299</v>
      </c>
      <c r="C20" s="50"/>
      <c r="D20" s="50"/>
      <c r="E20" s="75"/>
      <c r="F20" s="50"/>
      <c r="G20" s="50"/>
      <c r="H20" s="50"/>
      <c r="I20" s="50"/>
      <c r="J20" s="216"/>
    </row>
    <row r="21" spans="1:10" ht="15" customHeight="1">
      <c r="A21" s="514"/>
      <c r="B21" s="210" t="s">
        <v>300</v>
      </c>
      <c r="C21" s="511">
        <v>79</v>
      </c>
      <c r="D21" s="509">
        <v>75</v>
      </c>
      <c r="E21" s="75">
        <f t="shared" si="0"/>
        <v>140</v>
      </c>
      <c r="F21" s="50">
        <v>35</v>
      </c>
      <c r="G21" s="50">
        <v>40</v>
      </c>
      <c r="H21" s="50">
        <v>65</v>
      </c>
      <c r="I21" s="165" t="s">
        <v>10</v>
      </c>
      <c r="J21" s="509">
        <v>58</v>
      </c>
    </row>
    <row r="22" spans="1:10" ht="15" customHeight="1">
      <c r="A22" s="514"/>
      <c r="B22" s="210" t="s">
        <v>301</v>
      </c>
      <c r="C22" s="511"/>
      <c r="D22" s="509"/>
      <c r="E22" s="75">
        <f t="shared" si="0"/>
        <v>119</v>
      </c>
      <c r="F22" s="50">
        <v>40</v>
      </c>
      <c r="G22" s="50">
        <v>39</v>
      </c>
      <c r="H22" s="50">
        <v>40</v>
      </c>
      <c r="I22" s="165" t="s">
        <v>10</v>
      </c>
      <c r="J22" s="509"/>
    </row>
    <row r="23" spans="1:10" ht="15" customHeight="1">
      <c r="A23" s="514"/>
      <c r="B23" s="210" t="s">
        <v>302</v>
      </c>
      <c r="C23" s="511">
        <v>80</v>
      </c>
      <c r="D23" s="509">
        <v>71</v>
      </c>
      <c r="E23" s="75">
        <f t="shared" si="0"/>
        <v>100</v>
      </c>
      <c r="F23" s="50">
        <v>35</v>
      </c>
      <c r="G23" s="50">
        <v>35</v>
      </c>
      <c r="H23" s="50">
        <v>30</v>
      </c>
      <c r="I23" s="165" t="s">
        <v>10</v>
      </c>
      <c r="J23" s="509"/>
    </row>
    <row r="24" spans="1:10" ht="15" customHeight="1">
      <c r="A24" s="514"/>
      <c r="B24" s="210" t="s">
        <v>303</v>
      </c>
      <c r="C24" s="511"/>
      <c r="D24" s="509"/>
      <c r="E24" s="75">
        <f t="shared" si="0"/>
        <v>112</v>
      </c>
      <c r="F24" s="50">
        <v>36</v>
      </c>
      <c r="G24" s="50">
        <v>39</v>
      </c>
      <c r="H24" s="50">
        <v>37</v>
      </c>
      <c r="I24" s="165" t="s">
        <v>10</v>
      </c>
      <c r="J24" s="509"/>
    </row>
    <row r="25" spans="1:10" ht="15" customHeight="1">
      <c r="A25" s="514"/>
      <c r="B25" s="210" t="s">
        <v>304</v>
      </c>
      <c r="C25" s="511">
        <v>79</v>
      </c>
      <c r="D25" s="509">
        <v>62</v>
      </c>
      <c r="E25" s="75">
        <f t="shared" si="0"/>
        <v>75</v>
      </c>
      <c r="F25" s="50">
        <v>24</v>
      </c>
      <c r="G25" s="50">
        <v>30</v>
      </c>
      <c r="H25" s="50">
        <v>21</v>
      </c>
      <c r="I25" s="165" t="s">
        <v>10</v>
      </c>
      <c r="J25" s="509"/>
    </row>
    <row r="26" spans="1:10" ht="15" customHeight="1">
      <c r="A26" s="514"/>
      <c r="B26" s="218" t="s">
        <v>305</v>
      </c>
      <c r="C26" s="512"/>
      <c r="D26" s="510"/>
      <c r="E26" s="134">
        <f t="shared" si="0"/>
        <v>113</v>
      </c>
      <c r="F26" s="55">
        <v>38</v>
      </c>
      <c r="G26" s="55">
        <v>37</v>
      </c>
      <c r="H26" s="55">
        <v>38</v>
      </c>
      <c r="I26" s="165" t="s">
        <v>10</v>
      </c>
      <c r="J26" s="510"/>
    </row>
    <row r="27" spans="1:10" ht="15" customHeight="1">
      <c r="A27" s="513" t="s">
        <v>306</v>
      </c>
      <c r="B27" s="209" t="s">
        <v>307</v>
      </c>
      <c r="C27" s="132"/>
      <c r="D27" s="132"/>
      <c r="E27" s="132"/>
      <c r="F27" s="48"/>
      <c r="G27" s="48"/>
      <c r="H27" s="48"/>
      <c r="I27" s="48"/>
      <c r="J27" s="48"/>
    </row>
    <row r="28" spans="1:10" ht="15" customHeight="1">
      <c r="A28" s="514"/>
      <c r="B28" s="211" t="s">
        <v>308</v>
      </c>
      <c r="C28" s="212">
        <v>320</v>
      </c>
      <c r="D28" s="212">
        <v>315</v>
      </c>
      <c r="E28" s="213">
        <f>SUM(F28:I28)</f>
        <v>997</v>
      </c>
      <c r="F28" s="212">
        <v>315</v>
      </c>
      <c r="G28" s="212">
        <v>349</v>
      </c>
      <c r="H28" s="212">
        <v>333</v>
      </c>
      <c r="I28" s="217" t="s">
        <v>10</v>
      </c>
      <c r="J28" s="212">
        <v>45</v>
      </c>
    </row>
    <row r="29" spans="1:10" ht="15" customHeight="1">
      <c r="A29" s="514"/>
      <c r="B29" s="215" t="s">
        <v>309</v>
      </c>
      <c r="C29" s="146"/>
      <c r="D29" s="146"/>
      <c r="E29" s="146"/>
      <c r="F29" s="53"/>
      <c r="G29" s="53"/>
      <c r="H29" s="53"/>
      <c r="I29" s="53"/>
      <c r="J29" s="216"/>
    </row>
    <row r="30" spans="1:10" ht="15" customHeight="1">
      <c r="A30" s="514"/>
      <c r="B30" s="210" t="s">
        <v>290</v>
      </c>
      <c r="C30" s="56">
        <v>520</v>
      </c>
      <c r="D30" s="50">
        <v>492</v>
      </c>
      <c r="E30" s="75">
        <f>SUM(F30:H30)</f>
        <v>1664</v>
      </c>
      <c r="F30" s="50">
        <v>492</v>
      </c>
      <c r="G30" s="50">
        <v>614</v>
      </c>
      <c r="H30" s="50">
        <v>558</v>
      </c>
      <c r="I30" s="165" t="s">
        <v>10</v>
      </c>
      <c r="J30" s="509">
        <v>80</v>
      </c>
    </row>
    <row r="31" spans="1:10" ht="15" customHeight="1">
      <c r="A31" s="514"/>
      <c r="B31" s="211" t="s">
        <v>310</v>
      </c>
      <c r="C31" s="212" t="s">
        <v>62</v>
      </c>
      <c r="D31" s="212" t="s">
        <v>62</v>
      </c>
      <c r="E31" s="213">
        <f>SUM(F31:H31)</f>
        <v>60</v>
      </c>
      <c r="F31" s="212">
        <v>0</v>
      </c>
      <c r="G31" s="212">
        <v>38</v>
      </c>
      <c r="H31" s="212">
        <v>22</v>
      </c>
      <c r="I31" s="217" t="s">
        <v>10</v>
      </c>
      <c r="J31" s="516"/>
    </row>
    <row r="32" spans="1:10" s="220" customFormat="1" ht="15" customHeight="1">
      <c r="A32" s="514"/>
      <c r="B32" s="219" t="s">
        <v>311</v>
      </c>
      <c r="C32" s="50"/>
      <c r="D32" s="50"/>
      <c r="E32" s="216"/>
      <c r="F32" s="50"/>
      <c r="G32" s="50"/>
      <c r="H32" s="50"/>
      <c r="I32" s="50"/>
      <c r="J32" s="50"/>
    </row>
    <row r="33" spans="1:10" s="220" customFormat="1" ht="15" customHeight="1">
      <c r="A33" s="514"/>
      <c r="B33" s="221" t="s">
        <v>312</v>
      </c>
      <c r="C33" s="50">
        <v>360</v>
      </c>
      <c r="D33" s="50">
        <v>187</v>
      </c>
      <c r="E33" s="213">
        <v>344</v>
      </c>
      <c r="F33" s="50" t="s">
        <v>313</v>
      </c>
      <c r="G33" s="50" t="s">
        <v>313</v>
      </c>
      <c r="H33" s="50" t="s">
        <v>313</v>
      </c>
      <c r="I33" s="217" t="s">
        <v>10</v>
      </c>
      <c r="J33" s="50" t="s">
        <v>314</v>
      </c>
    </row>
    <row r="34" spans="1:10" ht="15" customHeight="1">
      <c r="A34" s="514"/>
      <c r="B34" s="215" t="s">
        <v>315</v>
      </c>
      <c r="C34" s="53"/>
      <c r="D34" s="53"/>
      <c r="E34" s="75"/>
      <c r="F34" s="53"/>
      <c r="G34" s="53"/>
      <c r="H34" s="53"/>
      <c r="I34" s="53"/>
      <c r="J34" s="53"/>
    </row>
    <row r="35" spans="1:10" ht="15" customHeight="1">
      <c r="A35" s="515"/>
      <c r="B35" s="218" t="s">
        <v>312</v>
      </c>
      <c r="C35" s="57">
        <v>140</v>
      </c>
      <c r="D35" s="55">
        <v>149</v>
      </c>
      <c r="E35" s="134">
        <v>445</v>
      </c>
      <c r="F35" s="55" t="s">
        <v>314</v>
      </c>
      <c r="G35" s="55" t="s">
        <v>314</v>
      </c>
      <c r="H35" s="55" t="s">
        <v>314</v>
      </c>
      <c r="I35" s="222" t="s">
        <v>10</v>
      </c>
      <c r="J35" s="55">
        <v>24</v>
      </c>
    </row>
    <row r="36" spans="1:10" ht="15" customHeight="1">
      <c r="A36" s="464" t="s">
        <v>316</v>
      </c>
      <c r="B36" s="465"/>
      <c r="C36" s="223">
        <f t="shared" ref="C36:J36" si="1">SUM(C8:C35)</f>
        <v>3288</v>
      </c>
      <c r="D36" s="223">
        <f t="shared" si="1"/>
        <v>3025</v>
      </c>
      <c r="E36" s="224">
        <f t="shared" si="1"/>
        <v>9263</v>
      </c>
      <c r="F36" s="223">
        <f t="shared" si="1"/>
        <v>2692</v>
      </c>
      <c r="G36" s="223">
        <f t="shared" si="1"/>
        <v>2890</v>
      </c>
      <c r="H36" s="223">
        <f t="shared" si="1"/>
        <v>2851</v>
      </c>
      <c r="I36" s="223">
        <f t="shared" si="1"/>
        <v>41</v>
      </c>
      <c r="J36" s="223">
        <f t="shared" si="1"/>
        <v>529</v>
      </c>
    </row>
    <row r="37" spans="1:10" ht="15" customHeight="1">
      <c r="J37" s="135" t="s">
        <v>317</v>
      </c>
    </row>
    <row r="38" spans="1:10" ht="15" customHeight="1"/>
  </sheetData>
  <mergeCells count="18">
    <mergeCell ref="A36:B36"/>
    <mergeCell ref="J21:J26"/>
    <mergeCell ref="C23:C24"/>
    <mergeCell ref="D23:D24"/>
    <mergeCell ref="C25:C26"/>
    <mergeCell ref="D25:D26"/>
    <mergeCell ref="A27:A35"/>
    <mergeCell ref="J30:J31"/>
    <mergeCell ref="A7:A26"/>
    <mergeCell ref="J11:J12"/>
    <mergeCell ref="J18:J19"/>
    <mergeCell ref="C21:C22"/>
    <mergeCell ref="D21:D22"/>
    <mergeCell ref="A5:B6"/>
    <mergeCell ref="C5:C6"/>
    <mergeCell ref="D5:D6"/>
    <mergeCell ref="E5:I5"/>
    <mergeCell ref="J5:J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fitToHeight="0" orientation="portrait" cellComments="atEnd"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37"/>
  <sheetViews>
    <sheetView zoomScale="110" zoomScaleNormal="110" workbookViewId="0"/>
  </sheetViews>
  <sheetFormatPr defaultColWidth="8.875" defaultRowHeight="15" customHeight="1"/>
  <cols>
    <col min="1" max="1" width="16.25" style="238" customWidth="1"/>
    <col min="2" max="2" width="8.125" style="238" customWidth="1"/>
    <col min="3" max="11" width="6.875" style="238" customWidth="1"/>
    <col min="12" max="16384" width="8.875" style="238"/>
  </cols>
  <sheetData>
    <row r="1" spans="1:11" s="32" customFormat="1" ht="15" customHeight="1">
      <c r="A1" s="418" t="s">
        <v>826</v>
      </c>
    </row>
    <row r="2" spans="1:11" s="32" customFormat="1" ht="15" customHeight="1"/>
    <row r="3" spans="1:11" s="32" customFormat="1" ht="15" customHeight="1">
      <c r="A3" s="1" t="s">
        <v>318</v>
      </c>
    </row>
    <row r="4" spans="1:11" s="32" customFormat="1" ht="15" customHeight="1">
      <c r="A4" s="225" t="s">
        <v>319</v>
      </c>
      <c r="B4" s="225"/>
    </row>
    <row r="5" spans="1:11" s="32" customFormat="1" ht="15" customHeight="1">
      <c r="A5" s="79" t="s">
        <v>131</v>
      </c>
      <c r="B5" s="226"/>
      <c r="K5" s="5" t="s">
        <v>320</v>
      </c>
    </row>
    <row r="6" spans="1:11" s="32" customFormat="1" ht="15" customHeight="1">
      <c r="A6" s="427" t="s">
        <v>321</v>
      </c>
      <c r="B6" s="451" t="s">
        <v>322</v>
      </c>
      <c r="C6" s="489" t="s">
        <v>323</v>
      </c>
      <c r="D6" s="428" t="s">
        <v>324</v>
      </c>
      <c r="E6" s="429"/>
      <c r="F6" s="429"/>
      <c r="G6" s="429"/>
      <c r="H6" s="450"/>
      <c r="I6" s="428" t="s">
        <v>325</v>
      </c>
      <c r="J6" s="429"/>
      <c r="K6" s="429"/>
    </row>
    <row r="7" spans="1:11" s="32" customFormat="1" ht="15" customHeight="1">
      <c r="A7" s="443"/>
      <c r="B7" s="452"/>
      <c r="C7" s="447"/>
      <c r="D7" s="227" t="s">
        <v>34</v>
      </c>
      <c r="E7" s="227" t="s">
        <v>284</v>
      </c>
      <c r="F7" s="227" t="s">
        <v>285</v>
      </c>
      <c r="G7" s="227" t="s">
        <v>286</v>
      </c>
      <c r="H7" s="228" t="s">
        <v>287</v>
      </c>
      <c r="I7" s="229" t="s">
        <v>34</v>
      </c>
      <c r="J7" s="229" t="s">
        <v>35</v>
      </c>
      <c r="K7" s="230" t="s">
        <v>36</v>
      </c>
    </row>
    <row r="8" spans="1:11" s="32" customFormat="1" ht="15" customHeight="1">
      <c r="A8" s="231" t="s">
        <v>3</v>
      </c>
      <c r="B8" s="232">
        <f t="shared" ref="B8:H8" si="0">B9+B10+B11+B12+B13+B14+B15</f>
        <v>21326</v>
      </c>
      <c r="C8" s="232">
        <f t="shared" si="0"/>
        <v>1956</v>
      </c>
      <c r="D8" s="232">
        <f t="shared" si="0"/>
        <v>8358</v>
      </c>
      <c r="E8" s="232">
        <f t="shared" si="0"/>
        <v>1956</v>
      </c>
      <c r="F8" s="232">
        <f t="shared" si="0"/>
        <v>2021</v>
      </c>
      <c r="G8" s="232">
        <f t="shared" si="0"/>
        <v>2163</v>
      </c>
      <c r="H8" s="232">
        <f t="shared" si="0"/>
        <v>2218</v>
      </c>
      <c r="I8" s="232">
        <f>J8+K8</f>
        <v>236</v>
      </c>
      <c r="J8" s="232">
        <f>J9+J10+J11+J12+J13+J14+J15</f>
        <v>159</v>
      </c>
      <c r="K8" s="232">
        <f>K9+K10+K11+K12+K13+K14+K15</f>
        <v>77</v>
      </c>
    </row>
    <row r="9" spans="1:11" s="32" customFormat="1" ht="15" customHeight="1">
      <c r="A9" s="10" t="s">
        <v>326</v>
      </c>
      <c r="B9" s="75">
        <v>7516</v>
      </c>
      <c r="C9" s="75">
        <v>371</v>
      </c>
      <c r="D9" s="75">
        <v>1570</v>
      </c>
      <c r="E9" s="75">
        <v>371</v>
      </c>
      <c r="F9" s="75">
        <v>344</v>
      </c>
      <c r="G9" s="75">
        <v>428</v>
      </c>
      <c r="H9" s="75">
        <v>427</v>
      </c>
      <c r="I9" s="75">
        <v>67</v>
      </c>
      <c r="J9" s="75">
        <v>47</v>
      </c>
      <c r="K9" s="75">
        <v>20</v>
      </c>
    </row>
    <row r="10" spans="1:11" s="32" customFormat="1" ht="15" customHeight="1">
      <c r="A10" s="10" t="s">
        <v>327</v>
      </c>
      <c r="B10" s="75">
        <v>3920</v>
      </c>
      <c r="C10" s="75">
        <v>390</v>
      </c>
      <c r="D10" s="75">
        <v>1715</v>
      </c>
      <c r="E10" s="75">
        <v>390</v>
      </c>
      <c r="F10" s="75">
        <v>451</v>
      </c>
      <c r="G10" s="75">
        <v>446</v>
      </c>
      <c r="H10" s="75">
        <v>428</v>
      </c>
      <c r="I10" s="75">
        <v>42</v>
      </c>
      <c r="J10" s="75">
        <v>23</v>
      </c>
      <c r="K10" s="75">
        <v>19</v>
      </c>
    </row>
    <row r="11" spans="1:11" s="32" customFormat="1" ht="15" customHeight="1">
      <c r="A11" s="10" t="s">
        <v>328</v>
      </c>
      <c r="B11" s="75">
        <v>2909</v>
      </c>
      <c r="C11" s="75">
        <v>353</v>
      </c>
      <c r="D11" s="75">
        <v>1573</v>
      </c>
      <c r="E11" s="75">
        <v>353</v>
      </c>
      <c r="F11" s="75">
        <v>390</v>
      </c>
      <c r="G11" s="75">
        <v>417</v>
      </c>
      <c r="H11" s="75">
        <v>413</v>
      </c>
      <c r="I11" s="75">
        <v>38</v>
      </c>
      <c r="J11" s="75">
        <v>22</v>
      </c>
      <c r="K11" s="75">
        <v>16</v>
      </c>
    </row>
    <row r="12" spans="1:11" s="32" customFormat="1" ht="15" customHeight="1">
      <c r="A12" s="10" t="s">
        <v>329</v>
      </c>
      <c r="B12" s="75">
        <v>2556</v>
      </c>
      <c r="C12" s="146">
        <v>311</v>
      </c>
      <c r="D12" s="75">
        <v>1241</v>
      </c>
      <c r="E12" s="146">
        <v>311</v>
      </c>
      <c r="F12" s="146">
        <v>301</v>
      </c>
      <c r="G12" s="146">
        <v>296</v>
      </c>
      <c r="H12" s="146">
        <v>333</v>
      </c>
      <c r="I12" s="75">
        <v>29</v>
      </c>
      <c r="J12" s="146">
        <v>26</v>
      </c>
      <c r="K12" s="146">
        <v>3</v>
      </c>
    </row>
    <row r="13" spans="1:11" s="32" customFormat="1" ht="15" customHeight="1">
      <c r="A13" s="10" t="s">
        <v>330</v>
      </c>
      <c r="B13" s="75">
        <v>2429</v>
      </c>
      <c r="C13" s="146">
        <v>253</v>
      </c>
      <c r="D13" s="75">
        <v>1108</v>
      </c>
      <c r="E13" s="146">
        <v>253</v>
      </c>
      <c r="F13" s="146">
        <v>257</v>
      </c>
      <c r="G13" s="146">
        <v>279</v>
      </c>
      <c r="H13" s="146">
        <v>319</v>
      </c>
      <c r="I13" s="75">
        <v>29</v>
      </c>
      <c r="J13" s="146">
        <v>18</v>
      </c>
      <c r="K13" s="146">
        <v>11</v>
      </c>
    </row>
    <row r="14" spans="1:11" s="32" customFormat="1" ht="15" customHeight="1">
      <c r="A14" s="10" t="s">
        <v>331</v>
      </c>
      <c r="B14" s="75">
        <v>440</v>
      </c>
      <c r="C14" s="146">
        <v>104</v>
      </c>
      <c r="D14" s="75">
        <v>422</v>
      </c>
      <c r="E14" s="146">
        <v>104</v>
      </c>
      <c r="F14" s="146">
        <v>107</v>
      </c>
      <c r="G14" s="146">
        <v>102</v>
      </c>
      <c r="H14" s="146">
        <v>109</v>
      </c>
      <c r="I14" s="75">
        <v>16</v>
      </c>
      <c r="J14" s="146">
        <v>10</v>
      </c>
      <c r="K14" s="146">
        <v>6</v>
      </c>
    </row>
    <row r="15" spans="1:11" s="32" customFormat="1" ht="15" customHeight="1">
      <c r="A15" s="10" t="s">
        <v>332</v>
      </c>
      <c r="B15" s="75">
        <v>1556</v>
      </c>
      <c r="C15" s="75">
        <v>174</v>
      </c>
      <c r="D15" s="75">
        <v>729</v>
      </c>
      <c r="E15" s="75">
        <v>174</v>
      </c>
      <c r="F15" s="75">
        <v>171</v>
      </c>
      <c r="G15" s="50">
        <v>195</v>
      </c>
      <c r="H15" s="50">
        <v>189</v>
      </c>
      <c r="I15" s="75">
        <v>15</v>
      </c>
      <c r="J15" s="75">
        <v>13</v>
      </c>
      <c r="K15" s="75">
        <v>2</v>
      </c>
    </row>
    <row r="16" spans="1:11" s="32" customFormat="1" ht="15" customHeight="1">
      <c r="A16" s="233" t="s">
        <v>333</v>
      </c>
      <c r="B16" s="234">
        <f>B9+B10+B11</f>
        <v>14345</v>
      </c>
      <c r="C16" s="234">
        <f t="shared" ref="C16:K16" si="1">C9+C10+C11</f>
        <v>1114</v>
      </c>
      <c r="D16" s="234">
        <f t="shared" si="1"/>
        <v>4858</v>
      </c>
      <c r="E16" s="234">
        <f t="shared" si="1"/>
        <v>1114</v>
      </c>
      <c r="F16" s="234">
        <f t="shared" si="1"/>
        <v>1185</v>
      </c>
      <c r="G16" s="234">
        <f t="shared" si="1"/>
        <v>1291</v>
      </c>
      <c r="H16" s="234">
        <f t="shared" si="1"/>
        <v>1268</v>
      </c>
      <c r="I16" s="234">
        <f t="shared" si="1"/>
        <v>147</v>
      </c>
      <c r="J16" s="234">
        <f t="shared" si="1"/>
        <v>92</v>
      </c>
      <c r="K16" s="234">
        <f t="shared" si="1"/>
        <v>55</v>
      </c>
    </row>
    <row r="17" spans="1:11" s="32" customFormat="1" ht="15" customHeight="1">
      <c r="A17" s="18" t="s">
        <v>334</v>
      </c>
      <c r="B17" s="18"/>
      <c r="C17" s="157"/>
      <c r="D17" s="157"/>
      <c r="E17" s="157"/>
      <c r="F17" s="157"/>
      <c r="G17" s="157"/>
      <c r="H17" s="157"/>
      <c r="I17" s="157"/>
      <c r="J17" s="18"/>
      <c r="K17" s="157"/>
    </row>
    <row r="18" spans="1:11" s="32" customFormat="1" ht="15" customHeight="1"/>
    <row r="19" spans="1:11" s="32" customFormat="1" ht="15" customHeight="1">
      <c r="A19" s="424" t="s">
        <v>20</v>
      </c>
      <c r="B19" s="427"/>
      <c r="C19" s="448" t="s">
        <v>322</v>
      </c>
      <c r="D19" s="489" t="s">
        <v>323</v>
      </c>
      <c r="E19" s="428" t="s">
        <v>324</v>
      </c>
      <c r="F19" s="429"/>
      <c r="G19" s="429"/>
      <c r="H19" s="429"/>
    </row>
    <row r="20" spans="1:11" s="32" customFormat="1" ht="15" customHeight="1">
      <c r="A20" s="442"/>
      <c r="B20" s="443"/>
      <c r="C20" s="449"/>
      <c r="D20" s="447"/>
      <c r="E20" s="227" t="s">
        <v>34</v>
      </c>
      <c r="F20" s="227" t="s">
        <v>284</v>
      </c>
      <c r="G20" s="227" t="s">
        <v>285</v>
      </c>
      <c r="H20" s="230" t="s">
        <v>286</v>
      </c>
    </row>
    <row r="21" spans="1:11" ht="15" customHeight="1">
      <c r="A21" s="519" t="s">
        <v>335</v>
      </c>
      <c r="B21" s="520"/>
      <c r="C21" s="235"/>
      <c r="D21" s="236"/>
      <c r="E21" s="50"/>
      <c r="F21" s="236"/>
      <c r="G21" s="236"/>
      <c r="H21" s="236"/>
      <c r="I21" s="237"/>
      <c r="J21" s="237"/>
      <c r="K21" s="237" t="s">
        <v>336</v>
      </c>
    </row>
    <row r="22" spans="1:11" s="32" customFormat="1" ht="15" customHeight="1">
      <c r="A22" s="517" t="s">
        <v>337</v>
      </c>
      <c r="B22" s="518"/>
      <c r="C22" s="235">
        <v>3</v>
      </c>
      <c r="D22" s="235">
        <v>2</v>
      </c>
      <c r="E22" s="50">
        <v>4</v>
      </c>
      <c r="F22" s="235">
        <v>2</v>
      </c>
      <c r="G22" s="235">
        <v>2</v>
      </c>
      <c r="H22" s="239" t="s">
        <v>196</v>
      </c>
      <c r="I22" s="240"/>
      <c r="J22" s="240"/>
      <c r="K22" s="241">
        <v>2</v>
      </c>
    </row>
    <row r="23" spans="1:11" ht="15" customHeight="1">
      <c r="A23" s="242" t="s">
        <v>338</v>
      </c>
      <c r="B23" s="243"/>
      <c r="C23" s="235"/>
      <c r="D23" s="236"/>
      <c r="E23" s="50"/>
      <c r="F23" s="236"/>
      <c r="G23" s="236"/>
      <c r="H23" s="236"/>
      <c r="I23" s="244"/>
      <c r="J23" s="240"/>
      <c r="K23" s="241" t="s">
        <v>339</v>
      </c>
    </row>
    <row r="24" spans="1:11" ht="15" customHeight="1">
      <c r="A24" s="517" t="s">
        <v>340</v>
      </c>
      <c r="B24" s="518"/>
      <c r="C24" s="235">
        <v>74</v>
      </c>
      <c r="D24" s="236">
        <v>14</v>
      </c>
      <c r="E24" s="50">
        <v>25</v>
      </c>
      <c r="F24" s="236">
        <v>14</v>
      </c>
      <c r="G24" s="236">
        <v>11</v>
      </c>
      <c r="H24" s="239" t="s">
        <v>10</v>
      </c>
      <c r="I24" s="240"/>
      <c r="J24" s="240"/>
      <c r="K24" s="241">
        <v>11</v>
      </c>
    </row>
    <row r="25" spans="1:11" s="32" customFormat="1" ht="15" customHeight="1">
      <c r="A25" s="517" t="s">
        <v>341</v>
      </c>
      <c r="B25" s="518"/>
      <c r="C25" s="235">
        <v>5</v>
      </c>
      <c r="D25" s="236">
        <v>1</v>
      </c>
      <c r="E25" s="50">
        <v>7</v>
      </c>
      <c r="F25" s="236">
        <v>1</v>
      </c>
      <c r="G25" s="236">
        <v>6</v>
      </c>
      <c r="H25" s="239" t="s">
        <v>10</v>
      </c>
      <c r="I25" s="240"/>
      <c r="J25" s="240"/>
      <c r="K25" s="241"/>
    </row>
    <row r="26" spans="1:11" ht="15" customHeight="1">
      <c r="A26" s="519" t="s">
        <v>342</v>
      </c>
      <c r="B26" s="520"/>
      <c r="C26" s="235"/>
      <c r="D26" s="236"/>
      <c r="E26" s="50"/>
      <c r="F26" s="236"/>
      <c r="G26" s="236"/>
      <c r="H26" s="236"/>
      <c r="I26" s="240"/>
      <c r="J26" s="240"/>
    </row>
    <row r="27" spans="1:11" ht="15" customHeight="1">
      <c r="A27" s="517" t="s">
        <v>340</v>
      </c>
      <c r="B27" s="518"/>
      <c r="C27" s="239">
        <v>0</v>
      </c>
      <c r="D27" s="239">
        <v>0</v>
      </c>
      <c r="E27" s="50">
        <v>0</v>
      </c>
      <c r="F27" s="239">
        <v>0</v>
      </c>
      <c r="G27" s="239">
        <v>0</v>
      </c>
      <c r="H27" s="239">
        <v>0</v>
      </c>
      <c r="I27" s="237"/>
      <c r="J27" s="237"/>
    </row>
    <row r="28" spans="1:11" s="32" customFormat="1" ht="15" customHeight="1">
      <c r="A28" s="519" t="s">
        <v>343</v>
      </c>
      <c r="B28" s="520"/>
      <c r="C28" s="235"/>
      <c r="D28" s="236"/>
      <c r="E28" s="50"/>
      <c r="F28" s="236"/>
      <c r="G28" s="236"/>
      <c r="H28" s="236"/>
      <c r="I28" s="240"/>
      <c r="J28" s="240"/>
    </row>
    <row r="29" spans="1:11" s="32" customFormat="1" ht="15" customHeight="1">
      <c r="A29" s="517" t="s">
        <v>344</v>
      </c>
      <c r="B29" s="518"/>
      <c r="C29" s="235">
        <v>17</v>
      </c>
      <c r="D29" s="236">
        <v>9</v>
      </c>
      <c r="E29" s="50">
        <v>19</v>
      </c>
      <c r="F29" s="236">
        <v>9</v>
      </c>
      <c r="G29" s="236">
        <v>10</v>
      </c>
      <c r="H29" s="239" t="s">
        <v>10</v>
      </c>
      <c r="I29" s="240"/>
      <c r="J29" s="240"/>
    </row>
    <row r="30" spans="1:11" ht="15" customHeight="1">
      <c r="A30" s="519" t="s">
        <v>345</v>
      </c>
      <c r="B30" s="520"/>
      <c r="C30" s="235"/>
      <c r="D30" s="235"/>
      <c r="E30" s="50"/>
      <c r="F30" s="235"/>
      <c r="G30" s="235"/>
      <c r="H30" s="235"/>
      <c r="I30" s="237"/>
      <c r="J30" s="237"/>
      <c r="K30" s="237"/>
    </row>
    <row r="31" spans="1:11" ht="15" customHeight="1">
      <c r="A31" s="517" t="s">
        <v>344</v>
      </c>
      <c r="B31" s="518"/>
      <c r="C31" s="235">
        <v>0</v>
      </c>
      <c r="D31" s="235">
        <v>0</v>
      </c>
      <c r="E31" s="50">
        <v>3</v>
      </c>
      <c r="F31" s="235">
        <v>0</v>
      </c>
      <c r="G31" s="235">
        <v>2</v>
      </c>
      <c r="H31" s="235">
        <v>1</v>
      </c>
      <c r="I31" s="240"/>
      <c r="J31" s="240"/>
      <c r="K31" s="237"/>
    </row>
    <row r="32" spans="1:11" s="32" customFormat="1" ht="15" customHeight="1">
      <c r="A32" s="519" t="s">
        <v>346</v>
      </c>
      <c r="B32" s="520"/>
      <c r="C32" s="235"/>
      <c r="D32" s="236"/>
      <c r="E32" s="50"/>
      <c r="F32" s="236"/>
      <c r="G32" s="236"/>
      <c r="H32" s="236"/>
      <c r="I32" s="240"/>
      <c r="J32" s="240"/>
      <c r="K32" s="240"/>
    </row>
    <row r="33" spans="1:11" s="32" customFormat="1" ht="15" customHeight="1">
      <c r="A33" s="517" t="s">
        <v>347</v>
      </c>
      <c r="B33" s="518"/>
      <c r="C33" s="235">
        <v>24</v>
      </c>
      <c r="D33" s="236">
        <v>7</v>
      </c>
      <c r="E33" s="50">
        <v>11</v>
      </c>
      <c r="F33" s="236">
        <v>7</v>
      </c>
      <c r="G33" s="236">
        <v>4</v>
      </c>
      <c r="H33" s="239" t="s">
        <v>10</v>
      </c>
      <c r="I33" s="237"/>
      <c r="J33" s="237"/>
      <c r="K33" s="241"/>
    </row>
    <row r="34" spans="1:11" ht="15" customHeight="1">
      <c r="A34" s="519" t="s">
        <v>348</v>
      </c>
      <c r="B34" s="520"/>
      <c r="C34" s="235"/>
      <c r="D34" s="235"/>
      <c r="E34" s="50"/>
      <c r="F34" s="235"/>
      <c r="G34" s="235"/>
      <c r="H34" s="235"/>
      <c r="I34" s="240"/>
      <c r="J34" s="240"/>
      <c r="K34" s="240"/>
    </row>
    <row r="35" spans="1:11" ht="15" customHeight="1">
      <c r="A35" s="517" t="s">
        <v>349</v>
      </c>
      <c r="B35" s="518"/>
      <c r="C35" s="235">
        <v>7</v>
      </c>
      <c r="D35" s="235">
        <v>2</v>
      </c>
      <c r="E35" s="50">
        <v>9</v>
      </c>
      <c r="F35" s="235">
        <v>2</v>
      </c>
      <c r="G35" s="235">
        <v>7</v>
      </c>
      <c r="H35" s="239" t="s">
        <v>10</v>
      </c>
      <c r="I35" s="237"/>
      <c r="J35" s="237"/>
      <c r="K35" s="241"/>
    </row>
    <row r="36" spans="1:11" ht="15" customHeight="1">
      <c r="A36" s="245" t="s">
        <v>333</v>
      </c>
      <c r="B36" s="246"/>
      <c r="C36" s="247">
        <f>C22+C24+C25+C29+C31</f>
        <v>99</v>
      </c>
      <c r="D36" s="247">
        <f>D22+D24+D25+D29+D31</f>
        <v>26</v>
      </c>
      <c r="E36" s="247">
        <f>E22+E24+E25+E29+E31</f>
        <v>58</v>
      </c>
      <c r="F36" s="247">
        <f>F22+F24+F25+F29+F31</f>
        <v>26</v>
      </c>
      <c r="G36" s="247">
        <f>G22+G24+G25+G29+G31</f>
        <v>31</v>
      </c>
      <c r="H36" s="247">
        <f>H31</f>
        <v>1</v>
      </c>
      <c r="I36" s="237"/>
      <c r="J36" s="237"/>
      <c r="K36" s="241"/>
    </row>
    <row r="37" spans="1:11" s="32" customFormat="1" ht="15" customHeight="1">
      <c r="A37" s="18" t="s">
        <v>350</v>
      </c>
      <c r="B37" s="18"/>
      <c r="C37" s="18"/>
      <c r="D37" s="18"/>
      <c r="E37" s="18"/>
      <c r="F37" s="18"/>
      <c r="G37" s="18"/>
      <c r="H37" s="19"/>
      <c r="K37" s="38" t="s">
        <v>351</v>
      </c>
    </row>
  </sheetData>
  <mergeCells count="23">
    <mergeCell ref="A34:B34"/>
    <mergeCell ref="A35:B35"/>
    <mergeCell ref="A28:B28"/>
    <mergeCell ref="A29:B29"/>
    <mergeCell ref="A30:B30"/>
    <mergeCell ref="A31:B31"/>
    <mergeCell ref="A32:B32"/>
    <mergeCell ref="A33:B33"/>
    <mergeCell ref="A27:B27"/>
    <mergeCell ref="A6:A7"/>
    <mergeCell ref="B6:B7"/>
    <mergeCell ref="C6:C7"/>
    <mergeCell ref="D6:H6"/>
    <mergeCell ref="A21:B21"/>
    <mergeCell ref="A22:B22"/>
    <mergeCell ref="A24:B24"/>
    <mergeCell ref="A25:B25"/>
    <mergeCell ref="A26:B26"/>
    <mergeCell ref="I6:K6"/>
    <mergeCell ref="A19:B20"/>
    <mergeCell ref="C19:C20"/>
    <mergeCell ref="D19:D20"/>
    <mergeCell ref="E19:H19"/>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13"/>
  <sheetViews>
    <sheetView zoomScale="110" zoomScaleNormal="110" workbookViewId="0"/>
  </sheetViews>
  <sheetFormatPr defaultColWidth="8.75" defaultRowHeight="15" customHeight="1"/>
  <cols>
    <col min="1" max="1" width="22.5" style="238" customWidth="1"/>
    <col min="2" max="11" width="6.375" style="238" customWidth="1"/>
    <col min="12" max="16384" width="8.75" style="238"/>
  </cols>
  <sheetData>
    <row r="1" spans="1:11" s="32" customFormat="1" ht="15" customHeight="1">
      <c r="A1" s="418" t="s">
        <v>826</v>
      </c>
    </row>
    <row r="2" spans="1:11" s="32" customFormat="1" ht="15" customHeight="1"/>
    <row r="3" spans="1:11" ht="15" customHeight="1">
      <c r="A3" s="32" t="s">
        <v>352</v>
      </c>
    </row>
    <row r="4" spans="1:11" ht="15" customHeight="1">
      <c r="A4" s="99" t="s">
        <v>353</v>
      </c>
      <c r="B4" s="32"/>
      <c r="C4" s="32"/>
      <c r="D4" s="32"/>
      <c r="E4" s="32"/>
      <c r="F4" s="32"/>
      <c r="G4" s="32"/>
      <c r="H4" s="32"/>
      <c r="I4" s="32"/>
      <c r="J4" s="32"/>
      <c r="K4" s="5" t="s">
        <v>354</v>
      </c>
    </row>
    <row r="5" spans="1:11" ht="15" customHeight="1">
      <c r="A5" s="427" t="s">
        <v>321</v>
      </c>
      <c r="B5" s="524" t="s">
        <v>322</v>
      </c>
      <c r="C5" s="525" t="s">
        <v>323</v>
      </c>
      <c r="D5" s="525" t="s">
        <v>324</v>
      </c>
      <c r="E5" s="525"/>
      <c r="F5" s="525"/>
      <c r="G5" s="525"/>
      <c r="H5" s="525"/>
      <c r="I5" s="525" t="s">
        <v>325</v>
      </c>
      <c r="J5" s="525"/>
      <c r="K5" s="526"/>
    </row>
    <row r="6" spans="1:11" ht="15" customHeight="1">
      <c r="A6" s="443"/>
      <c r="B6" s="524"/>
      <c r="C6" s="525"/>
      <c r="D6" s="248" t="s">
        <v>34</v>
      </c>
      <c r="E6" s="248" t="s">
        <v>284</v>
      </c>
      <c r="F6" s="248" t="s">
        <v>285</v>
      </c>
      <c r="G6" s="248" t="s">
        <v>286</v>
      </c>
      <c r="H6" s="248" t="s">
        <v>287</v>
      </c>
      <c r="I6" s="248" t="s">
        <v>34</v>
      </c>
      <c r="J6" s="248" t="s">
        <v>35</v>
      </c>
      <c r="K6" s="249" t="s">
        <v>36</v>
      </c>
    </row>
    <row r="7" spans="1:11" ht="15" customHeight="1">
      <c r="A7" s="250" t="s">
        <v>355</v>
      </c>
      <c r="B7" s="74">
        <v>1488</v>
      </c>
      <c r="C7" s="75">
        <v>421</v>
      </c>
      <c r="D7" s="75">
        <f>SUM(E7:H7)</f>
        <v>1667</v>
      </c>
      <c r="E7" s="75">
        <v>401</v>
      </c>
      <c r="F7" s="75">
        <v>399</v>
      </c>
      <c r="G7" s="75">
        <v>422</v>
      </c>
      <c r="H7" s="75">
        <v>445</v>
      </c>
      <c r="I7" s="75">
        <f>SUM(J7:K7)</f>
        <v>164</v>
      </c>
      <c r="J7" s="75">
        <v>66</v>
      </c>
      <c r="K7" s="75">
        <v>98</v>
      </c>
    </row>
    <row r="8" spans="1:11" ht="15" customHeight="1">
      <c r="A8" s="18"/>
      <c r="B8" s="18"/>
      <c r="C8" s="18"/>
      <c r="D8" s="251"/>
      <c r="E8" s="18"/>
      <c r="F8" s="18"/>
      <c r="G8" s="18"/>
      <c r="H8" s="18"/>
      <c r="I8" s="18"/>
      <c r="J8" s="18"/>
      <c r="K8" s="19"/>
    </row>
    <row r="9" spans="1:11" ht="15" customHeight="1">
      <c r="A9" s="32"/>
      <c r="B9" s="32"/>
      <c r="C9" s="32"/>
      <c r="D9" s="225"/>
      <c r="E9" s="32"/>
      <c r="F9" s="32"/>
      <c r="G9" s="32"/>
      <c r="H9" s="32"/>
      <c r="I9" s="32"/>
      <c r="J9" s="32"/>
      <c r="K9" s="38"/>
    </row>
    <row r="10" spans="1:11" ht="15" customHeight="1">
      <c r="A10" s="427" t="s">
        <v>356</v>
      </c>
      <c r="B10" s="439" t="s">
        <v>322</v>
      </c>
      <c r="C10" s="459" t="s">
        <v>323</v>
      </c>
      <c r="D10" s="521" t="s">
        <v>324</v>
      </c>
      <c r="E10" s="522"/>
      <c r="F10" s="522"/>
      <c r="G10" s="523"/>
      <c r="H10" s="38"/>
    </row>
    <row r="11" spans="1:11" ht="15" customHeight="1">
      <c r="A11" s="443"/>
      <c r="B11" s="439"/>
      <c r="C11" s="459"/>
      <c r="D11" s="252" t="s">
        <v>34</v>
      </c>
      <c r="E11" s="252" t="s">
        <v>284</v>
      </c>
      <c r="F11" s="253" t="s">
        <v>285</v>
      </c>
      <c r="G11" s="253" t="s">
        <v>286</v>
      </c>
      <c r="H11" s="38"/>
    </row>
    <row r="12" spans="1:11" ht="15" customHeight="1">
      <c r="A12" s="254" t="s">
        <v>357</v>
      </c>
      <c r="B12" s="255">
        <v>40</v>
      </c>
      <c r="C12" s="256">
        <v>30</v>
      </c>
      <c r="D12" s="256">
        <f>SUM(E12:G12)</f>
        <v>80</v>
      </c>
      <c r="E12" s="256">
        <v>30</v>
      </c>
      <c r="F12" s="256">
        <v>33</v>
      </c>
      <c r="G12" s="256">
        <v>17</v>
      </c>
      <c r="H12" s="38"/>
    </row>
    <row r="13" spans="1:11" s="32" customFormat="1" ht="15" customHeight="1">
      <c r="J13" s="257"/>
      <c r="K13" s="38" t="s">
        <v>358</v>
      </c>
    </row>
  </sheetData>
  <mergeCells count="9">
    <mergeCell ref="I5:K5"/>
    <mergeCell ref="A10:A11"/>
    <mergeCell ref="B10:B11"/>
    <mergeCell ref="C10:C11"/>
    <mergeCell ref="D10:G10"/>
    <mergeCell ref="A5:A6"/>
    <mergeCell ref="B5:B6"/>
    <mergeCell ref="C5:C6"/>
    <mergeCell ref="D5:H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F30"/>
  <sheetViews>
    <sheetView zoomScale="110" zoomScaleNormal="110" workbookViewId="0"/>
  </sheetViews>
  <sheetFormatPr defaultColWidth="8.75" defaultRowHeight="15" customHeight="1"/>
  <cols>
    <col min="1" max="1" width="18.75" style="257" customWidth="1"/>
    <col min="2" max="2" width="22.5" style="257" customWidth="1"/>
    <col min="3" max="3" width="8.125" style="257" customWidth="1"/>
    <col min="4" max="5" width="8.75" style="257" customWidth="1"/>
    <col min="6" max="6" width="19.375" style="295" customWidth="1"/>
    <col min="7" max="16384" width="8.75" style="257"/>
  </cols>
  <sheetData>
    <row r="1" spans="1:6" ht="15" customHeight="1">
      <c r="A1" s="421" t="s">
        <v>826</v>
      </c>
      <c r="F1" s="257"/>
    </row>
    <row r="2" spans="1:6" ht="15" customHeight="1">
      <c r="F2" s="257"/>
    </row>
    <row r="3" spans="1:6" ht="15" customHeight="1">
      <c r="A3" s="258" t="s">
        <v>359</v>
      </c>
      <c r="B3" s="259"/>
      <c r="C3" s="260"/>
      <c r="D3" s="259"/>
      <c r="E3" s="259"/>
      <c r="F3" s="261"/>
    </row>
    <row r="4" spans="1:6" s="259" customFormat="1" ht="15" customHeight="1">
      <c r="A4" s="262" t="s">
        <v>360</v>
      </c>
      <c r="B4" s="263"/>
      <c r="D4" s="264"/>
      <c r="F4" s="265" t="s">
        <v>361</v>
      </c>
    </row>
    <row r="5" spans="1:6" s="259" customFormat="1" ht="30" customHeight="1">
      <c r="A5" s="266" t="s">
        <v>362</v>
      </c>
      <c r="B5" s="267" t="s">
        <v>363</v>
      </c>
      <c r="C5" s="268" t="s">
        <v>364</v>
      </c>
      <c r="D5" s="267" t="s">
        <v>365</v>
      </c>
      <c r="E5" s="269" t="s">
        <v>366</v>
      </c>
      <c r="F5" s="270" t="s">
        <v>367</v>
      </c>
    </row>
    <row r="6" spans="1:6" s="276" customFormat="1" ht="15" customHeight="1">
      <c r="A6" s="271" t="s">
        <v>368</v>
      </c>
      <c r="B6" s="272" t="s">
        <v>369</v>
      </c>
      <c r="C6" s="273" t="s">
        <v>370</v>
      </c>
      <c r="D6" s="274">
        <v>2885.43</v>
      </c>
      <c r="E6" s="274">
        <v>1918.75</v>
      </c>
      <c r="F6" s="275" t="s">
        <v>371</v>
      </c>
    </row>
    <row r="7" spans="1:6" s="276" customFormat="1" ht="15" customHeight="1">
      <c r="A7" s="527" t="s">
        <v>372</v>
      </c>
      <c r="B7" s="528" t="s">
        <v>373</v>
      </c>
      <c r="C7" s="529" t="s">
        <v>374</v>
      </c>
      <c r="D7" s="530">
        <v>4448.09</v>
      </c>
      <c r="E7" s="531">
        <v>1514.45</v>
      </c>
      <c r="F7" s="275" t="s">
        <v>375</v>
      </c>
    </row>
    <row r="8" spans="1:6" s="276" customFormat="1" ht="15" customHeight="1">
      <c r="A8" s="527"/>
      <c r="B8" s="528"/>
      <c r="C8" s="529"/>
      <c r="D8" s="530"/>
      <c r="E8" s="531"/>
      <c r="F8" s="275" t="s">
        <v>376</v>
      </c>
    </row>
    <row r="9" spans="1:6" s="276" customFormat="1" ht="15" customHeight="1">
      <c r="A9" s="527" t="s">
        <v>377</v>
      </c>
      <c r="B9" s="528" t="s">
        <v>378</v>
      </c>
      <c r="C9" s="529" t="s">
        <v>379</v>
      </c>
      <c r="D9" s="530">
        <v>9917.17</v>
      </c>
      <c r="E9" s="531">
        <v>2095.7199999999998</v>
      </c>
      <c r="F9" s="275" t="s">
        <v>380</v>
      </c>
    </row>
    <row r="10" spans="1:6" s="276" customFormat="1" ht="15" customHeight="1">
      <c r="A10" s="527"/>
      <c r="B10" s="528"/>
      <c r="C10" s="529"/>
      <c r="D10" s="530"/>
      <c r="E10" s="531"/>
      <c r="F10" s="275" t="s">
        <v>381</v>
      </c>
    </row>
    <row r="11" spans="1:6" s="276" customFormat="1" ht="15" customHeight="1">
      <c r="A11" s="277" t="s">
        <v>382</v>
      </c>
      <c r="B11" s="278" t="s">
        <v>383</v>
      </c>
      <c r="C11" s="273" t="s">
        <v>384</v>
      </c>
      <c r="D11" s="274">
        <v>1254.8399999999999</v>
      </c>
      <c r="E11" s="274">
        <v>714.71</v>
      </c>
      <c r="F11" s="275"/>
    </row>
    <row r="12" spans="1:6" s="276" customFormat="1" ht="15" customHeight="1">
      <c r="A12" s="277" t="s">
        <v>385</v>
      </c>
      <c r="B12" s="278" t="s">
        <v>386</v>
      </c>
      <c r="C12" s="273" t="s">
        <v>387</v>
      </c>
      <c r="D12" s="274">
        <v>3554.56</v>
      </c>
      <c r="E12" s="274">
        <v>1758.28</v>
      </c>
      <c r="F12" s="275" t="s">
        <v>388</v>
      </c>
    </row>
    <row r="13" spans="1:6" s="276" customFormat="1" ht="15" customHeight="1">
      <c r="A13" s="277" t="s">
        <v>389</v>
      </c>
      <c r="B13" s="278" t="s">
        <v>390</v>
      </c>
      <c r="C13" s="273" t="s">
        <v>391</v>
      </c>
      <c r="D13" s="274">
        <v>4475.66</v>
      </c>
      <c r="E13" s="274">
        <v>1989.69</v>
      </c>
      <c r="F13" s="275" t="s">
        <v>392</v>
      </c>
    </row>
    <row r="14" spans="1:6" s="276" customFormat="1" ht="15" customHeight="1">
      <c r="A14" s="277" t="s">
        <v>393</v>
      </c>
      <c r="B14" s="278" t="s">
        <v>394</v>
      </c>
      <c r="C14" s="273" t="s">
        <v>395</v>
      </c>
      <c r="D14" s="274">
        <v>2063.58</v>
      </c>
      <c r="E14" s="274">
        <v>1976.21</v>
      </c>
      <c r="F14" s="275" t="s">
        <v>396</v>
      </c>
    </row>
    <row r="15" spans="1:6" s="276" customFormat="1" ht="15" customHeight="1">
      <c r="A15" s="277" t="s">
        <v>397</v>
      </c>
      <c r="B15" s="278" t="s">
        <v>398</v>
      </c>
      <c r="C15" s="273" t="s">
        <v>399</v>
      </c>
      <c r="D15" s="274">
        <v>882.42</v>
      </c>
      <c r="E15" s="274">
        <v>439.97</v>
      </c>
      <c r="F15" s="275"/>
    </row>
    <row r="16" spans="1:6" s="276" customFormat="1" ht="15" customHeight="1">
      <c r="A16" s="277" t="s">
        <v>400</v>
      </c>
      <c r="B16" s="278" t="s">
        <v>401</v>
      </c>
      <c r="C16" s="273" t="s">
        <v>402</v>
      </c>
      <c r="D16" s="274">
        <v>3467.55</v>
      </c>
      <c r="E16" s="274">
        <v>1992.09</v>
      </c>
      <c r="F16" s="275" t="s">
        <v>403</v>
      </c>
    </row>
    <row r="17" spans="1:6" s="276" customFormat="1" ht="15" customHeight="1">
      <c r="A17" s="277" t="s">
        <v>404</v>
      </c>
      <c r="B17" s="278" t="s">
        <v>405</v>
      </c>
      <c r="C17" s="273" t="s">
        <v>406</v>
      </c>
      <c r="D17" s="274">
        <v>1497.58</v>
      </c>
      <c r="E17" s="274">
        <v>462.18</v>
      </c>
      <c r="F17" s="275"/>
    </row>
    <row r="18" spans="1:6" s="276" customFormat="1" ht="15" customHeight="1">
      <c r="A18" s="277" t="s">
        <v>407</v>
      </c>
      <c r="B18" s="278" t="s">
        <v>408</v>
      </c>
      <c r="C18" s="273" t="s">
        <v>409</v>
      </c>
      <c r="D18" s="279" t="s">
        <v>196</v>
      </c>
      <c r="E18" s="274">
        <v>452.41</v>
      </c>
      <c r="F18" s="275" t="s">
        <v>410</v>
      </c>
    </row>
    <row r="19" spans="1:6" s="276" customFormat="1" ht="15" customHeight="1">
      <c r="A19" s="527" t="s">
        <v>411</v>
      </c>
      <c r="B19" s="528" t="s">
        <v>412</v>
      </c>
      <c r="C19" s="529" t="s">
        <v>413</v>
      </c>
      <c r="D19" s="532" t="s">
        <v>196</v>
      </c>
      <c r="E19" s="531">
        <v>1887.1</v>
      </c>
      <c r="F19" s="275" t="s">
        <v>414</v>
      </c>
    </row>
    <row r="20" spans="1:6" s="276" customFormat="1" ht="15" customHeight="1">
      <c r="A20" s="527"/>
      <c r="B20" s="528"/>
      <c r="C20" s="529"/>
      <c r="D20" s="530"/>
      <c r="E20" s="531"/>
      <c r="F20" s="275" t="s">
        <v>415</v>
      </c>
    </row>
    <row r="21" spans="1:6" s="276" customFormat="1" ht="15" customHeight="1">
      <c r="A21" s="277" t="s">
        <v>416</v>
      </c>
      <c r="B21" s="278" t="s">
        <v>417</v>
      </c>
      <c r="C21" s="273" t="s">
        <v>418</v>
      </c>
      <c r="D21" s="274">
        <v>769.33</v>
      </c>
      <c r="E21" s="274">
        <v>611.92999999999995</v>
      </c>
      <c r="F21" s="275" t="s">
        <v>419</v>
      </c>
    </row>
    <row r="22" spans="1:6" s="276" customFormat="1" ht="15" customHeight="1">
      <c r="A22" s="277" t="s">
        <v>420</v>
      </c>
      <c r="B22" s="278" t="s">
        <v>421</v>
      </c>
      <c r="C22" s="273" t="s">
        <v>422</v>
      </c>
      <c r="D22" s="274">
        <v>525.82000000000005</v>
      </c>
      <c r="E22" s="274">
        <v>501.51</v>
      </c>
      <c r="F22" s="275"/>
    </row>
    <row r="23" spans="1:6" s="259" customFormat="1" ht="15" customHeight="1">
      <c r="A23" s="280" t="s">
        <v>423</v>
      </c>
      <c r="B23" s="281" t="s">
        <v>424</v>
      </c>
      <c r="C23" s="273" t="s">
        <v>425</v>
      </c>
      <c r="D23" s="274">
        <v>10567.38</v>
      </c>
      <c r="E23" s="274">
        <v>3235.0259999999998</v>
      </c>
      <c r="F23" s="282"/>
    </row>
    <row r="24" spans="1:6" s="259" customFormat="1" ht="30" customHeight="1">
      <c r="A24" s="283" t="s">
        <v>426</v>
      </c>
      <c r="B24" s="284" t="s">
        <v>427</v>
      </c>
      <c r="C24" s="273" t="s">
        <v>428</v>
      </c>
      <c r="D24" s="274">
        <v>17771</v>
      </c>
      <c r="E24" s="274">
        <v>4528.04</v>
      </c>
      <c r="F24" s="282"/>
    </row>
    <row r="25" spans="1:6" s="259" customFormat="1" ht="15" customHeight="1">
      <c r="A25" s="283" t="s">
        <v>429</v>
      </c>
      <c r="B25" s="284" t="s">
        <v>430</v>
      </c>
      <c r="C25" s="273" t="s">
        <v>431</v>
      </c>
      <c r="D25" s="274">
        <v>878.72</v>
      </c>
      <c r="E25" s="274">
        <v>293.27999999999997</v>
      </c>
      <c r="F25" s="282"/>
    </row>
    <row r="26" spans="1:6" s="259" customFormat="1" ht="15" customHeight="1">
      <c r="A26" s="285" t="s">
        <v>432</v>
      </c>
      <c r="B26" s="281" t="s">
        <v>433</v>
      </c>
      <c r="C26" s="273" t="s">
        <v>434</v>
      </c>
      <c r="D26" s="274">
        <v>2873.59</v>
      </c>
      <c r="E26" s="274">
        <v>330.54</v>
      </c>
      <c r="F26" s="282"/>
    </row>
    <row r="27" spans="1:6" s="259" customFormat="1" ht="15" customHeight="1">
      <c r="A27" s="283" t="s">
        <v>435</v>
      </c>
      <c r="B27" s="281" t="s">
        <v>436</v>
      </c>
      <c r="C27" s="273" t="s">
        <v>437</v>
      </c>
      <c r="D27" s="286">
        <v>5170.32</v>
      </c>
      <c r="E27" s="286">
        <v>1099.53</v>
      </c>
      <c r="F27" s="282"/>
    </row>
    <row r="28" spans="1:6" s="259" customFormat="1" ht="15" customHeight="1">
      <c r="A28" s="287" t="s">
        <v>438</v>
      </c>
      <c r="B28" s="281" t="s">
        <v>439</v>
      </c>
      <c r="C28" s="273" t="s">
        <v>440</v>
      </c>
      <c r="D28" s="288">
        <v>18634.810000000001</v>
      </c>
      <c r="E28" s="288">
        <v>13601.74</v>
      </c>
      <c r="F28" s="282" t="s">
        <v>441</v>
      </c>
    </row>
    <row r="29" spans="1:6" s="259" customFormat="1" ht="15" customHeight="1">
      <c r="A29" s="289" t="s">
        <v>442</v>
      </c>
      <c r="B29" s="290" t="s">
        <v>443</v>
      </c>
      <c r="C29" s="273" t="s">
        <v>444</v>
      </c>
      <c r="D29" s="288">
        <v>2220.21</v>
      </c>
      <c r="E29" s="291">
        <v>3644.33</v>
      </c>
      <c r="F29" s="292"/>
    </row>
    <row r="30" spans="1:6" ht="15" customHeight="1">
      <c r="A30" s="293"/>
      <c r="B30" s="293"/>
      <c r="C30" s="293"/>
      <c r="D30" s="293"/>
      <c r="E30" s="293"/>
      <c r="F30" s="294" t="s">
        <v>445</v>
      </c>
    </row>
  </sheetData>
  <mergeCells count="15">
    <mergeCell ref="A19:A20"/>
    <mergeCell ref="B19:B20"/>
    <mergeCell ref="C19:C20"/>
    <mergeCell ref="D19:D20"/>
    <mergeCell ref="E19:E20"/>
    <mergeCell ref="A7:A8"/>
    <mergeCell ref="B7:B8"/>
    <mergeCell ref="C7:C8"/>
    <mergeCell ref="D7:D8"/>
    <mergeCell ref="E7:E8"/>
    <mergeCell ref="A9:A10"/>
    <mergeCell ref="B9:B10"/>
    <mergeCell ref="C9:C10"/>
    <mergeCell ref="D9:D10"/>
    <mergeCell ref="E9:E10"/>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G16"/>
  <sheetViews>
    <sheetView zoomScale="110" zoomScaleNormal="110" workbookViewId="0"/>
  </sheetViews>
  <sheetFormatPr defaultColWidth="8.875" defaultRowHeight="15" customHeight="1"/>
  <cols>
    <col min="1" max="1" width="11.875" style="308" customWidth="1"/>
    <col min="2" max="2" width="5" style="308" customWidth="1"/>
    <col min="3" max="3" width="23.75" style="308" customWidth="1"/>
    <col min="4" max="4" width="12.5" style="308" customWidth="1"/>
    <col min="5" max="5" width="11.25" style="308" customWidth="1"/>
    <col min="6" max="6" width="10.625" style="308" customWidth="1"/>
    <col min="7" max="7" width="11.25" style="308" customWidth="1"/>
    <col min="8" max="16384" width="8.875" style="308"/>
  </cols>
  <sheetData>
    <row r="1" spans="1:7" s="259" customFormat="1" ht="15" customHeight="1">
      <c r="A1" s="421" t="s">
        <v>826</v>
      </c>
    </row>
    <row r="2" spans="1:7" s="259" customFormat="1" ht="15" customHeight="1"/>
    <row r="3" spans="1:7" s="259" customFormat="1" ht="15" customHeight="1">
      <c r="A3" s="258" t="s">
        <v>446</v>
      </c>
      <c r="D3" s="260"/>
      <c r="E3" s="296"/>
    </row>
    <row r="4" spans="1:7" s="259" customFormat="1" ht="15" customHeight="1">
      <c r="A4" s="262" t="s">
        <v>447</v>
      </c>
      <c r="B4" s="297"/>
      <c r="C4" s="297"/>
      <c r="D4" s="298"/>
    </row>
    <row r="5" spans="1:7" s="259" customFormat="1" ht="15" customHeight="1">
      <c r="A5" s="533" t="s">
        <v>448</v>
      </c>
      <c r="B5" s="533"/>
      <c r="C5" s="534"/>
      <c r="D5" s="535" t="s">
        <v>449</v>
      </c>
      <c r="E5" s="534"/>
      <c r="F5" s="535" t="s">
        <v>450</v>
      </c>
      <c r="G5" s="533"/>
    </row>
    <row r="6" spans="1:7" s="259" customFormat="1" ht="15" customHeight="1">
      <c r="A6" s="299" t="s">
        <v>451</v>
      </c>
      <c r="B6" s="299" t="s">
        <v>452</v>
      </c>
      <c r="C6" s="300" t="s">
        <v>453</v>
      </c>
      <c r="D6" s="301" t="s">
        <v>454</v>
      </c>
      <c r="E6" s="300" t="s">
        <v>455</v>
      </c>
      <c r="F6" s="298" t="s">
        <v>456</v>
      </c>
      <c r="G6" s="298" t="s">
        <v>457</v>
      </c>
    </row>
    <row r="7" spans="1:7" s="259" customFormat="1" ht="15" customHeight="1">
      <c r="A7" s="299"/>
      <c r="B7" s="299" t="s">
        <v>458</v>
      </c>
      <c r="C7" s="302" t="s">
        <v>459</v>
      </c>
      <c r="D7" s="301" t="s">
        <v>460</v>
      </c>
      <c r="E7" s="300" t="s">
        <v>461</v>
      </c>
      <c r="F7" s="298"/>
      <c r="G7" s="259" t="s">
        <v>462</v>
      </c>
    </row>
    <row r="8" spans="1:7" s="259" customFormat="1" ht="15" customHeight="1">
      <c r="D8" s="301" t="s">
        <v>463</v>
      </c>
      <c r="E8" s="300" t="s">
        <v>461</v>
      </c>
      <c r="F8" s="298"/>
      <c r="G8" s="298" t="s">
        <v>464</v>
      </c>
    </row>
    <row r="9" spans="1:7" s="259" customFormat="1" ht="15" customHeight="1">
      <c r="A9" s="299" t="s">
        <v>465</v>
      </c>
      <c r="B9" s="299" t="s">
        <v>466</v>
      </c>
      <c r="C9" s="300" t="s">
        <v>467</v>
      </c>
      <c r="D9" s="301" t="s">
        <v>468</v>
      </c>
      <c r="E9" s="300" t="s">
        <v>461</v>
      </c>
      <c r="F9" s="298"/>
      <c r="G9" s="299" t="s">
        <v>469</v>
      </c>
    </row>
    <row r="10" spans="1:7" s="259" customFormat="1" ht="15" customHeight="1">
      <c r="A10" s="299"/>
      <c r="B10" s="299" t="s">
        <v>458</v>
      </c>
      <c r="C10" s="302" t="s">
        <v>470</v>
      </c>
      <c r="D10" s="301" t="s">
        <v>471</v>
      </c>
      <c r="E10" s="300" t="s">
        <v>461</v>
      </c>
      <c r="G10" s="298" t="s">
        <v>472</v>
      </c>
    </row>
    <row r="11" spans="1:7" s="259" customFormat="1" ht="15" customHeight="1">
      <c r="A11" s="299"/>
      <c r="B11" s="299"/>
      <c r="C11" s="302"/>
      <c r="D11" s="301" t="s">
        <v>473</v>
      </c>
      <c r="E11" s="300" t="s">
        <v>474</v>
      </c>
      <c r="F11" s="298"/>
      <c r="G11" s="299" t="s">
        <v>475</v>
      </c>
    </row>
    <row r="12" spans="1:7" s="259" customFormat="1" ht="15" customHeight="1">
      <c r="A12" s="299" t="s">
        <v>476</v>
      </c>
      <c r="B12" s="299" t="s">
        <v>477</v>
      </c>
      <c r="C12" s="302" t="s">
        <v>478</v>
      </c>
      <c r="D12" s="301" t="s">
        <v>479</v>
      </c>
      <c r="E12" s="300" t="s">
        <v>480</v>
      </c>
      <c r="F12" s="298"/>
      <c r="G12" s="299"/>
    </row>
    <row r="13" spans="1:7" s="259" customFormat="1" ht="15" customHeight="1">
      <c r="A13" s="299"/>
      <c r="B13" s="299" t="s">
        <v>466</v>
      </c>
      <c r="C13" s="302" t="s">
        <v>481</v>
      </c>
      <c r="D13" s="301" t="s">
        <v>482</v>
      </c>
      <c r="E13" s="300" t="s">
        <v>483</v>
      </c>
      <c r="F13" s="298" t="s">
        <v>484</v>
      </c>
      <c r="G13" s="299"/>
    </row>
    <row r="14" spans="1:7" s="259" customFormat="1" ht="15" customHeight="1">
      <c r="A14" s="263" t="s">
        <v>485</v>
      </c>
      <c r="B14" s="263"/>
      <c r="C14" s="303" t="s">
        <v>486</v>
      </c>
      <c r="D14" s="304" t="s">
        <v>487</v>
      </c>
      <c r="E14" s="305" t="s">
        <v>488</v>
      </c>
      <c r="F14" s="263"/>
      <c r="G14" s="263"/>
    </row>
    <row r="15" spans="1:7" s="259" customFormat="1" ht="15" customHeight="1">
      <c r="A15" s="259" t="s">
        <v>489</v>
      </c>
      <c r="D15" s="299"/>
      <c r="G15" s="306" t="s">
        <v>490</v>
      </c>
    </row>
    <row r="16" spans="1:7" ht="15" customHeight="1">
      <c r="A16" s="259" t="s">
        <v>491</v>
      </c>
      <c r="B16" s="259"/>
      <c r="C16" s="307"/>
      <c r="D16" s="307"/>
    </row>
  </sheetData>
  <mergeCells count="3">
    <mergeCell ref="A5:C5"/>
    <mergeCell ref="D5:E5"/>
    <mergeCell ref="F5:G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12"/>
  <sheetViews>
    <sheetView zoomScale="110" zoomScaleNormal="110" workbookViewId="0"/>
  </sheetViews>
  <sheetFormatPr defaultColWidth="8.875" defaultRowHeight="15" customHeight="1"/>
  <cols>
    <col min="1" max="1" width="22.5" style="41" customWidth="1"/>
    <col min="2" max="7" width="10.625" style="41" customWidth="1"/>
    <col min="8" max="16384" width="8.875" style="41"/>
  </cols>
  <sheetData>
    <row r="1" spans="1:7" ht="15" customHeight="1">
      <c r="A1" s="418" t="s">
        <v>826</v>
      </c>
    </row>
    <row r="3" spans="1:7" ht="15" customHeight="1">
      <c r="A3" s="1" t="s">
        <v>492</v>
      </c>
      <c r="C3" s="309"/>
      <c r="D3" s="310"/>
      <c r="E3" s="311"/>
      <c r="F3" s="311"/>
    </row>
    <row r="4" spans="1:7" ht="15" customHeight="1">
      <c r="A4" s="32"/>
      <c r="B4" s="32"/>
      <c r="C4" s="38"/>
      <c r="D4" s="32"/>
      <c r="E4" s="38"/>
      <c r="F4" s="32"/>
      <c r="G4" s="5" t="s">
        <v>493</v>
      </c>
    </row>
    <row r="5" spans="1:7" ht="15" customHeight="1">
      <c r="A5" s="424" t="s">
        <v>494</v>
      </c>
      <c r="B5" s="480" t="s">
        <v>495</v>
      </c>
      <c r="C5" s="501"/>
      <c r="D5" s="480" t="s">
        <v>496</v>
      </c>
      <c r="E5" s="501"/>
      <c r="F5" s="480" t="s">
        <v>497</v>
      </c>
      <c r="G5" s="501"/>
    </row>
    <row r="6" spans="1:7" ht="15" customHeight="1">
      <c r="A6" s="442"/>
      <c r="B6" s="129" t="s">
        <v>498</v>
      </c>
      <c r="C6" s="129" t="s">
        <v>499</v>
      </c>
      <c r="D6" s="129" t="s">
        <v>498</v>
      </c>
      <c r="E6" s="129" t="s">
        <v>499</v>
      </c>
      <c r="F6" s="129" t="s">
        <v>498</v>
      </c>
      <c r="G6" s="129" t="s">
        <v>499</v>
      </c>
    </row>
    <row r="7" spans="1:7" ht="15" customHeight="1">
      <c r="A7" s="104" t="s">
        <v>500</v>
      </c>
      <c r="B7" s="85">
        <v>36706</v>
      </c>
      <c r="C7" s="85">
        <v>701674</v>
      </c>
      <c r="D7" s="85">
        <v>36118</v>
      </c>
      <c r="E7" s="85">
        <v>745911</v>
      </c>
      <c r="F7" s="85">
        <f>SUM(F8:F11)</f>
        <v>34404</v>
      </c>
      <c r="G7" s="85">
        <f>SUM(G8:G11)</f>
        <v>546680</v>
      </c>
    </row>
    <row r="8" spans="1:7" ht="15" customHeight="1">
      <c r="A8" s="312" t="s">
        <v>501</v>
      </c>
      <c r="B8" s="146">
        <v>845</v>
      </c>
      <c r="C8" s="146">
        <v>22194</v>
      </c>
      <c r="D8" s="146">
        <v>857</v>
      </c>
      <c r="E8" s="146">
        <v>21792</v>
      </c>
      <c r="F8" s="146">
        <v>825</v>
      </c>
      <c r="G8" s="146">
        <v>19149</v>
      </c>
    </row>
    <row r="9" spans="1:7" ht="15" customHeight="1">
      <c r="A9" s="312" t="s">
        <v>502</v>
      </c>
      <c r="B9" s="146">
        <v>1800</v>
      </c>
      <c r="C9" s="146">
        <v>249893</v>
      </c>
      <c r="D9" s="146">
        <v>1586</v>
      </c>
      <c r="E9" s="146">
        <v>292959</v>
      </c>
      <c r="F9" s="146">
        <v>1444</v>
      </c>
      <c r="G9" s="146">
        <v>135778</v>
      </c>
    </row>
    <row r="10" spans="1:7" ht="15" customHeight="1">
      <c r="A10" s="14" t="s">
        <v>503</v>
      </c>
      <c r="B10" s="146">
        <v>31005</v>
      </c>
      <c r="C10" s="146">
        <v>351227</v>
      </c>
      <c r="D10" s="146">
        <v>30399</v>
      </c>
      <c r="E10" s="146">
        <v>343386</v>
      </c>
      <c r="F10" s="146">
        <v>29109</v>
      </c>
      <c r="G10" s="146">
        <v>318559</v>
      </c>
    </row>
    <row r="11" spans="1:7" ht="15" customHeight="1">
      <c r="A11" s="313" t="s">
        <v>504</v>
      </c>
      <c r="B11" s="134">
        <v>3056</v>
      </c>
      <c r="C11" s="134">
        <v>78360</v>
      </c>
      <c r="D11" s="134">
        <v>3276</v>
      </c>
      <c r="E11" s="134">
        <v>87774</v>
      </c>
      <c r="F11" s="134">
        <v>3026</v>
      </c>
      <c r="G11" s="134">
        <v>73194</v>
      </c>
    </row>
    <row r="12" spans="1:7" ht="15" customHeight="1">
      <c r="A12" s="32"/>
      <c r="B12" s="32"/>
      <c r="C12" s="38"/>
      <c r="D12" s="32"/>
      <c r="E12" s="38"/>
      <c r="F12" s="32"/>
      <c r="G12" s="38" t="s">
        <v>505</v>
      </c>
    </row>
  </sheetData>
  <mergeCells count="4">
    <mergeCell ref="A5:A6"/>
    <mergeCell ref="B5:C5"/>
    <mergeCell ref="D5:E5"/>
    <mergeCell ref="F5:G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G21"/>
  <sheetViews>
    <sheetView zoomScale="110" zoomScaleNormal="110" workbookViewId="0"/>
  </sheetViews>
  <sheetFormatPr defaultColWidth="8.875" defaultRowHeight="15" customHeight="1"/>
  <cols>
    <col min="1" max="1" width="22.5" style="41" customWidth="1"/>
    <col min="2" max="7" width="10.625" style="41" customWidth="1"/>
    <col min="8" max="16384" width="8.875" style="41"/>
  </cols>
  <sheetData>
    <row r="1" spans="1:7" ht="15" customHeight="1">
      <c r="A1" s="418" t="s">
        <v>826</v>
      </c>
    </row>
    <row r="3" spans="1:7" ht="15" customHeight="1">
      <c r="A3" s="124" t="s">
        <v>506</v>
      </c>
      <c r="B3" s="32"/>
      <c r="C3" s="309"/>
      <c r="E3" s="311"/>
    </row>
    <row r="4" spans="1:7" ht="15" customHeight="1">
      <c r="A4" s="126"/>
      <c r="C4" s="135"/>
      <c r="E4" s="135"/>
      <c r="G4" s="127" t="s">
        <v>493</v>
      </c>
    </row>
    <row r="5" spans="1:7" ht="15" customHeight="1">
      <c r="A5" s="461" t="s">
        <v>507</v>
      </c>
      <c r="B5" s="480" t="s">
        <v>495</v>
      </c>
      <c r="C5" s="501"/>
      <c r="D5" s="480" t="s">
        <v>496</v>
      </c>
      <c r="E5" s="501"/>
      <c r="F5" s="480" t="s">
        <v>508</v>
      </c>
      <c r="G5" s="501"/>
    </row>
    <row r="6" spans="1:7" ht="15" customHeight="1">
      <c r="A6" s="462"/>
      <c r="B6" s="314" t="s">
        <v>498</v>
      </c>
      <c r="C6" s="314" t="s">
        <v>499</v>
      </c>
      <c r="D6" s="314" t="s">
        <v>498</v>
      </c>
      <c r="E6" s="314" t="s">
        <v>499</v>
      </c>
      <c r="F6" s="314" t="s">
        <v>498</v>
      </c>
      <c r="G6" s="314" t="s">
        <v>499</v>
      </c>
    </row>
    <row r="7" spans="1:7" ht="15" customHeight="1">
      <c r="A7" s="315" t="s">
        <v>509</v>
      </c>
      <c r="B7" s="85">
        <v>36706</v>
      </c>
      <c r="C7" s="85">
        <v>701674</v>
      </c>
      <c r="D7" s="85">
        <v>36118</v>
      </c>
      <c r="E7" s="85">
        <v>745911</v>
      </c>
      <c r="F7" s="85">
        <f>SUM(F8:F20)</f>
        <v>34404</v>
      </c>
      <c r="G7" s="85">
        <f>SUM(G8:G20)</f>
        <v>546680</v>
      </c>
    </row>
    <row r="8" spans="1:7" ht="15" customHeight="1">
      <c r="A8" s="147" t="s">
        <v>368</v>
      </c>
      <c r="B8" s="75">
        <v>2835</v>
      </c>
      <c r="C8" s="75">
        <v>54619</v>
      </c>
      <c r="D8" s="75">
        <v>3126</v>
      </c>
      <c r="E8" s="75">
        <v>55815</v>
      </c>
      <c r="F8" s="75">
        <v>3026</v>
      </c>
      <c r="G8" s="75">
        <v>53863</v>
      </c>
    </row>
    <row r="9" spans="1:7" ht="15" customHeight="1">
      <c r="A9" s="147" t="s">
        <v>372</v>
      </c>
      <c r="B9" s="75">
        <v>3581</v>
      </c>
      <c r="C9" s="75">
        <v>49519</v>
      </c>
      <c r="D9" s="75">
        <v>3196</v>
      </c>
      <c r="E9" s="75">
        <v>52068</v>
      </c>
      <c r="F9" s="75">
        <v>3053</v>
      </c>
      <c r="G9" s="75">
        <v>40341</v>
      </c>
    </row>
    <row r="10" spans="1:7" ht="15" customHeight="1">
      <c r="A10" s="147" t="s">
        <v>377</v>
      </c>
      <c r="B10" s="75">
        <v>2791</v>
      </c>
      <c r="C10" s="75">
        <v>63904</v>
      </c>
      <c r="D10" s="75">
        <v>2545</v>
      </c>
      <c r="E10" s="75">
        <v>59673</v>
      </c>
      <c r="F10" s="75">
        <v>2440</v>
      </c>
      <c r="G10" s="75">
        <v>45803</v>
      </c>
    </row>
    <row r="11" spans="1:7" ht="15" customHeight="1">
      <c r="A11" s="147" t="s">
        <v>382</v>
      </c>
      <c r="B11" s="75">
        <v>3592</v>
      </c>
      <c r="C11" s="75">
        <v>97065</v>
      </c>
      <c r="D11" s="75">
        <v>3464</v>
      </c>
      <c r="E11" s="75">
        <v>71163</v>
      </c>
      <c r="F11" s="75">
        <v>3360</v>
      </c>
      <c r="G11" s="75">
        <v>42529</v>
      </c>
    </row>
    <row r="12" spans="1:7" ht="15" customHeight="1">
      <c r="A12" s="147" t="s">
        <v>385</v>
      </c>
      <c r="B12" s="75">
        <v>2276</v>
      </c>
      <c r="C12" s="75">
        <v>42430</v>
      </c>
      <c r="D12" s="75">
        <v>2316</v>
      </c>
      <c r="E12" s="75">
        <v>39793</v>
      </c>
      <c r="F12" s="75">
        <v>2565</v>
      </c>
      <c r="G12" s="75">
        <v>45547</v>
      </c>
    </row>
    <row r="13" spans="1:7" ht="15" customHeight="1">
      <c r="A13" s="147" t="s">
        <v>389</v>
      </c>
      <c r="B13" s="75">
        <v>2416</v>
      </c>
      <c r="C13" s="75">
        <v>90936</v>
      </c>
      <c r="D13" s="75">
        <v>2655</v>
      </c>
      <c r="E13" s="75">
        <v>165823</v>
      </c>
      <c r="F13" s="75">
        <v>2496</v>
      </c>
      <c r="G13" s="75">
        <v>41369</v>
      </c>
    </row>
    <row r="14" spans="1:7" ht="15" customHeight="1">
      <c r="A14" s="147" t="s">
        <v>393</v>
      </c>
      <c r="B14" s="75">
        <v>4687</v>
      </c>
      <c r="C14" s="75">
        <v>64924</v>
      </c>
      <c r="D14" s="75">
        <v>4646</v>
      </c>
      <c r="E14" s="75">
        <v>63408</v>
      </c>
      <c r="F14" s="75">
        <v>4074</v>
      </c>
      <c r="G14" s="75">
        <v>51603</v>
      </c>
    </row>
    <row r="15" spans="1:7" ht="15" customHeight="1">
      <c r="A15" s="147" t="s">
        <v>397</v>
      </c>
      <c r="B15" s="75">
        <v>741</v>
      </c>
      <c r="C15" s="75">
        <v>14412</v>
      </c>
      <c r="D15" s="75">
        <v>748</v>
      </c>
      <c r="E15" s="75">
        <v>15617</v>
      </c>
      <c r="F15" s="75">
        <v>728</v>
      </c>
      <c r="G15" s="75">
        <v>13986</v>
      </c>
    </row>
    <row r="16" spans="1:7" ht="15" customHeight="1">
      <c r="A16" s="147" t="s">
        <v>510</v>
      </c>
      <c r="B16" s="50">
        <v>2879</v>
      </c>
      <c r="C16" s="50">
        <v>52256</v>
      </c>
      <c r="D16" s="75">
        <v>3081</v>
      </c>
      <c r="E16" s="75">
        <v>56105</v>
      </c>
      <c r="F16" s="75">
        <v>2769</v>
      </c>
      <c r="G16" s="75">
        <v>52872</v>
      </c>
    </row>
    <row r="17" spans="1:7" ht="15" customHeight="1">
      <c r="A17" s="147" t="s">
        <v>404</v>
      </c>
      <c r="B17" s="75">
        <v>1368</v>
      </c>
      <c r="C17" s="75">
        <v>21442</v>
      </c>
      <c r="D17" s="75">
        <v>1346</v>
      </c>
      <c r="E17" s="75">
        <v>20914</v>
      </c>
      <c r="F17" s="75">
        <v>1265</v>
      </c>
      <c r="G17" s="75">
        <v>21752</v>
      </c>
    </row>
    <row r="18" spans="1:7" ht="15" customHeight="1">
      <c r="A18" s="147" t="s">
        <v>511</v>
      </c>
      <c r="B18" s="75">
        <v>2584</v>
      </c>
      <c r="C18" s="75">
        <v>37468</v>
      </c>
      <c r="D18" s="75">
        <v>2467</v>
      </c>
      <c r="E18" s="75">
        <v>34720</v>
      </c>
      <c r="F18" s="75">
        <v>2361</v>
      </c>
      <c r="G18" s="75">
        <v>32313</v>
      </c>
    </row>
    <row r="19" spans="1:7" ht="15" customHeight="1">
      <c r="A19" s="147" t="s">
        <v>411</v>
      </c>
      <c r="B19" s="75">
        <v>4922</v>
      </c>
      <c r="C19" s="75">
        <v>82651</v>
      </c>
      <c r="D19" s="75">
        <v>4646</v>
      </c>
      <c r="E19" s="75">
        <v>78670</v>
      </c>
      <c r="F19" s="75">
        <v>4598</v>
      </c>
      <c r="G19" s="75">
        <v>80112</v>
      </c>
    </row>
    <row r="20" spans="1:7" ht="15" customHeight="1">
      <c r="A20" s="316" t="s">
        <v>416</v>
      </c>
      <c r="B20" s="134">
        <v>2034</v>
      </c>
      <c r="C20" s="134">
        <v>30048</v>
      </c>
      <c r="D20" s="134">
        <v>1882</v>
      </c>
      <c r="E20" s="134">
        <v>32142</v>
      </c>
      <c r="F20" s="134">
        <v>1669</v>
      </c>
      <c r="G20" s="134">
        <v>24590</v>
      </c>
    </row>
    <row r="21" spans="1:7" ht="15" customHeight="1">
      <c r="A21" s="126"/>
      <c r="C21" s="135"/>
      <c r="E21" s="135"/>
      <c r="G21" s="38" t="s">
        <v>512</v>
      </c>
    </row>
  </sheetData>
  <mergeCells count="4">
    <mergeCell ref="A5:A6"/>
    <mergeCell ref="B5:C5"/>
    <mergeCell ref="D5:E5"/>
    <mergeCell ref="F5:G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G14"/>
  <sheetViews>
    <sheetView zoomScale="110" zoomScaleNormal="110" workbookViewId="0"/>
  </sheetViews>
  <sheetFormatPr defaultColWidth="8.875" defaultRowHeight="15" customHeight="1"/>
  <cols>
    <col min="1" max="1" width="22.5" style="317" customWidth="1"/>
    <col min="2" max="7" width="10.625" style="317" customWidth="1"/>
    <col min="8" max="16384" width="8.875" style="317"/>
  </cols>
  <sheetData>
    <row r="1" spans="1:7" ht="15" customHeight="1">
      <c r="A1" s="418" t="s">
        <v>826</v>
      </c>
    </row>
    <row r="3" spans="1:7" s="318" customFormat="1" ht="15" customHeight="1">
      <c r="A3" s="1" t="s">
        <v>513</v>
      </c>
      <c r="B3" s="317"/>
      <c r="C3" s="317"/>
      <c r="D3" s="317"/>
      <c r="E3" s="317"/>
      <c r="F3" s="116"/>
      <c r="G3" s="116"/>
    </row>
    <row r="4" spans="1:7" ht="15" customHeight="1">
      <c r="G4" s="127" t="s">
        <v>493</v>
      </c>
    </row>
    <row r="5" spans="1:7" s="32" customFormat="1" ht="15" customHeight="1">
      <c r="A5" s="228" t="s">
        <v>514</v>
      </c>
      <c r="B5" s="428" t="s">
        <v>515</v>
      </c>
      <c r="C5" s="429"/>
      <c r="D5" s="450"/>
      <c r="E5" s="429" t="s">
        <v>516</v>
      </c>
      <c r="F5" s="429"/>
      <c r="G5" s="429"/>
    </row>
    <row r="6" spans="1:7" ht="15" customHeight="1">
      <c r="A6" s="228" t="s">
        <v>494</v>
      </c>
      <c r="B6" s="227" t="s">
        <v>498</v>
      </c>
      <c r="C6" s="227" t="s">
        <v>517</v>
      </c>
      <c r="D6" s="319" t="s">
        <v>499</v>
      </c>
      <c r="E6" s="227" t="s">
        <v>498</v>
      </c>
      <c r="F6" s="227" t="s">
        <v>517</v>
      </c>
      <c r="G6" s="319" t="s">
        <v>499</v>
      </c>
    </row>
    <row r="7" spans="1:7" ht="15" customHeight="1">
      <c r="A7" s="104" t="s">
        <v>144</v>
      </c>
      <c r="B7" s="85">
        <v>5942</v>
      </c>
      <c r="C7" s="320">
        <v>8042</v>
      </c>
      <c r="D7" s="85">
        <v>647421</v>
      </c>
      <c r="E7" s="85">
        <f>SUM(E8:E13)</f>
        <v>5513</v>
      </c>
      <c r="F7" s="85">
        <f>SUM(F8:F13)</f>
        <v>7581</v>
      </c>
      <c r="G7" s="85">
        <f>SUM(G8:G13)</f>
        <v>609348</v>
      </c>
    </row>
    <row r="8" spans="1:7" ht="15" customHeight="1">
      <c r="A8" s="14" t="s">
        <v>518</v>
      </c>
      <c r="B8" s="146">
        <v>322</v>
      </c>
      <c r="C8" s="321">
        <v>729</v>
      </c>
      <c r="D8" s="146">
        <v>241570</v>
      </c>
      <c r="E8" s="146">
        <v>318</v>
      </c>
      <c r="F8" s="146">
        <v>728</v>
      </c>
      <c r="G8" s="146">
        <v>231755</v>
      </c>
    </row>
    <row r="9" spans="1:7" ht="15" customHeight="1">
      <c r="A9" s="14" t="s">
        <v>519</v>
      </c>
      <c r="B9" s="146">
        <v>302</v>
      </c>
      <c r="C9" s="321">
        <v>642</v>
      </c>
      <c r="D9" s="146">
        <v>80434</v>
      </c>
      <c r="E9" s="146">
        <v>283</v>
      </c>
      <c r="F9" s="146">
        <v>581</v>
      </c>
      <c r="G9" s="146">
        <v>76833</v>
      </c>
    </row>
    <row r="10" spans="1:7" ht="15" customHeight="1">
      <c r="A10" s="14" t="s">
        <v>520</v>
      </c>
      <c r="B10" s="146">
        <v>358</v>
      </c>
      <c r="C10" s="321">
        <v>751</v>
      </c>
      <c r="D10" s="146">
        <v>65435</v>
      </c>
      <c r="E10" s="146">
        <v>334</v>
      </c>
      <c r="F10" s="146">
        <v>710</v>
      </c>
      <c r="G10" s="146">
        <v>57015</v>
      </c>
    </row>
    <row r="11" spans="1:7" ht="15" customHeight="1">
      <c r="A11" s="14" t="s">
        <v>521</v>
      </c>
      <c r="B11" s="146">
        <v>4365</v>
      </c>
      <c r="C11" s="321">
        <v>5920</v>
      </c>
      <c r="D11" s="146">
        <v>53988</v>
      </c>
      <c r="E11" s="146">
        <v>4064</v>
      </c>
      <c r="F11" s="146">
        <v>5562</v>
      </c>
      <c r="G11" s="146">
        <v>52156</v>
      </c>
    </row>
    <row r="12" spans="1:7" ht="15" customHeight="1">
      <c r="A12" s="14" t="s">
        <v>522</v>
      </c>
      <c r="B12" s="146">
        <v>595</v>
      </c>
      <c r="C12" s="322" t="s">
        <v>10</v>
      </c>
      <c r="D12" s="146">
        <v>35087</v>
      </c>
      <c r="E12" s="146">
        <v>514</v>
      </c>
      <c r="F12" s="165" t="s">
        <v>10</v>
      </c>
      <c r="G12" s="146">
        <v>28401</v>
      </c>
    </row>
    <row r="13" spans="1:7" ht="15" customHeight="1">
      <c r="A13" s="323" t="s">
        <v>523</v>
      </c>
      <c r="B13" s="222" t="s">
        <v>10</v>
      </c>
      <c r="C13" s="324" t="s">
        <v>10</v>
      </c>
      <c r="D13" s="134">
        <v>170907</v>
      </c>
      <c r="E13" s="222" t="s">
        <v>10</v>
      </c>
      <c r="F13" s="222" t="s">
        <v>10</v>
      </c>
      <c r="G13" s="134">
        <v>163188</v>
      </c>
    </row>
    <row r="14" spans="1:7" ht="15" customHeight="1">
      <c r="A14" s="225"/>
      <c r="D14" s="38"/>
      <c r="G14" s="38" t="s">
        <v>524</v>
      </c>
    </row>
  </sheetData>
  <mergeCells count="2">
    <mergeCell ref="B5:D5"/>
    <mergeCell ref="E5:G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16"/>
  <sheetViews>
    <sheetView zoomScale="110" zoomScaleNormal="110" workbookViewId="0"/>
  </sheetViews>
  <sheetFormatPr defaultColWidth="8.875" defaultRowHeight="15" customHeight="1"/>
  <cols>
    <col min="1" max="1" width="22.5" style="41" customWidth="1"/>
    <col min="2" max="7" width="10.625" style="41" customWidth="1"/>
    <col min="8" max="16384" width="8.875" style="41"/>
  </cols>
  <sheetData>
    <row r="1" spans="1:7" ht="15" customHeight="1">
      <c r="A1" s="418" t="s">
        <v>826</v>
      </c>
    </row>
    <row r="3" spans="1:7" s="32" customFormat="1" ht="15" customHeight="1">
      <c r="A3" s="124" t="s">
        <v>525</v>
      </c>
    </row>
    <row r="4" spans="1:7" ht="15" customHeight="1">
      <c r="A4" s="126"/>
      <c r="C4" s="135"/>
      <c r="E4" s="135"/>
      <c r="G4" s="127" t="s">
        <v>493</v>
      </c>
    </row>
    <row r="5" spans="1:7" ht="15" customHeight="1">
      <c r="A5" s="461" t="s">
        <v>526</v>
      </c>
      <c r="B5" s="480" t="s">
        <v>527</v>
      </c>
      <c r="C5" s="501"/>
      <c r="D5" s="480" t="s">
        <v>496</v>
      </c>
      <c r="E5" s="501"/>
      <c r="F5" s="480" t="s">
        <v>528</v>
      </c>
      <c r="G5" s="501"/>
    </row>
    <row r="6" spans="1:7" ht="15" customHeight="1">
      <c r="A6" s="462"/>
      <c r="B6" s="314" t="s">
        <v>498</v>
      </c>
      <c r="C6" s="314" t="s">
        <v>499</v>
      </c>
      <c r="D6" s="314" t="s">
        <v>498</v>
      </c>
      <c r="E6" s="130" t="s">
        <v>499</v>
      </c>
      <c r="F6" s="314" t="s">
        <v>498</v>
      </c>
      <c r="G6" s="129" t="s">
        <v>499</v>
      </c>
    </row>
    <row r="7" spans="1:7" ht="15" customHeight="1">
      <c r="A7" s="315" t="s">
        <v>509</v>
      </c>
      <c r="B7" s="85">
        <v>9057</v>
      </c>
      <c r="C7" s="85">
        <v>132956</v>
      </c>
      <c r="D7" s="85">
        <v>8906</v>
      </c>
      <c r="E7" s="143">
        <v>138821</v>
      </c>
      <c r="F7" s="85">
        <f>SUM(F8:F15)</f>
        <v>8625</v>
      </c>
      <c r="G7" s="85">
        <f>SUM(G8:G15)</f>
        <v>123179</v>
      </c>
    </row>
    <row r="8" spans="1:7" ht="15" customHeight="1">
      <c r="A8" s="147" t="s">
        <v>529</v>
      </c>
      <c r="B8" s="75">
        <v>1186</v>
      </c>
      <c r="C8" s="75">
        <v>15782</v>
      </c>
      <c r="D8" s="75">
        <v>1300</v>
      </c>
      <c r="E8" s="75">
        <v>18011</v>
      </c>
      <c r="F8" s="75">
        <v>1291</v>
      </c>
      <c r="G8" s="75">
        <v>18318</v>
      </c>
    </row>
    <row r="9" spans="1:7" ht="15" customHeight="1">
      <c r="A9" s="147" t="s">
        <v>530</v>
      </c>
      <c r="B9" s="75">
        <v>1504</v>
      </c>
      <c r="C9" s="75">
        <v>18678</v>
      </c>
      <c r="D9" s="75">
        <v>1453</v>
      </c>
      <c r="E9" s="75">
        <v>18539</v>
      </c>
      <c r="F9" s="75">
        <v>1407</v>
      </c>
      <c r="G9" s="75">
        <v>17128</v>
      </c>
    </row>
    <row r="10" spans="1:7" ht="15" customHeight="1">
      <c r="A10" s="147" t="s">
        <v>531</v>
      </c>
      <c r="B10" s="75">
        <v>1313</v>
      </c>
      <c r="C10" s="75">
        <v>32244</v>
      </c>
      <c r="D10" s="75">
        <v>1268</v>
      </c>
      <c r="E10" s="75">
        <v>35343</v>
      </c>
      <c r="F10" s="75">
        <v>1267</v>
      </c>
      <c r="G10" s="75">
        <v>28370</v>
      </c>
    </row>
    <row r="11" spans="1:7" ht="15" customHeight="1">
      <c r="A11" s="147" t="s">
        <v>532</v>
      </c>
      <c r="B11" s="75">
        <v>1078</v>
      </c>
      <c r="C11" s="75">
        <v>14512</v>
      </c>
      <c r="D11" s="75">
        <v>1030</v>
      </c>
      <c r="E11" s="75">
        <v>13954</v>
      </c>
      <c r="F11" s="75">
        <v>987</v>
      </c>
      <c r="G11" s="75">
        <v>12812</v>
      </c>
    </row>
    <row r="12" spans="1:7" ht="15" customHeight="1">
      <c r="A12" s="147" t="s">
        <v>533</v>
      </c>
      <c r="B12" s="50" t="s">
        <v>10</v>
      </c>
      <c r="C12" s="50" t="s">
        <v>10</v>
      </c>
      <c r="D12" s="165" t="s">
        <v>10</v>
      </c>
      <c r="E12" s="165" t="s">
        <v>10</v>
      </c>
      <c r="F12" s="165" t="s">
        <v>10</v>
      </c>
      <c r="G12" s="165" t="s">
        <v>10</v>
      </c>
    </row>
    <row r="13" spans="1:7" ht="15" customHeight="1">
      <c r="A13" s="147" t="s">
        <v>534</v>
      </c>
      <c r="B13" s="75">
        <v>1205</v>
      </c>
      <c r="C13" s="75">
        <v>15648</v>
      </c>
      <c r="D13" s="75">
        <v>1099</v>
      </c>
      <c r="E13" s="75">
        <v>16549</v>
      </c>
      <c r="F13" s="75">
        <v>1130</v>
      </c>
      <c r="G13" s="75">
        <v>15355</v>
      </c>
    </row>
    <row r="14" spans="1:7" ht="15" customHeight="1">
      <c r="A14" s="147" t="s">
        <v>535</v>
      </c>
      <c r="B14" s="75">
        <v>1583</v>
      </c>
      <c r="C14" s="75">
        <v>22796</v>
      </c>
      <c r="D14" s="75">
        <v>1525</v>
      </c>
      <c r="E14" s="75">
        <v>22007</v>
      </c>
      <c r="F14" s="75">
        <v>1433</v>
      </c>
      <c r="G14" s="75">
        <v>18487</v>
      </c>
    </row>
    <row r="15" spans="1:7" ht="15" customHeight="1">
      <c r="A15" s="316" t="s">
        <v>536</v>
      </c>
      <c r="B15" s="134">
        <v>1188</v>
      </c>
      <c r="C15" s="134">
        <v>13296</v>
      </c>
      <c r="D15" s="134">
        <v>1231</v>
      </c>
      <c r="E15" s="134">
        <v>14418</v>
      </c>
      <c r="F15" s="134">
        <v>1110</v>
      </c>
      <c r="G15" s="134">
        <v>12709</v>
      </c>
    </row>
    <row r="16" spans="1:7" ht="15" customHeight="1">
      <c r="A16" s="536"/>
      <c r="B16" s="536"/>
      <c r="C16" s="536"/>
      <c r="D16" s="536"/>
      <c r="E16" s="536"/>
      <c r="G16" s="135" t="s">
        <v>537</v>
      </c>
    </row>
  </sheetData>
  <mergeCells count="5">
    <mergeCell ref="A5:A6"/>
    <mergeCell ref="B5:C5"/>
    <mergeCell ref="D5:E5"/>
    <mergeCell ref="F5:G5"/>
    <mergeCell ref="A16:E1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G14"/>
  <sheetViews>
    <sheetView zoomScale="110" zoomScaleNormal="110" workbookViewId="0"/>
  </sheetViews>
  <sheetFormatPr defaultColWidth="8.875" defaultRowHeight="15" customHeight="1"/>
  <cols>
    <col min="1" max="1" width="22.5" style="41" customWidth="1"/>
    <col min="2" max="7" width="10.625" style="41" customWidth="1"/>
    <col min="8" max="16384" width="8.875" style="41"/>
  </cols>
  <sheetData>
    <row r="1" spans="1:7" ht="15" customHeight="1">
      <c r="A1" s="418" t="s">
        <v>826</v>
      </c>
    </row>
    <row r="3" spans="1:7" ht="15" customHeight="1">
      <c r="A3" s="1" t="s">
        <v>538</v>
      </c>
      <c r="B3" s="32"/>
      <c r="C3" s="32"/>
      <c r="D3" s="32"/>
      <c r="E3" s="317"/>
      <c r="F3" s="317"/>
      <c r="G3" s="317"/>
    </row>
    <row r="4" spans="1:7" ht="15" customHeight="1">
      <c r="A4" s="317"/>
      <c r="B4" s="317"/>
      <c r="C4" s="317"/>
      <c r="D4" s="317"/>
      <c r="E4" s="317"/>
      <c r="F4" s="317"/>
      <c r="G4" s="127" t="s">
        <v>493</v>
      </c>
    </row>
    <row r="5" spans="1:7" ht="15" customHeight="1">
      <c r="A5" s="228" t="s">
        <v>514</v>
      </c>
      <c r="B5" s="429" t="s">
        <v>539</v>
      </c>
      <c r="C5" s="429"/>
      <c r="D5" s="450"/>
      <c r="E5" s="428" t="s">
        <v>540</v>
      </c>
      <c r="F5" s="429"/>
      <c r="G5" s="429"/>
    </row>
    <row r="6" spans="1:7" ht="15" customHeight="1">
      <c r="A6" s="228" t="s">
        <v>494</v>
      </c>
      <c r="B6" s="228" t="s">
        <v>498</v>
      </c>
      <c r="C6" s="227" t="s">
        <v>517</v>
      </c>
      <c r="D6" s="319" t="s">
        <v>499</v>
      </c>
      <c r="E6" s="227" t="s">
        <v>498</v>
      </c>
      <c r="F6" s="227" t="s">
        <v>517</v>
      </c>
      <c r="G6" s="319" t="s">
        <v>499</v>
      </c>
    </row>
    <row r="7" spans="1:7" ht="15" customHeight="1">
      <c r="A7" s="104" t="s">
        <v>144</v>
      </c>
      <c r="B7" s="325">
        <v>4078</v>
      </c>
      <c r="C7" s="325">
        <v>5129</v>
      </c>
      <c r="D7" s="325">
        <v>95459</v>
      </c>
      <c r="E7" s="325">
        <f>SUM(E8:E13)</f>
        <v>3931</v>
      </c>
      <c r="F7" s="325">
        <f>SUM(F8:F13)</f>
        <v>4945</v>
      </c>
      <c r="G7" s="325">
        <f>SUM(G8:G13)</f>
        <v>90217</v>
      </c>
    </row>
    <row r="8" spans="1:7" ht="15" customHeight="1">
      <c r="A8" s="10" t="s">
        <v>541</v>
      </c>
      <c r="B8" s="326">
        <v>213</v>
      </c>
      <c r="C8" s="326">
        <v>378</v>
      </c>
      <c r="D8" s="326">
        <v>22171</v>
      </c>
      <c r="E8" s="326">
        <v>201</v>
      </c>
      <c r="F8" s="326">
        <v>332</v>
      </c>
      <c r="G8" s="326">
        <v>19524</v>
      </c>
    </row>
    <row r="9" spans="1:7" ht="15" customHeight="1">
      <c r="A9" s="10" t="s">
        <v>542</v>
      </c>
      <c r="B9" s="326">
        <v>637</v>
      </c>
      <c r="C9" s="326">
        <v>664</v>
      </c>
      <c r="D9" s="326">
        <v>16448</v>
      </c>
      <c r="E9" s="326">
        <v>564</v>
      </c>
      <c r="F9" s="326">
        <v>596</v>
      </c>
      <c r="G9" s="326">
        <v>16866</v>
      </c>
    </row>
    <row r="10" spans="1:7" ht="15" customHeight="1">
      <c r="A10" s="10" t="s">
        <v>543</v>
      </c>
      <c r="B10" s="327">
        <v>1500</v>
      </c>
      <c r="C10" s="327">
        <v>1917</v>
      </c>
      <c r="D10" s="327">
        <v>26880</v>
      </c>
      <c r="E10" s="327">
        <v>1388</v>
      </c>
      <c r="F10" s="327">
        <v>1785</v>
      </c>
      <c r="G10" s="327">
        <v>25780</v>
      </c>
    </row>
    <row r="11" spans="1:7" ht="15" customHeight="1">
      <c r="A11" s="10" t="s">
        <v>544</v>
      </c>
      <c r="B11" s="327">
        <v>890</v>
      </c>
      <c r="C11" s="327">
        <v>1031</v>
      </c>
      <c r="D11" s="327">
        <v>6657</v>
      </c>
      <c r="E11" s="327">
        <v>895</v>
      </c>
      <c r="F11" s="327">
        <v>1039</v>
      </c>
      <c r="G11" s="327">
        <v>6668</v>
      </c>
    </row>
    <row r="12" spans="1:7" ht="15" customHeight="1">
      <c r="A12" s="10" t="s">
        <v>545</v>
      </c>
      <c r="B12" s="326">
        <v>138</v>
      </c>
      <c r="C12" s="326">
        <v>277</v>
      </c>
      <c r="D12" s="236">
        <v>19609</v>
      </c>
      <c r="E12" s="326">
        <v>125</v>
      </c>
      <c r="F12" s="326">
        <v>240</v>
      </c>
      <c r="G12" s="236">
        <v>17109</v>
      </c>
    </row>
    <row r="13" spans="1:7" ht="15" customHeight="1">
      <c r="A13" s="328" t="s">
        <v>546</v>
      </c>
      <c r="B13" s="329">
        <v>700</v>
      </c>
      <c r="C13" s="329">
        <v>862</v>
      </c>
      <c r="D13" s="329">
        <v>3694</v>
      </c>
      <c r="E13" s="329">
        <v>758</v>
      </c>
      <c r="F13" s="329">
        <v>953</v>
      </c>
      <c r="G13" s="329">
        <v>4270</v>
      </c>
    </row>
    <row r="14" spans="1:7" ht="15" customHeight="1">
      <c r="A14" s="32"/>
      <c r="B14" s="32"/>
      <c r="C14" s="32"/>
      <c r="D14" s="38"/>
      <c r="E14" s="32"/>
      <c r="F14" s="32"/>
      <c r="G14" s="135" t="s">
        <v>537</v>
      </c>
    </row>
  </sheetData>
  <mergeCells count="2">
    <mergeCell ref="B5:D5"/>
    <mergeCell ref="E5:G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2"/>
  <sheetViews>
    <sheetView zoomScale="110" zoomScaleNormal="110" workbookViewId="0"/>
  </sheetViews>
  <sheetFormatPr defaultColWidth="8.25" defaultRowHeight="15" customHeight="1"/>
  <cols>
    <col min="1" max="1" width="11.25" style="21" customWidth="1"/>
    <col min="2" max="2" width="8.75" style="21" customWidth="1"/>
    <col min="3" max="8" width="8.125" style="21" customWidth="1"/>
    <col min="9" max="10" width="8.75" style="21" customWidth="1"/>
    <col min="11" max="16384" width="8.25" style="21"/>
  </cols>
  <sheetData>
    <row r="1" spans="1:11" ht="15" customHeight="1">
      <c r="A1" s="420" t="s">
        <v>826</v>
      </c>
    </row>
    <row r="3" spans="1:11" ht="15" customHeight="1">
      <c r="A3" s="20" t="s">
        <v>25</v>
      </c>
    </row>
    <row r="4" spans="1:11" s="23" customFormat="1" ht="15" customHeight="1">
      <c r="A4" s="22" t="s">
        <v>26</v>
      </c>
      <c r="J4" s="24" t="s">
        <v>27</v>
      </c>
    </row>
    <row r="5" spans="1:11" s="23" customFormat="1" ht="15" customHeight="1">
      <c r="A5" s="432" t="s">
        <v>28</v>
      </c>
      <c r="B5" s="430" t="s">
        <v>29</v>
      </c>
      <c r="C5" s="434" t="s">
        <v>30</v>
      </c>
      <c r="D5" s="435"/>
      <c r="E5" s="435"/>
      <c r="F5" s="434" t="s">
        <v>31</v>
      </c>
      <c r="G5" s="435"/>
      <c r="H5" s="436"/>
      <c r="I5" s="430" t="s">
        <v>32</v>
      </c>
      <c r="J5" s="430" t="s">
        <v>33</v>
      </c>
    </row>
    <row r="6" spans="1:11" s="23" customFormat="1" ht="15" customHeight="1">
      <c r="A6" s="433"/>
      <c r="B6" s="431"/>
      <c r="C6" s="25" t="s">
        <v>34</v>
      </c>
      <c r="D6" s="26" t="s">
        <v>35</v>
      </c>
      <c r="E6" s="26" t="s">
        <v>36</v>
      </c>
      <c r="F6" s="26" t="s">
        <v>37</v>
      </c>
      <c r="G6" s="26" t="s">
        <v>38</v>
      </c>
      <c r="H6" s="26" t="s">
        <v>39</v>
      </c>
      <c r="I6" s="431"/>
      <c r="J6" s="431"/>
    </row>
    <row r="7" spans="1:11" s="23" customFormat="1" ht="15" customHeight="1">
      <c r="A7" s="27" t="s">
        <v>40</v>
      </c>
      <c r="B7" s="28">
        <v>22</v>
      </c>
      <c r="C7" s="28">
        <v>5306</v>
      </c>
      <c r="D7" s="28">
        <v>2689</v>
      </c>
      <c r="E7" s="28">
        <v>2617</v>
      </c>
      <c r="F7" s="28">
        <v>1616</v>
      </c>
      <c r="G7" s="28">
        <v>1761</v>
      </c>
      <c r="H7" s="28">
        <v>1929</v>
      </c>
      <c r="I7" s="29">
        <v>207</v>
      </c>
      <c r="J7" s="28">
        <v>343</v>
      </c>
    </row>
    <row r="8" spans="1:11" s="23" customFormat="1" ht="15" customHeight="1">
      <c r="A8" s="27">
        <v>29</v>
      </c>
      <c r="B8" s="28">
        <v>22</v>
      </c>
      <c r="C8" s="28">
        <v>5098</v>
      </c>
      <c r="D8" s="28">
        <v>2575</v>
      </c>
      <c r="E8" s="28">
        <v>2523</v>
      </c>
      <c r="F8" s="28">
        <v>1529</v>
      </c>
      <c r="G8" s="28">
        <v>1782</v>
      </c>
      <c r="H8" s="28">
        <v>1777</v>
      </c>
      <c r="I8" s="29">
        <v>201</v>
      </c>
      <c r="J8" s="28">
        <v>339</v>
      </c>
    </row>
    <row r="9" spans="1:11" s="23" customFormat="1" ht="15" customHeight="1">
      <c r="A9" s="27">
        <v>30</v>
      </c>
      <c r="B9" s="30">
        <v>21</v>
      </c>
      <c r="C9" s="30">
        <v>4873</v>
      </c>
      <c r="D9" s="30">
        <v>2475</v>
      </c>
      <c r="E9" s="30">
        <v>2398</v>
      </c>
      <c r="F9" s="30">
        <v>1484</v>
      </c>
      <c r="G9" s="30">
        <v>1640</v>
      </c>
      <c r="H9" s="30">
        <v>1749</v>
      </c>
      <c r="I9" s="31">
        <v>191</v>
      </c>
      <c r="J9" s="30">
        <v>320</v>
      </c>
      <c r="K9" s="32"/>
    </row>
    <row r="10" spans="1:11" s="23" customFormat="1" ht="15" customHeight="1">
      <c r="A10" s="33" t="s">
        <v>41</v>
      </c>
      <c r="B10" s="30">
        <v>21</v>
      </c>
      <c r="C10" s="30">
        <v>4662</v>
      </c>
      <c r="D10" s="30">
        <v>2343</v>
      </c>
      <c r="E10" s="30">
        <v>2319</v>
      </c>
      <c r="F10" s="30">
        <v>1478</v>
      </c>
      <c r="G10" s="30">
        <v>1590</v>
      </c>
      <c r="H10" s="30">
        <v>1594</v>
      </c>
      <c r="I10" s="31">
        <v>185</v>
      </c>
      <c r="J10" s="30">
        <v>305</v>
      </c>
      <c r="K10" s="32"/>
    </row>
    <row r="11" spans="1:11" s="23" customFormat="1" ht="15" customHeight="1">
      <c r="A11" s="34">
        <v>2</v>
      </c>
      <c r="B11" s="35">
        <v>21</v>
      </c>
      <c r="C11" s="36">
        <f>SUM(D11:E11)</f>
        <v>4662</v>
      </c>
      <c r="D11" s="36">
        <v>2299</v>
      </c>
      <c r="E11" s="36">
        <v>2363</v>
      </c>
      <c r="F11" s="36">
        <v>1494</v>
      </c>
      <c r="G11" s="36">
        <v>1582</v>
      </c>
      <c r="H11" s="36">
        <v>1586</v>
      </c>
      <c r="I11" s="37">
        <v>184</v>
      </c>
      <c r="J11" s="36">
        <v>307</v>
      </c>
      <c r="K11" s="32"/>
    </row>
    <row r="12" spans="1:11" s="23" customFormat="1" ht="15" customHeight="1">
      <c r="B12" s="32"/>
      <c r="C12" s="32"/>
      <c r="D12" s="32"/>
      <c r="E12" s="32"/>
      <c r="F12" s="32"/>
      <c r="G12" s="32"/>
      <c r="H12" s="32"/>
      <c r="I12" s="32"/>
      <c r="J12" s="38" t="s">
        <v>24</v>
      </c>
      <c r="K12" s="32"/>
    </row>
  </sheetData>
  <mergeCells count="6">
    <mergeCell ref="J5:J6"/>
    <mergeCell ref="A5:A6"/>
    <mergeCell ref="B5:B6"/>
    <mergeCell ref="C5:E5"/>
    <mergeCell ref="F5:H5"/>
    <mergeCell ref="I5:I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17"/>
  <sheetViews>
    <sheetView zoomScale="110" zoomScaleNormal="110" workbookViewId="0"/>
  </sheetViews>
  <sheetFormatPr defaultColWidth="8.875" defaultRowHeight="15" customHeight="1"/>
  <cols>
    <col min="1" max="1" width="22.5" style="41" customWidth="1"/>
    <col min="2" max="7" width="10.625" style="41" customWidth="1"/>
    <col min="8" max="16384" width="8.875" style="41"/>
  </cols>
  <sheetData>
    <row r="1" spans="1:7" ht="15" customHeight="1">
      <c r="A1" s="418" t="s">
        <v>826</v>
      </c>
    </row>
    <row r="3" spans="1:7" ht="15" customHeight="1">
      <c r="A3" s="1" t="s">
        <v>547</v>
      </c>
      <c r="B3" s="1"/>
      <c r="C3" s="1"/>
      <c r="D3" s="1"/>
      <c r="E3" s="318"/>
      <c r="F3" s="318"/>
      <c r="G3" s="318"/>
    </row>
    <row r="4" spans="1:7" ht="15" customHeight="1">
      <c r="A4" s="317"/>
      <c r="B4" s="317"/>
      <c r="C4" s="317"/>
      <c r="D4" s="317"/>
      <c r="E4" s="317"/>
      <c r="F4" s="317"/>
      <c r="G4" s="127" t="s">
        <v>493</v>
      </c>
    </row>
    <row r="5" spans="1:7" ht="15" customHeight="1">
      <c r="A5" s="228" t="s">
        <v>514</v>
      </c>
      <c r="B5" s="429" t="s">
        <v>539</v>
      </c>
      <c r="C5" s="429"/>
      <c r="D5" s="450"/>
      <c r="E5" s="428" t="s">
        <v>548</v>
      </c>
      <c r="F5" s="429"/>
      <c r="G5" s="429"/>
    </row>
    <row r="6" spans="1:7" ht="15" customHeight="1">
      <c r="A6" s="228" t="s">
        <v>494</v>
      </c>
      <c r="B6" s="227" t="s">
        <v>498</v>
      </c>
      <c r="C6" s="227" t="s">
        <v>517</v>
      </c>
      <c r="D6" s="319" t="s">
        <v>499</v>
      </c>
      <c r="E6" s="227" t="s">
        <v>498</v>
      </c>
      <c r="F6" s="227" t="s">
        <v>517</v>
      </c>
      <c r="G6" s="319" t="s">
        <v>499</v>
      </c>
    </row>
    <row r="7" spans="1:7" ht="15" customHeight="1">
      <c r="A7" s="231" t="s">
        <v>144</v>
      </c>
      <c r="B7" s="330">
        <v>10474</v>
      </c>
      <c r="C7" s="330">
        <v>15283</v>
      </c>
      <c r="D7" s="330">
        <v>238334</v>
      </c>
      <c r="E7" s="330">
        <f>SUM(E8:E16)</f>
        <v>10012</v>
      </c>
      <c r="F7" s="330">
        <f>SUM(F8:F16)</f>
        <v>14641</v>
      </c>
      <c r="G7" s="330">
        <f>SUM(G8:G16)</f>
        <v>218158</v>
      </c>
    </row>
    <row r="8" spans="1:7" ht="15" customHeight="1">
      <c r="A8" s="10" t="s">
        <v>541</v>
      </c>
      <c r="B8" s="146">
        <v>293</v>
      </c>
      <c r="C8" s="146">
        <v>535</v>
      </c>
      <c r="D8" s="146">
        <v>55982</v>
      </c>
      <c r="E8" s="146">
        <v>279</v>
      </c>
      <c r="F8" s="146">
        <v>522</v>
      </c>
      <c r="G8" s="146">
        <v>48904</v>
      </c>
    </row>
    <row r="9" spans="1:7" ht="15" customHeight="1">
      <c r="A9" s="10" t="s">
        <v>542</v>
      </c>
      <c r="B9" s="146">
        <v>731</v>
      </c>
      <c r="C9" s="146">
        <v>770</v>
      </c>
      <c r="D9" s="146">
        <v>20700</v>
      </c>
      <c r="E9" s="146">
        <v>687</v>
      </c>
      <c r="F9" s="146">
        <v>731</v>
      </c>
      <c r="G9" s="146">
        <v>19029</v>
      </c>
    </row>
    <row r="10" spans="1:7" ht="15" customHeight="1">
      <c r="A10" s="10" t="s">
        <v>544</v>
      </c>
      <c r="B10" s="146">
        <v>409</v>
      </c>
      <c r="C10" s="146">
        <v>579</v>
      </c>
      <c r="D10" s="146">
        <v>4939</v>
      </c>
      <c r="E10" s="146">
        <v>351</v>
      </c>
      <c r="F10" s="146">
        <v>494</v>
      </c>
      <c r="G10" s="146">
        <v>4512</v>
      </c>
    </row>
    <row r="11" spans="1:7" ht="15" customHeight="1">
      <c r="A11" s="10" t="s">
        <v>549</v>
      </c>
      <c r="B11" s="146">
        <v>160</v>
      </c>
      <c r="C11" s="146">
        <v>446</v>
      </c>
      <c r="D11" s="146">
        <v>15119</v>
      </c>
      <c r="E11" s="146">
        <v>146</v>
      </c>
      <c r="F11" s="146">
        <v>410</v>
      </c>
      <c r="G11" s="146">
        <v>13671</v>
      </c>
    </row>
    <row r="12" spans="1:7" ht="15" customHeight="1">
      <c r="A12" s="10" t="s">
        <v>550</v>
      </c>
      <c r="B12" s="146">
        <v>200</v>
      </c>
      <c r="C12" s="146">
        <v>298</v>
      </c>
      <c r="D12" s="146">
        <v>1655</v>
      </c>
      <c r="E12" s="146">
        <v>150</v>
      </c>
      <c r="F12" s="146">
        <v>230</v>
      </c>
      <c r="G12" s="146">
        <v>1286</v>
      </c>
    </row>
    <row r="13" spans="1:7" ht="15" customHeight="1">
      <c r="A13" s="10" t="s">
        <v>551</v>
      </c>
      <c r="B13" s="75">
        <v>299</v>
      </c>
      <c r="C13" s="75">
        <v>447</v>
      </c>
      <c r="D13" s="75">
        <v>2764</v>
      </c>
      <c r="E13" s="75">
        <v>277</v>
      </c>
      <c r="F13" s="75">
        <v>425</v>
      </c>
      <c r="G13" s="75">
        <v>2607</v>
      </c>
    </row>
    <row r="14" spans="1:7" ht="15" customHeight="1">
      <c r="A14" s="10" t="s">
        <v>546</v>
      </c>
      <c r="B14" s="146">
        <v>669</v>
      </c>
      <c r="C14" s="146">
        <v>908</v>
      </c>
      <c r="D14" s="331">
        <v>5067</v>
      </c>
      <c r="E14" s="146">
        <v>698</v>
      </c>
      <c r="F14" s="146">
        <v>906</v>
      </c>
      <c r="G14" s="331">
        <v>5054</v>
      </c>
    </row>
    <row r="15" spans="1:7" ht="15" customHeight="1">
      <c r="A15" s="10" t="s">
        <v>552</v>
      </c>
      <c r="B15" s="146">
        <v>73</v>
      </c>
      <c r="C15" s="146">
        <v>140</v>
      </c>
      <c r="D15" s="146">
        <v>730</v>
      </c>
      <c r="E15" s="146">
        <v>89</v>
      </c>
      <c r="F15" s="146">
        <v>156</v>
      </c>
      <c r="G15" s="146">
        <v>937</v>
      </c>
    </row>
    <row r="16" spans="1:7" ht="15" customHeight="1">
      <c r="A16" s="328" t="s">
        <v>553</v>
      </c>
      <c r="B16" s="134">
        <v>7640</v>
      </c>
      <c r="C16" s="134">
        <v>11160</v>
      </c>
      <c r="D16" s="134">
        <v>131378</v>
      </c>
      <c r="E16" s="134">
        <v>7335</v>
      </c>
      <c r="F16" s="134">
        <v>10767</v>
      </c>
      <c r="G16" s="134">
        <v>122158</v>
      </c>
    </row>
    <row r="17" spans="1:7" ht="15" customHeight="1">
      <c r="A17" s="317"/>
      <c r="B17" s="317"/>
      <c r="C17" s="317"/>
      <c r="D17" s="38"/>
      <c r="E17" s="317"/>
      <c r="F17" s="317"/>
      <c r="G17" s="135" t="s">
        <v>537</v>
      </c>
    </row>
  </sheetData>
  <mergeCells count="2">
    <mergeCell ref="B5:D5"/>
    <mergeCell ref="E5:G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11"/>
  <sheetViews>
    <sheetView zoomScale="110" zoomScaleNormal="110" workbookViewId="0"/>
  </sheetViews>
  <sheetFormatPr defaultColWidth="8.875" defaultRowHeight="15" customHeight="1"/>
  <cols>
    <col min="1" max="1" width="22.5" style="41" customWidth="1"/>
    <col min="2" max="7" width="10.625" style="41" customWidth="1"/>
    <col min="8" max="16384" width="8.875" style="41"/>
  </cols>
  <sheetData>
    <row r="1" spans="1:7" ht="15" customHeight="1">
      <c r="A1" s="418" t="s">
        <v>826</v>
      </c>
    </row>
    <row r="3" spans="1:7" ht="15" customHeight="1">
      <c r="A3" s="1" t="s">
        <v>554</v>
      </c>
      <c r="B3" s="318"/>
      <c r="C3" s="318"/>
    </row>
    <row r="4" spans="1:7" ht="15" customHeight="1">
      <c r="A4" s="317"/>
      <c r="B4" s="317"/>
      <c r="G4" s="127" t="s">
        <v>555</v>
      </c>
    </row>
    <row r="5" spans="1:7" ht="15" customHeight="1">
      <c r="A5" s="228" t="s">
        <v>514</v>
      </c>
      <c r="B5" s="428" t="s">
        <v>556</v>
      </c>
      <c r="C5" s="429"/>
      <c r="D5" s="429"/>
      <c r="E5" s="428" t="s">
        <v>43</v>
      </c>
      <c r="F5" s="429"/>
      <c r="G5" s="429"/>
    </row>
    <row r="6" spans="1:7" ht="15" customHeight="1">
      <c r="A6" s="228" t="s">
        <v>494</v>
      </c>
      <c r="B6" s="72" t="s">
        <v>557</v>
      </c>
      <c r="C6" s="227" t="s">
        <v>558</v>
      </c>
      <c r="D6" s="319" t="s">
        <v>559</v>
      </c>
      <c r="E6" s="72" t="s">
        <v>557</v>
      </c>
      <c r="F6" s="227" t="s">
        <v>558</v>
      </c>
      <c r="G6" s="319" t="s">
        <v>559</v>
      </c>
    </row>
    <row r="7" spans="1:7" ht="15" customHeight="1">
      <c r="A7" s="231" t="s">
        <v>144</v>
      </c>
      <c r="B7" s="330">
        <v>384505</v>
      </c>
      <c r="C7" s="332" t="s">
        <v>10</v>
      </c>
      <c r="D7" s="332" t="s">
        <v>10</v>
      </c>
      <c r="E7" s="330">
        <f>SUM(E8:E10)</f>
        <v>367406</v>
      </c>
      <c r="F7" s="332" t="s">
        <v>10</v>
      </c>
      <c r="G7" s="332" t="s">
        <v>10</v>
      </c>
    </row>
    <row r="8" spans="1:7" ht="15" customHeight="1">
      <c r="A8" s="14" t="s">
        <v>560</v>
      </c>
      <c r="B8" s="146">
        <v>89437</v>
      </c>
      <c r="C8" s="75">
        <v>359</v>
      </c>
      <c r="D8" s="75">
        <v>167</v>
      </c>
      <c r="E8" s="146">
        <v>87191</v>
      </c>
      <c r="F8" s="75">
        <v>360</v>
      </c>
      <c r="G8" s="75">
        <v>176</v>
      </c>
    </row>
    <row r="9" spans="1:7" ht="15" customHeight="1">
      <c r="A9" s="14" t="s">
        <v>561</v>
      </c>
      <c r="B9" s="146">
        <v>3135</v>
      </c>
      <c r="C9" s="75">
        <v>359</v>
      </c>
      <c r="D9" s="165" t="s">
        <v>10</v>
      </c>
      <c r="E9" s="146">
        <v>2849</v>
      </c>
      <c r="F9" s="75">
        <v>360</v>
      </c>
      <c r="G9" s="165" t="s">
        <v>10</v>
      </c>
    </row>
    <row r="10" spans="1:7" ht="15" customHeight="1">
      <c r="A10" s="323" t="s">
        <v>562</v>
      </c>
      <c r="B10" s="134">
        <v>291933</v>
      </c>
      <c r="C10" s="134">
        <v>352</v>
      </c>
      <c r="D10" s="222" t="s">
        <v>10</v>
      </c>
      <c r="E10" s="134">
        <v>277366</v>
      </c>
      <c r="F10" s="134">
        <v>353</v>
      </c>
      <c r="G10" s="222" t="s">
        <v>10</v>
      </c>
    </row>
    <row r="11" spans="1:7" ht="15" customHeight="1">
      <c r="A11" s="251"/>
      <c r="C11" s="18"/>
      <c r="G11" s="135" t="s">
        <v>537</v>
      </c>
    </row>
  </sheetData>
  <mergeCells count="2">
    <mergeCell ref="B5:D5"/>
    <mergeCell ref="E5:G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C9"/>
  <sheetViews>
    <sheetView zoomScale="110" zoomScaleNormal="110" workbookViewId="0"/>
  </sheetViews>
  <sheetFormatPr defaultColWidth="9" defaultRowHeight="15" customHeight="1"/>
  <cols>
    <col min="1" max="1" width="11.25" style="238" customWidth="1"/>
    <col min="2" max="3" width="37.5" style="238" customWidth="1"/>
    <col min="4" max="16384" width="9" style="238"/>
  </cols>
  <sheetData>
    <row r="1" spans="1:3" s="32" customFormat="1" ht="15" customHeight="1">
      <c r="A1" s="418" t="s">
        <v>826</v>
      </c>
    </row>
    <row r="2" spans="1:3" s="32" customFormat="1" ht="15" customHeight="1"/>
    <row r="3" spans="1:3" s="333" customFormat="1" ht="15" customHeight="1">
      <c r="A3" s="1" t="s">
        <v>563</v>
      </c>
      <c r="B3" s="238"/>
      <c r="C3" s="238"/>
    </row>
    <row r="4" spans="1:3" ht="15" customHeight="1">
      <c r="A4" s="334"/>
      <c r="B4" s="334"/>
      <c r="C4" s="335" t="s">
        <v>564</v>
      </c>
    </row>
    <row r="5" spans="1:3" ht="15" customHeight="1">
      <c r="A5" s="319" t="s">
        <v>565</v>
      </c>
      <c r="B5" s="227" t="s">
        <v>566</v>
      </c>
      <c r="C5" s="72" t="s">
        <v>567</v>
      </c>
    </row>
    <row r="6" spans="1:3" ht="15" customHeight="1">
      <c r="A6" s="336" t="s">
        <v>568</v>
      </c>
      <c r="B6" s="75">
        <v>1854</v>
      </c>
      <c r="C6" s="75">
        <v>26670</v>
      </c>
    </row>
    <row r="7" spans="1:3" ht="15" customHeight="1">
      <c r="A7" s="77">
        <v>30</v>
      </c>
      <c r="B7" s="74">
        <v>1770</v>
      </c>
      <c r="C7" s="75">
        <v>25320</v>
      </c>
    </row>
    <row r="8" spans="1:3" ht="15" customHeight="1">
      <c r="A8" s="337" t="s">
        <v>41</v>
      </c>
      <c r="B8" s="188">
        <v>1633</v>
      </c>
      <c r="C8" s="134">
        <v>21679</v>
      </c>
    </row>
    <row r="9" spans="1:3" ht="15" customHeight="1">
      <c r="C9" s="38" t="s">
        <v>490</v>
      </c>
    </row>
  </sheetData>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E24"/>
  <sheetViews>
    <sheetView zoomScale="110" zoomScaleNormal="110" workbookViewId="0"/>
  </sheetViews>
  <sheetFormatPr defaultColWidth="8.75" defaultRowHeight="15" customHeight="1"/>
  <cols>
    <col min="1" max="1" width="2.5" style="41" customWidth="1"/>
    <col min="2" max="2" width="16.25" style="41" customWidth="1"/>
    <col min="3" max="5" width="22.5" style="41" customWidth="1"/>
    <col min="6" max="16384" width="8.75" style="41"/>
  </cols>
  <sheetData>
    <row r="1" spans="1:5" ht="15" customHeight="1">
      <c r="A1" s="418" t="s">
        <v>826</v>
      </c>
    </row>
    <row r="3" spans="1:5" ht="15" customHeight="1">
      <c r="A3" s="1" t="s">
        <v>569</v>
      </c>
    </row>
    <row r="4" spans="1:5" s="32" customFormat="1" ht="15" customHeight="1">
      <c r="A4" s="537"/>
      <c r="B4" s="538"/>
      <c r="C4" s="5"/>
      <c r="D4" s="5"/>
      <c r="E4" s="5" t="s">
        <v>570</v>
      </c>
    </row>
    <row r="5" spans="1:5" s="32" customFormat="1" ht="15" customHeight="1">
      <c r="A5" s="429" t="s">
        <v>571</v>
      </c>
      <c r="B5" s="450"/>
      <c r="C5" s="72" t="s">
        <v>572</v>
      </c>
      <c r="D5" s="72" t="s">
        <v>176</v>
      </c>
      <c r="E5" s="72" t="s">
        <v>177</v>
      </c>
    </row>
    <row r="6" spans="1:5" s="32" customFormat="1" ht="15" customHeight="1">
      <c r="A6" s="453" t="s">
        <v>573</v>
      </c>
      <c r="B6" s="454"/>
      <c r="C6" s="338">
        <v>652552</v>
      </c>
      <c r="D6" s="338">
        <v>658644</v>
      </c>
      <c r="E6" s="338">
        <f>SUM(E7:E23)</f>
        <v>662008</v>
      </c>
    </row>
    <row r="7" spans="1:5" s="32" customFormat="1" ht="15" customHeight="1">
      <c r="A7" s="6">
        <v>0</v>
      </c>
      <c r="B7" s="88" t="s">
        <v>574</v>
      </c>
      <c r="C7" s="331">
        <v>8038</v>
      </c>
      <c r="D7" s="331">
        <v>8074</v>
      </c>
      <c r="E7" s="331">
        <v>8340</v>
      </c>
    </row>
    <row r="8" spans="1:5" s="32" customFormat="1" ht="15" customHeight="1">
      <c r="A8" s="6">
        <v>1</v>
      </c>
      <c r="B8" s="88" t="s">
        <v>575</v>
      </c>
      <c r="C8" s="331">
        <v>18113</v>
      </c>
      <c r="D8" s="331">
        <v>18225</v>
      </c>
      <c r="E8" s="331">
        <v>18505</v>
      </c>
    </row>
    <row r="9" spans="1:5" s="32" customFormat="1" ht="15" customHeight="1">
      <c r="A9" s="6">
        <v>2</v>
      </c>
      <c r="B9" s="88" t="s">
        <v>576</v>
      </c>
      <c r="C9" s="331">
        <v>34215</v>
      </c>
      <c r="D9" s="331">
        <v>34796</v>
      </c>
      <c r="E9" s="331">
        <v>35298</v>
      </c>
    </row>
    <row r="10" spans="1:5" s="32" customFormat="1" ht="15" customHeight="1">
      <c r="A10" s="6">
        <v>3</v>
      </c>
      <c r="B10" s="88" t="s">
        <v>577</v>
      </c>
      <c r="C10" s="331">
        <v>52121</v>
      </c>
      <c r="D10" s="331">
        <v>52677</v>
      </c>
      <c r="E10" s="331">
        <v>53991</v>
      </c>
    </row>
    <row r="11" spans="1:5" s="32" customFormat="1" ht="15" customHeight="1">
      <c r="A11" s="6">
        <v>4</v>
      </c>
      <c r="B11" s="88" t="s">
        <v>578</v>
      </c>
      <c r="C11" s="331">
        <v>28584</v>
      </c>
      <c r="D11" s="331">
        <v>29697</v>
      </c>
      <c r="E11" s="331">
        <v>30528</v>
      </c>
    </row>
    <row r="12" spans="1:5" s="32" customFormat="1" ht="15" customHeight="1">
      <c r="A12" s="6">
        <v>5</v>
      </c>
      <c r="B12" s="88" t="s">
        <v>579</v>
      </c>
      <c r="C12" s="331">
        <v>45471</v>
      </c>
      <c r="D12" s="331">
        <v>46756</v>
      </c>
      <c r="E12" s="331">
        <v>46397</v>
      </c>
    </row>
    <row r="13" spans="1:5" s="32" customFormat="1" ht="15" customHeight="1">
      <c r="A13" s="6">
        <v>6</v>
      </c>
      <c r="B13" s="88" t="s">
        <v>580</v>
      </c>
      <c r="C13" s="331">
        <v>13197</v>
      </c>
      <c r="D13" s="331">
        <v>13478</v>
      </c>
      <c r="E13" s="331">
        <v>13317</v>
      </c>
    </row>
    <row r="14" spans="1:5" s="32" customFormat="1" ht="15" customHeight="1">
      <c r="A14" s="6">
        <v>7</v>
      </c>
      <c r="B14" s="88" t="s">
        <v>581</v>
      </c>
      <c r="C14" s="331">
        <v>33012</v>
      </c>
      <c r="D14" s="331">
        <v>33395</v>
      </c>
      <c r="E14" s="331">
        <v>33801</v>
      </c>
    </row>
    <row r="15" spans="1:5" s="32" customFormat="1" ht="15" customHeight="1">
      <c r="A15" s="6">
        <v>8</v>
      </c>
      <c r="B15" s="88" t="s">
        <v>582</v>
      </c>
      <c r="C15" s="331">
        <v>5433</v>
      </c>
      <c r="D15" s="331">
        <v>5615</v>
      </c>
      <c r="E15" s="331">
        <v>5695</v>
      </c>
    </row>
    <row r="16" spans="1:5" s="32" customFormat="1" ht="15" customHeight="1">
      <c r="A16" s="6">
        <v>9</v>
      </c>
      <c r="B16" s="88" t="s">
        <v>583</v>
      </c>
      <c r="C16" s="331">
        <v>172272</v>
      </c>
      <c r="D16" s="331">
        <v>172074</v>
      </c>
      <c r="E16" s="331">
        <v>172954</v>
      </c>
    </row>
    <row r="17" spans="1:5" s="32" customFormat="1" ht="15" customHeight="1">
      <c r="A17" s="6" t="s">
        <v>584</v>
      </c>
      <c r="B17" s="88" t="s">
        <v>585</v>
      </c>
      <c r="C17" s="331">
        <v>1657</v>
      </c>
      <c r="D17" s="331">
        <v>841</v>
      </c>
      <c r="E17" s="331">
        <v>853</v>
      </c>
    </row>
    <row r="18" spans="1:5" s="32" customFormat="1" ht="15" customHeight="1">
      <c r="A18" s="6" t="s">
        <v>586</v>
      </c>
      <c r="B18" s="88" t="s">
        <v>587</v>
      </c>
      <c r="C18" s="331">
        <v>838</v>
      </c>
      <c r="D18" s="331">
        <v>1567</v>
      </c>
      <c r="E18" s="331">
        <v>2002</v>
      </c>
    </row>
    <row r="19" spans="1:5" s="32" customFormat="1" ht="15" customHeight="1">
      <c r="A19" s="6" t="s">
        <v>588</v>
      </c>
      <c r="B19" s="88" t="s">
        <v>589</v>
      </c>
      <c r="C19" s="331">
        <v>19975</v>
      </c>
      <c r="D19" s="331">
        <v>20699</v>
      </c>
      <c r="E19" s="331">
        <v>21365</v>
      </c>
    </row>
    <row r="20" spans="1:5" s="32" customFormat="1" ht="15" customHeight="1">
      <c r="A20" s="6" t="s">
        <v>590</v>
      </c>
      <c r="B20" s="88" t="s">
        <v>591</v>
      </c>
      <c r="C20" s="331">
        <v>22343</v>
      </c>
      <c r="D20" s="331">
        <v>22721</v>
      </c>
      <c r="E20" s="331">
        <v>23069</v>
      </c>
    </row>
    <row r="21" spans="1:5" s="32" customFormat="1" ht="15" customHeight="1">
      <c r="A21" s="539" t="s">
        <v>592</v>
      </c>
      <c r="B21" s="88" t="s">
        <v>593</v>
      </c>
      <c r="C21" s="331">
        <v>421</v>
      </c>
      <c r="D21" s="331">
        <v>557</v>
      </c>
      <c r="E21" s="331">
        <v>652</v>
      </c>
    </row>
    <row r="22" spans="1:5" s="32" customFormat="1" ht="15" customHeight="1">
      <c r="A22" s="539"/>
      <c r="B22" s="339" t="s">
        <v>594</v>
      </c>
      <c r="C22" s="50">
        <v>192767</v>
      </c>
      <c r="D22" s="50">
        <v>193307</v>
      </c>
      <c r="E22" s="50">
        <v>191303</v>
      </c>
    </row>
    <row r="23" spans="1:5" s="32" customFormat="1" ht="15" customHeight="1">
      <c r="A23" s="442"/>
      <c r="B23" s="340" t="s">
        <v>595</v>
      </c>
      <c r="C23" s="341">
        <v>4095</v>
      </c>
      <c r="D23" s="222">
        <v>4165</v>
      </c>
      <c r="E23" s="55">
        <v>3938</v>
      </c>
    </row>
    <row r="24" spans="1:5" s="32" customFormat="1" ht="15" customHeight="1">
      <c r="C24" s="38"/>
      <c r="D24" s="38"/>
      <c r="E24" s="38" t="s">
        <v>596</v>
      </c>
    </row>
  </sheetData>
  <mergeCells count="4">
    <mergeCell ref="A4:B4"/>
    <mergeCell ref="A5:B5"/>
    <mergeCell ref="A6:B6"/>
    <mergeCell ref="A21:A23"/>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D14"/>
  <sheetViews>
    <sheetView zoomScale="110" zoomScaleNormal="110" workbookViewId="0"/>
  </sheetViews>
  <sheetFormatPr defaultColWidth="9.125" defaultRowHeight="15" customHeight="1"/>
  <cols>
    <col min="1" max="1" width="41.25" style="41" customWidth="1"/>
    <col min="2" max="4" width="15" style="41" customWidth="1"/>
    <col min="5" max="16384" width="9.125" style="41"/>
  </cols>
  <sheetData>
    <row r="1" spans="1:4" ht="15" customHeight="1">
      <c r="A1" s="418" t="s">
        <v>826</v>
      </c>
    </row>
    <row r="3" spans="1:4" ht="15" customHeight="1">
      <c r="A3" s="1" t="s">
        <v>597</v>
      </c>
    </row>
    <row r="4" spans="1:4" ht="15" customHeight="1">
      <c r="A4" s="32"/>
    </row>
    <row r="5" spans="1:4" s="32" customFormat="1" ht="15" customHeight="1">
      <c r="A5" s="319" t="s">
        <v>598</v>
      </c>
      <c r="B5" s="72" t="s">
        <v>599</v>
      </c>
      <c r="C5" s="72" t="s">
        <v>187</v>
      </c>
      <c r="D5" s="72" t="s">
        <v>43</v>
      </c>
    </row>
    <row r="6" spans="1:4" s="32" customFormat="1" ht="15" customHeight="1">
      <c r="A6" s="250" t="s">
        <v>600</v>
      </c>
      <c r="B6" s="175">
        <v>5.2</v>
      </c>
      <c r="C6" s="175">
        <v>5.0999999999999996</v>
      </c>
      <c r="D6" s="175">
        <v>4.9000000000000004</v>
      </c>
    </row>
    <row r="7" spans="1:4" s="32" customFormat="1" ht="15" customHeight="1">
      <c r="A7" s="10" t="s">
        <v>601</v>
      </c>
      <c r="B7" s="175">
        <v>35.4</v>
      </c>
      <c r="C7" s="175">
        <v>36.5</v>
      </c>
      <c r="D7" s="175">
        <v>37.5</v>
      </c>
    </row>
    <row r="8" spans="1:4" s="32" customFormat="1" ht="15" customHeight="1">
      <c r="A8" s="10" t="s">
        <v>602</v>
      </c>
      <c r="B8" s="175">
        <v>14.7</v>
      </c>
      <c r="C8" s="175">
        <v>13.9</v>
      </c>
      <c r="D8" s="175">
        <v>12.9</v>
      </c>
    </row>
    <row r="9" spans="1:4" s="32" customFormat="1" ht="15" customHeight="1">
      <c r="A9" s="10" t="s">
        <v>603</v>
      </c>
      <c r="B9" s="175">
        <v>273.10000000000002</v>
      </c>
      <c r="C9" s="175">
        <v>265.2</v>
      </c>
      <c r="D9" s="175">
        <v>252.6</v>
      </c>
    </row>
    <row r="10" spans="1:4" s="32" customFormat="1" ht="15" customHeight="1">
      <c r="A10" s="10" t="s">
        <v>604</v>
      </c>
      <c r="B10" s="175">
        <v>1.9</v>
      </c>
      <c r="C10" s="175">
        <v>1.9</v>
      </c>
      <c r="D10" s="175">
        <v>1.9</v>
      </c>
    </row>
    <row r="11" spans="1:4" s="32" customFormat="1" ht="15" customHeight="1">
      <c r="A11" s="10" t="s">
        <v>605</v>
      </c>
      <c r="B11" s="175">
        <v>145.1</v>
      </c>
      <c r="C11" s="175">
        <v>144.1</v>
      </c>
      <c r="D11" s="175">
        <v>132.80000000000001</v>
      </c>
    </row>
    <row r="12" spans="1:4" s="32" customFormat="1" ht="15" customHeight="1">
      <c r="A12" s="328" t="s">
        <v>606</v>
      </c>
      <c r="B12" s="176">
        <v>204.5</v>
      </c>
      <c r="C12" s="176">
        <v>209.9</v>
      </c>
      <c r="D12" s="176">
        <v>225.8</v>
      </c>
    </row>
    <row r="13" spans="1:4" s="32" customFormat="1" ht="15" customHeight="1">
      <c r="A13" s="225" t="s">
        <v>607</v>
      </c>
      <c r="B13" s="38"/>
      <c r="C13" s="38"/>
      <c r="D13" s="38" t="s">
        <v>596</v>
      </c>
    </row>
    <row r="14" spans="1:4" s="32" customFormat="1" ht="15" customHeight="1">
      <c r="A14" s="225" t="s">
        <v>608</v>
      </c>
    </row>
  </sheetData>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E23"/>
  <sheetViews>
    <sheetView zoomScale="110" zoomScaleNormal="110" workbookViewId="0"/>
  </sheetViews>
  <sheetFormatPr defaultColWidth="8.875" defaultRowHeight="15" customHeight="1"/>
  <cols>
    <col min="1" max="1" width="6.25" style="238" customWidth="1"/>
    <col min="2" max="5" width="20" style="238" customWidth="1"/>
    <col min="6" max="16384" width="8.875" style="238"/>
  </cols>
  <sheetData>
    <row r="1" spans="1:5" s="32" customFormat="1" ht="15" customHeight="1">
      <c r="A1" s="418" t="s">
        <v>826</v>
      </c>
    </row>
    <row r="2" spans="1:5" s="32" customFormat="1" ht="15" customHeight="1"/>
    <row r="3" spans="1:5" ht="15" customHeight="1">
      <c r="A3" s="1" t="s">
        <v>609</v>
      </c>
    </row>
    <row r="4" spans="1:5" ht="15" customHeight="1">
      <c r="A4" s="225" t="s">
        <v>610</v>
      </c>
    </row>
    <row r="5" spans="1:5" ht="15" customHeight="1">
      <c r="A5" s="429" t="s">
        <v>611</v>
      </c>
      <c r="B5" s="450"/>
      <c r="C5" s="227" t="s">
        <v>612</v>
      </c>
      <c r="D5" s="72" t="s">
        <v>187</v>
      </c>
      <c r="E5" s="72" t="s">
        <v>43</v>
      </c>
    </row>
    <row r="6" spans="1:5" ht="15" customHeight="1">
      <c r="A6" s="545" t="s">
        <v>613</v>
      </c>
      <c r="B6" s="546"/>
      <c r="C6" s="146">
        <v>301650</v>
      </c>
      <c r="D6" s="146">
        <v>289680</v>
      </c>
      <c r="E6" s="146">
        <v>285554</v>
      </c>
    </row>
    <row r="7" spans="1:5" ht="15" customHeight="1">
      <c r="A7" s="547" t="s">
        <v>614</v>
      </c>
      <c r="B7" s="548"/>
      <c r="C7" s="146">
        <v>285</v>
      </c>
      <c r="D7" s="146">
        <v>286</v>
      </c>
      <c r="E7" s="331">
        <v>281</v>
      </c>
    </row>
    <row r="8" spans="1:5" ht="15" customHeight="1">
      <c r="A8" s="547" t="s">
        <v>615</v>
      </c>
      <c r="B8" s="548"/>
      <c r="C8" s="331">
        <v>120844</v>
      </c>
      <c r="D8" s="331">
        <v>125436</v>
      </c>
      <c r="E8" s="331">
        <v>129421</v>
      </c>
    </row>
    <row r="9" spans="1:5" ht="15" customHeight="1">
      <c r="A9" s="549" t="s">
        <v>567</v>
      </c>
      <c r="B9" s="550"/>
      <c r="C9" s="75">
        <v>148720</v>
      </c>
      <c r="D9" s="75">
        <v>147059</v>
      </c>
      <c r="E9" s="50">
        <v>140366</v>
      </c>
    </row>
    <row r="10" spans="1:5" ht="15" customHeight="1">
      <c r="A10" s="551" t="s">
        <v>616</v>
      </c>
      <c r="B10" s="250" t="s">
        <v>617</v>
      </c>
      <c r="C10" s="75">
        <v>384962</v>
      </c>
      <c r="D10" s="75">
        <v>381645</v>
      </c>
      <c r="E10" s="50">
        <v>366393</v>
      </c>
    </row>
    <row r="11" spans="1:5" ht="15" customHeight="1">
      <c r="A11" s="552"/>
      <c r="B11" s="10" t="s">
        <v>618</v>
      </c>
      <c r="C11" s="75">
        <v>188690</v>
      </c>
      <c r="D11" s="75">
        <v>187223</v>
      </c>
      <c r="E11" s="50">
        <v>172703</v>
      </c>
    </row>
    <row r="12" spans="1:5" ht="15" customHeight="1">
      <c r="A12" s="552"/>
      <c r="B12" s="10" t="s">
        <v>619</v>
      </c>
      <c r="C12" s="75">
        <v>6239</v>
      </c>
      <c r="D12" s="75">
        <v>6122</v>
      </c>
      <c r="E12" s="50">
        <v>5538</v>
      </c>
    </row>
    <row r="13" spans="1:5" ht="15" customHeight="1">
      <c r="A13" s="552"/>
      <c r="B13" s="10" t="s">
        <v>620</v>
      </c>
      <c r="C13" s="75">
        <v>799</v>
      </c>
      <c r="D13" s="75">
        <v>636</v>
      </c>
      <c r="E13" s="50">
        <v>726</v>
      </c>
    </row>
    <row r="14" spans="1:5" ht="15" customHeight="1">
      <c r="A14" s="552"/>
      <c r="B14" s="10" t="s">
        <v>621</v>
      </c>
      <c r="C14" s="75">
        <v>26009</v>
      </c>
      <c r="D14" s="75">
        <v>24503</v>
      </c>
      <c r="E14" s="50">
        <v>23162</v>
      </c>
    </row>
    <row r="15" spans="1:5" ht="15" customHeight="1">
      <c r="A15" s="552"/>
      <c r="B15" s="10" t="s">
        <v>622</v>
      </c>
      <c r="C15" s="75">
        <v>102</v>
      </c>
      <c r="D15" s="75">
        <v>188</v>
      </c>
      <c r="E15" s="50">
        <v>156</v>
      </c>
    </row>
    <row r="16" spans="1:5" ht="15" customHeight="1">
      <c r="A16" s="553"/>
      <c r="B16" s="342" t="s">
        <v>623</v>
      </c>
      <c r="C16" s="75">
        <v>606801</v>
      </c>
      <c r="D16" s="75">
        <v>600317</v>
      </c>
      <c r="E16" s="75">
        <f>SUM(E10:E15)</f>
        <v>568678</v>
      </c>
    </row>
    <row r="17" spans="1:5" ht="15" customHeight="1">
      <c r="A17" s="540" t="s">
        <v>624</v>
      </c>
      <c r="B17" s="541"/>
      <c r="C17" s="146">
        <v>7356</v>
      </c>
      <c r="D17" s="146">
        <v>7265</v>
      </c>
      <c r="E17" s="146">
        <v>7048</v>
      </c>
    </row>
    <row r="18" spans="1:5" ht="15" customHeight="1">
      <c r="A18" s="542" t="s">
        <v>625</v>
      </c>
      <c r="B18" s="10" t="s">
        <v>626</v>
      </c>
      <c r="C18" s="146">
        <v>7</v>
      </c>
      <c r="D18" s="146">
        <v>65</v>
      </c>
      <c r="E18" s="146">
        <v>78</v>
      </c>
    </row>
    <row r="19" spans="1:5" ht="15" customHeight="1">
      <c r="A19" s="543"/>
      <c r="B19" s="10" t="s">
        <v>627</v>
      </c>
      <c r="C19" s="146">
        <v>1065</v>
      </c>
      <c r="D19" s="146">
        <v>1181</v>
      </c>
      <c r="E19" s="146">
        <v>1324</v>
      </c>
    </row>
    <row r="20" spans="1:5" ht="15" customHeight="1">
      <c r="A20" s="544"/>
      <c r="B20" s="328" t="s">
        <v>628</v>
      </c>
      <c r="C20" s="55">
        <v>150</v>
      </c>
      <c r="D20" s="55">
        <v>208</v>
      </c>
      <c r="E20" s="55">
        <v>165</v>
      </c>
    </row>
    <row r="21" spans="1:5" ht="15" customHeight="1">
      <c r="A21" s="259"/>
      <c r="B21" s="343"/>
      <c r="C21" s="343"/>
      <c r="D21" s="343"/>
      <c r="E21" s="38" t="s">
        <v>629</v>
      </c>
    </row>
    <row r="22" spans="1:5" ht="15" customHeight="1">
      <c r="A22" s="32"/>
    </row>
    <row r="23" spans="1:5" ht="15" customHeight="1">
      <c r="A23" s="32"/>
    </row>
  </sheetData>
  <mergeCells count="8">
    <mergeCell ref="A17:B17"/>
    <mergeCell ref="A18:A20"/>
    <mergeCell ref="A5:B5"/>
    <mergeCell ref="A6:B6"/>
    <mergeCell ref="A7:B7"/>
    <mergeCell ref="A8:B8"/>
    <mergeCell ref="A9:B9"/>
    <mergeCell ref="A10:A1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E15"/>
  <sheetViews>
    <sheetView zoomScale="110" zoomScaleNormal="110" workbookViewId="0"/>
  </sheetViews>
  <sheetFormatPr defaultColWidth="8.875" defaultRowHeight="15" customHeight="1"/>
  <cols>
    <col min="1" max="1" width="6.25" style="238" customWidth="1"/>
    <col min="2" max="5" width="20" style="238" customWidth="1"/>
    <col min="6" max="16384" width="8.875" style="238"/>
  </cols>
  <sheetData>
    <row r="1" spans="1:5" s="32" customFormat="1" ht="15" customHeight="1">
      <c r="A1" s="418" t="s">
        <v>826</v>
      </c>
    </row>
    <row r="2" spans="1:5" s="32" customFormat="1" ht="15" customHeight="1"/>
    <row r="3" spans="1:5" ht="15" customHeight="1">
      <c r="A3" s="225" t="s">
        <v>630</v>
      </c>
    </row>
    <row r="4" spans="1:5" ht="15" customHeight="1">
      <c r="A4" s="429" t="s">
        <v>611</v>
      </c>
      <c r="B4" s="450"/>
      <c r="C4" s="227" t="s">
        <v>612</v>
      </c>
      <c r="D4" s="72" t="s">
        <v>631</v>
      </c>
      <c r="E4" s="72" t="s">
        <v>43</v>
      </c>
    </row>
    <row r="5" spans="1:5" ht="15" customHeight="1">
      <c r="A5" s="554" t="s">
        <v>632</v>
      </c>
      <c r="B5" s="555"/>
      <c r="C5" s="146">
        <v>332</v>
      </c>
      <c r="D5" s="146">
        <v>333</v>
      </c>
      <c r="E5" s="146">
        <v>330</v>
      </c>
    </row>
    <row r="6" spans="1:5" ht="15" customHeight="1">
      <c r="A6" s="556" t="s">
        <v>567</v>
      </c>
      <c r="B6" s="557"/>
      <c r="C6" s="146">
        <v>76216</v>
      </c>
      <c r="D6" s="146">
        <v>76375</v>
      </c>
      <c r="E6" s="146">
        <v>74439</v>
      </c>
    </row>
    <row r="7" spans="1:5" ht="15" customHeight="1">
      <c r="A7" s="551" t="s">
        <v>616</v>
      </c>
      <c r="B7" s="250" t="s">
        <v>617</v>
      </c>
      <c r="C7" s="75">
        <v>186275</v>
      </c>
      <c r="D7" s="75">
        <v>187242</v>
      </c>
      <c r="E7" s="75">
        <v>177729</v>
      </c>
    </row>
    <row r="8" spans="1:5" ht="15" customHeight="1">
      <c r="A8" s="552"/>
      <c r="B8" s="10" t="s">
        <v>618</v>
      </c>
      <c r="C8" s="75">
        <v>64921</v>
      </c>
      <c r="D8" s="75">
        <v>65032</v>
      </c>
      <c r="E8" s="75">
        <v>64716</v>
      </c>
    </row>
    <row r="9" spans="1:5" ht="15" customHeight="1">
      <c r="A9" s="552"/>
      <c r="B9" s="10" t="s">
        <v>619</v>
      </c>
      <c r="C9" s="75">
        <v>3561</v>
      </c>
      <c r="D9" s="75">
        <v>3414</v>
      </c>
      <c r="E9" s="75">
        <v>2963</v>
      </c>
    </row>
    <row r="10" spans="1:5" ht="15" customHeight="1">
      <c r="A10" s="552"/>
      <c r="B10" s="10" t="s">
        <v>620</v>
      </c>
      <c r="C10" s="75">
        <v>346</v>
      </c>
      <c r="D10" s="75">
        <v>336</v>
      </c>
      <c r="E10" s="75">
        <v>423</v>
      </c>
    </row>
    <row r="11" spans="1:5" ht="15" customHeight="1">
      <c r="A11" s="552"/>
      <c r="B11" s="10" t="s">
        <v>621</v>
      </c>
      <c r="C11" s="75">
        <v>12664</v>
      </c>
      <c r="D11" s="75">
        <v>12138</v>
      </c>
      <c r="E11" s="75">
        <v>12100</v>
      </c>
    </row>
    <row r="12" spans="1:5" ht="15" customHeight="1">
      <c r="A12" s="552"/>
      <c r="B12" s="344" t="s">
        <v>622</v>
      </c>
      <c r="C12" s="75">
        <v>12</v>
      </c>
      <c r="D12" s="75">
        <v>17</v>
      </c>
      <c r="E12" s="75">
        <v>14</v>
      </c>
    </row>
    <row r="13" spans="1:5" ht="15" customHeight="1">
      <c r="A13" s="553"/>
      <c r="B13" s="342" t="s">
        <v>623</v>
      </c>
      <c r="C13" s="75">
        <v>267779</v>
      </c>
      <c r="D13" s="75">
        <v>268179</v>
      </c>
      <c r="E13" s="75">
        <f>SUM(E7:E12)</f>
        <v>257945</v>
      </c>
    </row>
    <row r="14" spans="1:5" ht="15" customHeight="1">
      <c r="A14" s="540" t="s">
        <v>624</v>
      </c>
      <c r="B14" s="541"/>
      <c r="C14" s="134">
        <v>1628</v>
      </c>
      <c r="D14" s="134">
        <v>1408</v>
      </c>
      <c r="E14" s="134">
        <v>1163</v>
      </c>
    </row>
    <row r="15" spans="1:5" ht="15" customHeight="1">
      <c r="A15" s="261"/>
      <c r="C15" s="38"/>
      <c r="D15" s="38"/>
      <c r="E15" s="38" t="s">
        <v>633</v>
      </c>
    </row>
  </sheetData>
  <mergeCells count="5">
    <mergeCell ref="A4:B4"/>
    <mergeCell ref="A5:B5"/>
    <mergeCell ref="A6:B6"/>
    <mergeCell ref="A7:A13"/>
    <mergeCell ref="A14:B14"/>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E15"/>
  <sheetViews>
    <sheetView zoomScale="110" zoomScaleNormal="110" workbookViewId="0"/>
  </sheetViews>
  <sheetFormatPr defaultColWidth="8.875" defaultRowHeight="15" customHeight="1"/>
  <cols>
    <col min="1" max="1" width="6.25" style="238" customWidth="1"/>
    <col min="2" max="5" width="20" style="238" customWidth="1"/>
    <col min="6" max="16384" width="8.875" style="238"/>
  </cols>
  <sheetData>
    <row r="1" spans="1:5" s="32" customFormat="1" ht="15" customHeight="1">
      <c r="A1" s="418" t="s">
        <v>826</v>
      </c>
    </row>
    <row r="2" spans="1:5" s="32" customFormat="1" ht="15" customHeight="1"/>
    <row r="3" spans="1:5" ht="15" customHeight="1">
      <c r="A3" s="225" t="s">
        <v>634</v>
      </c>
    </row>
    <row r="4" spans="1:5" ht="15" customHeight="1">
      <c r="A4" s="429" t="s">
        <v>611</v>
      </c>
      <c r="B4" s="450"/>
      <c r="C4" s="227" t="s">
        <v>612</v>
      </c>
      <c r="D4" s="72" t="s">
        <v>187</v>
      </c>
      <c r="E4" s="72" t="s">
        <v>177</v>
      </c>
    </row>
    <row r="5" spans="1:5" ht="15" customHeight="1">
      <c r="A5" s="554" t="s">
        <v>632</v>
      </c>
      <c r="B5" s="555"/>
      <c r="C5" s="331">
        <v>352</v>
      </c>
      <c r="D5" s="331">
        <v>352</v>
      </c>
      <c r="E5" s="331">
        <v>349</v>
      </c>
    </row>
    <row r="6" spans="1:5" ht="15" customHeight="1">
      <c r="A6" s="556" t="s">
        <v>567</v>
      </c>
      <c r="B6" s="557"/>
      <c r="C6" s="75">
        <v>173358</v>
      </c>
      <c r="D6" s="75">
        <v>170907</v>
      </c>
      <c r="E6" s="75">
        <v>163188</v>
      </c>
    </row>
    <row r="7" spans="1:5" ht="15" customHeight="1">
      <c r="A7" s="551" t="s">
        <v>616</v>
      </c>
      <c r="B7" s="250" t="s">
        <v>617</v>
      </c>
      <c r="C7" s="75">
        <v>357514</v>
      </c>
      <c r="D7" s="75">
        <v>346002</v>
      </c>
      <c r="E7" s="75">
        <v>332526</v>
      </c>
    </row>
    <row r="8" spans="1:5" ht="15" customHeight="1">
      <c r="A8" s="552"/>
      <c r="B8" s="10" t="s">
        <v>618</v>
      </c>
      <c r="C8" s="75">
        <v>170892</v>
      </c>
      <c r="D8" s="75">
        <v>157868</v>
      </c>
      <c r="E8" s="75">
        <v>154643</v>
      </c>
    </row>
    <row r="9" spans="1:5" ht="15" customHeight="1">
      <c r="A9" s="552"/>
      <c r="B9" s="10" t="s">
        <v>619</v>
      </c>
      <c r="C9" s="75">
        <v>2738</v>
      </c>
      <c r="D9" s="75">
        <v>2673</v>
      </c>
      <c r="E9" s="75">
        <v>893</v>
      </c>
    </row>
    <row r="10" spans="1:5" ht="15" customHeight="1">
      <c r="A10" s="552"/>
      <c r="B10" s="10" t="s">
        <v>620</v>
      </c>
      <c r="C10" s="75">
        <v>987</v>
      </c>
      <c r="D10" s="75">
        <v>936</v>
      </c>
      <c r="E10" s="75">
        <v>19160</v>
      </c>
    </row>
    <row r="11" spans="1:5" ht="15" customHeight="1">
      <c r="A11" s="552"/>
      <c r="B11" s="10" t="s">
        <v>621</v>
      </c>
      <c r="C11" s="75">
        <v>17298</v>
      </c>
      <c r="D11" s="75">
        <v>19770</v>
      </c>
      <c r="E11" s="75">
        <v>2387</v>
      </c>
    </row>
    <row r="12" spans="1:5" ht="15" customHeight="1">
      <c r="A12" s="552"/>
      <c r="B12" s="10" t="s">
        <v>622</v>
      </c>
      <c r="C12" s="75">
        <v>67</v>
      </c>
      <c r="D12" s="75">
        <v>60</v>
      </c>
      <c r="E12" s="75">
        <v>101</v>
      </c>
    </row>
    <row r="13" spans="1:5" ht="15" customHeight="1">
      <c r="A13" s="553"/>
      <c r="B13" s="342" t="s">
        <v>623</v>
      </c>
      <c r="C13" s="74">
        <v>549496</v>
      </c>
      <c r="D13" s="75">
        <v>527309</v>
      </c>
      <c r="E13" s="75">
        <f>SUM(E7:E12)</f>
        <v>509710</v>
      </c>
    </row>
    <row r="14" spans="1:5" ht="15" customHeight="1">
      <c r="A14" s="540" t="s">
        <v>624</v>
      </c>
      <c r="B14" s="541"/>
      <c r="C14" s="134">
        <v>20300</v>
      </c>
      <c r="D14" s="134">
        <v>18356</v>
      </c>
      <c r="E14" s="134">
        <v>15243</v>
      </c>
    </row>
    <row r="15" spans="1:5" s="32" customFormat="1" ht="15" customHeight="1">
      <c r="C15" s="38"/>
      <c r="D15" s="38"/>
      <c r="E15" s="38" t="s">
        <v>635</v>
      </c>
    </row>
  </sheetData>
  <mergeCells count="5">
    <mergeCell ref="A4:B4"/>
    <mergeCell ref="A5:B5"/>
    <mergeCell ref="A6:B6"/>
    <mergeCell ref="A7:A13"/>
    <mergeCell ref="A14:B14"/>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E15"/>
  <sheetViews>
    <sheetView zoomScale="110" zoomScaleNormal="110" workbookViewId="0"/>
  </sheetViews>
  <sheetFormatPr defaultColWidth="8.875" defaultRowHeight="15" customHeight="1"/>
  <cols>
    <col min="1" max="1" width="6.25" style="238" customWidth="1"/>
    <col min="2" max="5" width="20" style="238" customWidth="1"/>
    <col min="6" max="16384" width="8.875" style="238"/>
  </cols>
  <sheetData>
    <row r="1" spans="1:5" s="32" customFormat="1" ht="15" customHeight="1">
      <c r="A1" s="418" t="s">
        <v>826</v>
      </c>
    </row>
    <row r="2" spans="1:5" s="32" customFormat="1" ht="15" customHeight="1"/>
    <row r="3" spans="1:5" ht="15" customHeight="1">
      <c r="A3" s="225" t="s">
        <v>636</v>
      </c>
    </row>
    <row r="4" spans="1:5" ht="15" customHeight="1">
      <c r="A4" s="429" t="s">
        <v>611</v>
      </c>
      <c r="B4" s="450"/>
      <c r="C4" s="227" t="s">
        <v>612</v>
      </c>
      <c r="D4" s="72" t="s">
        <v>187</v>
      </c>
      <c r="E4" s="72" t="s">
        <v>637</v>
      </c>
    </row>
    <row r="5" spans="1:5" ht="15" customHeight="1">
      <c r="A5" s="554" t="s">
        <v>638</v>
      </c>
      <c r="B5" s="555"/>
      <c r="C5" s="345">
        <v>352</v>
      </c>
      <c r="D5" s="64">
        <v>352</v>
      </c>
      <c r="E5" s="64">
        <v>349</v>
      </c>
    </row>
    <row r="6" spans="1:5" ht="15" customHeight="1">
      <c r="A6" s="556" t="s">
        <v>639</v>
      </c>
      <c r="B6" s="557"/>
      <c r="C6" s="346">
        <v>112505</v>
      </c>
      <c r="D6" s="66">
        <v>111184</v>
      </c>
      <c r="E6" s="66">
        <v>107001</v>
      </c>
    </row>
    <row r="7" spans="1:5" ht="15" customHeight="1">
      <c r="A7" s="551" t="s">
        <v>640</v>
      </c>
      <c r="B7" s="250" t="s">
        <v>641</v>
      </c>
      <c r="C7" s="346">
        <v>247252</v>
      </c>
      <c r="D7" s="66">
        <v>237495</v>
      </c>
      <c r="E7" s="66">
        <v>228202</v>
      </c>
    </row>
    <row r="8" spans="1:5" ht="15" customHeight="1">
      <c r="A8" s="552"/>
      <c r="B8" s="10" t="s">
        <v>642</v>
      </c>
      <c r="C8" s="346">
        <v>71764</v>
      </c>
      <c r="D8" s="66">
        <v>73926</v>
      </c>
      <c r="E8" s="66">
        <v>68502</v>
      </c>
    </row>
    <row r="9" spans="1:5" ht="15" customHeight="1">
      <c r="A9" s="552"/>
      <c r="B9" s="10" t="s">
        <v>643</v>
      </c>
      <c r="C9" s="346">
        <v>2975</v>
      </c>
      <c r="D9" s="66">
        <v>3068</v>
      </c>
      <c r="E9" s="66">
        <v>2980</v>
      </c>
    </row>
    <row r="10" spans="1:5" ht="15" customHeight="1">
      <c r="A10" s="552"/>
      <c r="B10" s="10" t="s">
        <v>644</v>
      </c>
      <c r="C10" s="346">
        <v>1211</v>
      </c>
      <c r="D10" s="66">
        <v>1203</v>
      </c>
      <c r="E10" s="66">
        <v>1197</v>
      </c>
    </row>
    <row r="11" spans="1:5" ht="15" customHeight="1">
      <c r="A11" s="552"/>
      <c r="B11" s="10" t="s">
        <v>621</v>
      </c>
      <c r="C11" s="346">
        <v>13447</v>
      </c>
      <c r="D11" s="66">
        <v>13435</v>
      </c>
      <c r="E11" s="66">
        <v>13192</v>
      </c>
    </row>
    <row r="12" spans="1:5" ht="15" customHeight="1">
      <c r="A12" s="552"/>
      <c r="B12" s="10" t="s">
        <v>645</v>
      </c>
      <c r="C12" s="346">
        <v>63</v>
      </c>
      <c r="D12" s="66">
        <v>94</v>
      </c>
      <c r="E12" s="66">
        <v>94</v>
      </c>
    </row>
    <row r="13" spans="1:5" ht="15" customHeight="1">
      <c r="A13" s="553"/>
      <c r="B13" s="342" t="s">
        <v>623</v>
      </c>
      <c r="C13" s="346">
        <v>336712</v>
      </c>
      <c r="D13" s="66">
        <v>329221</v>
      </c>
      <c r="E13" s="75">
        <f>SUM(E7:E12)</f>
        <v>314167</v>
      </c>
    </row>
    <row r="14" spans="1:5" ht="15" customHeight="1">
      <c r="A14" s="540" t="s">
        <v>624</v>
      </c>
      <c r="B14" s="541"/>
      <c r="C14" s="347">
        <v>14637</v>
      </c>
      <c r="D14" s="68">
        <v>12222</v>
      </c>
      <c r="E14" s="68">
        <v>11366</v>
      </c>
    </row>
    <row r="15" spans="1:5" s="32" customFormat="1" ht="15" customHeight="1">
      <c r="A15" s="261"/>
      <c r="B15" s="348"/>
      <c r="C15" s="38"/>
      <c r="D15" s="38"/>
      <c r="E15" s="38" t="s">
        <v>646</v>
      </c>
    </row>
  </sheetData>
  <mergeCells count="5">
    <mergeCell ref="A4:B4"/>
    <mergeCell ref="A5:B5"/>
    <mergeCell ref="A6:B6"/>
    <mergeCell ref="A7:A13"/>
    <mergeCell ref="A14:B14"/>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E13"/>
  <sheetViews>
    <sheetView zoomScale="110" zoomScaleNormal="110" workbookViewId="0"/>
  </sheetViews>
  <sheetFormatPr defaultColWidth="8.875" defaultRowHeight="15" customHeight="1"/>
  <cols>
    <col min="1" max="1" width="6.25" style="238" customWidth="1"/>
    <col min="2" max="5" width="20" style="238" customWidth="1"/>
    <col min="6" max="16384" width="8.875" style="238"/>
  </cols>
  <sheetData>
    <row r="1" spans="1:5" s="32" customFormat="1" ht="15" customHeight="1">
      <c r="A1" s="418" t="s">
        <v>826</v>
      </c>
    </row>
    <row r="2" spans="1:5" s="32" customFormat="1" ht="15" customHeight="1"/>
    <row r="3" spans="1:5" ht="15" customHeight="1">
      <c r="A3" s="225" t="s">
        <v>647</v>
      </c>
    </row>
    <row r="4" spans="1:5" ht="15" customHeight="1">
      <c r="A4" s="429" t="s">
        <v>611</v>
      </c>
      <c r="B4" s="450"/>
      <c r="C4" s="227" t="s">
        <v>612</v>
      </c>
      <c r="D4" s="72" t="s">
        <v>648</v>
      </c>
      <c r="E4" s="72" t="s">
        <v>508</v>
      </c>
    </row>
    <row r="5" spans="1:5" ht="15" customHeight="1">
      <c r="A5" s="442" t="s">
        <v>649</v>
      </c>
      <c r="B5" s="443"/>
      <c r="C5" s="349">
        <v>2399</v>
      </c>
      <c r="D5" s="349">
        <v>2239</v>
      </c>
      <c r="E5" s="349">
        <v>2393</v>
      </c>
    </row>
    <row r="6" spans="1:5" ht="15" customHeight="1">
      <c r="A6" s="551" t="s">
        <v>616</v>
      </c>
      <c r="B6" s="250" t="s">
        <v>650</v>
      </c>
      <c r="C6" s="66">
        <v>3864</v>
      </c>
      <c r="D6" s="66">
        <v>3530</v>
      </c>
      <c r="E6" s="66">
        <v>3350</v>
      </c>
    </row>
    <row r="7" spans="1:5" ht="15" customHeight="1">
      <c r="A7" s="552"/>
      <c r="B7" s="10" t="s">
        <v>618</v>
      </c>
      <c r="C7" s="66">
        <v>27950</v>
      </c>
      <c r="D7" s="66">
        <v>25390</v>
      </c>
      <c r="E7" s="66">
        <v>27859</v>
      </c>
    </row>
    <row r="8" spans="1:5" ht="15" customHeight="1">
      <c r="A8" s="552"/>
      <c r="B8" s="10" t="s">
        <v>619</v>
      </c>
      <c r="C8" s="66">
        <v>6422</v>
      </c>
      <c r="D8" s="66">
        <v>6718</v>
      </c>
      <c r="E8" s="66">
        <v>6166</v>
      </c>
    </row>
    <row r="9" spans="1:5" ht="15" customHeight="1">
      <c r="A9" s="552"/>
      <c r="B9" s="10" t="s">
        <v>620</v>
      </c>
      <c r="C9" s="66">
        <v>149</v>
      </c>
      <c r="D9" s="66">
        <v>212</v>
      </c>
      <c r="E9" s="66">
        <v>115</v>
      </c>
    </row>
    <row r="10" spans="1:5" ht="15" customHeight="1">
      <c r="A10" s="552"/>
      <c r="B10" s="10" t="s">
        <v>621</v>
      </c>
      <c r="C10" s="66">
        <v>154</v>
      </c>
      <c r="D10" s="66">
        <v>149</v>
      </c>
      <c r="E10" s="66">
        <v>175</v>
      </c>
    </row>
    <row r="11" spans="1:5" ht="15" customHeight="1">
      <c r="A11" s="552"/>
      <c r="B11" s="10" t="s">
        <v>622</v>
      </c>
      <c r="C11" s="66">
        <v>9</v>
      </c>
      <c r="D11" s="66">
        <v>14</v>
      </c>
      <c r="E11" s="66">
        <v>7</v>
      </c>
    </row>
    <row r="12" spans="1:5" ht="15" customHeight="1">
      <c r="A12" s="552"/>
      <c r="B12" s="350" t="s">
        <v>623</v>
      </c>
      <c r="C12" s="346">
        <v>38548</v>
      </c>
      <c r="D12" s="66">
        <v>36013</v>
      </c>
      <c r="E12" s="75">
        <f>SUM(E6:E11)</f>
        <v>37672</v>
      </c>
    </row>
    <row r="13" spans="1:5" ht="15" customHeight="1">
      <c r="A13" s="351"/>
      <c r="B13" s="352"/>
      <c r="C13" s="352"/>
      <c r="D13" s="352"/>
      <c r="E13" s="19" t="s">
        <v>635</v>
      </c>
    </row>
  </sheetData>
  <mergeCells count="3">
    <mergeCell ref="A4:B4"/>
    <mergeCell ref="A5:B5"/>
    <mergeCell ref="A6:A12"/>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35"/>
  <sheetViews>
    <sheetView zoomScale="110" zoomScaleNormal="110" workbookViewId="0"/>
  </sheetViews>
  <sheetFormatPr defaultColWidth="8.75" defaultRowHeight="14.45" customHeight="1"/>
  <cols>
    <col min="1" max="1" width="3.75" style="41" customWidth="1"/>
    <col min="2" max="2" width="10" style="41" customWidth="1"/>
    <col min="3" max="3" width="11.25" style="41" customWidth="1"/>
    <col min="4" max="8" width="12.25" style="41" customWidth="1"/>
    <col min="9" max="16384" width="8.75" style="41"/>
  </cols>
  <sheetData>
    <row r="1" spans="1:8" ht="15" customHeight="1">
      <c r="A1" s="418" t="s">
        <v>826</v>
      </c>
    </row>
    <row r="2" spans="1:8" ht="15" customHeight="1"/>
    <row r="3" spans="1:8" ht="15" customHeight="1">
      <c r="A3" s="39" t="s">
        <v>42</v>
      </c>
      <c r="B3" s="40"/>
      <c r="C3" s="40"/>
    </row>
    <row r="4" spans="1:8" s="32" customFormat="1" ht="15" customHeight="1">
      <c r="A4" s="4" t="s">
        <v>43</v>
      </c>
      <c r="B4" s="42"/>
      <c r="C4" s="43"/>
      <c r="G4" s="5"/>
      <c r="H4" s="5" t="s">
        <v>44</v>
      </c>
    </row>
    <row r="5" spans="1:8" s="32" customFormat="1" ht="60" customHeight="1">
      <c r="A5" s="424" t="s">
        <v>45</v>
      </c>
      <c r="B5" s="424"/>
      <c r="C5" s="427"/>
      <c r="D5" s="44" t="s">
        <v>46</v>
      </c>
      <c r="E5" s="44" t="s">
        <v>47</v>
      </c>
      <c r="F5" s="44" t="s">
        <v>48</v>
      </c>
      <c r="G5" s="44" t="s">
        <v>49</v>
      </c>
      <c r="H5" s="45" t="s">
        <v>50</v>
      </c>
    </row>
    <row r="6" spans="1:8" s="32" customFormat="1" ht="15" customHeight="1">
      <c r="A6" s="442"/>
      <c r="B6" s="442"/>
      <c r="C6" s="443"/>
      <c r="D6" s="46" t="s">
        <v>51</v>
      </c>
      <c r="E6" s="44" t="s">
        <v>52</v>
      </c>
      <c r="F6" s="44" t="s">
        <v>53</v>
      </c>
      <c r="G6" s="44" t="s">
        <v>54</v>
      </c>
      <c r="H6" s="45" t="s">
        <v>55</v>
      </c>
    </row>
    <row r="7" spans="1:8" s="32" customFormat="1" ht="15" customHeight="1">
      <c r="A7" s="437" t="s">
        <v>56</v>
      </c>
      <c r="B7" s="439" t="s">
        <v>57</v>
      </c>
      <c r="C7" s="47" t="s">
        <v>58</v>
      </c>
      <c r="D7" s="48">
        <v>154000</v>
      </c>
      <c r="E7" s="48">
        <v>136000</v>
      </c>
      <c r="F7" s="48">
        <v>93600</v>
      </c>
      <c r="G7" s="48">
        <v>31100</v>
      </c>
      <c r="H7" s="48">
        <v>20000</v>
      </c>
    </row>
    <row r="8" spans="1:8" s="32" customFormat="1" ht="15" customHeight="1">
      <c r="A8" s="437"/>
      <c r="B8" s="439"/>
      <c r="C8" s="49" t="s">
        <v>59</v>
      </c>
      <c r="D8" s="50">
        <v>1</v>
      </c>
      <c r="E8" s="50">
        <v>64</v>
      </c>
      <c r="F8" s="50">
        <v>179</v>
      </c>
      <c r="G8" s="50">
        <v>1570</v>
      </c>
      <c r="H8" s="50">
        <v>853</v>
      </c>
    </row>
    <row r="9" spans="1:8" s="32" customFormat="1" ht="15" customHeight="1">
      <c r="A9" s="437"/>
      <c r="B9" s="440"/>
      <c r="C9" s="49" t="s">
        <v>60</v>
      </c>
      <c r="D9" s="50">
        <v>147000</v>
      </c>
      <c r="E9" s="50">
        <v>8458000</v>
      </c>
      <c r="F9" s="50">
        <v>16692000</v>
      </c>
      <c r="G9" s="50">
        <v>48163700</v>
      </c>
      <c r="H9" s="50">
        <v>16816400</v>
      </c>
    </row>
    <row r="10" spans="1:8" s="32" customFormat="1" ht="15" customHeight="1">
      <c r="A10" s="437"/>
      <c r="B10" s="441" t="s">
        <v>61</v>
      </c>
      <c r="C10" s="51" t="s">
        <v>58</v>
      </c>
      <c r="D10" s="52" t="s">
        <v>62</v>
      </c>
      <c r="E10" s="53">
        <v>154000</v>
      </c>
      <c r="F10" s="53">
        <v>136000</v>
      </c>
      <c r="G10" s="53" t="s">
        <v>10</v>
      </c>
      <c r="H10" s="53" t="s">
        <v>10</v>
      </c>
    </row>
    <row r="11" spans="1:8" s="32" customFormat="1" ht="15" customHeight="1">
      <c r="A11" s="437"/>
      <c r="B11" s="439"/>
      <c r="C11" s="49" t="s">
        <v>59</v>
      </c>
      <c r="D11" s="50" t="s">
        <v>10</v>
      </c>
      <c r="E11" s="50">
        <v>44</v>
      </c>
      <c r="F11" s="50">
        <v>8</v>
      </c>
      <c r="G11" s="50" t="s">
        <v>10</v>
      </c>
      <c r="H11" s="50" t="s">
        <v>10</v>
      </c>
    </row>
    <row r="12" spans="1:8" s="32" customFormat="1" ht="15" customHeight="1">
      <c r="A12" s="437"/>
      <c r="B12" s="439"/>
      <c r="C12" s="54" t="s">
        <v>60</v>
      </c>
      <c r="D12" s="55" t="s">
        <v>10</v>
      </c>
      <c r="E12" s="55">
        <v>6147700</v>
      </c>
      <c r="F12" s="55">
        <v>974700</v>
      </c>
      <c r="G12" s="55" t="s">
        <v>62</v>
      </c>
      <c r="H12" s="55" t="s">
        <v>10</v>
      </c>
    </row>
    <row r="13" spans="1:8" s="32" customFormat="1" ht="15" customHeight="1">
      <c r="A13" s="437" t="s">
        <v>63</v>
      </c>
      <c r="B13" s="438" t="s">
        <v>64</v>
      </c>
      <c r="C13" s="49" t="s">
        <v>58</v>
      </c>
      <c r="D13" s="50" t="s">
        <v>10</v>
      </c>
      <c r="E13" s="50">
        <v>154000</v>
      </c>
      <c r="F13" s="50">
        <v>123500</v>
      </c>
      <c r="G13" s="50">
        <v>92500</v>
      </c>
      <c r="H13" s="50">
        <v>77000</v>
      </c>
    </row>
    <row r="14" spans="1:8" s="32" customFormat="1" ht="15" customHeight="1">
      <c r="A14" s="437"/>
      <c r="B14" s="439"/>
      <c r="C14" s="49" t="s">
        <v>59</v>
      </c>
      <c r="D14" s="50" t="s">
        <v>10</v>
      </c>
      <c r="E14" s="50">
        <v>59</v>
      </c>
      <c r="F14" s="50">
        <v>93</v>
      </c>
      <c r="G14" s="50">
        <v>860</v>
      </c>
      <c r="H14" s="50">
        <v>564</v>
      </c>
    </row>
    <row r="15" spans="1:8" s="32" customFormat="1" ht="15" customHeight="1">
      <c r="A15" s="437"/>
      <c r="B15" s="440"/>
      <c r="C15" s="49" t="s">
        <v>60</v>
      </c>
      <c r="D15" s="50" t="s">
        <v>10</v>
      </c>
      <c r="E15" s="50">
        <v>8787000</v>
      </c>
      <c r="F15" s="50">
        <v>11246100</v>
      </c>
      <c r="G15" s="50">
        <v>78825500</v>
      </c>
      <c r="H15" s="50">
        <v>42837500</v>
      </c>
    </row>
    <row r="16" spans="1:8" s="32" customFormat="1" ht="15" customHeight="1">
      <c r="A16" s="437"/>
      <c r="B16" s="441" t="s">
        <v>61</v>
      </c>
      <c r="C16" s="51" t="s">
        <v>58</v>
      </c>
      <c r="D16" s="52" t="s">
        <v>10</v>
      </c>
      <c r="E16" s="53">
        <v>154000</v>
      </c>
      <c r="F16" s="53">
        <v>154000</v>
      </c>
      <c r="G16" s="53" t="s">
        <v>10</v>
      </c>
      <c r="H16" s="53" t="s">
        <v>10</v>
      </c>
    </row>
    <row r="17" spans="1:8" s="32" customFormat="1" ht="15" customHeight="1">
      <c r="A17" s="437"/>
      <c r="B17" s="439"/>
      <c r="C17" s="49" t="s">
        <v>59</v>
      </c>
      <c r="D17" s="50" t="s">
        <v>10</v>
      </c>
      <c r="E17" s="50">
        <v>18</v>
      </c>
      <c r="F17" s="50">
        <v>9</v>
      </c>
      <c r="G17" s="50" t="s">
        <v>10</v>
      </c>
      <c r="H17" s="50" t="s">
        <v>10</v>
      </c>
    </row>
    <row r="18" spans="1:8" s="32" customFormat="1" ht="15" customHeight="1">
      <c r="A18" s="437"/>
      <c r="B18" s="439"/>
      <c r="C18" s="54" t="s">
        <v>60</v>
      </c>
      <c r="D18" s="55" t="s">
        <v>10</v>
      </c>
      <c r="E18" s="55">
        <v>2666000</v>
      </c>
      <c r="F18" s="55">
        <v>1336000</v>
      </c>
      <c r="G18" s="55" t="s">
        <v>10</v>
      </c>
      <c r="H18" s="55" t="s">
        <v>10</v>
      </c>
    </row>
    <row r="19" spans="1:8" s="32" customFormat="1" ht="15" customHeight="1">
      <c r="A19" s="437" t="s">
        <v>65</v>
      </c>
      <c r="B19" s="438" t="s">
        <v>64</v>
      </c>
      <c r="C19" s="49" t="s">
        <v>58</v>
      </c>
      <c r="D19" s="50">
        <v>154000</v>
      </c>
      <c r="E19" s="50">
        <v>154000</v>
      </c>
      <c r="F19" s="50">
        <v>154000</v>
      </c>
      <c r="G19" s="50">
        <v>154000</v>
      </c>
      <c r="H19" s="50">
        <v>154000</v>
      </c>
    </row>
    <row r="20" spans="1:8" s="32" customFormat="1" ht="15" customHeight="1">
      <c r="A20" s="437"/>
      <c r="B20" s="439"/>
      <c r="C20" s="49" t="s">
        <v>59</v>
      </c>
      <c r="D20" s="50">
        <v>1</v>
      </c>
      <c r="E20" s="50">
        <v>36</v>
      </c>
      <c r="F20" s="50">
        <v>33</v>
      </c>
      <c r="G20" s="50">
        <v>64</v>
      </c>
      <c r="H20" s="50">
        <v>38</v>
      </c>
    </row>
    <row r="21" spans="1:8" s="32" customFormat="1" ht="15" customHeight="1">
      <c r="A21" s="437"/>
      <c r="B21" s="440"/>
      <c r="C21" s="49" t="s">
        <v>60</v>
      </c>
      <c r="D21" s="50">
        <v>154000</v>
      </c>
      <c r="E21" s="50">
        <v>5437000</v>
      </c>
      <c r="F21" s="50">
        <v>4933000</v>
      </c>
      <c r="G21" s="50">
        <v>9338600</v>
      </c>
      <c r="H21" s="50">
        <v>5723700</v>
      </c>
    </row>
    <row r="22" spans="1:8" s="32" customFormat="1" ht="15" customHeight="1">
      <c r="A22" s="437"/>
      <c r="B22" s="441" t="s">
        <v>61</v>
      </c>
      <c r="C22" s="51" t="s">
        <v>58</v>
      </c>
      <c r="D22" s="52" t="s">
        <v>10</v>
      </c>
      <c r="E22" s="53">
        <v>154000</v>
      </c>
      <c r="F22" s="53">
        <v>154000</v>
      </c>
      <c r="G22" s="53" t="s">
        <v>10</v>
      </c>
      <c r="H22" s="53" t="s">
        <v>10</v>
      </c>
    </row>
    <row r="23" spans="1:8" s="32" customFormat="1" ht="15" customHeight="1">
      <c r="A23" s="437"/>
      <c r="B23" s="439"/>
      <c r="C23" s="49" t="s">
        <v>59</v>
      </c>
      <c r="D23" s="56" t="s">
        <v>10</v>
      </c>
      <c r="E23" s="50">
        <v>14</v>
      </c>
      <c r="F23" s="50">
        <v>8</v>
      </c>
      <c r="G23" s="50" t="s">
        <v>10</v>
      </c>
      <c r="H23" s="50" t="s">
        <v>10</v>
      </c>
    </row>
    <row r="24" spans="1:8" s="32" customFormat="1" ht="15" customHeight="1">
      <c r="A24" s="437"/>
      <c r="B24" s="439"/>
      <c r="C24" s="54" t="s">
        <v>60</v>
      </c>
      <c r="D24" s="57" t="s">
        <v>10</v>
      </c>
      <c r="E24" s="55">
        <v>2063000</v>
      </c>
      <c r="F24" s="55">
        <v>1174000</v>
      </c>
      <c r="G24" s="55" t="s">
        <v>10</v>
      </c>
      <c r="H24" s="55" t="s">
        <v>10</v>
      </c>
    </row>
    <row r="25" spans="1:8" s="32" customFormat="1" ht="15" customHeight="1">
      <c r="A25" s="58" t="s">
        <v>66</v>
      </c>
      <c r="B25" s="9"/>
      <c r="C25" s="59"/>
      <c r="D25" s="59"/>
      <c r="E25" s="59"/>
      <c r="F25" s="59"/>
      <c r="G25" s="59"/>
      <c r="H25" s="43"/>
    </row>
    <row r="26" spans="1:8" s="32" customFormat="1" ht="15" customHeight="1">
      <c r="A26" s="58" t="s">
        <v>67</v>
      </c>
      <c r="B26" s="43"/>
      <c r="C26" s="9"/>
      <c r="D26" s="59"/>
      <c r="E26" s="59"/>
      <c r="F26" s="59"/>
      <c r="G26" s="59"/>
      <c r="H26" s="59"/>
    </row>
    <row r="27" spans="1:8" s="32" customFormat="1" ht="15" customHeight="1">
      <c r="A27" s="58" t="s">
        <v>68</v>
      </c>
      <c r="B27" s="43"/>
      <c r="C27" s="9"/>
      <c r="D27" s="59"/>
      <c r="E27" s="59"/>
      <c r="F27" s="59"/>
      <c r="G27" s="59"/>
      <c r="H27" s="59"/>
    </row>
    <row r="28" spans="1:8" s="32" customFormat="1" ht="15" customHeight="1">
      <c r="A28" s="58" t="s">
        <v>69</v>
      </c>
      <c r="B28" s="43"/>
      <c r="C28" s="9"/>
      <c r="D28" s="59"/>
      <c r="E28" s="59"/>
      <c r="F28" s="59"/>
      <c r="G28" s="59"/>
      <c r="H28" s="59"/>
    </row>
    <row r="29" spans="1:8" s="32" customFormat="1" ht="15" customHeight="1">
      <c r="A29" s="58" t="s">
        <v>70</v>
      </c>
      <c r="B29" s="43"/>
      <c r="C29" s="9"/>
      <c r="D29" s="59"/>
      <c r="E29" s="59"/>
      <c r="F29" s="59"/>
      <c r="G29" s="59"/>
      <c r="H29" s="59"/>
    </row>
    <row r="30" spans="1:8" s="32" customFormat="1" ht="15" customHeight="1">
      <c r="A30" s="58" t="s">
        <v>71</v>
      </c>
      <c r="B30" s="43"/>
      <c r="C30" s="9"/>
      <c r="D30" s="59"/>
      <c r="E30" s="59"/>
      <c r="F30" s="59"/>
      <c r="G30" s="59"/>
      <c r="H30" s="59"/>
    </row>
    <row r="31" spans="1:8" s="32" customFormat="1" ht="15" customHeight="1">
      <c r="A31" s="58" t="s">
        <v>72</v>
      </c>
      <c r="C31" s="9"/>
      <c r="D31" s="59"/>
      <c r="E31" s="59"/>
      <c r="F31" s="59"/>
      <c r="G31" s="59"/>
      <c r="H31" s="59"/>
    </row>
    <row r="32" spans="1:8" s="32" customFormat="1" ht="15" customHeight="1">
      <c r="A32" s="58" t="s">
        <v>73</v>
      </c>
      <c r="C32" s="9"/>
      <c r="D32" s="59"/>
      <c r="E32" s="59"/>
      <c r="F32" s="59"/>
      <c r="G32" s="59"/>
      <c r="H32" s="59"/>
    </row>
    <row r="33" spans="1:8" ht="15" customHeight="1">
      <c r="A33" s="32" t="s">
        <v>74</v>
      </c>
      <c r="B33" s="38"/>
      <c r="C33" s="32"/>
      <c r="D33" s="32"/>
      <c r="E33" s="32"/>
      <c r="F33" s="32"/>
      <c r="G33" s="60"/>
      <c r="H33" s="60"/>
    </row>
    <row r="34" spans="1:8" ht="14.45" customHeight="1">
      <c r="A34" s="32" t="s">
        <v>75</v>
      </c>
    </row>
    <row r="35" spans="1:8" ht="14.45" customHeight="1">
      <c r="H35" s="38" t="s">
        <v>76</v>
      </c>
    </row>
  </sheetData>
  <mergeCells count="10">
    <mergeCell ref="A19:A24"/>
    <mergeCell ref="B19:B21"/>
    <mergeCell ref="B22:B24"/>
    <mergeCell ref="A5:C6"/>
    <mergeCell ref="A7:A12"/>
    <mergeCell ref="B7:B9"/>
    <mergeCell ref="B10:B12"/>
    <mergeCell ref="A13:A18"/>
    <mergeCell ref="B13:B15"/>
    <mergeCell ref="B16:B18"/>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E16"/>
  <sheetViews>
    <sheetView zoomScale="110" zoomScaleNormal="110" workbookViewId="0"/>
  </sheetViews>
  <sheetFormatPr defaultColWidth="8.875" defaultRowHeight="15" customHeight="1"/>
  <cols>
    <col min="1" max="1" width="6.25" style="238" customWidth="1"/>
    <col min="2" max="5" width="20" style="238" customWidth="1"/>
    <col min="6" max="16384" width="8.875" style="238"/>
  </cols>
  <sheetData>
    <row r="1" spans="1:5" s="32" customFormat="1" ht="15" customHeight="1">
      <c r="A1" s="418" t="s">
        <v>826</v>
      </c>
    </row>
    <row r="2" spans="1:5" s="32" customFormat="1" ht="15" customHeight="1"/>
    <row r="3" spans="1:5" ht="15" customHeight="1">
      <c r="A3" s="1" t="s">
        <v>651</v>
      </c>
    </row>
    <row r="4" spans="1:5" ht="15" customHeight="1">
      <c r="A4" s="225"/>
    </row>
    <row r="5" spans="1:5" ht="15" customHeight="1">
      <c r="A5" s="429" t="s">
        <v>611</v>
      </c>
      <c r="B5" s="450"/>
      <c r="C5" s="227" t="s">
        <v>612</v>
      </c>
      <c r="D5" s="72" t="s">
        <v>176</v>
      </c>
      <c r="E5" s="72" t="s">
        <v>177</v>
      </c>
    </row>
    <row r="6" spans="1:5" ht="15" customHeight="1">
      <c r="A6" s="554" t="s">
        <v>652</v>
      </c>
      <c r="B6" s="555"/>
      <c r="C6" s="349">
        <v>32</v>
      </c>
      <c r="D6" s="349">
        <v>32</v>
      </c>
      <c r="E6" s="349">
        <v>32</v>
      </c>
    </row>
    <row r="7" spans="1:5" ht="15" customHeight="1">
      <c r="A7" s="556" t="s">
        <v>567</v>
      </c>
      <c r="B7" s="557"/>
      <c r="C7" s="66">
        <v>4870</v>
      </c>
      <c r="D7" s="66">
        <v>5203</v>
      </c>
      <c r="E7" s="66">
        <v>5086</v>
      </c>
    </row>
    <row r="8" spans="1:5" ht="15" customHeight="1">
      <c r="A8" s="551" t="s">
        <v>616</v>
      </c>
      <c r="B8" s="250" t="s">
        <v>617</v>
      </c>
      <c r="C8" s="66">
        <v>12627</v>
      </c>
      <c r="D8" s="66">
        <v>12914</v>
      </c>
      <c r="E8" s="66">
        <v>13410</v>
      </c>
    </row>
    <row r="9" spans="1:5" ht="15" customHeight="1">
      <c r="A9" s="552"/>
      <c r="B9" s="10" t="s">
        <v>618</v>
      </c>
      <c r="C9" s="66">
        <v>7714</v>
      </c>
      <c r="D9" s="66">
        <v>8032</v>
      </c>
      <c r="E9" s="66">
        <v>7635</v>
      </c>
    </row>
    <row r="10" spans="1:5" ht="15" customHeight="1">
      <c r="A10" s="552"/>
      <c r="B10" s="10" t="s">
        <v>619</v>
      </c>
      <c r="C10" s="66">
        <v>503</v>
      </c>
      <c r="D10" s="66">
        <v>577</v>
      </c>
      <c r="E10" s="66">
        <v>469</v>
      </c>
    </row>
    <row r="11" spans="1:5" ht="15" customHeight="1">
      <c r="A11" s="552"/>
      <c r="B11" s="10" t="s">
        <v>620</v>
      </c>
      <c r="C11" s="66">
        <v>10</v>
      </c>
      <c r="D11" s="66">
        <v>13</v>
      </c>
      <c r="E11" s="66">
        <v>15</v>
      </c>
    </row>
    <row r="12" spans="1:5" ht="15" customHeight="1">
      <c r="A12" s="552"/>
      <c r="B12" s="10" t="s">
        <v>621</v>
      </c>
      <c r="C12" s="66">
        <v>222</v>
      </c>
      <c r="D12" s="66">
        <v>274</v>
      </c>
      <c r="E12" s="66">
        <v>190</v>
      </c>
    </row>
    <row r="13" spans="1:5" ht="15" customHeight="1">
      <c r="A13" s="552"/>
      <c r="B13" s="344" t="s">
        <v>622</v>
      </c>
      <c r="C13" s="66">
        <v>13</v>
      </c>
      <c r="D13" s="66">
        <v>5</v>
      </c>
      <c r="E13" s="66">
        <v>2</v>
      </c>
    </row>
    <row r="14" spans="1:5" ht="15" customHeight="1">
      <c r="A14" s="553"/>
      <c r="B14" s="342" t="s">
        <v>623</v>
      </c>
      <c r="C14" s="346">
        <v>21089</v>
      </c>
      <c r="D14" s="66">
        <v>21815</v>
      </c>
      <c r="E14" s="66">
        <f>SUM(E8:E13)</f>
        <v>21721</v>
      </c>
    </row>
    <row r="15" spans="1:5" ht="15" customHeight="1">
      <c r="A15" s="540" t="s">
        <v>624</v>
      </c>
      <c r="B15" s="541"/>
      <c r="C15" s="347">
        <v>132</v>
      </c>
      <c r="D15" s="68">
        <v>172</v>
      </c>
      <c r="E15" s="68">
        <v>208</v>
      </c>
    </row>
    <row r="16" spans="1:5" ht="15" customHeight="1">
      <c r="A16" s="261"/>
      <c r="C16" s="38"/>
      <c r="D16" s="38"/>
      <c r="E16" s="38" t="s">
        <v>633</v>
      </c>
    </row>
  </sheetData>
  <mergeCells count="5">
    <mergeCell ref="A5:B5"/>
    <mergeCell ref="A6:B6"/>
    <mergeCell ref="A7:B7"/>
    <mergeCell ref="A8:A14"/>
    <mergeCell ref="A15:B1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G10"/>
  <sheetViews>
    <sheetView zoomScale="110" zoomScaleNormal="110" workbookViewId="0"/>
  </sheetViews>
  <sheetFormatPr defaultColWidth="8.75" defaultRowHeight="15" customHeight="1"/>
  <cols>
    <col min="1" max="1" width="11.25" style="32" customWidth="1"/>
    <col min="2" max="7" width="12.5" style="32" customWidth="1"/>
    <col min="8" max="16384" width="8.75" style="32"/>
  </cols>
  <sheetData>
    <row r="1" spans="1:7" ht="15" customHeight="1">
      <c r="A1" s="418" t="s">
        <v>826</v>
      </c>
    </row>
    <row r="3" spans="1:7" ht="15" customHeight="1">
      <c r="A3" s="1" t="s">
        <v>653</v>
      </c>
    </row>
    <row r="4" spans="1:7" ht="15" customHeight="1">
      <c r="A4" s="43" t="s">
        <v>654</v>
      </c>
      <c r="B4" s="43"/>
      <c r="G4" s="353" t="s">
        <v>27</v>
      </c>
    </row>
    <row r="5" spans="1:7" ht="15" customHeight="1">
      <c r="A5" s="560" t="s">
        <v>655</v>
      </c>
      <c r="B5" s="562" t="s">
        <v>656</v>
      </c>
      <c r="C5" s="564" t="s">
        <v>657</v>
      </c>
      <c r="D5" s="566" t="s">
        <v>658</v>
      </c>
      <c r="E5" s="535" t="s">
        <v>659</v>
      </c>
      <c r="F5" s="534"/>
      <c r="G5" s="558" t="s">
        <v>660</v>
      </c>
    </row>
    <row r="6" spans="1:7" ht="15" customHeight="1">
      <c r="A6" s="561"/>
      <c r="B6" s="563"/>
      <c r="C6" s="565"/>
      <c r="D6" s="565"/>
      <c r="E6" s="354" t="s">
        <v>661</v>
      </c>
      <c r="F6" s="354" t="s">
        <v>662</v>
      </c>
      <c r="G6" s="559"/>
    </row>
    <row r="7" spans="1:7" ht="15" customHeight="1">
      <c r="A7" s="355" t="s">
        <v>663</v>
      </c>
      <c r="B7" s="356">
        <v>204773</v>
      </c>
      <c r="C7" s="357">
        <v>309</v>
      </c>
      <c r="D7" s="357">
        <v>663</v>
      </c>
      <c r="E7" s="357">
        <v>8988</v>
      </c>
      <c r="F7" s="357">
        <v>4478</v>
      </c>
      <c r="G7" s="358">
        <v>3433</v>
      </c>
    </row>
    <row r="8" spans="1:7" ht="15" customHeight="1">
      <c r="A8" s="359">
        <v>30</v>
      </c>
      <c r="B8" s="360">
        <v>204557</v>
      </c>
      <c r="C8" s="91">
        <v>310</v>
      </c>
      <c r="D8" s="91">
        <v>660</v>
      </c>
      <c r="E8" s="91">
        <v>9243</v>
      </c>
      <c r="F8" s="91">
        <v>4315</v>
      </c>
      <c r="G8" s="361">
        <v>3139</v>
      </c>
    </row>
    <row r="9" spans="1:7" ht="15" customHeight="1">
      <c r="A9" s="359" t="s">
        <v>664</v>
      </c>
      <c r="B9" s="360">
        <v>186932</v>
      </c>
      <c r="C9" s="91">
        <v>307</v>
      </c>
      <c r="D9" s="91">
        <v>609</v>
      </c>
      <c r="E9" s="91">
        <v>9264</v>
      </c>
      <c r="F9" s="91">
        <v>4531</v>
      </c>
      <c r="G9" s="361">
        <v>3081</v>
      </c>
    </row>
    <row r="10" spans="1:7" ht="15" customHeight="1">
      <c r="A10" s="18" t="s">
        <v>665</v>
      </c>
      <c r="B10" s="18"/>
      <c r="C10" s="18"/>
      <c r="D10" s="18"/>
      <c r="E10" s="18"/>
      <c r="F10" s="18"/>
      <c r="G10" s="19" t="s">
        <v>666</v>
      </c>
    </row>
  </sheetData>
  <mergeCells count="6">
    <mergeCell ref="G5:G6"/>
    <mergeCell ref="A5:A6"/>
    <mergeCell ref="B5:B6"/>
    <mergeCell ref="C5:C6"/>
    <mergeCell ref="D5:D6"/>
    <mergeCell ref="E5:F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I9"/>
  <sheetViews>
    <sheetView zoomScale="110" zoomScaleNormal="110" workbookViewId="0"/>
  </sheetViews>
  <sheetFormatPr defaultColWidth="8.75" defaultRowHeight="15" customHeight="1"/>
  <cols>
    <col min="1" max="1" width="11.25" style="32" customWidth="1"/>
    <col min="2" max="2" width="10" style="32" customWidth="1"/>
    <col min="3" max="4" width="9.375" style="32" customWidth="1"/>
    <col min="5" max="9" width="9.25" style="32" customWidth="1"/>
    <col min="10" max="16384" width="8.75" style="32"/>
  </cols>
  <sheetData>
    <row r="1" spans="1:9" ht="15" customHeight="1">
      <c r="A1" s="418" t="s">
        <v>826</v>
      </c>
    </row>
    <row r="3" spans="1:9" ht="15" customHeight="1">
      <c r="A3" s="43" t="s">
        <v>667</v>
      </c>
      <c r="I3" s="353" t="s">
        <v>27</v>
      </c>
    </row>
    <row r="4" spans="1:9" ht="15" customHeight="1">
      <c r="A4" s="567" t="s">
        <v>655</v>
      </c>
      <c r="B4" s="569" t="s">
        <v>668</v>
      </c>
      <c r="C4" s="571" t="s">
        <v>669</v>
      </c>
      <c r="D4" s="572" t="s">
        <v>670</v>
      </c>
      <c r="E4" s="572" t="s">
        <v>671</v>
      </c>
      <c r="F4" s="572"/>
      <c r="G4" s="572"/>
      <c r="H4" s="535" t="s">
        <v>672</v>
      </c>
      <c r="I4" s="533"/>
    </row>
    <row r="5" spans="1:9" ht="30" customHeight="1">
      <c r="A5" s="568"/>
      <c r="B5" s="570"/>
      <c r="C5" s="571"/>
      <c r="D5" s="572"/>
      <c r="E5" s="267" t="s">
        <v>673</v>
      </c>
      <c r="F5" s="267" t="s">
        <v>674</v>
      </c>
      <c r="G5" s="362" t="s">
        <v>675</v>
      </c>
      <c r="H5" s="267" t="s">
        <v>676</v>
      </c>
      <c r="I5" s="363" t="s">
        <v>677</v>
      </c>
    </row>
    <row r="6" spans="1:9" ht="15" customHeight="1">
      <c r="A6" s="355" t="s">
        <v>663</v>
      </c>
      <c r="B6" s="356">
        <v>168767</v>
      </c>
      <c r="C6" s="364">
        <v>82.4</v>
      </c>
      <c r="D6" s="365">
        <v>8988</v>
      </c>
      <c r="E6" s="365">
        <v>5824</v>
      </c>
      <c r="F6" s="365">
        <v>6850</v>
      </c>
      <c r="G6" s="365">
        <v>16701</v>
      </c>
      <c r="H6" s="365">
        <v>117145</v>
      </c>
      <c r="I6" s="365">
        <v>13259</v>
      </c>
    </row>
    <row r="7" spans="1:9" ht="15" customHeight="1">
      <c r="A7" s="359">
        <v>30</v>
      </c>
      <c r="B7" s="360">
        <v>169812</v>
      </c>
      <c r="C7" s="366">
        <v>82.9</v>
      </c>
      <c r="D7" s="89">
        <v>9243</v>
      </c>
      <c r="E7" s="123">
        <v>5166</v>
      </c>
      <c r="F7" s="123">
        <v>6155</v>
      </c>
      <c r="G7" s="123">
        <v>15701</v>
      </c>
      <c r="H7" s="123">
        <v>115497</v>
      </c>
      <c r="I7" s="123">
        <v>18050</v>
      </c>
    </row>
    <row r="8" spans="1:9" ht="15" customHeight="1">
      <c r="A8" s="367" t="s">
        <v>678</v>
      </c>
      <c r="B8" s="368">
        <v>137713</v>
      </c>
      <c r="C8" s="369">
        <v>75.3</v>
      </c>
      <c r="D8" s="370">
        <v>9264</v>
      </c>
      <c r="E8" s="370">
        <v>4744</v>
      </c>
      <c r="F8" s="370">
        <v>5527</v>
      </c>
      <c r="G8" s="370">
        <v>13504</v>
      </c>
      <c r="H8" s="370">
        <v>97958</v>
      </c>
      <c r="I8" s="370">
        <v>6716</v>
      </c>
    </row>
    <row r="9" spans="1:9" ht="15" customHeight="1">
      <c r="I9" s="38" t="s">
        <v>666</v>
      </c>
    </row>
  </sheetData>
  <mergeCells count="6">
    <mergeCell ref="H4:I4"/>
    <mergeCell ref="A4:A5"/>
    <mergeCell ref="B4:B5"/>
    <mergeCell ref="C4:C5"/>
    <mergeCell ref="D4:D5"/>
    <mergeCell ref="E4:G4"/>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G11"/>
  <sheetViews>
    <sheetView zoomScale="110" zoomScaleNormal="110" workbookViewId="0"/>
  </sheetViews>
  <sheetFormatPr defaultColWidth="9.625" defaultRowHeight="15" customHeight="1"/>
  <cols>
    <col min="1" max="1" width="11.25" style="41" customWidth="1"/>
    <col min="2" max="7" width="12.5" style="41" customWidth="1"/>
    <col min="8" max="16384" width="9.625" style="41"/>
  </cols>
  <sheetData>
    <row r="1" spans="1:7" ht="15" customHeight="1">
      <c r="A1" s="418" t="s">
        <v>826</v>
      </c>
    </row>
    <row r="3" spans="1:7" ht="15" customHeight="1">
      <c r="A3" s="1" t="s">
        <v>679</v>
      </c>
    </row>
    <row r="4" spans="1:7" s="32" customFormat="1" ht="15" customHeight="1">
      <c r="G4" s="353" t="s">
        <v>27</v>
      </c>
    </row>
    <row r="5" spans="1:7" s="32" customFormat="1" ht="15" customHeight="1">
      <c r="A5" s="427" t="s">
        <v>680</v>
      </c>
      <c r="B5" s="426" t="s">
        <v>681</v>
      </c>
      <c r="C5" s="424"/>
      <c r="D5" s="426" t="s">
        <v>682</v>
      </c>
      <c r="E5" s="424"/>
      <c r="F5" s="426" t="s">
        <v>144</v>
      </c>
      <c r="G5" s="424"/>
    </row>
    <row r="6" spans="1:7" s="32" customFormat="1" ht="15" customHeight="1">
      <c r="A6" s="443"/>
      <c r="B6" s="72" t="s">
        <v>683</v>
      </c>
      <c r="C6" s="72" t="s">
        <v>684</v>
      </c>
      <c r="D6" s="72" t="s">
        <v>683</v>
      </c>
      <c r="E6" s="72" t="s">
        <v>684</v>
      </c>
      <c r="F6" s="72" t="s">
        <v>683</v>
      </c>
      <c r="G6" s="72" t="s">
        <v>684</v>
      </c>
    </row>
    <row r="7" spans="1:7" s="32" customFormat="1" ht="15" customHeight="1">
      <c r="A7" s="73" t="s">
        <v>663</v>
      </c>
      <c r="B7" s="371">
        <v>2929</v>
      </c>
      <c r="C7" s="332">
        <v>5858</v>
      </c>
      <c r="D7" s="75">
        <v>3572</v>
      </c>
      <c r="E7" s="75">
        <v>4131</v>
      </c>
      <c r="F7" s="75">
        <v>6501</v>
      </c>
      <c r="G7" s="75">
        <v>9989</v>
      </c>
    </row>
    <row r="8" spans="1:7" s="32" customFormat="1" ht="15" customHeight="1">
      <c r="A8" s="77">
        <v>30</v>
      </c>
      <c r="B8" s="371" t="s">
        <v>10</v>
      </c>
      <c r="C8" s="165" t="s">
        <v>10</v>
      </c>
      <c r="D8" s="75">
        <v>2459</v>
      </c>
      <c r="E8" s="75">
        <v>2873</v>
      </c>
      <c r="F8" s="75">
        <v>2459</v>
      </c>
      <c r="G8" s="75">
        <v>2873</v>
      </c>
    </row>
    <row r="9" spans="1:7" s="32" customFormat="1" ht="15" customHeight="1">
      <c r="A9" s="337" t="s">
        <v>41</v>
      </c>
      <c r="B9" s="341" t="s">
        <v>196</v>
      </c>
      <c r="C9" s="222" t="s">
        <v>196</v>
      </c>
      <c r="D9" s="222" t="s">
        <v>196</v>
      </c>
      <c r="E9" s="222" t="s">
        <v>196</v>
      </c>
      <c r="F9" s="222" t="s">
        <v>196</v>
      </c>
      <c r="G9" s="222" t="s">
        <v>196</v>
      </c>
    </row>
    <row r="10" spans="1:7" s="32" customFormat="1" ht="15" customHeight="1">
      <c r="A10" s="32" t="s">
        <v>685</v>
      </c>
      <c r="G10" s="38" t="s">
        <v>686</v>
      </c>
    </row>
    <row r="11" spans="1:7" ht="15" customHeight="1">
      <c r="A11" s="32" t="s">
        <v>687</v>
      </c>
    </row>
  </sheetData>
  <mergeCells count="4">
    <mergeCell ref="A5:A6"/>
    <mergeCell ref="B5:C5"/>
    <mergeCell ref="D5:E5"/>
    <mergeCell ref="F5:G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F34"/>
  <sheetViews>
    <sheetView zoomScale="110" zoomScaleNormal="110" workbookViewId="0"/>
  </sheetViews>
  <sheetFormatPr defaultColWidth="8.875" defaultRowHeight="15" customHeight="1"/>
  <cols>
    <col min="1" max="1" width="11.25" style="41" customWidth="1"/>
    <col min="2" max="2" width="22.5" style="41" customWidth="1"/>
    <col min="3" max="4" width="13.75" style="41" customWidth="1"/>
    <col min="5" max="5" width="12.5" style="41" customWidth="1"/>
    <col min="6" max="6" width="12.5" style="125" customWidth="1"/>
    <col min="7" max="16384" width="8.875" style="41"/>
  </cols>
  <sheetData>
    <row r="1" spans="1:6" ht="15" customHeight="1">
      <c r="A1" s="418" t="s">
        <v>826</v>
      </c>
    </row>
    <row r="3" spans="1:6" ht="15" customHeight="1">
      <c r="A3" s="1" t="s">
        <v>688</v>
      </c>
      <c r="C3" s="113"/>
    </row>
    <row r="4" spans="1:6" s="32" customFormat="1" ht="15" customHeight="1">
      <c r="F4" s="126"/>
    </row>
    <row r="5" spans="1:6" s="6" customFormat="1" ht="15" customHeight="1">
      <c r="A5" s="319" t="s">
        <v>689</v>
      </c>
      <c r="B5" s="72" t="s">
        <v>690</v>
      </c>
      <c r="C5" s="227" t="s">
        <v>691</v>
      </c>
      <c r="D5" s="227" t="s">
        <v>692</v>
      </c>
      <c r="E5" s="468" t="s">
        <v>693</v>
      </c>
      <c r="F5" s="466"/>
    </row>
    <row r="6" spans="1:6" s="32" customFormat="1" ht="15" customHeight="1">
      <c r="A6" s="6" t="s">
        <v>694</v>
      </c>
      <c r="B6" s="372" t="s">
        <v>695</v>
      </c>
      <c r="C6" s="6" t="s">
        <v>696</v>
      </c>
      <c r="D6" s="373">
        <v>4.25</v>
      </c>
      <c r="E6" s="106" t="s">
        <v>697</v>
      </c>
      <c r="F6" s="146">
        <v>14900</v>
      </c>
    </row>
    <row r="7" spans="1:6" s="32" customFormat="1" ht="15" customHeight="1">
      <c r="A7" s="6" t="s">
        <v>698</v>
      </c>
      <c r="B7" s="372" t="s">
        <v>699</v>
      </c>
      <c r="C7" s="6" t="s">
        <v>700</v>
      </c>
      <c r="D7" s="373">
        <v>2.4500000000000002</v>
      </c>
      <c r="E7" s="106" t="s">
        <v>697</v>
      </c>
      <c r="F7" s="146">
        <v>8600</v>
      </c>
    </row>
    <row r="8" spans="1:6" s="32" customFormat="1" ht="15" customHeight="1">
      <c r="A8" s="6" t="s">
        <v>701</v>
      </c>
      <c r="B8" s="372" t="s">
        <v>702</v>
      </c>
      <c r="C8" s="6" t="s">
        <v>703</v>
      </c>
      <c r="D8" s="373">
        <v>2.76</v>
      </c>
      <c r="E8" s="106" t="s">
        <v>697</v>
      </c>
      <c r="F8" s="146">
        <v>9700</v>
      </c>
    </row>
    <row r="9" spans="1:6" s="32" customFormat="1" ht="15" customHeight="1">
      <c r="A9" s="6" t="s">
        <v>704</v>
      </c>
      <c r="B9" s="372" t="s">
        <v>705</v>
      </c>
      <c r="C9" s="6" t="s">
        <v>706</v>
      </c>
      <c r="D9" s="373">
        <v>5.84</v>
      </c>
      <c r="E9" s="106" t="s">
        <v>707</v>
      </c>
      <c r="F9" s="146">
        <v>16900</v>
      </c>
    </row>
    <row r="10" spans="1:6" s="32" customFormat="1" ht="15" customHeight="1">
      <c r="A10" s="6"/>
      <c r="B10" s="372"/>
      <c r="C10" s="6"/>
      <c r="D10" s="373"/>
      <c r="E10" s="106" t="s">
        <v>708</v>
      </c>
      <c r="F10" s="146">
        <v>600</v>
      </c>
    </row>
    <row r="11" spans="1:6" s="32" customFormat="1" ht="15" customHeight="1">
      <c r="A11" s="6" t="s">
        <v>709</v>
      </c>
      <c r="B11" s="372" t="s">
        <v>710</v>
      </c>
      <c r="C11" s="6" t="s">
        <v>711</v>
      </c>
      <c r="D11" s="373">
        <v>3.71</v>
      </c>
      <c r="E11" s="106" t="s">
        <v>712</v>
      </c>
      <c r="F11" s="146">
        <v>7700</v>
      </c>
    </row>
    <row r="12" spans="1:6" s="32" customFormat="1" ht="15" customHeight="1">
      <c r="A12" s="6"/>
      <c r="B12" s="372"/>
      <c r="C12" s="6"/>
      <c r="D12" s="373"/>
      <c r="E12" s="106" t="s">
        <v>697</v>
      </c>
      <c r="F12" s="146">
        <v>4000</v>
      </c>
    </row>
    <row r="13" spans="1:6" s="32" customFormat="1" ht="15" customHeight="1">
      <c r="A13" s="6" t="s">
        <v>713</v>
      </c>
      <c r="B13" s="372" t="s">
        <v>714</v>
      </c>
      <c r="C13" s="6" t="s">
        <v>715</v>
      </c>
      <c r="D13" s="373">
        <v>4.6447000000000003</v>
      </c>
      <c r="E13" s="106" t="s">
        <v>712</v>
      </c>
      <c r="F13" s="146">
        <v>7900</v>
      </c>
    </row>
    <row r="14" spans="1:6" s="32" customFormat="1" ht="15" customHeight="1">
      <c r="A14" s="6"/>
      <c r="B14" s="372"/>
      <c r="C14" s="6"/>
      <c r="D14" s="373"/>
      <c r="E14" s="106" t="s">
        <v>697</v>
      </c>
      <c r="F14" s="146">
        <v>7100</v>
      </c>
    </row>
    <row r="15" spans="1:6" s="32" customFormat="1" ht="15" customHeight="1">
      <c r="A15" s="6" t="s">
        <v>716</v>
      </c>
      <c r="B15" s="372" t="s">
        <v>717</v>
      </c>
      <c r="C15" s="6" t="s">
        <v>718</v>
      </c>
      <c r="D15" s="373">
        <v>4.72</v>
      </c>
      <c r="E15" s="106" t="s">
        <v>697</v>
      </c>
      <c r="F15" s="146">
        <v>16500</v>
      </c>
    </row>
    <row r="16" spans="1:6" s="32" customFormat="1" ht="15" customHeight="1">
      <c r="A16" s="6" t="s">
        <v>719</v>
      </c>
      <c r="B16" s="372" t="s">
        <v>720</v>
      </c>
      <c r="C16" s="6" t="s">
        <v>721</v>
      </c>
      <c r="D16" s="373">
        <v>4.5442999999999998</v>
      </c>
      <c r="E16" s="106" t="s">
        <v>697</v>
      </c>
      <c r="F16" s="146">
        <v>16000</v>
      </c>
    </row>
    <row r="17" spans="1:6" s="32" customFormat="1" ht="15" customHeight="1">
      <c r="A17" s="6" t="s">
        <v>722</v>
      </c>
      <c r="B17" s="372" t="s">
        <v>723</v>
      </c>
      <c r="C17" s="6" t="s">
        <v>724</v>
      </c>
      <c r="D17" s="373">
        <v>6.1638999999999999</v>
      </c>
      <c r="E17" s="106" t="s">
        <v>712</v>
      </c>
      <c r="F17" s="146">
        <v>18500</v>
      </c>
    </row>
    <row r="18" spans="1:6" s="32" customFormat="1" ht="15" customHeight="1">
      <c r="A18" s="6" t="s">
        <v>725</v>
      </c>
      <c r="B18" s="372" t="s">
        <v>726</v>
      </c>
      <c r="C18" s="6" t="s">
        <v>727</v>
      </c>
      <c r="D18" s="373">
        <v>4.0231000000000003</v>
      </c>
      <c r="E18" s="106" t="s">
        <v>712</v>
      </c>
      <c r="F18" s="146">
        <v>12100</v>
      </c>
    </row>
    <row r="19" spans="1:6" s="32" customFormat="1" ht="15" customHeight="1">
      <c r="A19" s="6" t="s">
        <v>728</v>
      </c>
      <c r="B19" s="372" t="s">
        <v>729</v>
      </c>
      <c r="C19" s="6" t="s">
        <v>730</v>
      </c>
      <c r="D19" s="373">
        <v>4.0639000000000003</v>
      </c>
      <c r="E19" s="106" t="s">
        <v>712</v>
      </c>
      <c r="F19" s="146">
        <v>12200</v>
      </c>
    </row>
    <row r="20" spans="1:6" s="32" customFormat="1" ht="15" customHeight="1">
      <c r="A20" s="6" t="s">
        <v>731</v>
      </c>
      <c r="B20" s="372" t="s">
        <v>732</v>
      </c>
      <c r="C20" s="6" t="s">
        <v>733</v>
      </c>
      <c r="D20" s="373">
        <v>4.1582999999999997</v>
      </c>
      <c r="E20" s="106" t="s">
        <v>712</v>
      </c>
      <c r="F20" s="146">
        <v>12500</v>
      </c>
    </row>
    <row r="21" spans="1:6" s="32" customFormat="1" ht="15" customHeight="1">
      <c r="A21" s="6" t="s">
        <v>734</v>
      </c>
      <c r="B21" s="372" t="s">
        <v>735</v>
      </c>
      <c r="C21" s="6" t="s">
        <v>736</v>
      </c>
      <c r="D21" s="373">
        <v>1.7036</v>
      </c>
      <c r="E21" s="106" t="s">
        <v>697</v>
      </c>
      <c r="F21" s="146">
        <v>1900</v>
      </c>
    </row>
    <row r="22" spans="1:6" s="32" customFormat="1" ht="15" customHeight="1">
      <c r="B22" s="372"/>
      <c r="C22" s="6"/>
      <c r="D22" s="373"/>
      <c r="E22" s="106" t="s">
        <v>712</v>
      </c>
      <c r="F22" s="146">
        <v>3500</v>
      </c>
    </row>
    <row r="23" spans="1:6" s="32" customFormat="1" ht="15" customHeight="1">
      <c r="A23" s="6" t="s">
        <v>737</v>
      </c>
      <c r="B23" s="372" t="s">
        <v>738</v>
      </c>
      <c r="C23" s="6" t="s">
        <v>739</v>
      </c>
      <c r="D23" s="373">
        <v>5.0507999999999997</v>
      </c>
      <c r="E23" s="106" t="s">
        <v>697</v>
      </c>
      <c r="F23" s="146">
        <v>17700</v>
      </c>
    </row>
    <row r="24" spans="1:6" s="32" customFormat="1" ht="15" customHeight="1">
      <c r="A24" s="6" t="s">
        <v>740</v>
      </c>
      <c r="B24" s="372" t="s">
        <v>741</v>
      </c>
      <c r="C24" s="6" t="s">
        <v>742</v>
      </c>
      <c r="D24" s="373">
        <v>5.4729999999999999</v>
      </c>
      <c r="E24" s="106" t="s">
        <v>697</v>
      </c>
      <c r="F24" s="146">
        <v>11300</v>
      </c>
    </row>
    <row r="25" spans="1:6" s="32" customFormat="1" ht="15" customHeight="1">
      <c r="A25" s="6"/>
      <c r="B25" s="372"/>
      <c r="C25" s="6"/>
      <c r="D25" s="373"/>
      <c r="E25" s="106" t="s">
        <v>712</v>
      </c>
      <c r="F25" s="146">
        <v>7000</v>
      </c>
    </row>
    <row r="26" spans="1:6" s="32" customFormat="1" ht="15" customHeight="1">
      <c r="A26" s="6" t="s">
        <v>743</v>
      </c>
      <c r="B26" s="372" t="s">
        <v>744</v>
      </c>
      <c r="C26" s="6" t="s">
        <v>745</v>
      </c>
      <c r="D26" s="373">
        <v>0.98629999999999995</v>
      </c>
      <c r="E26" s="106" t="s">
        <v>746</v>
      </c>
      <c r="F26" s="146">
        <v>3000</v>
      </c>
    </row>
    <row r="27" spans="1:6" s="32" customFormat="1" ht="15" customHeight="1">
      <c r="A27" s="6" t="s">
        <v>747</v>
      </c>
      <c r="B27" s="372" t="s">
        <v>748</v>
      </c>
      <c r="C27" s="6" t="s">
        <v>749</v>
      </c>
      <c r="D27" s="373">
        <v>1.3089999999999999</v>
      </c>
      <c r="E27" s="106" t="s">
        <v>746</v>
      </c>
      <c r="F27" s="146">
        <v>4000</v>
      </c>
    </row>
    <row r="28" spans="1:6" s="32" customFormat="1" ht="15" customHeight="1">
      <c r="A28" s="6" t="s">
        <v>750</v>
      </c>
      <c r="B28" s="372" t="s">
        <v>751</v>
      </c>
      <c r="C28" s="6" t="s">
        <v>752</v>
      </c>
      <c r="D28" s="373">
        <v>1.1706000000000001</v>
      </c>
      <c r="E28" s="106" t="s">
        <v>697</v>
      </c>
      <c r="F28" s="146">
        <v>4100</v>
      </c>
    </row>
    <row r="29" spans="1:6" s="32" customFormat="1" ht="15" customHeight="1">
      <c r="A29" s="6" t="s">
        <v>753</v>
      </c>
      <c r="B29" s="372" t="s">
        <v>754</v>
      </c>
      <c r="C29" s="6" t="s">
        <v>755</v>
      </c>
      <c r="D29" s="373">
        <v>1.5526</v>
      </c>
      <c r="E29" s="106" t="s">
        <v>746</v>
      </c>
      <c r="F29" s="146">
        <v>4700</v>
      </c>
    </row>
    <row r="30" spans="1:6" s="32" customFormat="1" ht="15" customHeight="1">
      <c r="A30" s="9" t="s">
        <v>756</v>
      </c>
      <c r="B30" s="372" t="s">
        <v>757</v>
      </c>
      <c r="C30" s="9" t="s">
        <v>758</v>
      </c>
      <c r="D30" s="374">
        <v>2.1436000000000002</v>
      </c>
      <c r="E30" s="375" t="s">
        <v>746</v>
      </c>
      <c r="F30" s="75">
        <v>6400</v>
      </c>
    </row>
    <row r="31" spans="1:6" s="32" customFormat="1" ht="15" customHeight="1">
      <c r="A31" s="376" t="s">
        <v>759</v>
      </c>
      <c r="B31" s="377" t="s">
        <v>760</v>
      </c>
      <c r="C31" s="378" t="s">
        <v>761</v>
      </c>
      <c r="D31" s="379">
        <v>70.717699999999994</v>
      </c>
      <c r="E31" s="380" t="s">
        <v>697</v>
      </c>
      <c r="F31" s="232">
        <v>111800</v>
      </c>
    </row>
    <row r="32" spans="1:6" s="32" customFormat="1" ht="15" customHeight="1">
      <c r="A32" s="381"/>
      <c r="B32" s="377"/>
      <c r="C32" s="381"/>
      <c r="D32" s="379"/>
      <c r="E32" s="380" t="s">
        <v>712</v>
      </c>
      <c r="F32" s="232">
        <v>116400</v>
      </c>
    </row>
    <row r="33" spans="1:6" s="32" customFormat="1" ht="15" customHeight="1">
      <c r="A33" s="382"/>
      <c r="B33" s="383"/>
      <c r="C33" s="382"/>
      <c r="D33" s="384"/>
      <c r="E33" s="385" t="s">
        <v>708</v>
      </c>
      <c r="F33" s="386">
        <v>600</v>
      </c>
    </row>
    <row r="34" spans="1:6" s="32" customFormat="1" ht="15" customHeight="1">
      <c r="F34" s="38" t="s">
        <v>490</v>
      </c>
    </row>
  </sheetData>
  <mergeCells count="1">
    <mergeCell ref="E5:F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F22"/>
  <sheetViews>
    <sheetView zoomScale="110" zoomScaleNormal="110" workbookViewId="0"/>
  </sheetViews>
  <sheetFormatPr defaultColWidth="9.875" defaultRowHeight="15" customHeight="1"/>
  <cols>
    <col min="1" max="1" width="31.25" style="238" customWidth="1"/>
    <col min="2" max="6" width="11" style="238" customWidth="1"/>
    <col min="7" max="16384" width="9.875" style="238"/>
  </cols>
  <sheetData>
    <row r="1" spans="1:6" s="32" customFormat="1" ht="15" customHeight="1">
      <c r="A1" s="418" t="s">
        <v>826</v>
      </c>
    </row>
    <row r="2" spans="1:6" s="32" customFormat="1" ht="15" customHeight="1"/>
    <row r="3" spans="1:6" s="32" customFormat="1" ht="15" customHeight="1">
      <c r="A3" s="1" t="s">
        <v>762</v>
      </c>
      <c r="B3" s="387"/>
      <c r="C3" s="387"/>
      <c r="D3" s="387"/>
      <c r="E3" s="387"/>
      <c r="F3" s="387"/>
    </row>
    <row r="4" spans="1:6" s="32" customFormat="1" ht="15" customHeight="1">
      <c r="A4" s="99" t="s">
        <v>763</v>
      </c>
    </row>
    <row r="5" spans="1:6" s="32" customFormat="1" ht="15" customHeight="1">
      <c r="A5" s="228" t="s">
        <v>764</v>
      </c>
      <c r="B5" s="319" t="s">
        <v>765</v>
      </c>
      <c r="C5" s="72" t="s">
        <v>766</v>
      </c>
      <c r="D5" s="72" t="s">
        <v>767</v>
      </c>
      <c r="E5" s="72" t="s">
        <v>768</v>
      </c>
      <c r="F5" s="72" t="s">
        <v>254</v>
      </c>
    </row>
    <row r="6" spans="1:6" s="32" customFormat="1" ht="15" customHeight="1">
      <c r="A6" s="10" t="s">
        <v>769</v>
      </c>
      <c r="B6" s="388" t="s">
        <v>196</v>
      </c>
      <c r="C6" s="388" t="s">
        <v>196</v>
      </c>
      <c r="D6" s="388" t="s">
        <v>196</v>
      </c>
      <c r="E6" s="388" t="s">
        <v>196</v>
      </c>
      <c r="F6" s="388" t="s">
        <v>196</v>
      </c>
    </row>
    <row r="7" spans="1:6" s="32" customFormat="1" ht="15" customHeight="1">
      <c r="A7" s="10" t="s">
        <v>770</v>
      </c>
      <c r="B7" s="388" t="s">
        <v>196</v>
      </c>
      <c r="C7" s="388" t="s">
        <v>196</v>
      </c>
      <c r="D7" s="92">
        <v>2</v>
      </c>
      <c r="E7" s="92">
        <v>6</v>
      </c>
      <c r="F7" s="92">
        <v>8</v>
      </c>
    </row>
    <row r="8" spans="1:6" s="32" customFormat="1" ht="15" customHeight="1">
      <c r="A8" s="10" t="s">
        <v>771</v>
      </c>
      <c r="B8" s="388" t="s">
        <v>196</v>
      </c>
      <c r="C8" s="388" t="s">
        <v>196</v>
      </c>
      <c r="D8" s="92">
        <v>2</v>
      </c>
      <c r="E8" s="388" t="s">
        <v>196</v>
      </c>
      <c r="F8" s="92">
        <v>2</v>
      </c>
    </row>
    <row r="9" spans="1:6" s="32" customFormat="1" ht="15" customHeight="1">
      <c r="A9" s="10" t="s">
        <v>772</v>
      </c>
      <c r="B9" s="389">
        <v>1</v>
      </c>
      <c r="C9" s="389">
        <v>1</v>
      </c>
      <c r="D9" s="92">
        <v>12</v>
      </c>
      <c r="E9" s="388" t="s">
        <v>196</v>
      </c>
      <c r="F9" s="92">
        <v>14</v>
      </c>
    </row>
    <row r="10" spans="1:6" s="32" customFormat="1" ht="15" customHeight="1">
      <c r="A10" s="10" t="s">
        <v>773</v>
      </c>
      <c r="B10" s="388" t="s">
        <v>196</v>
      </c>
      <c r="C10" s="388" t="s">
        <v>196</v>
      </c>
      <c r="D10" s="92">
        <v>3</v>
      </c>
      <c r="E10" s="388" t="s">
        <v>196</v>
      </c>
      <c r="F10" s="92">
        <v>3</v>
      </c>
    </row>
    <row r="11" spans="1:6" s="32" customFormat="1" ht="15" customHeight="1">
      <c r="A11" s="10" t="s">
        <v>774</v>
      </c>
      <c r="B11" s="388" t="s">
        <v>196</v>
      </c>
      <c r="C11" s="388" t="s">
        <v>196</v>
      </c>
      <c r="D11" s="92">
        <v>8</v>
      </c>
      <c r="E11" s="388" t="s">
        <v>196</v>
      </c>
      <c r="F11" s="92">
        <v>8</v>
      </c>
    </row>
    <row r="12" spans="1:6" s="32" customFormat="1" ht="15" customHeight="1">
      <c r="A12" s="10" t="s">
        <v>775</v>
      </c>
      <c r="B12" s="388" t="s">
        <v>196</v>
      </c>
      <c r="C12" s="92">
        <v>1</v>
      </c>
      <c r="D12" s="92">
        <v>7</v>
      </c>
      <c r="E12" s="388" t="s">
        <v>196</v>
      </c>
      <c r="F12" s="92">
        <v>8</v>
      </c>
    </row>
    <row r="13" spans="1:6" s="32" customFormat="1" ht="15" customHeight="1">
      <c r="A13" s="10" t="s">
        <v>776</v>
      </c>
      <c r="B13" s="388" t="s">
        <v>196</v>
      </c>
      <c r="C13" s="388" t="s">
        <v>196</v>
      </c>
      <c r="D13" s="92">
        <v>11</v>
      </c>
      <c r="E13" s="388" t="s">
        <v>196</v>
      </c>
      <c r="F13" s="92">
        <v>11</v>
      </c>
    </row>
    <row r="14" spans="1:6" s="32" customFormat="1" ht="15" customHeight="1">
      <c r="A14" s="10" t="s">
        <v>777</v>
      </c>
      <c r="B14" s="388" t="s">
        <v>196</v>
      </c>
      <c r="C14" s="388" t="s">
        <v>196</v>
      </c>
      <c r="D14" s="388" t="s">
        <v>196</v>
      </c>
      <c r="E14" s="388" t="s">
        <v>196</v>
      </c>
      <c r="F14" s="388" t="s">
        <v>196</v>
      </c>
    </row>
    <row r="15" spans="1:6" s="32" customFormat="1" ht="15" customHeight="1">
      <c r="A15" s="10" t="s">
        <v>778</v>
      </c>
      <c r="B15" s="388" t="s">
        <v>196</v>
      </c>
      <c r="C15" s="388" t="s">
        <v>196</v>
      </c>
      <c r="D15" s="92">
        <v>2</v>
      </c>
      <c r="E15" s="388" t="s">
        <v>196</v>
      </c>
      <c r="F15" s="92">
        <v>2</v>
      </c>
    </row>
    <row r="16" spans="1:6" s="32" customFormat="1" ht="15" customHeight="1">
      <c r="A16" s="10" t="s">
        <v>779</v>
      </c>
      <c r="B16" s="388" t="s">
        <v>196</v>
      </c>
      <c r="C16" s="92">
        <v>2</v>
      </c>
      <c r="D16" s="92">
        <v>1</v>
      </c>
      <c r="E16" s="388" t="s">
        <v>196</v>
      </c>
      <c r="F16" s="92">
        <v>3</v>
      </c>
    </row>
    <row r="17" spans="1:6" s="32" customFormat="1" ht="15" customHeight="1">
      <c r="A17" s="10" t="s">
        <v>780</v>
      </c>
      <c r="B17" s="388" t="s">
        <v>196</v>
      </c>
      <c r="C17" s="92">
        <v>1</v>
      </c>
      <c r="D17" s="92">
        <v>3</v>
      </c>
      <c r="E17" s="388" t="s">
        <v>196</v>
      </c>
      <c r="F17" s="92">
        <v>4</v>
      </c>
    </row>
    <row r="18" spans="1:6" s="32" customFormat="1" ht="15" customHeight="1">
      <c r="A18" s="10" t="s">
        <v>781</v>
      </c>
      <c r="B18" s="388" t="s">
        <v>196</v>
      </c>
      <c r="C18" s="92">
        <v>1</v>
      </c>
      <c r="D18" s="92">
        <v>2</v>
      </c>
      <c r="E18" s="388" t="s">
        <v>196</v>
      </c>
      <c r="F18" s="92">
        <v>3</v>
      </c>
    </row>
    <row r="19" spans="1:6" s="32" customFormat="1" ht="15" customHeight="1">
      <c r="A19" s="10" t="s">
        <v>782</v>
      </c>
      <c r="B19" s="388" t="s">
        <v>196</v>
      </c>
      <c r="C19" s="388" t="s">
        <v>196</v>
      </c>
      <c r="D19" s="92">
        <v>1</v>
      </c>
      <c r="E19" s="388" t="s">
        <v>196</v>
      </c>
      <c r="F19" s="92">
        <v>1</v>
      </c>
    </row>
    <row r="20" spans="1:6" s="32" customFormat="1" ht="15" customHeight="1">
      <c r="A20" s="10" t="s">
        <v>783</v>
      </c>
      <c r="B20" s="92">
        <v>1</v>
      </c>
      <c r="C20" s="92">
        <v>1</v>
      </c>
      <c r="D20" s="92">
        <v>10</v>
      </c>
      <c r="E20" s="388" t="s">
        <v>196</v>
      </c>
      <c r="F20" s="92">
        <v>12</v>
      </c>
    </row>
    <row r="21" spans="1:6" s="32" customFormat="1" ht="15" customHeight="1">
      <c r="A21" s="390" t="s">
        <v>98</v>
      </c>
      <c r="B21" s="391">
        <f>SUM(B6:B20)</f>
        <v>2</v>
      </c>
      <c r="C21" s="391">
        <v>7</v>
      </c>
      <c r="D21" s="391">
        <v>64</v>
      </c>
      <c r="E21" s="391">
        <v>6</v>
      </c>
      <c r="F21" s="391">
        <v>79</v>
      </c>
    </row>
    <row r="22" spans="1:6" s="32" customFormat="1" ht="15" customHeight="1">
      <c r="F22" s="38" t="s">
        <v>784</v>
      </c>
    </row>
  </sheetData>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G16"/>
  <sheetViews>
    <sheetView zoomScale="110" zoomScaleNormal="110" workbookViewId="0"/>
  </sheetViews>
  <sheetFormatPr defaultColWidth="8.75" defaultRowHeight="15.75" customHeight="1"/>
  <cols>
    <col min="1" max="1" width="22.5" style="393" customWidth="1"/>
    <col min="2" max="7" width="10.625" style="393" customWidth="1"/>
    <col min="8" max="16384" width="8.75" style="393"/>
  </cols>
  <sheetData>
    <row r="1" spans="1:7" ht="15" customHeight="1">
      <c r="A1" s="421" t="s">
        <v>826</v>
      </c>
    </row>
    <row r="2" spans="1:7" ht="15" customHeight="1"/>
    <row r="3" spans="1:7" ht="15" customHeight="1">
      <c r="A3" s="392" t="s">
        <v>785</v>
      </c>
    </row>
    <row r="4" spans="1:7" ht="15" customHeight="1">
      <c r="A4" s="393" t="s">
        <v>786</v>
      </c>
      <c r="B4" s="394"/>
      <c r="C4" s="394"/>
      <c r="D4" s="394"/>
      <c r="E4" s="394"/>
      <c r="G4" s="395" t="s">
        <v>27</v>
      </c>
    </row>
    <row r="5" spans="1:7" ht="15" customHeight="1">
      <c r="A5" s="573" t="s">
        <v>494</v>
      </c>
      <c r="B5" s="573" t="s">
        <v>787</v>
      </c>
      <c r="C5" s="574"/>
      <c r="D5" s="574" t="s">
        <v>187</v>
      </c>
      <c r="E5" s="574"/>
      <c r="F5" s="574" t="s">
        <v>43</v>
      </c>
      <c r="G5" s="575"/>
    </row>
    <row r="6" spans="1:7" ht="15" customHeight="1">
      <c r="A6" s="573"/>
      <c r="B6" s="396" t="s">
        <v>788</v>
      </c>
      <c r="C6" s="397" t="s">
        <v>789</v>
      </c>
      <c r="D6" s="397" t="s">
        <v>788</v>
      </c>
      <c r="E6" s="397" t="s">
        <v>789</v>
      </c>
      <c r="F6" s="397" t="s">
        <v>788</v>
      </c>
      <c r="G6" s="398" t="s">
        <v>789</v>
      </c>
    </row>
    <row r="7" spans="1:7" ht="15" customHeight="1">
      <c r="A7" s="399" t="s">
        <v>790</v>
      </c>
      <c r="B7" s="89">
        <v>139</v>
      </c>
      <c r="C7" s="89">
        <v>54376</v>
      </c>
      <c r="D7" s="89">
        <v>145</v>
      </c>
      <c r="E7" s="89">
        <v>58467</v>
      </c>
      <c r="F7" s="89">
        <v>129</v>
      </c>
      <c r="G7" s="89">
        <v>41578</v>
      </c>
    </row>
    <row r="8" spans="1:7" ht="15" customHeight="1">
      <c r="A8" s="400" t="s">
        <v>791</v>
      </c>
      <c r="B8" s="89">
        <v>386</v>
      </c>
      <c r="C8" s="89">
        <v>7781</v>
      </c>
      <c r="D8" s="89">
        <v>338</v>
      </c>
      <c r="E8" s="89">
        <v>4753</v>
      </c>
      <c r="F8" s="89">
        <v>377</v>
      </c>
      <c r="G8" s="89">
        <v>5776</v>
      </c>
    </row>
    <row r="9" spans="1:7" ht="15" customHeight="1">
      <c r="A9" s="400" t="s">
        <v>792</v>
      </c>
      <c r="B9" s="89">
        <v>435</v>
      </c>
      <c r="C9" s="89">
        <v>9329</v>
      </c>
      <c r="D9" s="89">
        <v>493</v>
      </c>
      <c r="E9" s="89">
        <v>10676</v>
      </c>
      <c r="F9" s="89">
        <v>456</v>
      </c>
      <c r="G9" s="89">
        <v>12585</v>
      </c>
    </row>
    <row r="10" spans="1:7" ht="15" customHeight="1">
      <c r="A10" s="399" t="s">
        <v>793</v>
      </c>
      <c r="B10" s="89">
        <v>438</v>
      </c>
      <c r="C10" s="89">
        <v>8793</v>
      </c>
      <c r="D10" s="89">
        <v>372</v>
      </c>
      <c r="E10" s="89">
        <v>7977</v>
      </c>
      <c r="F10" s="89">
        <v>524</v>
      </c>
      <c r="G10" s="89">
        <v>9120</v>
      </c>
    </row>
    <row r="11" spans="1:7" ht="15" customHeight="1">
      <c r="A11" s="399" t="s">
        <v>794</v>
      </c>
      <c r="B11" s="89">
        <v>513</v>
      </c>
      <c r="C11" s="89">
        <v>11343</v>
      </c>
      <c r="D11" s="89">
        <v>483</v>
      </c>
      <c r="E11" s="89">
        <v>11346</v>
      </c>
      <c r="F11" s="89">
        <v>476</v>
      </c>
      <c r="G11" s="89">
        <v>10934</v>
      </c>
    </row>
    <row r="12" spans="1:7" ht="15" customHeight="1">
      <c r="A12" s="400" t="s">
        <v>795</v>
      </c>
      <c r="B12" s="89">
        <v>612</v>
      </c>
      <c r="C12" s="89">
        <v>14910</v>
      </c>
      <c r="D12" s="89">
        <v>522</v>
      </c>
      <c r="E12" s="89">
        <v>13251</v>
      </c>
      <c r="F12" s="89">
        <v>474</v>
      </c>
      <c r="G12" s="89">
        <v>12417</v>
      </c>
    </row>
    <row r="13" spans="1:7" ht="15" customHeight="1">
      <c r="A13" s="399" t="s">
        <v>796</v>
      </c>
      <c r="B13" s="89">
        <v>295</v>
      </c>
      <c r="C13" s="89">
        <v>9758</v>
      </c>
      <c r="D13" s="89">
        <v>309</v>
      </c>
      <c r="E13" s="89">
        <v>8952</v>
      </c>
      <c r="F13" s="89">
        <v>270</v>
      </c>
      <c r="G13" s="89">
        <v>7846</v>
      </c>
    </row>
    <row r="14" spans="1:7" ht="15" customHeight="1">
      <c r="A14" s="400" t="s">
        <v>797</v>
      </c>
      <c r="B14" s="89">
        <v>675</v>
      </c>
      <c r="C14" s="89">
        <v>18689</v>
      </c>
      <c r="D14" s="89">
        <v>653</v>
      </c>
      <c r="E14" s="89">
        <v>15256</v>
      </c>
      <c r="F14" s="89">
        <v>392</v>
      </c>
      <c r="G14" s="89">
        <v>9934</v>
      </c>
    </row>
    <row r="15" spans="1:7" ht="15" customHeight="1">
      <c r="A15" s="401" t="s">
        <v>98</v>
      </c>
      <c r="B15" s="402">
        <v>3493</v>
      </c>
      <c r="C15" s="402">
        <v>134979</v>
      </c>
      <c r="D15" s="402">
        <v>3315</v>
      </c>
      <c r="E15" s="402">
        <v>130678</v>
      </c>
      <c r="F15" s="402">
        <f>SUM(F7:F14)</f>
        <v>3098</v>
      </c>
      <c r="G15" s="402">
        <f>SUM(G7:G14)</f>
        <v>110190</v>
      </c>
    </row>
    <row r="16" spans="1:7" ht="15" customHeight="1">
      <c r="A16" s="403"/>
      <c r="B16" s="306"/>
      <c r="C16" s="306"/>
      <c r="D16" s="306"/>
      <c r="E16" s="306"/>
      <c r="G16" s="306" t="s">
        <v>798</v>
      </c>
    </row>
  </sheetData>
  <mergeCells count="4">
    <mergeCell ref="A5:A6"/>
    <mergeCell ref="B5:C5"/>
    <mergeCell ref="D5:E5"/>
    <mergeCell ref="F5:G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G14"/>
  <sheetViews>
    <sheetView zoomScale="110" zoomScaleNormal="110" workbookViewId="0"/>
  </sheetViews>
  <sheetFormatPr defaultColWidth="8.75" defaultRowHeight="15.75" customHeight="1"/>
  <cols>
    <col min="1" max="1" width="22.5" style="393" customWidth="1"/>
    <col min="2" max="7" width="10.625" style="393" customWidth="1"/>
    <col min="8" max="16384" width="8.75" style="393"/>
  </cols>
  <sheetData>
    <row r="1" spans="1:7" ht="15" customHeight="1">
      <c r="A1" s="421" t="s">
        <v>826</v>
      </c>
    </row>
    <row r="2" spans="1:7" ht="15" customHeight="1"/>
    <row r="3" spans="1:7" ht="15" customHeight="1">
      <c r="A3" s="404" t="s">
        <v>799</v>
      </c>
      <c r="B3" s="394"/>
      <c r="C3" s="394"/>
      <c r="D3" s="394"/>
      <c r="E3" s="394"/>
      <c r="G3" s="395" t="s">
        <v>27</v>
      </c>
    </row>
    <row r="4" spans="1:7" ht="15" customHeight="1">
      <c r="A4" s="573" t="s">
        <v>494</v>
      </c>
      <c r="B4" s="573" t="s">
        <v>787</v>
      </c>
      <c r="C4" s="574"/>
      <c r="D4" s="574" t="s">
        <v>187</v>
      </c>
      <c r="E4" s="574"/>
      <c r="F4" s="574" t="s">
        <v>43</v>
      </c>
      <c r="G4" s="575"/>
    </row>
    <row r="5" spans="1:7" ht="15" customHeight="1">
      <c r="A5" s="573"/>
      <c r="B5" s="396" t="s">
        <v>788</v>
      </c>
      <c r="C5" s="397" t="s">
        <v>789</v>
      </c>
      <c r="D5" s="397" t="s">
        <v>788</v>
      </c>
      <c r="E5" s="397" t="s">
        <v>789</v>
      </c>
      <c r="F5" s="397" t="s">
        <v>788</v>
      </c>
      <c r="G5" s="398" t="s">
        <v>789</v>
      </c>
    </row>
    <row r="6" spans="1:7" ht="15" customHeight="1">
      <c r="A6" s="400" t="s">
        <v>800</v>
      </c>
      <c r="B6" s="89">
        <v>6326</v>
      </c>
      <c r="C6" s="89">
        <v>31013</v>
      </c>
      <c r="D6" s="89">
        <v>6202</v>
      </c>
      <c r="E6" s="89">
        <v>30489</v>
      </c>
      <c r="F6" s="89">
        <v>6207</v>
      </c>
      <c r="G6" s="89">
        <v>30731</v>
      </c>
    </row>
    <row r="7" spans="1:7" ht="15" customHeight="1">
      <c r="A7" s="399" t="s">
        <v>801</v>
      </c>
      <c r="B7" s="89">
        <v>7802</v>
      </c>
      <c r="C7" s="89">
        <v>41229</v>
      </c>
      <c r="D7" s="89">
        <v>8355</v>
      </c>
      <c r="E7" s="89">
        <v>45576</v>
      </c>
      <c r="F7" s="89">
        <v>7286</v>
      </c>
      <c r="G7" s="89">
        <v>40389</v>
      </c>
    </row>
    <row r="8" spans="1:7" ht="15" customHeight="1">
      <c r="A8" s="400" t="s">
        <v>802</v>
      </c>
      <c r="B8" s="89">
        <v>989</v>
      </c>
      <c r="C8" s="89">
        <v>3976</v>
      </c>
      <c r="D8" s="89">
        <v>909</v>
      </c>
      <c r="E8" s="89">
        <v>4166</v>
      </c>
      <c r="F8" s="89">
        <v>832</v>
      </c>
      <c r="G8" s="89">
        <v>4295</v>
      </c>
    </row>
    <row r="9" spans="1:7" ht="15" customHeight="1">
      <c r="A9" s="399" t="s">
        <v>793</v>
      </c>
      <c r="B9" s="89">
        <v>1126</v>
      </c>
      <c r="C9" s="89">
        <v>7096</v>
      </c>
      <c r="D9" s="89">
        <v>1223</v>
      </c>
      <c r="E9" s="89">
        <v>6778</v>
      </c>
      <c r="F9" s="89">
        <v>1206</v>
      </c>
      <c r="G9" s="89">
        <v>6546</v>
      </c>
    </row>
    <row r="10" spans="1:7" ht="15" customHeight="1">
      <c r="A10" s="399" t="s">
        <v>803</v>
      </c>
      <c r="B10" s="89">
        <v>2706</v>
      </c>
      <c r="C10" s="89">
        <v>14724</v>
      </c>
      <c r="D10" s="89">
        <v>2611</v>
      </c>
      <c r="E10" s="89">
        <v>13898</v>
      </c>
      <c r="F10" s="89">
        <v>2770</v>
      </c>
      <c r="G10" s="89">
        <v>14963</v>
      </c>
    </row>
    <row r="11" spans="1:7" ht="15" customHeight="1">
      <c r="A11" s="400" t="s">
        <v>795</v>
      </c>
      <c r="B11" s="89">
        <v>8992</v>
      </c>
      <c r="C11" s="89">
        <v>46178</v>
      </c>
      <c r="D11" s="89">
        <v>8968</v>
      </c>
      <c r="E11" s="89">
        <v>44299</v>
      </c>
      <c r="F11" s="89">
        <v>8813</v>
      </c>
      <c r="G11" s="89">
        <v>44686</v>
      </c>
    </row>
    <row r="12" spans="1:7" ht="15" customHeight="1">
      <c r="A12" s="399" t="s">
        <v>796</v>
      </c>
      <c r="B12" s="89">
        <v>467</v>
      </c>
      <c r="C12" s="89">
        <v>1868</v>
      </c>
      <c r="D12" s="89">
        <v>442</v>
      </c>
      <c r="E12" s="89">
        <v>1950</v>
      </c>
      <c r="F12" s="89">
        <v>470</v>
      </c>
      <c r="G12" s="89">
        <v>2185</v>
      </c>
    </row>
    <row r="13" spans="1:7" ht="15" customHeight="1">
      <c r="A13" s="401" t="s">
        <v>98</v>
      </c>
      <c r="B13" s="402">
        <v>28408</v>
      </c>
      <c r="C13" s="402">
        <v>146084</v>
      </c>
      <c r="D13" s="402">
        <v>28710</v>
      </c>
      <c r="E13" s="402">
        <v>147156</v>
      </c>
      <c r="F13" s="402">
        <f>SUM(F6:F12)</f>
        <v>27584</v>
      </c>
      <c r="G13" s="402">
        <f>SUM(G6:G12)</f>
        <v>143795</v>
      </c>
    </row>
    <row r="14" spans="1:7" ht="15" customHeight="1">
      <c r="A14" s="403"/>
      <c r="B14" s="306"/>
      <c r="C14" s="306"/>
      <c r="D14" s="306"/>
      <c r="E14" s="306"/>
      <c r="G14" s="306" t="s">
        <v>798</v>
      </c>
    </row>
  </sheetData>
  <mergeCells count="4">
    <mergeCell ref="A4:A5"/>
    <mergeCell ref="B4:C4"/>
    <mergeCell ref="D4:E4"/>
    <mergeCell ref="F4:G4"/>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G13"/>
  <sheetViews>
    <sheetView zoomScale="110" zoomScaleNormal="110" workbookViewId="0"/>
  </sheetViews>
  <sheetFormatPr defaultColWidth="8.75" defaultRowHeight="15.75" customHeight="1"/>
  <cols>
    <col min="1" max="1" width="22.5" style="405" customWidth="1"/>
    <col min="2" max="7" width="10.625" style="405" customWidth="1"/>
    <col min="8" max="16384" width="8.75" style="405"/>
  </cols>
  <sheetData>
    <row r="1" spans="1:7" s="422" customFormat="1" ht="15" customHeight="1">
      <c r="A1" s="421" t="s">
        <v>826</v>
      </c>
    </row>
    <row r="2" spans="1:7" s="422" customFormat="1" ht="15" customHeight="1"/>
    <row r="3" spans="1:7" ht="15" customHeight="1">
      <c r="A3" s="393" t="s">
        <v>804</v>
      </c>
      <c r="C3" s="306"/>
      <c r="E3" s="306"/>
      <c r="G3" s="265" t="s">
        <v>27</v>
      </c>
    </row>
    <row r="4" spans="1:7" ht="15" customHeight="1">
      <c r="A4" s="560" t="s">
        <v>494</v>
      </c>
      <c r="B4" s="573" t="s">
        <v>787</v>
      </c>
      <c r="C4" s="574"/>
      <c r="D4" s="574" t="s">
        <v>187</v>
      </c>
      <c r="E4" s="574"/>
      <c r="F4" s="574" t="s">
        <v>43</v>
      </c>
      <c r="G4" s="575"/>
    </row>
    <row r="5" spans="1:7" ht="15" customHeight="1">
      <c r="A5" s="576"/>
      <c r="B5" s="267" t="s">
        <v>805</v>
      </c>
      <c r="C5" s="406" t="s">
        <v>789</v>
      </c>
      <c r="D5" s="267" t="s">
        <v>805</v>
      </c>
      <c r="E5" s="406" t="s">
        <v>789</v>
      </c>
      <c r="F5" s="267" t="s">
        <v>805</v>
      </c>
      <c r="G5" s="406" t="s">
        <v>789</v>
      </c>
    </row>
    <row r="6" spans="1:7" ht="15" customHeight="1">
      <c r="A6" s="407" t="s">
        <v>806</v>
      </c>
      <c r="B6" s="408">
        <v>771</v>
      </c>
      <c r="C6" s="408">
        <v>29743</v>
      </c>
      <c r="D6" s="408">
        <v>770</v>
      </c>
      <c r="E6" s="408">
        <v>28702</v>
      </c>
      <c r="F6" s="408">
        <v>700</v>
      </c>
      <c r="G6" s="408">
        <v>28197</v>
      </c>
    </row>
    <row r="7" spans="1:7" ht="15" customHeight="1">
      <c r="A7" s="407" t="s">
        <v>807</v>
      </c>
      <c r="B7" s="408">
        <v>804</v>
      </c>
      <c r="C7" s="408">
        <v>26998</v>
      </c>
      <c r="D7" s="408">
        <v>755</v>
      </c>
      <c r="E7" s="408">
        <v>26160</v>
      </c>
      <c r="F7" s="408">
        <v>729</v>
      </c>
      <c r="G7" s="408">
        <v>27622</v>
      </c>
    </row>
    <row r="8" spans="1:7" ht="15" customHeight="1">
      <c r="A8" s="407" t="s">
        <v>808</v>
      </c>
      <c r="B8" s="408">
        <v>1160</v>
      </c>
      <c r="C8" s="408">
        <v>37103</v>
      </c>
      <c r="D8" s="408">
        <v>1222</v>
      </c>
      <c r="E8" s="408">
        <v>38147</v>
      </c>
      <c r="F8" s="408">
        <v>1150</v>
      </c>
      <c r="G8" s="408">
        <v>34940</v>
      </c>
    </row>
    <row r="9" spans="1:7" ht="15" customHeight="1">
      <c r="A9" s="407" t="s">
        <v>809</v>
      </c>
      <c r="B9" s="408">
        <v>1270</v>
      </c>
      <c r="C9" s="408">
        <v>35501</v>
      </c>
      <c r="D9" s="408">
        <v>1139</v>
      </c>
      <c r="E9" s="408">
        <v>32886</v>
      </c>
      <c r="F9" s="408">
        <v>1121</v>
      </c>
      <c r="G9" s="408">
        <v>31388</v>
      </c>
    </row>
    <row r="10" spans="1:7" ht="15" customHeight="1">
      <c r="A10" s="407" t="s">
        <v>810</v>
      </c>
      <c r="B10" s="408">
        <v>1198</v>
      </c>
      <c r="C10" s="408">
        <v>37424</v>
      </c>
      <c r="D10" s="408">
        <v>1243</v>
      </c>
      <c r="E10" s="408">
        <v>41363</v>
      </c>
      <c r="F10" s="408">
        <v>1231</v>
      </c>
      <c r="G10" s="408">
        <v>39500</v>
      </c>
    </row>
    <row r="11" spans="1:7" ht="15" customHeight="1">
      <c r="A11" s="407" t="s">
        <v>811</v>
      </c>
      <c r="B11" s="409">
        <v>2926</v>
      </c>
      <c r="C11" s="409">
        <v>337657</v>
      </c>
      <c r="D11" s="409">
        <v>2872</v>
      </c>
      <c r="E11" s="409">
        <v>330811</v>
      </c>
      <c r="F11" s="409">
        <v>2703</v>
      </c>
      <c r="G11" s="409">
        <v>304632</v>
      </c>
    </row>
    <row r="12" spans="1:7" ht="15" customHeight="1">
      <c r="A12" s="410" t="s">
        <v>98</v>
      </c>
      <c r="B12" s="402">
        <v>8129</v>
      </c>
      <c r="C12" s="402">
        <v>504426</v>
      </c>
      <c r="D12" s="402">
        <v>8001</v>
      </c>
      <c r="E12" s="402">
        <v>498069</v>
      </c>
      <c r="F12" s="402">
        <f>SUM(F6:F11)</f>
        <v>7634</v>
      </c>
      <c r="G12" s="402">
        <f>SUM(G6:G11)</f>
        <v>466279</v>
      </c>
    </row>
    <row r="13" spans="1:7" ht="15" customHeight="1">
      <c r="A13" s="259"/>
      <c r="C13" s="306"/>
      <c r="E13" s="306"/>
      <c r="G13" s="306" t="s">
        <v>812</v>
      </c>
    </row>
  </sheetData>
  <mergeCells count="4">
    <mergeCell ref="A4:A5"/>
    <mergeCell ref="B4:C4"/>
    <mergeCell ref="D4:E4"/>
    <mergeCell ref="F4:G4"/>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D8"/>
  <sheetViews>
    <sheetView zoomScale="110" zoomScaleNormal="110" workbookViewId="0"/>
  </sheetViews>
  <sheetFormatPr defaultColWidth="9" defaultRowHeight="15.75" customHeight="1"/>
  <cols>
    <col min="1" max="1" width="22.5" style="405" customWidth="1"/>
    <col min="2" max="4" width="21.25" style="405" customWidth="1"/>
    <col min="5" max="16384" width="9" style="405"/>
  </cols>
  <sheetData>
    <row r="1" spans="1:4" s="422" customFormat="1" ht="15" customHeight="1">
      <c r="A1" s="421" t="s">
        <v>826</v>
      </c>
    </row>
    <row r="2" spans="1:4" s="422" customFormat="1" ht="15" customHeight="1"/>
    <row r="3" spans="1:4" ht="15" customHeight="1">
      <c r="A3" s="393" t="s">
        <v>813</v>
      </c>
      <c r="B3" s="411"/>
      <c r="C3" s="411"/>
      <c r="D3" s="395" t="s">
        <v>27</v>
      </c>
    </row>
    <row r="4" spans="1:4" ht="15" customHeight="1">
      <c r="A4" s="396" t="s">
        <v>494</v>
      </c>
      <c r="B4" s="398" t="s">
        <v>787</v>
      </c>
      <c r="C4" s="398" t="s">
        <v>187</v>
      </c>
      <c r="D4" s="398" t="s">
        <v>43</v>
      </c>
    </row>
    <row r="5" spans="1:4" ht="15" customHeight="1">
      <c r="A5" s="400" t="s">
        <v>814</v>
      </c>
      <c r="B5" s="412">
        <v>97948</v>
      </c>
      <c r="C5" s="365">
        <v>88682</v>
      </c>
      <c r="D5" s="365">
        <v>84818</v>
      </c>
    </row>
    <row r="6" spans="1:4" ht="15" customHeight="1">
      <c r="A6" s="400" t="s">
        <v>815</v>
      </c>
      <c r="B6" s="413">
        <v>57340</v>
      </c>
      <c r="C6" s="89">
        <v>53723</v>
      </c>
      <c r="D6" s="89">
        <v>52057</v>
      </c>
    </row>
    <row r="7" spans="1:4" ht="15" customHeight="1">
      <c r="A7" s="401" t="s">
        <v>98</v>
      </c>
      <c r="B7" s="414">
        <v>155288</v>
      </c>
      <c r="C7" s="402">
        <v>142405</v>
      </c>
      <c r="D7" s="402">
        <f>SUM(D5:D6)</f>
        <v>136875</v>
      </c>
    </row>
    <row r="8" spans="1:4" ht="15" customHeight="1">
      <c r="A8" s="415"/>
      <c r="B8" s="415"/>
      <c r="C8" s="415"/>
      <c r="D8" s="306" t="s">
        <v>812</v>
      </c>
    </row>
  </sheetData>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
  <sheetViews>
    <sheetView zoomScale="110" zoomScaleNormal="110" workbookViewId="0"/>
  </sheetViews>
  <sheetFormatPr defaultColWidth="8.25" defaultRowHeight="15" customHeight="1"/>
  <cols>
    <col min="1" max="1" width="11.25" style="41" customWidth="1"/>
    <col min="2" max="6" width="15" style="41" customWidth="1"/>
    <col min="7" max="16384" width="8.25" style="41"/>
  </cols>
  <sheetData>
    <row r="1" spans="1:6" ht="15" customHeight="1">
      <c r="A1" s="418" t="s">
        <v>826</v>
      </c>
    </row>
    <row r="3" spans="1:6" ht="15" customHeight="1">
      <c r="A3" s="1" t="s">
        <v>77</v>
      </c>
      <c r="B3" s="32"/>
      <c r="C3" s="32"/>
      <c r="D3" s="32"/>
      <c r="E3" s="32"/>
      <c r="F3" s="32"/>
    </row>
    <row r="4" spans="1:6" s="32" customFormat="1" ht="15" customHeight="1">
      <c r="A4" s="61" t="s">
        <v>78</v>
      </c>
      <c r="F4" s="5" t="s">
        <v>27</v>
      </c>
    </row>
    <row r="5" spans="1:6" s="32" customFormat="1" ht="15" customHeight="1">
      <c r="A5" s="444" t="s">
        <v>28</v>
      </c>
      <c r="B5" s="426" t="s">
        <v>29</v>
      </c>
      <c r="C5" s="426" t="s">
        <v>3</v>
      </c>
      <c r="D5" s="428" t="s">
        <v>31</v>
      </c>
      <c r="E5" s="429"/>
      <c r="F5" s="429"/>
    </row>
    <row r="6" spans="1:6" s="32" customFormat="1" ht="15" customHeight="1">
      <c r="A6" s="445"/>
      <c r="B6" s="446"/>
      <c r="C6" s="447"/>
      <c r="D6" s="62" t="s">
        <v>37</v>
      </c>
      <c r="E6" s="62" t="s">
        <v>38</v>
      </c>
      <c r="F6" s="62" t="s">
        <v>39</v>
      </c>
    </row>
    <row r="7" spans="1:6" s="32" customFormat="1" ht="15" customHeight="1">
      <c r="A7" s="63" t="s">
        <v>79</v>
      </c>
      <c r="B7" s="64">
        <v>5</v>
      </c>
      <c r="C7" s="64">
        <v>795</v>
      </c>
      <c r="D7" s="64">
        <v>253</v>
      </c>
      <c r="E7" s="64">
        <v>262</v>
      </c>
      <c r="F7" s="64">
        <v>280</v>
      </c>
    </row>
    <row r="8" spans="1:6" s="32" customFormat="1" ht="15" customHeight="1">
      <c r="A8" s="65" t="s">
        <v>41</v>
      </c>
      <c r="B8" s="66">
        <v>6</v>
      </c>
      <c r="C8" s="66">
        <v>932</v>
      </c>
      <c r="D8" s="66">
        <v>306</v>
      </c>
      <c r="E8" s="66">
        <v>314</v>
      </c>
      <c r="F8" s="66">
        <v>312</v>
      </c>
    </row>
    <row r="9" spans="1:6" s="32" customFormat="1" ht="15" customHeight="1">
      <c r="A9" s="67">
        <v>2</v>
      </c>
      <c r="B9" s="68">
        <v>7</v>
      </c>
      <c r="C9" s="68">
        <f>SUM(D9:F9)</f>
        <v>902</v>
      </c>
      <c r="D9" s="68">
        <v>290</v>
      </c>
      <c r="E9" s="68">
        <v>311</v>
      </c>
      <c r="F9" s="68">
        <v>301</v>
      </c>
    </row>
    <row r="10" spans="1:6" s="32" customFormat="1" ht="15" customHeight="1">
      <c r="A10" s="69" t="s">
        <v>80</v>
      </c>
      <c r="B10" s="70"/>
      <c r="C10" s="70"/>
      <c r="D10" s="70"/>
      <c r="F10" s="71" t="s">
        <v>81</v>
      </c>
    </row>
  </sheetData>
  <mergeCells count="4">
    <mergeCell ref="A5:A6"/>
    <mergeCell ref="B5:B6"/>
    <mergeCell ref="C5:C6"/>
    <mergeCell ref="D5:F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fitToHeight="0" orientation="portrait" cellComments="atEnd"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G15"/>
  <sheetViews>
    <sheetView zoomScale="110" zoomScaleNormal="110" workbookViewId="0"/>
  </sheetViews>
  <sheetFormatPr defaultColWidth="8.875" defaultRowHeight="15" customHeight="1"/>
  <cols>
    <col min="1" max="1" width="22.5" style="404" customWidth="1"/>
    <col min="2" max="7" width="10.625" style="404" customWidth="1"/>
    <col min="8" max="16384" width="8.875" style="404"/>
  </cols>
  <sheetData>
    <row r="1" spans="1:7" ht="15" customHeight="1">
      <c r="A1" s="423" t="s">
        <v>826</v>
      </c>
    </row>
    <row r="3" spans="1:7" ht="15" customHeight="1">
      <c r="A3" s="404" t="s">
        <v>816</v>
      </c>
      <c r="C3" s="394"/>
      <c r="D3" s="394"/>
      <c r="E3" s="394"/>
      <c r="G3" s="395" t="s">
        <v>493</v>
      </c>
    </row>
    <row r="4" spans="1:7" ht="15" customHeight="1">
      <c r="A4" s="577" t="s">
        <v>611</v>
      </c>
      <c r="B4" s="573" t="s">
        <v>787</v>
      </c>
      <c r="C4" s="574"/>
      <c r="D4" s="574" t="s">
        <v>187</v>
      </c>
      <c r="E4" s="574"/>
      <c r="F4" s="574" t="s">
        <v>43</v>
      </c>
      <c r="G4" s="575"/>
    </row>
    <row r="5" spans="1:7" ht="15" customHeight="1">
      <c r="A5" s="578"/>
      <c r="B5" s="396" t="s">
        <v>788</v>
      </c>
      <c r="C5" s="397" t="s">
        <v>789</v>
      </c>
      <c r="D5" s="397" t="s">
        <v>788</v>
      </c>
      <c r="E5" s="397" t="s">
        <v>789</v>
      </c>
      <c r="F5" s="397" t="s">
        <v>788</v>
      </c>
      <c r="G5" s="398" t="s">
        <v>789</v>
      </c>
    </row>
    <row r="6" spans="1:7" ht="30" customHeight="1">
      <c r="A6" s="400" t="s">
        <v>817</v>
      </c>
      <c r="B6" s="89">
        <v>255</v>
      </c>
      <c r="C6" s="89">
        <v>6581</v>
      </c>
      <c r="D6" s="89">
        <v>330</v>
      </c>
      <c r="E6" s="89">
        <v>7066</v>
      </c>
      <c r="F6" s="89">
        <v>354</v>
      </c>
      <c r="G6" s="89">
        <v>7822</v>
      </c>
    </row>
    <row r="7" spans="1:7" ht="30" customHeight="1">
      <c r="A7" s="400" t="s">
        <v>818</v>
      </c>
      <c r="B7" s="89">
        <v>814</v>
      </c>
      <c r="C7" s="89">
        <v>40270</v>
      </c>
      <c r="D7" s="89">
        <v>720</v>
      </c>
      <c r="E7" s="89">
        <v>36399</v>
      </c>
      <c r="F7" s="89">
        <v>766</v>
      </c>
      <c r="G7" s="89">
        <v>36110</v>
      </c>
    </row>
    <row r="8" spans="1:7" ht="30" customHeight="1">
      <c r="A8" s="400" t="s">
        <v>819</v>
      </c>
      <c r="B8" s="89">
        <v>2170</v>
      </c>
      <c r="C8" s="89">
        <v>14102</v>
      </c>
      <c r="D8" s="89">
        <v>1884</v>
      </c>
      <c r="E8" s="89">
        <v>12086</v>
      </c>
      <c r="F8" s="89">
        <v>1582</v>
      </c>
      <c r="G8" s="89">
        <v>16486</v>
      </c>
    </row>
    <row r="9" spans="1:7" ht="30" customHeight="1">
      <c r="A9" s="400" t="s">
        <v>820</v>
      </c>
      <c r="B9" s="89">
        <v>1339</v>
      </c>
      <c r="C9" s="89">
        <v>56244</v>
      </c>
      <c r="D9" s="89">
        <v>1422</v>
      </c>
      <c r="E9" s="89">
        <v>58851</v>
      </c>
      <c r="F9" s="89">
        <v>1120</v>
      </c>
      <c r="G9" s="89">
        <v>89843</v>
      </c>
    </row>
    <row r="10" spans="1:7" ht="30" customHeight="1">
      <c r="A10" s="400" t="s">
        <v>821</v>
      </c>
      <c r="B10" s="89">
        <v>12338</v>
      </c>
      <c r="C10" s="89">
        <v>20325</v>
      </c>
      <c r="D10" s="89">
        <v>10185</v>
      </c>
      <c r="E10" s="89">
        <v>19958</v>
      </c>
      <c r="F10" s="89">
        <v>12217</v>
      </c>
      <c r="G10" s="89">
        <v>19892</v>
      </c>
    </row>
    <row r="11" spans="1:7" ht="30" customHeight="1">
      <c r="A11" s="400" t="s">
        <v>822</v>
      </c>
      <c r="B11" s="89">
        <v>61</v>
      </c>
      <c r="C11" s="89">
        <v>735</v>
      </c>
      <c r="D11" s="89">
        <v>43</v>
      </c>
      <c r="E11" s="89">
        <v>665</v>
      </c>
      <c r="F11" s="89">
        <v>29</v>
      </c>
      <c r="G11" s="89">
        <v>761</v>
      </c>
    </row>
    <row r="12" spans="1:7" ht="30" customHeight="1">
      <c r="A12" s="400" t="s">
        <v>823</v>
      </c>
      <c r="B12" s="89">
        <v>325</v>
      </c>
      <c r="C12" s="89">
        <v>87784</v>
      </c>
      <c r="D12" s="89">
        <v>377</v>
      </c>
      <c r="E12" s="89">
        <v>93775</v>
      </c>
      <c r="F12" s="89">
        <v>347</v>
      </c>
      <c r="G12" s="89">
        <v>89240</v>
      </c>
    </row>
    <row r="13" spans="1:7" ht="30" customHeight="1">
      <c r="A13" s="400" t="s">
        <v>824</v>
      </c>
      <c r="B13" s="89">
        <v>1543</v>
      </c>
      <c r="C13" s="89">
        <v>53253</v>
      </c>
      <c r="D13" s="89">
        <v>1621</v>
      </c>
      <c r="E13" s="89">
        <v>59963</v>
      </c>
      <c r="F13" s="89">
        <v>1500</v>
      </c>
      <c r="G13" s="89">
        <v>53881</v>
      </c>
    </row>
    <row r="14" spans="1:7" ht="15" customHeight="1">
      <c r="A14" s="401" t="s">
        <v>98</v>
      </c>
      <c r="B14" s="416">
        <v>18845</v>
      </c>
      <c r="C14" s="416">
        <v>279294</v>
      </c>
      <c r="D14" s="416">
        <v>16582</v>
      </c>
      <c r="E14" s="416">
        <v>288763</v>
      </c>
      <c r="F14" s="416">
        <f>SUM(F6:F13)</f>
        <v>17915</v>
      </c>
      <c r="G14" s="416">
        <f>SUM(G6:G13)</f>
        <v>314035</v>
      </c>
    </row>
    <row r="15" spans="1:7" ht="15" customHeight="1">
      <c r="B15" s="394"/>
      <c r="C15" s="417"/>
      <c r="D15" s="417"/>
      <c r="E15" s="417"/>
      <c r="G15" s="417" t="s">
        <v>812</v>
      </c>
    </row>
  </sheetData>
  <mergeCells count="4">
    <mergeCell ref="A4:A5"/>
    <mergeCell ref="B4:C4"/>
    <mergeCell ref="D4:E4"/>
    <mergeCell ref="F4:G4"/>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10"/>
  <sheetViews>
    <sheetView zoomScale="110" zoomScaleNormal="110" workbookViewId="0"/>
  </sheetViews>
  <sheetFormatPr defaultColWidth="7.75" defaultRowHeight="15" customHeight="1"/>
  <cols>
    <col min="1" max="1" width="11.25" style="41" customWidth="1"/>
    <col min="2" max="3" width="8.75" style="41" customWidth="1"/>
    <col min="4" max="6" width="8.125" style="41" customWidth="1"/>
    <col min="7" max="7" width="8.75" style="41" customWidth="1"/>
    <col min="8" max="10" width="8.125" style="41" customWidth="1"/>
    <col min="11" max="16384" width="7.75" style="41"/>
  </cols>
  <sheetData>
    <row r="1" spans="1:10" ht="15" customHeight="1">
      <c r="A1" s="418" t="s">
        <v>826</v>
      </c>
    </row>
    <row r="3" spans="1:10" ht="15" customHeight="1">
      <c r="A3" s="1" t="s">
        <v>82</v>
      </c>
    </row>
    <row r="4" spans="1:10" s="32" customFormat="1" ht="15" customHeight="1">
      <c r="A4" s="4" t="s">
        <v>26</v>
      </c>
      <c r="B4" s="42"/>
      <c r="J4" s="5" t="s">
        <v>27</v>
      </c>
    </row>
    <row r="5" spans="1:10" s="32" customFormat="1" ht="15" customHeight="1">
      <c r="A5" s="448" t="s">
        <v>28</v>
      </c>
      <c r="B5" s="426" t="s">
        <v>83</v>
      </c>
      <c r="C5" s="426" t="s">
        <v>32</v>
      </c>
      <c r="D5" s="428" t="s">
        <v>84</v>
      </c>
      <c r="E5" s="429"/>
      <c r="F5" s="450"/>
      <c r="G5" s="451" t="s">
        <v>85</v>
      </c>
      <c r="H5" s="428" t="s">
        <v>86</v>
      </c>
      <c r="I5" s="429"/>
      <c r="J5" s="429"/>
    </row>
    <row r="6" spans="1:10" s="32" customFormat="1" ht="15" customHeight="1">
      <c r="A6" s="449"/>
      <c r="B6" s="446"/>
      <c r="C6" s="446"/>
      <c r="D6" s="72" t="s">
        <v>34</v>
      </c>
      <c r="E6" s="72" t="s">
        <v>35</v>
      </c>
      <c r="F6" s="72" t="s">
        <v>36</v>
      </c>
      <c r="G6" s="452"/>
      <c r="H6" s="62" t="s">
        <v>34</v>
      </c>
      <c r="I6" s="72" t="s">
        <v>35</v>
      </c>
      <c r="J6" s="72" t="s">
        <v>36</v>
      </c>
    </row>
    <row r="7" spans="1:10" s="32" customFormat="1" ht="15" customHeight="1">
      <c r="A7" s="73" t="s">
        <v>87</v>
      </c>
      <c r="B7" s="74">
        <v>30</v>
      </c>
      <c r="C7" s="75">
        <v>607</v>
      </c>
      <c r="D7" s="75">
        <v>18020</v>
      </c>
      <c r="E7" s="75">
        <v>9155</v>
      </c>
      <c r="F7" s="75">
        <v>8865</v>
      </c>
      <c r="G7" s="76">
        <v>29.6</v>
      </c>
      <c r="H7" s="75">
        <v>885</v>
      </c>
      <c r="I7" s="75">
        <v>347</v>
      </c>
      <c r="J7" s="75">
        <v>538</v>
      </c>
    </row>
    <row r="8" spans="1:10" s="32" customFormat="1" ht="15" customHeight="1">
      <c r="A8" s="77" t="s">
        <v>41</v>
      </c>
      <c r="B8" s="74">
        <v>30</v>
      </c>
      <c r="C8" s="75">
        <v>612</v>
      </c>
      <c r="D8" s="75">
        <v>18030</v>
      </c>
      <c r="E8" s="75">
        <v>9199</v>
      </c>
      <c r="F8" s="75">
        <v>8831</v>
      </c>
      <c r="G8" s="76">
        <v>29.4</v>
      </c>
      <c r="H8" s="75">
        <v>882</v>
      </c>
      <c r="I8" s="75">
        <v>330</v>
      </c>
      <c r="J8" s="75">
        <v>552</v>
      </c>
    </row>
    <row r="9" spans="1:10" s="32" customFormat="1" ht="15" customHeight="1">
      <c r="A9" s="77">
        <v>2</v>
      </c>
      <c r="B9" s="74">
        <v>30</v>
      </c>
      <c r="C9" s="75">
        <v>612</v>
      </c>
      <c r="D9" s="75">
        <v>17780</v>
      </c>
      <c r="E9" s="75">
        <v>9000</v>
      </c>
      <c r="F9" s="75">
        <v>8780</v>
      </c>
      <c r="G9" s="76">
        <v>29.052287581699346</v>
      </c>
      <c r="H9" s="75">
        <f>SUM(I9:J9)</f>
        <v>893</v>
      </c>
      <c r="I9" s="75">
        <v>331</v>
      </c>
      <c r="J9" s="75">
        <v>562</v>
      </c>
    </row>
    <row r="10" spans="1:10" s="32" customFormat="1" ht="15" customHeight="1">
      <c r="A10" s="18"/>
      <c r="B10" s="18"/>
      <c r="C10" s="18"/>
      <c r="D10" s="18"/>
      <c r="E10" s="18"/>
      <c r="F10" s="18"/>
      <c r="G10" s="18"/>
      <c r="H10" s="18"/>
      <c r="I10" s="18"/>
      <c r="J10" s="19" t="s">
        <v>88</v>
      </c>
    </row>
  </sheetData>
  <mergeCells count="6">
    <mergeCell ref="H5:J5"/>
    <mergeCell ref="A5:A6"/>
    <mergeCell ref="B5:B6"/>
    <mergeCell ref="C5:C6"/>
    <mergeCell ref="D5:F5"/>
    <mergeCell ref="G5:G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8"/>
  <sheetViews>
    <sheetView zoomScale="110" zoomScaleNormal="110" workbookViewId="0"/>
  </sheetViews>
  <sheetFormatPr defaultColWidth="8.875" defaultRowHeight="15" customHeight="1"/>
  <cols>
    <col min="1" max="1" width="2.5" style="41" customWidth="1"/>
    <col min="2" max="2" width="12.125" style="41" customWidth="1"/>
    <col min="3" max="3" width="7" style="41" customWidth="1"/>
    <col min="4" max="4" width="6.125" style="41" bestFit="1" customWidth="1"/>
    <col min="5" max="5" width="7.375" style="41" customWidth="1"/>
    <col min="6" max="6" width="5.75" style="41" customWidth="1"/>
    <col min="7" max="7" width="7.375" style="41" customWidth="1"/>
    <col min="8" max="8" width="5" style="41" customWidth="1"/>
    <col min="9" max="9" width="6.125" style="41" customWidth="1"/>
    <col min="10" max="10" width="5" style="41" customWidth="1"/>
    <col min="11" max="12" width="7.25" style="41" customWidth="1"/>
    <col min="13" max="13" width="7.375" style="41" customWidth="1"/>
    <col min="14" max="16384" width="8.875" style="41"/>
  </cols>
  <sheetData>
    <row r="1" spans="1:13" ht="15" customHeight="1">
      <c r="A1" s="418" t="s">
        <v>826</v>
      </c>
    </row>
    <row r="3" spans="1:13" ht="15" customHeight="1">
      <c r="A3" s="1" t="s">
        <v>89</v>
      </c>
      <c r="K3" s="78"/>
    </row>
    <row r="4" spans="1:13" s="32" customFormat="1" ht="15" customHeight="1">
      <c r="A4" s="79" t="s">
        <v>90</v>
      </c>
      <c r="B4" s="42"/>
      <c r="E4" s="80"/>
      <c r="F4" s="81"/>
      <c r="J4" s="42"/>
    </row>
    <row r="5" spans="1:13" s="32" customFormat="1" ht="15" customHeight="1">
      <c r="A5" s="424" t="s">
        <v>91</v>
      </c>
      <c r="B5" s="427"/>
      <c r="C5" s="428" t="s">
        <v>92</v>
      </c>
      <c r="D5" s="429"/>
      <c r="E5" s="429"/>
      <c r="F5" s="429"/>
      <c r="G5" s="429"/>
      <c r="H5" s="450"/>
      <c r="I5" s="426" t="s">
        <v>32</v>
      </c>
      <c r="J5" s="427"/>
      <c r="K5" s="428" t="s">
        <v>93</v>
      </c>
      <c r="L5" s="429"/>
      <c r="M5" s="429"/>
    </row>
    <row r="6" spans="1:13" s="32" customFormat="1" ht="30" customHeight="1">
      <c r="A6" s="442"/>
      <c r="B6" s="443"/>
      <c r="C6" s="428" t="s">
        <v>34</v>
      </c>
      <c r="D6" s="450"/>
      <c r="E6" s="428" t="s">
        <v>35</v>
      </c>
      <c r="F6" s="450"/>
      <c r="G6" s="428" t="s">
        <v>36</v>
      </c>
      <c r="H6" s="450"/>
      <c r="I6" s="455" t="s">
        <v>94</v>
      </c>
      <c r="J6" s="456"/>
      <c r="K6" s="82" t="s">
        <v>95</v>
      </c>
      <c r="L6" s="83" t="s">
        <v>96</v>
      </c>
      <c r="M6" s="84" t="s">
        <v>97</v>
      </c>
    </row>
    <row r="7" spans="1:13" s="32" customFormat="1" ht="15" customHeight="1">
      <c r="A7" s="453" t="s">
        <v>98</v>
      </c>
      <c r="B7" s="454"/>
      <c r="C7" s="85">
        <f>SUM(C8:C37)</f>
        <v>17427</v>
      </c>
      <c r="D7" s="86">
        <f t="shared" ref="D7:J7" si="0">SUM(D8:D37)</f>
        <v>353</v>
      </c>
      <c r="E7" s="85">
        <f t="shared" si="0"/>
        <v>8734</v>
      </c>
      <c r="F7" s="86">
        <f t="shared" si="0"/>
        <v>266</v>
      </c>
      <c r="G7" s="85">
        <f t="shared" si="0"/>
        <v>8693</v>
      </c>
      <c r="H7" s="86">
        <f t="shared" si="0"/>
        <v>87</v>
      </c>
      <c r="I7" s="85">
        <f t="shared" si="0"/>
        <v>547</v>
      </c>
      <c r="J7" s="86">
        <f t="shared" si="0"/>
        <v>65</v>
      </c>
      <c r="K7" s="87">
        <f>IFERROR(AVERAGE(K8:K37),0)</f>
        <v>37.373333333333328</v>
      </c>
      <c r="L7" s="87">
        <f>IFERROR(AVERAGE(L8:L37),0)</f>
        <v>10.873333333333335</v>
      </c>
      <c r="M7" s="87">
        <f>IFERROR(AVERAGE(M8:M37),0)</f>
        <v>1.6866666666666665</v>
      </c>
    </row>
    <row r="8" spans="1:13" s="32" customFormat="1" ht="15" customHeight="1">
      <c r="A8" s="32">
        <v>1</v>
      </c>
      <c r="B8" s="88" t="s">
        <v>99</v>
      </c>
      <c r="C8" s="89">
        <v>788</v>
      </c>
      <c r="D8" s="90">
        <v>6</v>
      </c>
      <c r="E8" s="91">
        <v>383</v>
      </c>
      <c r="F8" s="90">
        <v>3</v>
      </c>
      <c r="G8" s="91">
        <v>405</v>
      </c>
      <c r="H8" s="90">
        <v>3</v>
      </c>
      <c r="I8" s="92">
        <v>24</v>
      </c>
      <c r="J8" s="93">
        <v>1</v>
      </c>
      <c r="K8" s="94">
        <v>15.4</v>
      </c>
      <c r="L8" s="94">
        <v>7.3</v>
      </c>
      <c r="M8" s="94">
        <v>1.1000000000000001</v>
      </c>
    </row>
    <row r="9" spans="1:13" s="32" customFormat="1" ht="15" customHeight="1">
      <c r="A9" s="32">
        <v>2</v>
      </c>
      <c r="B9" s="88" t="s">
        <v>100</v>
      </c>
      <c r="C9" s="50">
        <v>390</v>
      </c>
      <c r="D9" s="90">
        <v>20</v>
      </c>
      <c r="E9" s="91">
        <v>183</v>
      </c>
      <c r="F9" s="95">
        <v>15</v>
      </c>
      <c r="G9" s="50">
        <v>207</v>
      </c>
      <c r="H9" s="95">
        <v>5</v>
      </c>
      <c r="I9" s="92">
        <v>12</v>
      </c>
      <c r="J9" s="96">
        <v>4</v>
      </c>
      <c r="K9" s="94">
        <v>43.7</v>
      </c>
      <c r="L9" s="94">
        <v>15.2</v>
      </c>
      <c r="M9" s="94">
        <v>1.9</v>
      </c>
    </row>
    <row r="10" spans="1:13" s="32" customFormat="1" ht="15" customHeight="1">
      <c r="A10" s="32">
        <v>3</v>
      </c>
      <c r="B10" s="88" t="s">
        <v>101</v>
      </c>
      <c r="C10" s="50">
        <v>199</v>
      </c>
      <c r="D10" s="90">
        <v>5</v>
      </c>
      <c r="E10" s="91">
        <v>105</v>
      </c>
      <c r="F10" s="90">
        <v>4</v>
      </c>
      <c r="G10" s="50">
        <v>94</v>
      </c>
      <c r="H10" s="90">
        <v>1</v>
      </c>
      <c r="I10" s="92">
        <v>7</v>
      </c>
      <c r="J10" s="96">
        <v>1</v>
      </c>
      <c r="K10" s="94">
        <v>90.5</v>
      </c>
      <c r="L10" s="94">
        <v>16.3</v>
      </c>
      <c r="M10" s="94">
        <v>2.9</v>
      </c>
    </row>
    <row r="11" spans="1:13" s="32" customFormat="1" ht="15" customHeight="1">
      <c r="A11" s="32">
        <v>4</v>
      </c>
      <c r="B11" s="88" t="s">
        <v>102</v>
      </c>
      <c r="C11" s="50">
        <v>463</v>
      </c>
      <c r="D11" s="90">
        <v>5</v>
      </c>
      <c r="E11" s="91">
        <v>241</v>
      </c>
      <c r="F11" s="95">
        <v>4</v>
      </c>
      <c r="G11" s="50">
        <v>222</v>
      </c>
      <c r="H11" s="95">
        <v>1</v>
      </c>
      <c r="I11" s="92">
        <v>14</v>
      </c>
      <c r="J11" s="96">
        <v>2</v>
      </c>
      <c r="K11" s="94">
        <v>30.3</v>
      </c>
      <c r="L11" s="94">
        <v>10.9</v>
      </c>
      <c r="M11" s="94">
        <v>1.4</v>
      </c>
    </row>
    <row r="12" spans="1:13" s="32" customFormat="1" ht="15" customHeight="1">
      <c r="A12" s="32">
        <v>5</v>
      </c>
      <c r="B12" s="88" t="s">
        <v>103</v>
      </c>
      <c r="C12" s="50">
        <v>478</v>
      </c>
      <c r="D12" s="90">
        <v>17</v>
      </c>
      <c r="E12" s="91">
        <v>253</v>
      </c>
      <c r="F12" s="95">
        <v>11</v>
      </c>
      <c r="G12" s="50">
        <v>225</v>
      </c>
      <c r="H12" s="95">
        <v>6</v>
      </c>
      <c r="I12" s="92">
        <v>15</v>
      </c>
      <c r="J12" s="96">
        <v>3</v>
      </c>
      <c r="K12" s="94">
        <v>36.9</v>
      </c>
      <c r="L12" s="94">
        <v>11</v>
      </c>
      <c r="M12" s="94">
        <v>1.6</v>
      </c>
    </row>
    <row r="13" spans="1:13" s="32" customFormat="1" ht="15" customHeight="1">
      <c r="A13" s="32">
        <v>6</v>
      </c>
      <c r="B13" s="88" t="s">
        <v>104</v>
      </c>
      <c r="C13" s="50">
        <v>439</v>
      </c>
      <c r="D13" s="90">
        <v>6</v>
      </c>
      <c r="E13" s="91">
        <v>203</v>
      </c>
      <c r="F13" s="90">
        <v>5</v>
      </c>
      <c r="G13" s="50">
        <v>236</v>
      </c>
      <c r="H13" s="90">
        <v>1</v>
      </c>
      <c r="I13" s="92">
        <v>13</v>
      </c>
      <c r="J13" s="93">
        <v>1</v>
      </c>
      <c r="K13" s="94">
        <v>46.7</v>
      </c>
      <c r="L13" s="94">
        <v>11.9</v>
      </c>
      <c r="M13" s="94">
        <v>1.5</v>
      </c>
    </row>
    <row r="14" spans="1:13" s="32" customFormat="1" ht="15" customHeight="1">
      <c r="A14" s="32">
        <v>7</v>
      </c>
      <c r="B14" s="88" t="s">
        <v>105</v>
      </c>
      <c r="C14" s="50">
        <v>746</v>
      </c>
      <c r="D14" s="90">
        <v>19</v>
      </c>
      <c r="E14" s="91">
        <v>376</v>
      </c>
      <c r="F14" s="95">
        <v>15</v>
      </c>
      <c r="G14" s="50">
        <v>370</v>
      </c>
      <c r="H14" s="95">
        <v>4</v>
      </c>
      <c r="I14" s="92">
        <v>24</v>
      </c>
      <c r="J14" s="96">
        <v>3</v>
      </c>
      <c r="K14" s="94">
        <v>22.9</v>
      </c>
      <c r="L14" s="94">
        <v>8.5</v>
      </c>
      <c r="M14" s="94">
        <v>1.5</v>
      </c>
    </row>
    <row r="15" spans="1:13" s="32" customFormat="1" ht="15" customHeight="1">
      <c r="A15" s="32">
        <v>8</v>
      </c>
      <c r="B15" s="88" t="s">
        <v>106</v>
      </c>
      <c r="C15" s="50">
        <v>387</v>
      </c>
      <c r="D15" s="90">
        <v>19</v>
      </c>
      <c r="E15" s="91">
        <v>173</v>
      </c>
      <c r="F15" s="90">
        <v>12</v>
      </c>
      <c r="G15" s="50">
        <v>214</v>
      </c>
      <c r="H15" s="90">
        <v>7</v>
      </c>
      <c r="I15" s="92">
        <v>13</v>
      </c>
      <c r="J15" s="96">
        <v>3</v>
      </c>
      <c r="K15" s="94">
        <v>36.200000000000003</v>
      </c>
      <c r="L15" s="94">
        <v>13.9</v>
      </c>
      <c r="M15" s="94">
        <v>2.2999999999999998</v>
      </c>
    </row>
    <row r="16" spans="1:13" s="32" customFormat="1" ht="15" customHeight="1">
      <c r="A16" s="32">
        <v>9</v>
      </c>
      <c r="B16" s="88" t="s">
        <v>107</v>
      </c>
      <c r="C16" s="50">
        <v>988</v>
      </c>
      <c r="D16" s="95">
        <v>7</v>
      </c>
      <c r="E16" s="91">
        <v>483</v>
      </c>
      <c r="F16" s="95">
        <v>5</v>
      </c>
      <c r="G16" s="50">
        <v>505</v>
      </c>
      <c r="H16" s="95">
        <v>2</v>
      </c>
      <c r="I16" s="92">
        <v>29</v>
      </c>
      <c r="J16" s="96">
        <v>2</v>
      </c>
      <c r="K16" s="94">
        <v>21.8</v>
      </c>
      <c r="L16" s="94">
        <v>4.5999999999999996</v>
      </c>
      <c r="M16" s="94">
        <v>0.8</v>
      </c>
    </row>
    <row r="17" spans="1:13" s="32" customFormat="1" ht="15" customHeight="1">
      <c r="A17" s="32">
        <v>10</v>
      </c>
      <c r="B17" s="88" t="s">
        <v>108</v>
      </c>
      <c r="C17" s="50">
        <v>164</v>
      </c>
      <c r="D17" s="90">
        <v>2</v>
      </c>
      <c r="E17" s="91">
        <v>74</v>
      </c>
      <c r="F17" s="90">
        <v>2</v>
      </c>
      <c r="G17" s="50">
        <v>90</v>
      </c>
      <c r="H17" s="90"/>
      <c r="I17" s="92">
        <v>6</v>
      </c>
      <c r="J17" s="93">
        <v>1</v>
      </c>
      <c r="K17" s="94">
        <v>101.6</v>
      </c>
      <c r="L17" s="94">
        <v>26.9</v>
      </c>
      <c r="M17" s="94">
        <v>8</v>
      </c>
    </row>
    <row r="18" spans="1:13" s="32" customFormat="1" ht="15" customHeight="1">
      <c r="A18" s="32">
        <v>11</v>
      </c>
      <c r="B18" s="88" t="s">
        <v>109</v>
      </c>
      <c r="C18" s="50">
        <v>693</v>
      </c>
      <c r="D18" s="90"/>
      <c r="E18" s="91">
        <v>344</v>
      </c>
      <c r="F18" s="90"/>
      <c r="G18" s="50">
        <v>349</v>
      </c>
      <c r="H18" s="90"/>
      <c r="I18" s="92">
        <v>21</v>
      </c>
      <c r="J18" s="93"/>
      <c r="K18" s="94">
        <v>23.3</v>
      </c>
      <c r="L18" s="94">
        <v>6.1</v>
      </c>
      <c r="M18" s="94">
        <v>0.7</v>
      </c>
    </row>
    <row r="19" spans="1:13" s="32" customFormat="1" ht="15" customHeight="1">
      <c r="A19" s="32">
        <v>12</v>
      </c>
      <c r="B19" s="88" t="s">
        <v>110</v>
      </c>
      <c r="C19" s="50">
        <v>929</v>
      </c>
      <c r="D19" s="90"/>
      <c r="E19" s="91">
        <v>477</v>
      </c>
      <c r="F19" s="90"/>
      <c r="G19" s="50">
        <v>452</v>
      </c>
      <c r="H19" s="90"/>
      <c r="I19" s="92">
        <v>27</v>
      </c>
      <c r="J19" s="93"/>
      <c r="K19" s="94">
        <v>25</v>
      </c>
      <c r="L19" s="94">
        <v>8.8000000000000007</v>
      </c>
      <c r="M19" s="94">
        <v>1.1000000000000001</v>
      </c>
    </row>
    <row r="20" spans="1:13" s="32" customFormat="1" ht="15" customHeight="1">
      <c r="A20" s="32">
        <v>13</v>
      </c>
      <c r="B20" s="97" t="s">
        <v>111</v>
      </c>
      <c r="C20" s="50">
        <v>586</v>
      </c>
      <c r="D20" s="90"/>
      <c r="E20" s="91">
        <v>297</v>
      </c>
      <c r="F20" s="90"/>
      <c r="G20" s="50">
        <v>289</v>
      </c>
      <c r="H20" s="90"/>
      <c r="I20" s="92">
        <v>18</v>
      </c>
      <c r="J20" s="93"/>
      <c r="K20" s="94">
        <v>27.4</v>
      </c>
      <c r="L20" s="94">
        <v>9.5</v>
      </c>
      <c r="M20" s="94">
        <v>1.4</v>
      </c>
    </row>
    <row r="21" spans="1:13" s="32" customFormat="1" ht="15" customHeight="1">
      <c r="A21" s="32">
        <v>14</v>
      </c>
      <c r="B21" s="88" t="s">
        <v>112</v>
      </c>
      <c r="C21" s="50">
        <v>548</v>
      </c>
      <c r="D21" s="90">
        <v>17</v>
      </c>
      <c r="E21" s="91">
        <v>272</v>
      </c>
      <c r="F21" s="95">
        <v>13</v>
      </c>
      <c r="G21" s="50">
        <v>276</v>
      </c>
      <c r="H21" s="95">
        <v>4</v>
      </c>
      <c r="I21" s="92">
        <v>18</v>
      </c>
      <c r="J21" s="96">
        <v>3</v>
      </c>
      <c r="K21" s="94">
        <v>38.4</v>
      </c>
      <c r="L21" s="94">
        <v>10.9</v>
      </c>
      <c r="M21" s="94">
        <v>1.2</v>
      </c>
    </row>
    <row r="22" spans="1:13" s="32" customFormat="1" ht="15" customHeight="1">
      <c r="A22" s="32">
        <v>15</v>
      </c>
      <c r="B22" s="88" t="s">
        <v>113</v>
      </c>
      <c r="C22" s="50">
        <v>523</v>
      </c>
      <c r="D22" s="90">
        <v>17</v>
      </c>
      <c r="E22" s="91">
        <v>251</v>
      </c>
      <c r="F22" s="95">
        <v>11</v>
      </c>
      <c r="G22" s="50">
        <v>272</v>
      </c>
      <c r="H22" s="95">
        <v>6</v>
      </c>
      <c r="I22" s="92">
        <v>17</v>
      </c>
      <c r="J22" s="96">
        <v>4</v>
      </c>
      <c r="K22" s="94">
        <v>42.5</v>
      </c>
      <c r="L22" s="94">
        <v>11.8</v>
      </c>
      <c r="M22" s="94">
        <v>1.5</v>
      </c>
    </row>
    <row r="23" spans="1:13" s="32" customFormat="1" ht="15" customHeight="1">
      <c r="A23" s="32">
        <v>16</v>
      </c>
      <c r="B23" s="88" t="s">
        <v>114</v>
      </c>
      <c r="C23" s="50">
        <v>490</v>
      </c>
      <c r="D23" s="90">
        <v>34</v>
      </c>
      <c r="E23" s="91">
        <v>241</v>
      </c>
      <c r="F23" s="95">
        <v>28</v>
      </c>
      <c r="G23" s="50">
        <v>249</v>
      </c>
      <c r="H23" s="95">
        <v>6</v>
      </c>
      <c r="I23" s="92">
        <v>17</v>
      </c>
      <c r="J23" s="93">
        <v>5</v>
      </c>
      <c r="K23" s="94">
        <v>37.5</v>
      </c>
      <c r="L23" s="94">
        <v>10.7</v>
      </c>
      <c r="M23" s="94">
        <v>1.5</v>
      </c>
    </row>
    <row r="24" spans="1:13" s="32" customFormat="1" ht="15" customHeight="1">
      <c r="A24" s="32">
        <v>17</v>
      </c>
      <c r="B24" s="88" t="s">
        <v>115</v>
      </c>
      <c r="C24" s="50">
        <v>534</v>
      </c>
      <c r="D24" s="90">
        <v>18</v>
      </c>
      <c r="E24" s="91">
        <v>291</v>
      </c>
      <c r="F24" s="95">
        <v>13</v>
      </c>
      <c r="G24" s="50">
        <v>243</v>
      </c>
      <c r="H24" s="95">
        <v>5</v>
      </c>
      <c r="I24" s="92">
        <v>17</v>
      </c>
      <c r="J24" s="96">
        <v>3</v>
      </c>
      <c r="K24" s="94">
        <v>35.5</v>
      </c>
      <c r="L24" s="94">
        <v>10.6</v>
      </c>
      <c r="M24" s="94">
        <v>1.4</v>
      </c>
    </row>
    <row r="25" spans="1:13" s="32" customFormat="1" ht="15" customHeight="1">
      <c r="A25" s="32">
        <v>18</v>
      </c>
      <c r="B25" s="88" t="s">
        <v>116</v>
      </c>
      <c r="C25" s="50">
        <v>336</v>
      </c>
      <c r="D25" s="90"/>
      <c r="E25" s="91">
        <v>170</v>
      </c>
      <c r="F25" s="90"/>
      <c r="G25" s="50">
        <v>166</v>
      </c>
      <c r="H25" s="90"/>
      <c r="I25" s="92">
        <v>12</v>
      </c>
      <c r="J25" s="93"/>
      <c r="K25" s="94">
        <v>42.6</v>
      </c>
      <c r="L25" s="94">
        <v>12.1</v>
      </c>
      <c r="M25" s="94">
        <v>2.1</v>
      </c>
    </row>
    <row r="26" spans="1:13" s="32" customFormat="1" ht="15" customHeight="1">
      <c r="A26" s="32">
        <v>19</v>
      </c>
      <c r="B26" s="88" t="s">
        <v>117</v>
      </c>
      <c r="C26" s="50">
        <v>546</v>
      </c>
      <c r="D26" s="90">
        <v>2</v>
      </c>
      <c r="E26" s="91">
        <v>267</v>
      </c>
      <c r="F26" s="90">
        <v>1</v>
      </c>
      <c r="G26" s="50">
        <v>279</v>
      </c>
      <c r="H26" s="90">
        <v>1</v>
      </c>
      <c r="I26" s="92">
        <v>18</v>
      </c>
      <c r="J26" s="93">
        <v>1</v>
      </c>
      <c r="K26" s="94">
        <v>29.3</v>
      </c>
      <c r="L26" s="94">
        <v>9.6</v>
      </c>
      <c r="M26" s="94">
        <v>1.5</v>
      </c>
    </row>
    <row r="27" spans="1:13" s="32" customFormat="1" ht="15" customHeight="1">
      <c r="A27" s="32">
        <v>20</v>
      </c>
      <c r="B27" s="88" t="s">
        <v>118</v>
      </c>
      <c r="C27" s="50">
        <v>416</v>
      </c>
      <c r="D27" s="90">
        <v>5</v>
      </c>
      <c r="E27" s="91">
        <v>199</v>
      </c>
      <c r="F27" s="90">
        <v>4</v>
      </c>
      <c r="G27" s="50">
        <v>217</v>
      </c>
      <c r="H27" s="90">
        <v>1</v>
      </c>
      <c r="I27" s="92">
        <v>14</v>
      </c>
      <c r="J27" s="93">
        <v>2</v>
      </c>
      <c r="K27" s="94">
        <v>50.5</v>
      </c>
      <c r="L27" s="94">
        <v>12.4</v>
      </c>
      <c r="M27" s="94">
        <v>1.9</v>
      </c>
    </row>
    <row r="28" spans="1:13" s="32" customFormat="1" ht="15" customHeight="1">
      <c r="A28" s="32">
        <v>21</v>
      </c>
      <c r="B28" s="88" t="s">
        <v>119</v>
      </c>
      <c r="C28" s="50">
        <v>440</v>
      </c>
      <c r="D28" s="90">
        <v>8</v>
      </c>
      <c r="E28" s="91">
        <v>227</v>
      </c>
      <c r="F28" s="95">
        <v>7</v>
      </c>
      <c r="G28" s="50">
        <v>213</v>
      </c>
      <c r="H28" s="95">
        <v>1</v>
      </c>
      <c r="I28" s="92">
        <v>14</v>
      </c>
      <c r="J28" s="96">
        <v>1</v>
      </c>
      <c r="K28" s="94">
        <v>71.3</v>
      </c>
      <c r="L28" s="94">
        <v>16.100000000000001</v>
      </c>
      <c r="M28" s="94">
        <v>1.8</v>
      </c>
    </row>
    <row r="29" spans="1:13" s="32" customFormat="1" ht="15" customHeight="1">
      <c r="A29" s="32">
        <v>22</v>
      </c>
      <c r="B29" s="88" t="s">
        <v>120</v>
      </c>
      <c r="C29" s="50">
        <v>515</v>
      </c>
      <c r="D29" s="90">
        <v>23</v>
      </c>
      <c r="E29" s="91">
        <v>282</v>
      </c>
      <c r="F29" s="95">
        <v>19</v>
      </c>
      <c r="G29" s="50">
        <v>233</v>
      </c>
      <c r="H29" s="95">
        <v>4</v>
      </c>
      <c r="I29" s="92">
        <v>16</v>
      </c>
      <c r="J29" s="96">
        <v>4</v>
      </c>
      <c r="K29" s="94">
        <v>36</v>
      </c>
      <c r="L29" s="94">
        <v>10.199999999999999</v>
      </c>
      <c r="M29" s="94">
        <v>1.5</v>
      </c>
    </row>
    <row r="30" spans="1:13" s="32" customFormat="1" ht="15" customHeight="1">
      <c r="A30" s="32">
        <v>23</v>
      </c>
      <c r="B30" s="88" t="s">
        <v>121</v>
      </c>
      <c r="C30" s="50">
        <v>593</v>
      </c>
      <c r="D30" s="90">
        <v>21</v>
      </c>
      <c r="E30" s="91">
        <v>308</v>
      </c>
      <c r="F30" s="95">
        <v>15</v>
      </c>
      <c r="G30" s="50">
        <v>285</v>
      </c>
      <c r="H30" s="95">
        <v>6</v>
      </c>
      <c r="I30" s="92">
        <v>18</v>
      </c>
      <c r="J30" s="96">
        <v>4</v>
      </c>
      <c r="K30" s="94">
        <v>23.9</v>
      </c>
      <c r="L30" s="94">
        <v>9.5</v>
      </c>
      <c r="M30" s="94">
        <v>1.3</v>
      </c>
    </row>
    <row r="31" spans="1:13" s="32" customFormat="1" ht="15" customHeight="1">
      <c r="A31" s="32">
        <v>24</v>
      </c>
      <c r="B31" s="88" t="s">
        <v>122</v>
      </c>
      <c r="C31" s="50">
        <v>693</v>
      </c>
      <c r="D31" s="90">
        <v>40</v>
      </c>
      <c r="E31" s="91">
        <v>351</v>
      </c>
      <c r="F31" s="95">
        <v>30</v>
      </c>
      <c r="G31" s="50">
        <v>342</v>
      </c>
      <c r="H31" s="95">
        <v>10</v>
      </c>
      <c r="I31" s="92">
        <v>22</v>
      </c>
      <c r="J31" s="96">
        <v>6</v>
      </c>
      <c r="K31" s="94">
        <v>29.2</v>
      </c>
      <c r="L31" s="94">
        <v>7.7</v>
      </c>
      <c r="M31" s="94">
        <v>1.1000000000000001</v>
      </c>
    </row>
    <row r="32" spans="1:13" s="32" customFormat="1" ht="15" customHeight="1">
      <c r="A32" s="32">
        <v>25</v>
      </c>
      <c r="B32" s="88" t="s">
        <v>123</v>
      </c>
      <c r="C32" s="50">
        <v>754</v>
      </c>
      <c r="D32" s="90">
        <v>23</v>
      </c>
      <c r="E32" s="91">
        <v>388</v>
      </c>
      <c r="F32" s="95">
        <v>18</v>
      </c>
      <c r="G32" s="50">
        <v>366</v>
      </c>
      <c r="H32" s="95">
        <v>5</v>
      </c>
      <c r="I32" s="92">
        <v>24</v>
      </c>
      <c r="J32" s="93">
        <v>4</v>
      </c>
      <c r="K32" s="94">
        <v>25.7</v>
      </c>
      <c r="L32" s="94">
        <v>9.1</v>
      </c>
      <c r="M32" s="94">
        <v>1.2</v>
      </c>
    </row>
    <row r="33" spans="1:13" s="32" customFormat="1" ht="15" customHeight="1">
      <c r="A33" s="32">
        <v>26</v>
      </c>
      <c r="B33" s="88" t="s">
        <v>124</v>
      </c>
      <c r="C33" s="50">
        <v>878</v>
      </c>
      <c r="D33" s="90"/>
      <c r="E33" s="91">
        <v>432</v>
      </c>
      <c r="F33" s="90"/>
      <c r="G33" s="50">
        <v>446</v>
      </c>
      <c r="H33" s="90"/>
      <c r="I33" s="92">
        <v>27</v>
      </c>
      <c r="J33" s="93"/>
      <c r="K33" s="94">
        <v>22.4</v>
      </c>
      <c r="L33" s="94">
        <v>4.3</v>
      </c>
      <c r="M33" s="94">
        <v>1</v>
      </c>
    </row>
    <row r="34" spans="1:13" s="32" customFormat="1" ht="15" customHeight="1">
      <c r="A34" s="32">
        <v>27</v>
      </c>
      <c r="B34" s="88" t="s">
        <v>125</v>
      </c>
      <c r="C34" s="50">
        <v>970</v>
      </c>
      <c r="D34" s="90"/>
      <c r="E34" s="91">
        <v>472</v>
      </c>
      <c r="F34" s="90"/>
      <c r="G34" s="50">
        <v>498</v>
      </c>
      <c r="H34" s="90"/>
      <c r="I34" s="92">
        <v>29</v>
      </c>
      <c r="J34" s="96"/>
      <c r="K34" s="94">
        <v>19.8</v>
      </c>
      <c r="L34" s="94">
        <v>6.6</v>
      </c>
      <c r="M34" s="94">
        <v>0.9</v>
      </c>
    </row>
    <row r="35" spans="1:13" s="32" customFormat="1" ht="15" customHeight="1">
      <c r="A35" s="32">
        <v>28</v>
      </c>
      <c r="B35" s="88" t="s">
        <v>126</v>
      </c>
      <c r="C35" s="50">
        <v>643</v>
      </c>
      <c r="D35" s="90">
        <v>20</v>
      </c>
      <c r="E35" s="91">
        <v>335</v>
      </c>
      <c r="F35" s="95">
        <v>17</v>
      </c>
      <c r="G35" s="50">
        <v>308</v>
      </c>
      <c r="H35" s="95">
        <v>3</v>
      </c>
      <c r="I35" s="92">
        <v>20</v>
      </c>
      <c r="J35" s="96">
        <v>3</v>
      </c>
      <c r="K35" s="94">
        <v>34</v>
      </c>
      <c r="L35" s="94">
        <v>10</v>
      </c>
      <c r="M35" s="94">
        <v>1.4</v>
      </c>
    </row>
    <row r="36" spans="1:13" s="32" customFormat="1" ht="15" customHeight="1">
      <c r="A36" s="32">
        <v>29</v>
      </c>
      <c r="B36" s="88" t="s">
        <v>127</v>
      </c>
      <c r="C36" s="50">
        <v>756</v>
      </c>
      <c r="D36" s="90"/>
      <c r="E36" s="91">
        <v>381</v>
      </c>
      <c r="F36" s="90"/>
      <c r="G36" s="50">
        <v>375</v>
      </c>
      <c r="H36" s="90"/>
      <c r="I36" s="92">
        <v>23</v>
      </c>
      <c r="J36" s="93"/>
      <c r="K36" s="94">
        <v>25.1</v>
      </c>
      <c r="L36" s="94">
        <v>8.6</v>
      </c>
      <c r="M36" s="94">
        <v>1.1000000000000001</v>
      </c>
    </row>
    <row r="37" spans="1:13" s="32" customFormat="1" ht="15" customHeight="1">
      <c r="A37" s="43">
        <v>30</v>
      </c>
      <c r="B37" s="88" t="s">
        <v>128</v>
      </c>
      <c r="C37" s="50">
        <v>542</v>
      </c>
      <c r="D37" s="95">
        <v>19</v>
      </c>
      <c r="E37" s="91">
        <v>275</v>
      </c>
      <c r="F37" s="95">
        <v>14</v>
      </c>
      <c r="G37" s="50">
        <v>267</v>
      </c>
      <c r="H37" s="95">
        <v>5</v>
      </c>
      <c r="I37" s="98">
        <v>18</v>
      </c>
      <c r="J37" s="96">
        <v>4</v>
      </c>
      <c r="K37" s="94">
        <v>35.799999999999997</v>
      </c>
      <c r="L37" s="94">
        <v>15.1</v>
      </c>
      <c r="M37" s="94">
        <v>2</v>
      </c>
    </row>
    <row r="38" spans="1:13" s="32" customFormat="1" ht="15.95" customHeight="1">
      <c r="A38" s="18"/>
      <c r="B38" s="18"/>
      <c r="C38" s="18"/>
      <c r="D38" s="18"/>
      <c r="E38" s="18"/>
      <c r="F38" s="18"/>
      <c r="G38" s="18"/>
      <c r="H38" s="18"/>
      <c r="I38" s="18"/>
      <c r="J38" s="18"/>
      <c r="K38" s="18"/>
      <c r="L38" s="18"/>
      <c r="M38" s="19" t="s">
        <v>129</v>
      </c>
    </row>
  </sheetData>
  <mergeCells count="9">
    <mergeCell ref="A7:B7"/>
    <mergeCell ref="A5:B6"/>
    <mergeCell ref="C5:H5"/>
    <mergeCell ref="I5:J5"/>
    <mergeCell ref="K5:M5"/>
    <mergeCell ref="C6:D6"/>
    <mergeCell ref="E6:F6"/>
    <mergeCell ref="G6:H6"/>
    <mergeCell ref="I6:J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fitToHeight="0" orientation="portrait" cellComments="atEn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10"/>
  <sheetViews>
    <sheetView zoomScale="110" zoomScaleNormal="110" workbookViewId="0"/>
  </sheetViews>
  <sheetFormatPr defaultColWidth="8.75" defaultRowHeight="15" customHeight="1"/>
  <cols>
    <col min="1" max="1" width="36.25" style="41" customWidth="1"/>
    <col min="2" max="11" width="5" style="41" customWidth="1"/>
    <col min="12" max="16384" width="8.75" style="41"/>
  </cols>
  <sheetData>
    <row r="1" spans="1:11" ht="15" customHeight="1">
      <c r="A1" s="418" t="s">
        <v>826</v>
      </c>
    </row>
    <row r="3" spans="1:11" ht="15" customHeight="1">
      <c r="A3" s="1" t="s">
        <v>130</v>
      </c>
    </row>
    <row r="4" spans="1:11" s="32" customFormat="1" ht="15" customHeight="1">
      <c r="A4" s="99" t="s">
        <v>131</v>
      </c>
      <c r="B4" s="42"/>
      <c r="K4" s="5" t="s">
        <v>27</v>
      </c>
    </row>
    <row r="5" spans="1:11" s="32" customFormat="1" ht="15" customHeight="1">
      <c r="A5" s="424" t="s">
        <v>2</v>
      </c>
      <c r="B5" s="100"/>
      <c r="C5" s="428" t="s">
        <v>132</v>
      </c>
      <c r="D5" s="450"/>
      <c r="E5" s="428" t="s">
        <v>133</v>
      </c>
      <c r="F5" s="429"/>
      <c r="G5" s="429"/>
      <c r="H5" s="429"/>
      <c r="I5" s="429"/>
      <c r="J5" s="429"/>
      <c r="K5" s="429"/>
    </row>
    <row r="6" spans="1:11" s="32" customFormat="1" ht="90" customHeight="1">
      <c r="A6" s="442"/>
      <c r="B6" s="101" t="s">
        <v>134</v>
      </c>
      <c r="C6" s="102" t="s">
        <v>135</v>
      </c>
      <c r="D6" s="102" t="s">
        <v>136</v>
      </c>
      <c r="E6" s="103" t="s">
        <v>137</v>
      </c>
      <c r="F6" s="103" t="s">
        <v>138</v>
      </c>
      <c r="G6" s="103" t="s">
        <v>139</v>
      </c>
      <c r="H6" s="103" t="s">
        <v>140</v>
      </c>
      <c r="I6" s="103" t="s">
        <v>141</v>
      </c>
      <c r="J6" s="103" t="s">
        <v>142</v>
      </c>
      <c r="K6" s="103" t="s">
        <v>143</v>
      </c>
    </row>
    <row r="7" spans="1:11" s="32" customFormat="1" ht="15" customHeight="1">
      <c r="A7" s="104" t="s">
        <v>144</v>
      </c>
      <c r="B7" s="105">
        <f>SUM(B8:B9)</f>
        <v>726</v>
      </c>
      <c r="C7" s="105">
        <f t="shared" ref="C7:K7" si="0">SUM(C8:C9)</f>
        <v>507</v>
      </c>
      <c r="D7" s="105">
        <f t="shared" si="0"/>
        <v>219</v>
      </c>
      <c r="E7" s="105">
        <f t="shared" si="0"/>
        <v>352</v>
      </c>
      <c r="F7" s="105">
        <f t="shared" si="0"/>
        <v>0</v>
      </c>
      <c r="G7" s="105">
        <f t="shared" si="0"/>
        <v>310</v>
      </c>
      <c r="H7" s="105">
        <f t="shared" si="0"/>
        <v>60</v>
      </c>
      <c r="I7" s="105">
        <f t="shared" si="0"/>
        <v>0</v>
      </c>
      <c r="J7" s="105">
        <f t="shared" si="0"/>
        <v>1</v>
      </c>
      <c r="K7" s="105">
        <f t="shared" si="0"/>
        <v>3</v>
      </c>
    </row>
    <row r="8" spans="1:11" s="32" customFormat="1" ht="15" customHeight="1">
      <c r="A8" s="106" t="s">
        <v>145</v>
      </c>
      <c r="B8" s="107">
        <f>SUM(C8:D8)</f>
        <v>497</v>
      </c>
      <c r="C8" s="98">
        <v>353</v>
      </c>
      <c r="D8" s="98">
        <v>144</v>
      </c>
      <c r="E8" s="92">
        <v>185</v>
      </c>
      <c r="F8" s="108">
        <v>0</v>
      </c>
      <c r="G8" s="98">
        <v>309</v>
      </c>
      <c r="H8" s="98">
        <v>3</v>
      </c>
      <c r="I8" s="108">
        <v>0</v>
      </c>
      <c r="J8" s="108">
        <v>0</v>
      </c>
      <c r="K8" s="92">
        <v>0</v>
      </c>
    </row>
    <row r="9" spans="1:11" s="32" customFormat="1" ht="15" customHeight="1">
      <c r="A9" s="106" t="s">
        <v>146</v>
      </c>
      <c r="B9" s="107">
        <f>SUM(C9:D9)</f>
        <v>229</v>
      </c>
      <c r="C9" s="98">
        <v>154</v>
      </c>
      <c r="D9" s="98">
        <v>75</v>
      </c>
      <c r="E9" s="92">
        <v>167</v>
      </c>
      <c r="F9" s="108">
        <v>0</v>
      </c>
      <c r="G9" s="108">
        <v>1</v>
      </c>
      <c r="H9" s="109">
        <v>57</v>
      </c>
      <c r="I9" s="109">
        <v>0</v>
      </c>
      <c r="J9" s="109">
        <v>1</v>
      </c>
      <c r="K9" s="109">
        <v>3</v>
      </c>
    </row>
    <row r="10" spans="1:11" s="32" customFormat="1" ht="15" customHeight="1">
      <c r="A10" s="110"/>
      <c r="B10" s="111"/>
      <c r="C10" s="111"/>
      <c r="D10" s="111"/>
      <c r="E10" s="111"/>
      <c r="F10" s="18"/>
      <c r="G10" s="18"/>
      <c r="K10" s="60" t="s">
        <v>147</v>
      </c>
    </row>
  </sheetData>
  <mergeCells count="3">
    <mergeCell ref="A5:A6"/>
    <mergeCell ref="C5:D5"/>
    <mergeCell ref="E5:K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0"/>
  <sheetViews>
    <sheetView zoomScale="110" zoomScaleNormal="110" workbookViewId="0"/>
  </sheetViews>
  <sheetFormatPr defaultColWidth="8.875" defaultRowHeight="15" customHeight="1"/>
  <cols>
    <col min="1" max="1" width="11.25" style="41" customWidth="1"/>
    <col min="2" max="3" width="8.75" style="41" customWidth="1"/>
    <col min="4" max="6" width="8.125" style="41" customWidth="1"/>
    <col min="7" max="7" width="8.75" style="41" customWidth="1"/>
    <col min="8" max="10" width="8.125" style="41" customWidth="1"/>
    <col min="11" max="16384" width="8.875" style="41"/>
  </cols>
  <sheetData>
    <row r="1" spans="1:10" ht="15" customHeight="1">
      <c r="A1" s="418" t="s">
        <v>826</v>
      </c>
    </row>
    <row r="3" spans="1:10" ht="15" customHeight="1">
      <c r="A3" s="1" t="s">
        <v>148</v>
      </c>
    </row>
    <row r="4" spans="1:10" s="32" customFormat="1" ht="15" customHeight="1">
      <c r="A4" s="4" t="s">
        <v>26</v>
      </c>
      <c r="B4" s="42"/>
      <c r="J4" s="5" t="s">
        <v>27</v>
      </c>
    </row>
    <row r="5" spans="1:10" s="32" customFormat="1" ht="15" customHeight="1">
      <c r="A5" s="444" t="s">
        <v>28</v>
      </c>
      <c r="B5" s="426" t="s">
        <v>83</v>
      </c>
      <c r="C5" s="426" t="s">
        <v>32</v>
      </c>
      <c r="D5" s="428" t="s">
        <v>149</v>
      </c>
      <c r="E5" s="429"/>
      <c r="F5" s="450"/>
      <c r="G5" s="451" t="s">
        <v>150</v>
      </c>
      <c r="H5" s="428" t="s">
        <v>86</v>
      </c>
      <c r="I5" s="429"/>
      <c r="J5" s="429"/>
    </row>
    <row r="6" spans="1:10" s="32" customFormat="1" ht="30" customHeight="1">
      <c r="A6" s="445"/>
      <c r="B6" s="446"/>
      <c r="C6" s="446"/>
      <c r="D6" s="72" t="s">
        <v>34</v>
      </c>
      <c r="E6" s="72" t="s">
        <v>35</v>
      </c>
      <c r="F6" s="72" t="s">
        <v>36</v>
      </c>
      <c r="G6" s="452"/>
      <c r="H6" s="62" t="s">
        <v>34</v>
      </c>
      <c r="I6" s="72" t="s">
        <v>35</v>
      </c>
      <c r="J6" s="72" t="s">
        <v>36</v>
      </c>
    </row>
    <row r="7" spans="1:10" s="32" customFormat="1" ht="15" customHeight="1">
      <c r="A7" s="73" t="s">
        <v>151</v>
      </c>
      <c r="B7" s="74">
        <v>15</v>
      </c>
      <c r="C7" s="75">
        <v>257</v>
      </c>
      <c r="D7" s="75">
        <v>8438</v>
      </c>
      <c r="E7" s="75">
        <v>4286</v>
      </c>
      <c r="F7" s="75">
        <v>4152</v>
      </c>
      <c r="G7" s="76">
        <v>32.799999999999997</v>
      </c>
      <c r="H7" s="75">
        <v>496</v>
      </c>
      <c r="I7" s="75">
        <v>273</v>
      </c>
      <c r="J7" s="75">
        <v>223</v>
      </c>
    </row>
    <row r="8" spans="1:10" s="32" customFormat="1" ht="15" customHeight="1">
      <c r="A8" s="112" t="s">
        <v>41</v>
      </c>
      <c r="B8" s="74">
        <v>15</v>
      </c>
      <c r="C8" s="75">
        <v>253</v>
      </c>
      <c r="D8" s="75">
        <v>8333</v>
      </c>
      <c r="E8" s="75">
        <v>4256</v>
      </c>
      <c r="F8" s="75">
        <v>4077</v>
      </c>
      <c r="G8" s="76">
        <v>32.9</v>
      </c>
      <c r="H8" s="75">
        <v>490</v>
      </c>
      <c r="I8" s="75">
        <v>272</v>
      </c>
      <c r="J8" s="75">
        <v>218</v>
      </c>
    </row>
    <row r="9" spans="1:10" s="32" customFormat="1" ht="15" customHeight="1">
      <c r="A9" s="77">
        <v>2</v>
      </c>
      <c r="B9" s="74">
        <v>15</v>
      </c>
      <c r="C9" s="75">
        <v>266</v>
      </c>
      <c r="D9" s="75">
        <v>8569</v>
      </c>
      <c r="E9" s="75">
        <v>4374</v>
      </c>
      <c r="F9" s="75">
        <v>4195</v>
      </c>
      <c r="G9" s="76">
        <v>32.214285714285715</v>
      </c>
      <c r="H9" s="75">
        <f>SUM(I9:J9)</f>
        <v>503</v>
      </c>
      <c r="I9" s="75">
        <v>281</v>
      </c>
      <c r="J9" s="75">
        <v>222</v>
      </c>
    </row>
    <row r="10" spans="1:10" s="32" customFormat="1" ht="15" customHeight="1">
      <c r="A10" s="18"/>
      <c r="B10" s="18"/>
      <c r="C10" s="18"/>
      <c r="D10" s="18"/>
      <c r="E10" s="18"/>
      <c r="F10" s="18"/>
      <c r="G10" s="18"/>
      <c r="H10" s="18"/>
      <c r="I10" s="18"/>
      <c r="J10" s="19" t="s">
        <v>147</v>
      </c>
    </row>
  </sheetData>
  <mergeCells count="6">
    <mergeCell ref="H5:J5"/>
    <mergeCell ref="A5:A6"/>
    <mergeCell ref="B5:B6"/>
    <mergeCell ref="C5:C6"/>
    <mergeCell ref="D5:F5"/>
    <mergeCell ref="G5:G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50</vt:i4>
      </vt:variant>
    </vt:vector>
  </HeadingPairs>
  <TitlesOfParts>
    <vt:vector size="50" baseType="lpstr">
      <vt:lpstr>目次</vt:lpstr>
      <vt:lpstr>10-1</vt:lpstr>
      <vt:lpstr>10-2</vt:lpstr>
      <vt:lpstr>10-3</vt:lpstr>
      <vt:lpstr>10-4</vt:lpstr>
      <vt:lpstr>10-5</vt:lpstr>
      <vt:lpstr>10-6</vt:lpstr>
      <vt:lpstr>10-7</vt:lpstr>
      <vt:lpstr>10-8</vt:lpstr>
      <vt:lpstr>10-9</vt:lpstr>
      <vt:lpstr>10-10</vt:lpstr>
      <vt:lpstr>10-11</vt:lpstr>
      <vt:lpstr>10-12</vt:lpstr>
      <vt:lpstr>10-13</vt:lpstr>
      <vt:lpstr>10-14</vt:lpstr>
      <vt:lpstr>10-15</vt:lpstr>
      <vt:lpstr>10-16</vt:lpstr>
      <vt:lpstr>10-17</vt:lpstr>
      <vt:lpstr>10-18</vt:lpstr>
      <vt:lpstr>10-19</vt:lpstr>
      <vt:lpstr>10-20(1)</vt:lpstr>
      <vt:lpstr>10-20(2)</vt:lpstr>
      <vt:lpstr>10-21</vt:lpstr>
      <vt:lpstr>10-22</vt:lpstr>
      <vt:lpstr>10-23</vt:lpstr>
      <vt:lpstr>10-24</vt:lpstr>
      <vt:lpstr>10-25</vt:lpstr>
      <vt:lpstr>10-26</vt:lpstr>
      <vt:lpstr>10-27</vt:lpstr>
      <vt:lpstr>10-28</vt:lpstr>
      <vt:lpstr>10-29</vt:lpstr>
      <vt:lpstr>10-30</vt:lpstr>
      <vt:lpstr>10-31</vt:lpstr>
      <vt:lpstr>10-32</vt:lpstr>
      <vt:lpstr>10-33(1)</vt:lpstr>
      <vt:lpstr>10-33(2)</vt:lpstr>
      <vt:lpstr>10-33(3)</vt:lpstr>
      <vt:lpstr>10-33(4)</vt:lpstr>
      <vt:lpstr>10-33(5)</vt:lpstr>
      <vt:lpstr>10-34</vt:lpstr>
      <vt:lpstr>10-35(1)</vt:lpstr>
      <vt:lpstr>10-35(2)</vt:lpstr>
      <vt:lpstr>10-36</vt:lpstr>
      <vt:lpstr>10-37</vt:lpstr>
      <vt:lpstr>10-38</vt:lpstr>
      <vt:lpstr>10-39(1)</vt:lpstr>
      <vt:lpstr>10-39(2)</vt:lpstr>
      <vt:lpstr>10-39(3)</vt:lpstr>
      <vt:lpstr>10-39(4)</vt:lpstr>
      <vt:lpstr>10-39(5)</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2016-11-22T04:29:59Z</dcterms:created>
  <dcterms:modified xsi:type="dcterms:W3CDTF">2021-03-15T02:07:11Z</dcterms:modified>
</cp:coreProperties>
</file>